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ehlad" sheetId="1" state="visible" r:id="rId2"/>
    <sheet name="Figury" sheetId="2" state="visible" r:id="rId3"/>
    <sheet name="Rekapitulacia" sheetId="3" state="visible" r:id="rId4"/>
    <sheet name="Kryci list" sheetId="4" state="visible" r:id="rId5"/>
  </sheets>
  <definedNames>
    <definedName function="false" hidden="false" localSheetId="1" name="_xlnm.Print_Area" vbProcedure="false">Figury!$A:$D</definedName>
    <definedName function="false" hidden="false" localSheetId="1" name="_xlnm.Print_Titles" vbProcedure="false">Figury!$8:$8</definedName>
    <definedName function="false" hidden="false" localSheetId="3" name="_xlnm.Print_Area" vbProcedure="false">'Kryci list'!$A:$J</definedName>
    <definedName function="false" hidden="false" localSheetId="0" name="_xlnm.Print_Area" vbProcedure="false">Prehlad!$A:$O</definedName>
    <definedName function="false" hidden="false" localSheetId="0" name="_xlnm.Print_Titles" vbProcedure="false">Prehlad!$4:$6</definedName>
    <definedName function="false" hidden="false" localSheetId="2" name="_xlnm.Print_Area" vbProcedure="false">Rekapitulacia!$A:$G</definedName>
    <definedName function="false" hidden="false" localSheetId="2" name="_xlnm.Print_Titles" vbProcedure="false">Rekapitulacia!$3:$3</definedName>
    <definedName function="false" hidden="false" name="fakt1R" vbProcedure="false">#REF!</definedName>
    <definedName function="false" hidden="false" name="_xlnm._FilterDatabase" vbProcedure="false">#REF!</definedName>
    <definedName function="false" hidden="false" localSheetId="0" name="_xlnm.Print_Titles" vbProcedure="false">Prehlad!$4:$6</definedName>
    <definedName function="false" hidden="false" localSheetId="0" name="_xlnm.Print_Titles_0" vbProcedure="false">Prehlad!$4:$6</definedName>
    <definedName function="false" hidden="false" localSheetId="0" name="_xlnm.Print_Titles_0_0" vbProcedure="false">Prehlad!$4:$6</definedName>
    <definedName function="false" hidden="false" localSheetId="0" name="_xlnm.Print_Titles_0_0_0" vbProcedure="false">Prehlad!$4:$6</definedName>
    <definedName function="false" hidden="false" localSheetId="0" name="_xlnm.Print_Titles_0_0_0_0" vbProcedure="false">Prehlad!$4:$6</definedName>
    <definedName function="false" hidden="false" localSheetId="0" name="_xlnm.Print_Titles_0_0_0_0_0" vbProcedure="false">Prehlad!$4:$6</definedName>
    <definedName function="false" hidden="false" localSheetId="0" name="_xlnm.Print_Titles_0_0_0_0_0_0" vbProcedure="false">Prehlad!$4:$6</definedName>
    <definedName function="false" hidden="false" localSheetId="1" name="_xlnm.Print_Titles" vbProcedure="false">Figury!$8:$8</definedName>
    <definedName function="false" hidden="false" localSheetId="1" name="_xlnm.Print_Titles_0" vbProcedure="false">Figury!$8:$8</definedName>
    <definedName function="false" hidden="false" localSheetId="1" name="_xlnm.Print_Titles_0_0" vbProcedure="false">Figury!$8:$8</definedName>
    <definedName function="false" hidden="false" localSheetId="1" name="_xlnm.Print_Titles_0_0_0" vbProcedure="false">Figury!$8:$8</definedName>
    <definedName function="false" hidden="false" localSheetId="1" name="_xlnm.Print_Titles_0_0_0_0" vbProcedure="false">Figury!$8:$8</definedName>
    <definedName function="false" hidden="false" localSheetId="1" name="_xlnm.Print_Titles_0_0_0_0_0" vbProcedure="false">Figury!$8:$8</definedName>
    <definedName function="false" hidden="false" localSheetId="1" name="_xlnm.Print_Titles_0_0_0_0_0_0" vbProcedure="false">Figury!$8:$8</definedName>
    <definedName function="false" hidden="false" localSheetId="2" name="_xlnm.Print_Titles" vbProcedure="false">Rekapitulacia!$3:$3</definedName>
    <definedName function="false" hidden="false" localSheetId="2" name="_xlnm.Print_Titles_0" vbProcedure="false">Rekapitulacia!$3:$3</definedName>
    <definedName function="false" hidden="false" localSheetId="2" name="_xlnm.Print_Titles_0_0" vbProcedure="false">Rekapitulacia!$3:$3</definedName>
    <definedName function="false" hidden="false" localSheetId="2" name="_xlnm.Print_Titles_0_0_0" vbProcedure="false">#REF!</definedName>
    <definedName function="false" hidden="false" localSheetId="2" name="_xlnm.Print_Titles_0_0_0_0" vbProcedure="false">#REF!</definedName>
    <definedName function="false" hidden="false" localSheetId="2" name="_xlnm.Print_Titles_0_0_0_0_0" vbProcedure="false">#REF!</definedName>
    <definedName function="false" hidden="false" localSheetId="2" name="_xlnm.Print_Titles_0_0_0_0_0_0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<sst xmlns="http://schemas.openxmlformats.org/spreadsheetml/2006/main" count="385" uniqueCount="206">
  <si>
    <t xml:space="preserve">Stavba : DPMK, Bardejovská, Košice</t>
  </si>
  <si>
    <t xml:space="preserve">VF</t>
  </si>
  <si>
    <t xml:space="preserve">Súpis vykonaných prác a dodávok v</t>
  </si>
  <si>
    <t xml:space="preserve">EUR</t>
  </si>
  <si>
    <t xml:space="preserve">za obdobie</t>
  </si>
  <si>
    <t xml:space="preserve">Mesiac 2011</t>
  </si>
  <si>
    <t xml:space="preserve">Objekt : Rekonštrukcia havarijného stavu strechy</t>
  </si>
  <si>
    <t xml:space="preserve">N</t>
  </si>
  <si>
    <t xml:space="preserve">Popis položky, stavebného dielu, remesla,</t>
  </si>
  <si>
    <t xml:space="preserve">Množstvo</t>
  </si>
  <si>
    <t xml:space="preserve">Merná</t>
  </si>
  <si>
    <t xml:space="preserve">Jednotková</t>
  </si>
  <si>
    <t xml:space="preserve">Konštrukcie</t>
  </si>
  <si>
    <t xml:space="preserve">Špecifikovaný</t>
  </si>
  <si>
    <t xml:space="preserve">Spolu</t>
  </si>
  <si>
    <t xml:space="preserve">Hmotnosť v tonách</t>
  </si>
  <si>
    <t xml:space="preserve">Suť v tonách</t>
  </si>
  <si>
    <t xml:space="preserve">DPH</t>
  </si>
  <si>
    <t xml:space="preserve">Pozícia</t>
  </si>
  <si>
    <t xml:space="preserve">Vyňatý</t>
  </si>
  <si>
    <t xml:space="preserve">Vysoká sadzba</t>
  </si>
  <si>
    <t xml:space="preserve">Typ</t>
  </si>
  <si>
    <t xml:space="preserve">Nh</t>
  </si>
  <si>
    <t xml:space="preserve">X</t>
  </si>
  <si>
    <t xml:space="preserve">Y</t>
  </si>
  <si>
    <t xml:space="preserve">Klasifikácia</t>
  </si>
  <si>
    <t xml:space="preserve">Katalógové</t>
  </si>
  <si>
    <t xml:space="preserve">AC</t>
  </si>
  <si>
    <t xml:space="preserve">AD</t>
  </si>
  <si>
    <t xml:space="preserve">Jedn. cena</t>
  </si>
  <si>
    <t xml:space="preserve">Index JC</t>
  </si>
  <si>
    <t xml:space="preserve">Index mn.</t>
  </si>
  <si>
    <t xml:space="preserve">Zaradenie</t>
  </si>
  <si>
    <t xml:space="preserve">Lev0</t>
  </si>
  <si>
    <t xml:space="preserve">výkaz-výmer</t>
  </si>
  <si>
    <t xml:space="preserve">výmera</t>
  </si>
  <si>
    <t xml:space="preserve">jednotka</t>
  </si>
  <si>
    <t xml:space="preserve">cena</t>
  </si>
  <si>
    <t xml:space="preserve">a práce</t>
  </si>
  <si>
    <t xml:space="preserve">materiál</t>
  </si>
  <si>
    <t xml:space="preserve">bez DPH</t>
  </si>
  <si>
    <t xml:space="preserve">%</t>
  </si>
  <si>
    <t xml:space="preserve">rozpočtované</t>
  </si>
  <si>
    <t xml:space="preserve">od začiatku</t>
  </si>
  <si>
    <t xml:space="preserve">dodatok</t>
  </si>
  <si>
    <t xml:space="preserve">z režimu stavba</t>
  </si>
  <si>
    <t xml:space="preserve">DPH ( materiál )</t>
  </si>
  <si>
    <t xml:space="preserve">položky</t>
  </si>
  <si>
    <t xml:space="preserve">produkcie</t>
  </si>
  <si>
    <t xml:space="preserve">číslo</t>
  </si>
  <si>
    <t xml:space="preserve">ceny</t>
  </si>
  <si>
    <t xml:space="preserve">pre KL</t>
  </si>
  <si>
    <t xml:space="preserve">pozícia</t>
  </si>
  <si>
    <t xml:space="preserve">PRÁCE A DODÁVKY HSV</t>
  </si>
  <si>
    <t xml:space="preserve">ZVISLÉ A KOMPLETNÉ KONŠTRUKCIE</t>
  </si>
  <si>
    <t xml:space="preserve">Murivo nosné z tehál 29 cm P15 na maltu MVC-2,5</t>
  </si>
  <si>
    <t xml:space="preserve">m3</t>
  </si>
  <si>
    <t xml:space="preserve">                    </t>
  </si>
  <si>
    <t xml:space="preserve">E</t>
  </si>
  <si>
    <t xml:space="preserve">31123-1114</t>
  </si>
  <si>
    <t xml:space="preserve">311231114</t>
  </si>
  <si>
    <t xml:space="preserve">45.25.50</t>
  </si>
  <si>
    <t xml:space="preserve">EK</t>
  </si>
  <si>
    <t xml:space="preserve">S</t>
  </si>
  <si>
    <t xml:space="preserve">domurovanie atiky</t>
  </si>
  <si>
    <t xml:space="preserve">a</t>
  </si>
  <si>
    <t xml:space="preserve">2,1 =   2,100</t>
  </si>
  <si>
    <t xml:space="preserve"> ZVISLÉ A KOMPLETNÉ KONŠTRUKCIE  spolu: </t>
  </si>
  <si>
    <t xml:space="preserve">VODOROVNÉ KONŠTRUKCIE</t>
  </si>
  <si>
    <t xml:space="preserve">Stužujúce pásy a vence zo železobetónu tr. C25/30</t>
  </si>
  <si>
    <t xml:space="preserve">41732-1414</t>
  </si>
  <si>
    <t xml:space="preserve">417321414</t>
  </si>
  <si>
    <t xml:space="preserve">45.25.32</t>
  </si>
  <si>
    <t xml:space="preserve">1,5 =   1,500</t>
  </si>
  <si>
    <t xml:space="preserve">Debnenie stužujúcich pásov a vencov zhotovenie</t>
  </si>
  <si>
    <t xml:space="preserve">m2</t>
  </si>
  <si>
    <t xml:space="preserve">41735-1115</t>
  </si>
  <si>
    <t xml:space="preserve">417351115</t>
  </si>
  <si>
    <t xml:space="preserve">Debnenie stužujúcich pásov a vencov odstránenie</t>
  </si>
  <si>
    <t xml:space="preserve">41735-1116</t>
  </si>
  <si>
    <t xml:space="preserve">417351116</t>
  </si>
  <si>
    <t xml:space="preserve">Výstuž stužujúcich pásov, vencov BSt 500 </t>
  </si>
  <si>
    <t xml:space="preserve">t</t>
  </si>
  <si>
    <t xml:space="preserve">41736-1821</t>
  </si>
  <si>
    <t xml:space="preserve">417361821</t>
  </si>
  <si>
    <t xml:space="preserve">odhad</t>
  </si>
  <si>
    <t xml:space="preserve">1,5*0,1 =   0,150</t>
  </si>
  <si>
    <t xml:space="preserve">  </t>
  </si>
  <si>
    <t xml:space="preserve">VODOROVNÉ KONŠTRUKCIE spolu:</t>
  </si>
  <si>
    <t xml:space="preserve"> OSTATNÉ KONŠTRUKCIE A PRÁCE</t>
  </si>
  <si>
    <t xml:space="preserve">Pri použití lešenia –  jeho montáž a demontáž (prenájom)</t>
  </si>
  <si>
    <t xml:space="preserve">94194-1051</t>
  </si>
  <si>
    <t xml:space="preserve">941941051</t>
  </si>
  <si>
    <t xml:space="preserve">45.25.10</t>
  </si>
  <si>
    <t xml:space="preserve">Použitie vysokozdvižnej plošiny (vrátane Ukm)</t>
  </si>
  <si>
    <t xml:space="preserve">Odvoz sute a vybúraných hmôt na skládku vlastnou dopravou</t>
  </si>
  <si>
    <t xml:space="preserve">97908-1121</t>
  </si>
  <si>
    <t xml:space="preserve">979081121</t>
  </si>
  <si>
    <t xml:space="preserve">45.11.11</t>
  </si>
  <si>
    <t xml:space="preserve">Poplatok za ulož.a znešk.staveb.sute na vymedzených skládkach "O"-ostatný odpad</t>
  </si>
  <si>
    <t xml:space="preserve">97913-1409</t>
  </si>
  <si>
    <t xml:space="preserve">979131409</t>
  </si>
  <si>
    <t xml:space="preserve">Ostatné náklady prevyšujúce predpokladané množstvo odpadu</t>
  </si>
  <si>
    <t xml:space="preserve">OSTATNÉ KONŠTRUKCIE A PRÁCE  spolu: </t>
  </si>
  <si>
    <t xml:space="preserve">PRÁCE A DODÁVKY HSV  spolu: </t>
  </si>
  <si>
    <t xml:space="preserve">PRÁCE A DODÁVKY PSV</t>
  </si>
  <si>
    <t xml:space="preserve"> Izolácie tepelné</t>
  </si>
  <si>
    <t xml:space="preserve">Odstránenie 1 vrstvy izolacie z vláknitých materiálov</t>
  </si>
  <si>
    <t xml:space="preserve">I</t>
  </si>
  <si>
    <t xml:space="preserve">71310-0831</t>
  </si>
  <si>
    <t xml:space="preserve">713100831</t>
  </si>
  <si>
    <t xml:space="preserve">45.32.11</t>
  </si>
  <si>
    <t xml:space="preserve">IK</t>
  </si>
  <si>
    <t xml:space="preserve">izolácie tepelné  spolu: </t>
  </si>
  <si>
    <t xml:space="preserve">Konštrukcie tesárske</t>
  </si>
  <si>
    <t xml:space="preserve">Montáž krovov viazaných prierez. plocha do 120 cm2</t>
  </si>
  <si>
    <t xml:space="preserve">m</t>
  </si>
  <si>
    <t xml:space="preserve">76233-2110</t>
  </si>
  <si>
    <t xml:space="preserve">762332110</t>
  </si>
  <si>
    <t xml:space="preserve">45.22.11</t>
  </si>
  <si>
    <t xml:space="preserve">Demontáž debnenia striech rovných, z fošien hrubých</t>
  </si>
  <si>
    <t xml:space="preserve">76234-1821</t>
  </si>
  <si>
    <t xml:space="preserve">762341821</t>
  </si>
  <si>
    <t xml:space="preserve">Rezivo</t>
  </si>
  <si>
    <t xml:space="preserve">D</t>
  </si>
  <si>
    <t xml:space="preserve">605000020.1</t>
  </si>
  <si>
    <t xml:space="preserve">  .  .  </t>
  </si>
  <si>
    <t xml:space="preserve">IZ</t>
  </si>
  <si>
    <t xml:space="preserve">5,98+1,19+12,67 =   19,840</t>
  </si>
  <si>
    <t xml:space="preserve">Spojovacie a ochranné prostriedky k montáži krovov</t>
  </si>
  <si>
    <t xml:space="preserve">76239-5000</t>
  </si>
  <si>
    <t xml:space="preserve">762395000</t>
  </si>
  <si>
    <t xml:space="preserve">Konštrukcie tesárske  spolu: </t>
  </si>
  <si>
    <t xml:space="preserve">Konštrukcie klampiarske</t>
  </si>
  <si>
    <t xml:space="preserve">Klamp.lakoplast pl. zastrešenie PUR panelom do 30°</t>
  </si>
  <si>
    <t xml:space="preserve">76431-1205.1</t>
  </si>
  <si>
    <t xml:space="preserve">764311205.1</t>
  </si>
  <si>
    <t xml:space="preserve">45.22.12</t>
  </si>
  <si>
    <t xml:space="preserve">Klamp. demont. zastrešenia na hl. krytine1000, nad 45° nad 25m2</t>
  </si>
  <si>
    <t xml:space="preserve">76431-1842</t>
  </si>
  <si>
    <t xml:space="preserve">764311842</t>
  </si>
  <si>
    <t xml:space="preserve">Klamp. lakoplast pl. odkvapov s tvrdou krytinou rš 330</t>
  </si>
  <si>
    <t xml:space="preserve">76432-2220.1</t>
  </si>
  <si>
    <t xml:space="preserve">764322220.1</t>
  </si>
  <si>
    <t xml:space="preserve">45.22.13</t>
  </si>
  <si>
    <t xml:space="preserve">Klamp. lakoplast pl. lem. múrov tvr. kryt. rš 330</t>
  </si>
  <si>
    <t xml:space="preserve">76433-1230.1</t>
  </si>
  <si>
    <t xml:space="preserve">764331230.1</t>
  </si>
  <si>
    <t xml:space="preserve">32+32 =   64,000</t>
  </si>
  <si>
    <t xml:space="preserve">Klamp. lakoplast. pl. lem. komínov na hlad. krytine v hrebeni</t>
  </si>
  <si>
    <t xml:space="preserve">76433-9240.1</t>
  </si>
  <si>
    <t xml:space="preserve">764339240.1</t>
  </si>
  <si>
    <t xml:space="preserve">(0,8+0,5)*2*0,4 =   1,040</t>
  </si>
  <si>
    <t xml:space="preserve">Klamp.lakoplast žľaby pododkvap. polkruh. rš 330 dl 5m-</t>
  </si>
  <si>
    <t xml:space="preserve">76435-2203.1</t>
  </si>
  <si>
    <t xml:space="preserve">764352203.1</t>
  </si>
  <si>
    <t xml:space="preserve">Klamp. demont. žľaby polkruhové rš 330, nad 30° do 45°</t>
  </si>
  <si>
    <t xml:space="preserve">76435-2811</t>
  </si>
  <si>
    <t xml:space="preserve">764352811</t>
  </si>
  <si>
    <t xml:space="preserve">Klamp. lakoplast pl. žľaby kotlík konický pre rúry o d-150</t>
  </si>
  <si>
    <t xml:space="preserve">kus</t>
  </si>
  <si>
    <t xml:space="preserve">76435-9213.1</t>
  </si>
  <si>
    <t xml:space="preserve">764359213.1</t>
  </si>
  <si>
    <t xml:space="preserve">Klamp. Poplast pl. hrebeň strechy s uložením tesnenia</t>
  </si>
  <si>
    <t xml:space="preserve">76439-3240.1</t>
  </si>
  <si>
    <t xml:space="preserve">764393240.1</t>
  </si>
  <si>
    <t xml:space="preserve">Klamp. PZ pl. oplechovanie múrov rš 400</t>
  </si>
  <si>
    <t xml:space="preserve">76443-0230</t>
  </si>
  <si>
    <t xml:space="preserve">764430230</t>
  </si>
  <si>
    <t xml:space="preserve">Klamp. farebn.PZ pl. rúry odpadové kruhové d-100</t>
  </si>
  <si>
    <t xml:space="preserve">76445-4202.0</t>
  </si>
  <si>
    <t xml:space="preserve">764454202.0</t>
  </si>
  <si>
    <t xml:space="preserve">Klamp. demont. rúr odpadových kruhových d-150</t>
  </si>
  <si>
    <t xml:space="preserve">76445-4803</t>
  </si>
  <si>
    <t xml:space="preserve">764454803</t>
  </si>
  <si>
    <t xml:space="preserve">Konštrukcie klampiarske  spolu: </t>
  </si>
  <si>
    <t xml:space="preserve">Krytiny tvrdé</t>
  </si>
  <si>
    <t xml:space="preserve">Zakr šikm striech podstr hydroiz fólia Dörken Delta vent S</t>
  </si>
  <si>
    <t xml:space="preserve">76590-1144</t>
  </si>
  <si>
    <t xml:space="preserve">765901144</t>
  </si>
  <si>
    <t xml:space="preserve">Pokrytie striech fóliou štrukturovanou</t>
  </si>
  <si>
    <t xml:space="preserve">76590-1250</t>
  </si>
  <si>
    <t xml:space="preserve">765901250</t>
  </si>
  <si>
    <t xml:space="preserve"> Krytiny tvrdé  spolu: </t>
  </si>
  <si>
    <t xml:space="preserve"> Nátery</t>
  </si>
  <si>
    <t xml:space="preserve">Odstránenie náterov z kov. stav. doplnk. konštr. oškrabaním</t>
  </si>
  <si>
    <t xml:space="preserve">78320-1811</t>
  </si>
  <si>
    <t xml:space="preserve">783201811</t>
  </si>
  <si>
    <t xml:space="preserve">Nátery kov. stav. doplnk. konštr. syntet. dvojnás.+1x email</t>
  </si>
  <si>
    <t xml:space="preserve">78322-5100</t>
  </si>
  <si>
    <t xml:space="preserve">783225100</t>
  </si>
  <si>
    <t xml:space="preserve">45.44.21</t>
  </si>
  <si>
    <t xml:space="preserve">30,0*0,1*12 =   36,000</t>
  </si>
  <si>
    <t xml:space="preserve">Nátery tesárskych konštr. Lastanoxom Q (Bochemit QB-inovovaná náhrada)</t>
  </si>
  <si>
    <t xml:space="preserve">78378-2203</t>
  </si>
  <si>
    <t xml:space="preserve">783782203</t>
  </si>
  <si>
    <t xml:space="preserve">45.44.22</t>
  </si>
  <si>
    <t xml:space="preserve">(0,1+0,1)*2*544 =   217,600</t>
  </si>
  <si>
    <t xml:space="preserve">480 =   480,000</t>
  </si>
  <si>
    <t xml:space="preserve">(0,05+0,04)*2*595 =   107,100</t>
  </si>
  <si>
    <t xml:space="preserve">Nátery  spolu: </t>
  </si>
  <si>
    <t xml:space="preserve">Ostatné</t>
  </si>
  <si>
    <t xml:space="preserve">montáž bleskozvodu                                                                                </t>
  </si>
  <si>
    <t xml:space="preserve">1 ks</t>
  </si>
  <si>
    <t xml:space="preserve">PRÁCE A DODÁVKY PSV  spolu: </t>
  </si>
  <si>
    <t xml:space="preserve">Za rozpočet celkom bez DPH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</si>
</sst>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&quot; Sk&quot;;[RED]\-#,##0&quot; Sk&quot;"/>
    <numFmt numFmtId="166" formatCode="\ * #,##0&quot; Sk &quot;;\-* #,##0&quot; Sk &quot;;\ * &quot;- Sk &quot;;\ @\ "/>
    <numFmt numFmtId="167" formatCode="@"/>
    <numFmt numFmtId="168" formatCode="#,##0.000"/>
    <numFmt numFmtId="169" formatCode="#,##0.00"/>
    <numFmt numFmtId="170" formatCode="#,##0.00000"/>
    <numFmt numFmtId="171" formatCode="0.000"/>
    <numFmt numFmtId="172" formatCode="#,##0.0000"/>
  </numFmts>
  <fonts count="32"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7"/>
      <name val="Letter Gothic CE"/>
      <family val="0"/>
      <charset val="238"/>
    </font>
    <font>
      <sz val="11"/>
      <color rgb="FF000000"/>
      <name val="Calibri"/>
      <family val="0"/>
      <charset val="238"/>
    </font>
    <font>
      <sz val="11"/>
      <color rgb="FFFFFFFF"/>
      <name val="Calibri"/>
      <family val="0"/>
      <charset val="238"/>
    </font>
    <font>
      <sz val="10"/>
      <color rgb="FFFFFFFF"/>
      <name val="Arial"/>
      <family val="0"/>
      <charset val="238"/>
    </font>
    <font>
      <b val="true"/>
      <sz val="10"/>
      <color rgb="FF000000"/>
      <name val="Arial"/>
      <family val="0"/>
      <charset val="238"/>
    </font>
    <font>
      <sz val="10"/>
      <color rgb="FFCC0000"/>
      <name val="Arial"/>
      <family val="0"/>
      <charset val="238"/>
    </font>
    <font>
      <b val="true"/>
      <sz val="11"/>
      <color rgb="FF000000"/>
      <name val="Calibri"/>
      <family val="0"/>
      <charset val="238"/>
    </font>
    <font>
      <sz val="10"/>
      <name val="Arial CE"/>
      <family val="0"/>
      <charset val="238"/>
    </font>
    <font>
      <b val="true"/>
      <sz val="10"/>
      <color rgb="FFFFFFFF"/>
      <name val="Arial"/>
      <family val="0"/>
      <charset val="238"/>
    </font>
    <font>
      <i val="true"/>
      <sz val="10"/>
      <color rgb="FF808080"/>
      <name val="Arial"/>
      <family val="0"/>
      <charset val="238"/>
    </font>
    <font>
      <sz val="10"/>
      <color rgb="FF006600"/>
      <name val="Arial"/>
      <family val="0"/>
      <charset val="238"/>
    </font>
    <font>
      <sz val="18"/>
      <color rgb="FF000000"/>
      <name val="Arial"/>
      <family val="0"/>
      <charset val="238"/>
    </font>
    <font>
      <sz val="12"/>
      <color rgb="FF000000"/>
      <name val="Arial"/>
      <family val="0"/>
      <charset val="238"/>
    </font>
    <font>
      <u val="single"/>
      <sz val="10"/>
      <color rgb="FF0000EE"/>
      <name val="Arial"/>
      <family val="0"/>
      <charset val="238"/>
    </font>
    <font>
      <sz val="10"/>
      <color rgb="FF996600"/>
      <name val="Arial"/>
      <family val="0"/>
      <charset val="238"/>
    </font>
    <font>
      <sz val="10"/>
      <color rgb="FF333333"/>
      <name val="Arial"/>
      <family val="0"/>
      <charset val="238"/>
    </font>
    <font>
      <b val="true"/>
      <sz val="18"/>
      <color rgb="FF333399"/>
      <name val="Cambria"/>
      <family val="0"/>
      <charset val="238"/>
    </font>
    <font>
      <sz val="11"/>
      <color rgb="FFFF0000"/>
      <name val="Calibri"/>
      <family val="0"/>
      <charset val="238"/>
    </font>
    <font>
      <sz val="8"/>
      <name val="Arial Narrow"/>
      <family val="0"/>
      <charset val="238"/>
    </font>
    <font>
      <b val="true"/>
      <sz val="8"/>
      <name val="Arial Narrow"/>
      <family val="0"/>
      <charset val="238"/>
    </font>
    <font>
      <sz val="8"/>
      <color rgb="FFFFFFFF"/>
      <name val="Arial Narrow"/>
      <family val="0"/>
      <charset val="238"/>
    </font>
    <font>
      <b val="true"/>
      <sz val="8"/>
      <color rgb="FFFFFFFF"/>
      <name val="Arial Narrow"/>
      <family val="0"/>
      <charset val="238"/>
    </font>
    <font>
      <sz val="7.5"/>
      <color rgb="FFFFFFFF"/>
      <name val="Arial Narrow"/>
      <family val="0"/>
      <charset val="238"/>
    </font>
    <font>
      <b val="true"/>
      <sz val="10"/>
      <name val="Arial Narrow"/>
      <family val="0"/>
      <charset val="238"/>
    </font>
    <font>
      <sz val="8"/>
      <color rgb="FFCE181E"/>
      <name val="Arial Narrow"/>
      <family val="0"/>
      <charset val="238"/>
    </font>
    <font>
      <sz val="8"/>
      <color rgb="FF0000FF"/>
      <name val="Arial Narrow"/>
      <family val="0"/>
      <charset val="238"/>
    </font>
    <font>
      <b val="true"/>
      <sz val="8"/>
      <name val="Arial Narrow"/>
      <family val="2"/>
      <charset val="238"/>
    </font>
    <font>
      <sz val="8"/>
      <color rgb="FF0000FF"/>
      <name val="Arial Narrow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A6CAF0"/>
        <bgColor rgb="FFA0E0E0"/>
      </patternFill>
    </fill>
    <fill>
      <patternFill patternType="solid">
        <fgColor rgb="FFFF8080"/>
        <bgColor rgb="FFFF99CC"/>
      </patternFill>
    </fill>
    <fill>
      <patternFill patternType="solid">
        <fgColor rgb="FFFFFFC0"/>
        <bgColor rgb="FFFFFFCC"/>
      </patternFill>
    </fill>
    <fill>
      <patternFill patternType="solid">
        <fgColor rgb="FFC0C0C0"/>
        <bgColor rgb="FFA6CAF0"/>
      </patternFill>
    </fill>
    <fill>
      <patternFill patternType="solid">
        <fgColor rgb="FFA0E0E0"/>
        <bgColor rgb="FFA6CAF0"/>
      </patternFill>
    </fill>
    <fill>
      <patternFill patternType="solid">
        <fgColor rgb="FFFFFF99"/>
        <bgColor rgb="FFFFFFC0"/>
      </patternFill>
    </fill>
    <fill>
      <patternFill patternType="solid">
        <fgColor rgb="FFCC9CCC"/>
        <bgColor rgb="FFFF99CC"/>
      </patternFill>
    </fill>
    <fill>
      <patternFill patternType="solid">
        <fgColor rgb="FF996666"/>
        <bgColor rgb="FF808080"/>
      </patternFill>
    </fill>
    <fill>
      <patternFill patternType="solid">
        <fgColor rgb="FF999933"/>
        <bgColor rgb="FF80808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9666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FFFFCC"/>
      </patternFill>
    </fill>
    <fill>
      <patternFill patternType="solid">
        <fgColor rgb="FFFFFFCC"/>
        <bgColor rgb="FFFFFFC0"/>
      </patternFill>
    </fill>
    <fill>
      <patternFill patternType="solid">
        <fgColor rgb="FFFFF200"/>
        <bgColor rgb="FFFFFF00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/>
      <right/>
      <top style="thin">
        <color rgb="FF3333CC"/>
      </top>
      <bottom style="double">
        <color rgb="FF3333CC"/>
      </bottom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6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5" borderId="0" applyFont="true" applyBorder="false" applyAlignment="true" applyProtection="false">
      <alignment horizontal="general" vertical="bottom" textRotation="0" wrapText="false" indent="0" shrinkToFit="false"/>
    </xf>
    <xf numFmtId="164" fontId="5" fillId="6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6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6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7" fillId="11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12" borderId="0" applyFont="true" applyBorder="false" applyAlignment="true" applyProtection="false">
      <alignment horizontal="general" vertical="bottom" textRotation="0" wrapText="false" indent="0" shrinkToFit="false"/>
    </xf>
    <xf numFmtId="164" fontId="8" fillId="13" borderId="0" applyFont="true" applyBorder="false" applyAlignment="true" applyProtection="false">
      <alignment horizontal="general" vertical="bottom" textRotation="0" wrapText="false" indent="0" shrinkToFit="false"/>
    </xf>
    <xf numFmtId="164" fontId="9" fillId="14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2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1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16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17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17" borderId="3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4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right" vertical="top" textRotation="0" wrapText="false" indent="0" shrinkToFit="false"/>
      <protection locked="true" hidden="false"/>
    </xf>
    <xf numFmtId="167" fontId="22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7" fontId="22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7" fontId="22" fillId="0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8" fontId="22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9" fontId="22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70" fontId="22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71" fontId="22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58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58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5" fillId="0" borderId="0" xfId="58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2" fontId="26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9" fontId="26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7" fontId="2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2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0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2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0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9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2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22" fillId="0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2" fillId="0" borderId="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1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2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0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9" fillId="0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2" fillId="0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22" fillId="0" borderId="1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1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22" fillId="0" borderId="1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2" fillId="0" borderId="1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30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9" fontId="22" fillId="18" borderId="8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7" fontId="31" fillId="0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8" fontId="31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9" fontId="31" fillId="18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9" fontId="31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70" fontId="31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71" fontId="31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7" fontId="22" fillId="0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9" fontId="30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9" fontId="22" fillId="18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70" fontId="30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8" fontId="30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7" fontId="22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7" fontId="30" fillId="0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7" fontId="22" fillId="0" borderId="0" xfId="0" applyFont="true" applyBorder="false" applyAlignment="true" applyProtection="true">
      <alignment horizontal="left" vertical="bottom" textRotation="0" wrapText="false" indent="0" shrinkToFit="false"/>
      <protection locked="false" hidden="false"/>
    </xf>
    <xf numFmtId="168" fontId="22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2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3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7" fontId="22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22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8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2" fillId="0" borderId="0" xfId="59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5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1 000 Sk" xfId="20"/>
    <cellStyle name="1 000,-  Sk" xfId="21"/>
    <cellStyle name="1 000,- Kč" xfId="22"/>
    <cellStyle name="1 000,- Sk" xfId="23"/>
    <cellStyle name="1000 Sk_fakturuj99" xfId="24"/>
    <cellStyle name="20 % – Zvýraznění1" xfId="25"/>
    <cellStyle name="20 % – Zvýraznění2" xfId="26"/>
    <cellStyle name="20 % – Zvýraznění3" xfId="27"/>
    <cellStyle name="20 % – Zvýraznění4" xfId="28"/>
    <cellStyle name="20 % – Zvýraznění5" xfId="29"/>
    <cellStyle name="20 % – Zvýraznění6" xfId="30"/>
    <cellStyle name="40 % – Zvýraznění1" xfId="31"/>
    <cellStyle name="40 % – Zvýraznění2" xfId="32"/>
    <cellStyle name="40 % – Zvýraznění3" xfId="33"/>
    <cellStyle name="40 % – Zvýraznění4" xfId="34"/>
    <cellStyle name="40 % – Zvýraznění5" xfId="35"/>
    <cellStyle name="40 % – Zvýraznění6" xfId="36"/>
    <cellStyle name="60 % – Zvýraznění1" xfId="37"/>
    <cellStyle name="60 % – Zvýraznění2" xfId="38"/>
    <cellStyle name="60 % – Zvýraznění3" xfId="39"/>
    <cellStyle name="60 % – Zvýraznění4" xfId="40"/>
    <cellStyle name="60 % – Zvýraznění5" xfId="41"/>
    <cellStyle name="60 % – Zvýraznění6" xfId="42"/>
    <cellStyle name="Accent 1 14" xfId="43"/>
    <cellStyle name="Accent 13" xfId="44"/>
    <cellStyle name="Accent 2 15" xfId="45"/>
    <cellStyle name="Accent 3 16" xfId="46"/>
    <cellStyle name="Bad 10" xfId="47"/>
    <cellStyle name="Celkem" xfId="48"/>
    <cellStyle name="data" xfId="49"/>
    <cellStyle name="Error 12" xfId="50"/>
    <cellStyle name="Footnote 5" xfId="51"/>
    <cellStyle name="Good 8" xfId="52"/>
    <cellStyle name="Heading 1 1" xfId="53"/>
    <cellStyle name="Heading 2 2" xfId="54"/>
    <cellStyle name="Hyperlink 6" xfId="55"/>
    <cellStyle name="Neutral 9" xfId="56"/>
    <cellStyle name="normálne_fakturuj99" xfId="57"/>
    <cellStyle name="normálne_KLs" xfId="58"/>
    <cellStyle name="normálne_KLv" xfId="59"/>
    <cellStyle name="Note 4" xfId="60"/>
    <cellStyle name="Název" xfId="61"/>
    <cellStyle name="Status 7" xfId="62"/>
    <cellStyle name="TEXT 1" xfId="63"/>
    <cellStyle name="Text 3" xfId="64"/>
    <cellStyle name="Text upozornění" xfId="65"/>
    <cellStyle name="TEXT1" xfId="66"/>
    <cellStyle name="Warning 11" xfId="67"/>
  </cellStyles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FFFFC0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A0E0E0"/>
      <rgbColor rgb="FFCCFFCC"/>
      <rgbColor rgb="FFFFFF99"/>
      <rgbColor rgb="FFA6CAF0"/>
      <rgbColor rgb="FFFF99CC"/>
      <rgbColor rgb="FFCC9CCC"/>
      <rgbColor rgb="FFFFCCCC"/>
      <rgbColor rgb="FF3333CC"/>
      <rgbColor rgb="FF33CCCC"/>
      <rgbColor rgb="FF99CC00"/>
      <rgbColor rgb="FFFFCC00"/>
      <rgbColor rgb="FFFF9900"/>
      <rgbColor rgb="FFFF6600"/>
      <rgbColor rgb="FF996666"/>
      <rgbColor rgb="FF999933"/>
      <rgbColor rgb="FF003366"/>
      <rgbColor rgb="FF339966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5</xdr:col>
      <xdr:colOff>533160</xdr:colOff>
      <xdr:row>31</xdr:row>
      <xdr:rowOff>151560</xdr:rowOff>
    </xdr:from>
    <xdr:to>
      <xdr:col>5</xdr:col>
      <xdr:colOff>533160</xdr:colOff>
      <xdr:row>40</xdr:row>
      <xdr:rowOff>136440</xdr:rowOff>
    </xdr:to>
    <xdr:sp>
      <xdr:nvSpPr>
        <xdr:cNvPr id="0" name="Line 1"/>
        <xdr:cNvSpPr/>
      </xdr:nvSpPr>
      <xdr:spPr>
        <a:xfrm>
          <a:off x="3307320" y="5190840"/>
          <a:ext cx="0" cy="144792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K85"/>
  <sheetViews>
    <sheetView showFormulas="false" showGridLines="false" showRowColHeaders="true" showZeros="true" rightToLeft="false" tabSelected="true" showOutlineSymbols="true" defaultGridColor="true" view="normal" topLeftCell="A1" colorId="64" zoomScale="161" zoomScaleNormal="161" zoomScalePageLayoutView="100" workbookViewId="0">
      <selection pane="topLeft" activeCell="AN85" activeCellId="0" sqref="AN85"/>
    </sheetView>
  </sheetViews>
  <sheetFormatPr defaultRowHeight="12.8" zeroHeight="false" outlineLevelRow="0" outlineLevelCol="0"/>
  <cols>
    <col collapsed="false" customWidth="true" hidden="false" outlineLevel="0" max="1" min="1" style="1" width="6.71"/>
    <col collapsed="false" customWidth="true" hidden="false" outlineLevel="0" max="2" min="2" style="2" width="3.71"/>
    <col collapsed="false" customWidth="true" hidden="false" outlineLevel="0" max="3" min="3" style="3" width="13.02"/>
    <col collapsed="false" customWidth="true" hidden="false" outlineLevel="0" max="4" min="4" style="4" width="35.71"/>
    <col collapsed="false" customWidth="true" hidden="false" outlineLevel="0" max="5" min="5" style="5" width="10.71"/>
    <col collapsed="false" customWidth="true" hidden="false" outlineLevel="0" max="6" min="6" style="6" width="5.28"/>
    <col collapsed="false" customWidth="true" hidden="false" outlineLevel="0" max="7" min="7" style="7" width="8.71"/>
    <col collapsed="false" customWidth="true" hidden="true" outlineLevel="0" max="9" min="8" style="7" width="9.71"/>
    <col collapsed="false" customWidth="true" hidden="false" outlineLevel="0" max="10" min="10" style="7" width="9.71"/>
    <col collapsed="false" customWidth="true" hidden="true" outlineLevel="0" max="11" min="11" style="8" width="7.41"/>
    <col collapsed="false" customWidth="true" hidden="true" outlineLevel="0" max="12" min="12" style="8" width="8.29"/>
    <col collapsed="false" customWidth="true" hidden="true" outlineLevel="0" max="13" min="13" style="5" width="9.13"/>
    <col collapsed="false" customWidth="true" hidden="true" outlineLevel="0" max="14" min="14" style="5" width="7"/>
    <col collapsed="false" customWidth="true" hidden="false" outlineLevel="0" max="15" min="15" style="6" width="3.57"/>
    <col collapsed="false" customWidth="true" hidden="true" outlineLevel="0" max="16" min="16" style="6" width="12.71"/>
    <col collapsed="false" customWidth="true" hidden="true" outlineLevel="0" max="19" min="17" style="5" width="13.29"/>
    <col collapsed="false" customWidth="true" hidden="true" outlineLevel="0" max="20" min="20" style="9" width="10.58"/>
    <col collapsed="false" customWidth="true" hidden="true" outlineLevel="0" max="21" min="21" style="9" width="10.29"/>
    <col collapsed="false" customWidth="true" hidden="true" outlineLevel="0" max="22" min="22" style="9" width="5.7"/>
    <col collapsed="false" customWidth="true" hidden="true" outlineLevel="0" max="23" min="23" style="10" width="9.13"/>
    <col collapsed="false" customWidth="true" hidden="true" outlineLevel="0" max="25" min="24" style="6" width="5.7"/>
    <col collapsed="false" customWidth="true" hidden="true" outlineLevel="0" max="26" min="26" style="6" width="7.57"/>
    <col collapsed="false" customWidth="true" hidden="true" outlineLevel="0" max="27" min="27" style="6" width="24.87"/>
    <col collapsed="false" customWidth="true" hidden="true" outlineLevel="0" max="28" min="28" style="6" width="4.29"/>
    <col collapsed="false" customWidth="true" hidden="true" outlineLevel="0" max="29" min="29" style="6" width="8.29"/>
    <col collapsed="false" customWidth="true" hidden="true" outlineLevel="0" max="30" min="30" style="6" width="8.71"/>
    <col collapsed="false" customWidth="true" hidden="true" outlineLevel="0" max="34" min="31" style="6" width="9.13"/>
    <col collapsed="false" customWidth="true" hidden="false" outlineLevel="0" max="35" min="35" style="11" width="9.13"/>
    <col collapsed="false" customWidth="false" hidden="true" outlineLevel="0" max="37" min="36" style="11" width="11.52"/>
    <col collapsed="false" customWidth="true" hidden="false" outlineLevel="0" max="1025" min="38" style="11" width="9.13"/>
  </cols>
  <sheetData>
    <row r="1" s="11" customFormat="true" ht="12.8" hidden="false" customHeight="false" outlineLevel="0" collapsed="false">
      <c r="A1" s="12" t="s">
        <v>0</v>
      </c>
      <c r="Q1" s="13"/>
      <c r="R1" s="13"/>
      <c r="S1" s="13"/>
      <c r="Z1" s="14" t="s">
        <v>1</v>
      </c>
      <c r="AA1" s="15" t="s">
        <v>2</v>
      </c>
      <c r="AB1" s="15" t="s">
        <v>3</v>
      </c>
      <c r="AC1" s="15" t="s">
        <v>4</v>
      </c>
      <c r="AD1" s="16" t="s">
        <v>5</v>
      </c>
      <c r="AE1" s="17" t="n">
        <v>4</v>
      </c>
      <c r="AF1" s="18" t="n">
        <v>123.4567</v>
      </c>
    </row>
    <row r="2" s="11" customFormat="true" ht="12.8" hidden="false" customHeight="false" outlineLevel="0" collapsed="false">
      <c r="A2" s="12" t="s">
        <v>6</v>
      </c>
      <c r="Q2" s="13"/>
      <c r="R2" s="13"/>
      <c r="S2" s="13"/>
      <c r="AE2" s="17" t="s">
        <v>7</v>
      </c>
      <c r="AF2" s="19" t="n">
        <v>123.46</v>
      </c>
    </row>
    <row r="3" s="11" customFormat="true" ht="12.8" hidden="false" customHeight="false" outlineLevel="0" collapsed="false">
      <c r="A3" s="12"/>
      <c r="Q3" s="13"/>
      <c r="R3" s="13"/>
      <c r="S3" s="13"/>
    </row>
    <row r="4" s="11" customFormat="true" ht="12.8" hidden="false" customHeight="false" outlineLevel="0" collapsed="false">
      <c r="B4" s="20"/>
      <c r="C4" s="21"/>
      <c r="D4" s="22"/>
      <c r="E4" s="13"/>
      <c r="G4" s="23"/>
      <c r="H4" s="23"/>
      <c r="I4" s="23"/>
      <c r="J4" s="23"/>
      <c r="K4" s="24"/>
      <c r="L4" s="24"/>
      <c r="M4" s="13"/>
      <c r="N4" s="13"/>
      <c r="Q4" s="13"/>
      <c r="R4" s="13"/>
      <c r="S4" s="13"/>
    </row>
    <row r="5" customFormat="false" ht="12.8" hidden="false" customHeight="false" outlineLevel="0" collapsed="false">
      <c r="A5" s="25"/>
      <c r="B5" s="25"/>
      <c r="C5" s="25"/>
      <c r="D5" s="26" t="s">
        <v>8</v>
      </c>
      <c r="E5" s="27" t="s">
        <v>9</v>
      </c>
      <c r="F5" s="27" t="s">
        <v>10</v>
      </c>
      <c r="G5" s="28" t="s">
        <v>11</v>
      </c>
      <c r="H5" s="27" t="s">
        <v>12</v>
      </c>
      <c r="I5" s="27" t="s">
        <v>13</v>
      </c>
      <c r="J5" s="27" t="s">
        <v>14</v>
      </c>
      <c r="K5" s="29" t="s">
        <v>15</v>
      </c>
      <c r="L5" s="29"/>
      <c r="M5" s="30" t="s">
        <v>16</v>
      </c>
      <c r="N5" s="30"/>
      <c r="O5" s="27" t="s">
        <v>17</v>
      </c>
      <c r="P5" s="31" t="s">
        <v>18</v>
      </c>
      <c r="Q5" s="27" t="s">
        <v>9</v>
      </c>
      <c r="R5" s="27" t="s">
        <v>9</v>
      </c>
      <c r="S5" s="31" t="s">
        <v>9</v>
      </c>
      <c r="T5" s="32" t="s">
        <v>19</v>
      </c>
      <c r="U5" s="33" t="s">
        <v>20</v>
      </c>
      <c r="V5" s="34" t="s">
        <v>21</v>
      </c>
      <c r="W5" s="27" t="s">
        <v>22</v>
      </c>
      <c r="X5" s="27" t="s">
        <v>23</v>
      </c>
      <c r="Y5" s="27" t="s">
        <v>24</v>
      </c>
      <c r="Z5" s="35" t="s">
        <v>25</v>
      </c>
      <c r="AA5" s="35" t="s">
        <v>26</v>
      </c>
      <c r="AB5" s="27" t="s">
        <v>21</v>
      </c>
      <c r="AC5" s="27" t="s">
        <v>27</v>
      </c>
      <c r="AD5" s="27" t="s">
        <v>28</v>
      </c>
      <c r="AE5" s="36" t="s">
        <v>29</v>
      </c>
      <c r="AF5" s="36" t="s">
        <v>30</v>
      </c>
      <c r="AG5" s="36" t="s">
        <v>9</v>
      </c>
      <c r="AH5" s="36" t="s">
        <v>31</v>
      </c>
      <c r="AJ5" s="11" t="s">
        <v>32</v>
      </c>
      <c r="AK5" s="11" t="s">
        <v>33</v>
      </c>
    </row>
    <row r="6" customFormat="false" ht="12.8" hidden="false" customHeight="false" outlineLevel="0" collapsed="false">
      <c r="A6" s="25"/>
      <c r="B6" s="25"/>
      <c r="C6" s="25"/>
      <c r="D6" s="37" t="s">
        <v>34</v>
      </c>
      <c r="E6" s="38" t="s">
        <v>35</v>
      </c>
      <c r="F6" s="38" t="s">
        <v>36</v>
      </c>
      <c r="G6" s="39" t="s">
        <v>37</v>
      </c>
      <c r="H6" s="38" t="s">
        <v>38</v>
      </c>
      <c r="I6" s="38" t="s">
        <v>39</v>
      </c>
      <c r="J6" s="38" t="s">
        <v>40</v>
      </c>
      <c r="K6" s="38" t="s">
        <v>11</v>
      </c>
      <c r="L6" s="38" t="s">
        <v>14</v>
      </c>
      <c r="M6" s="40" t="s">
        <v>11</v>
      </c>
      <c r="N6" s="38" t="s">
        <v>14</v>
      </c>
      <c r="O6" s="38" t="s">
        <v>41</v>
      </c>
      <c r="P6" s="40"/>
      <c r="Q6" s="38" t="s">
        <v>42</v>
      </c>
      <c r="R6" s="38" t="s">
        <v>43</v>
      </c>
      <c r="S6" s="40" t="s">
        <v>44</v>
      </c>
      <c r="T6" s="41" t="s">
        <v>45</v>
      </c>
      <c r="U6" s="42" t="s">
        <v>46</v>
      </c>
      <c r="V6" s="43" t="s">
        <v>47</v>
      </c>
      <c r="W6" s="44"/>
      <c r="X6" s="45"/>
      <c r="Y6" s="45"/>
      <c r="Z6" s="46" t="s">
        <v>48</v>
      </c>
      <c r="AA6" s="46" t="s">
        <v>49</v>
      </c>
      <c r="AB6" s="38" t="s">
        <v>50</v>
      </c>
      <c r="AC6" s="45"/>
      <c r="AD6" s="45"/>
      <c r="AE6" s="47"/>
      <c r="AF6" s="47"/>
      <c r="AG6" s="47"/>
      <c r="AH6" s="47"/>
      <c r="AJ6" s="11" t="s">
        <v>51</v>
      </c>
      <c r="AK6" s="11" t="s">
        <v>52</v>
      </c>
    </row>
    <row r="8" customFormat="false" ht="12.8" hidden="false" customHeight="false" outlineLevel="0" collapsed="false">
      <c r="B8" s="48" t="s">
        <v>53</v>
      </c>
    </row>
    <row r="9" customFormat="false" ht="12.8" hidden="false" customHeight="false" outlineLevel="0" collapsed="false">
      <c r="B9" s="3" t="s">
        <v>54</v>
      </c>
    </row>
    <row r="10" customFormat="false" ht="12.8" hidden="false" customHeight="false" outlineLevel="0" collapsed="false">
      <c r="D10" s="4" t="s">
        <v>55</v>
      </c>
      <c r="E10" s="5" t="n">
        <v>2.1</v>
      </c>
      <c r="F10" s="6" t="s">
        <v>56</v>
      </c>
      <c r="G10" s="49" t="n">
        <v>0</v>
      </c>
      <c r="H10" s="7" t="n">
        <f aca="false">ROUND(E10*G10,2)</f>
        <v>0</v>
      </c>
      <c r="J10" s="7" t="n">
        <f aca="false">ROUND(E10*G10,2)</f>
        <v>0</v>
      </c>
      <c r="K10" s="8" t="n">
        <v>2.03655</v>
      </c>
      <c r="L10" s="8" t="n">
        <f aca="false">E10*K10</f>
        <v>4.276755</v>
      </c>
      <c r="N10" s="5" t="n">
        <f aca="false">E10*M10</f>
        <v>0</v>
      </c>
      <c r="O10" s="6" t="n">
        <v>20</v>
      </c>
      <c r="P10" s="6" t="s">
        <v>57</v>
      </c>
      <c r="V10" s="9" t="s">
        <v>58</v>
      </c>
      <c r="W10" s="10" t="n">
        <v>7.749</v>
      </c>
      <c r="X10" s="3" t="s">
        <v>59</v>
      </c>
      <c r="Y10" s="3" t="s">
        <v>60</v>
      </c>
      <c r="Z10" s="6" t="s">
        <v>61</v>
      </c>
      <c r="AB10" s="6" t="n">
        <v>1</v>
      </c>
      <c r="AJ10" s="11" t="s">
        <v>62</v>
      </c>
      <c r="AK10" s="11" t="s">
        <v>63</v>
      </c>
    </row>
    <row r="11" customFormat="false" ht="12.8" hidden="false" customHeight="false" outlineLevel="0" collapsed="false">
      <c r="D11" s="50" t="s">
        <v>64</v>
      </c>
      <c r="E11" s="51"/>
      <c r="F11" s="52"/>
      <c r="G11" s="53"/>
      <c r="H11" s="54"/>
      <c r="I11" s="54"/>
      <c r="J11" s="54"/>
      <c r="K11" s="55"/>
      <c r="L11" s="55"/>
      <c r="M11" s="51"/>
      <c r="N11" s="51"/>
      <c r="O11" s="52"/>
      <c r="P11" s="52"/>
      <c r="Q11" s="51"/>
      <c r="R11" s="51"/>
      <c r="S11" s="51"/>
      <c r="T11" s="56"/>
      <c r="U11" s="56"/>
      <c r="V11" s="56" t="s">
        <v>65</v>
      </c>
      <c r="W11" s="57"/>
      <c r="X11" s="52"/>
    </row>
    <row r="12" customFormat="false" ht="12.8" hidden="false" customHeight="false" outlineLevel="0" collapsed="false">
      <c r="D12" s="50" t="s">
        <v>66</v>
      </c>
      <c r="E12" s="51"/>
      <c r="F12" s="52"/>
      <c r="G12" s="53"/>
      <c r="H12" s="54"/>
      <c r="I12" s="54"/>
      <c r="J12" s="54"/>
      <c r="K12" s="55"/>
      <c r="L12" s="55"/>
      <c r="M12" s="51"/>
      <c r="N12" s="51"/>
      <c r="O12" s="52"/>
      <c r="P12" s="52"/>
      <c r="Q12" s="51"/>
      <c r="R12" s="51"/>
      <c r="S12" s="51"/>
      <c r="T12" s="56"/>
      <c r="U12" s="56"/>
      <c r="V12" s="56" t="s">
        <v>65</v>
      </c>
      <c r="W12" s="57"/>
      <c r="X12" s="52"/>
    </row>
    <row r="13" customFormat="false" ht="12.8" hidden="false" customHeight="false" outlineLevel="0" collapsed="false">
      <c r="D13" s="58" t="s">
        <v>67</v>
      </c>
      <c r="E13" s="59" t="n">
        <f aca="false">J13</f>
        <v>0</v>
      </c>
      <c r="G13" s="60"/>
      <c r="H13" s="59" t="n">
        <f aca="false">SUM(H8:H12)</f>
        <v>0</v>
      </c>
      <c r="I13" s="59" t="n">
        <f aca="false">SUM(I8:I12)</f>
        <v>0</v>
      </c>
      <c r="J13" s="59" t="n">
        <f aca="false">SUM(J8:J12)</f>
        <v>0</v>
      </c>
      <c r="L13" s="61" t="n">
        <f aca="false">SUM(L8:L12)</f>
        <v>4.276755</v>
      </c>
      <c r="N13" s="62" t="n">
        <f aca="false">SUM(N8:N12)</f>
        <v>0</v>
      </c>
      <c r="W13" s="10" t="n">
        <f aca="false">SUM(W8:W12)</f>
        <v>7.749</v>
      </c>
    </row>
    <row r="14" customFormat="false" ht="12.8" hidden="false" customHeight="false" outlineLevel="0" collapsed="false">
      <c r="G14" s="60"/>
    </row>
    <row r="15" customFormat="false" ht="12.8" hidden="false" customHeight="false" outlineLevel="0" collapsed="false">
      <c r="B15" s="3" t="s">
        <v>68</v>
      </c>
      <c r="G15" s="60"/>
    </row>
    <row r="16" customFormat="false" ht="12.8" hidden="false" customHeight="false" outlineLevel="0" collapsed="false">
      <c r="D16" s="4" t="s">
        <v>69</v>
      </c>
      <c r="E16" s="5" t="n">
        <v>1.5</v>
      </c>
      <c r="F16" s="6" t="s">
        <v>56</v>
      </c>
      <c r="G16" s="49" t="n">
        <v>0</v>
      </c>
      <c r="H16" s="7" t="n">
        <f aca="false">ROUND(E16*G16,2)</f>
        <v>0</v>
      </c>
      <c r="J16" s="7" t="n">
        <f aca="false">ROUND(E16*G16,2)</f>
        <v>0</v>
      </c>
      <c r="K16" s="8" t="n">
        <v>2.44761</v>
      </c>
      <c r="L16" s="8" t="n">
        <f aca="false">E16*K16</f>
        <v>3.671415</v>
      </c>
      <c r="N16" s="5" t="n">
        <f aca="false">E16*M16</f>
        <v>0</v>
      </c>
      <c r="O16" s="6" t="n">
        <v>20</v>
      </c>
      <c r="P16" s="6" t="s">
        <v>57</v>
      </c>
      <c r="V16" s="9" t="s">
        <v>58</v>
      </c>
      <c r="W16" s="10" t="n">
        <v>2.057</v>
      </c>
      <c r="X16" s="3" t="s">
        <v>70</v>
      </c>
      <c r="Y16" s="3" t="s">
        <v>71</v>
      </c>
      <c r="Z16" s="6" t="s">
        <v>72</v>
      </c>
      <c r="AB16" s="6" t="n">
        <v>1</v>
      </c>
      <c r="AJ16" s="11" t="s">
        <v>62</v>
      </c>
      <c r="AK16" s="11" t="s">
        <v>63</v>
      </c>
    </row>
    <row r="17" customFormat="false" ht="12.8" hidden="false" customHeight="false" outlineLevel="0" collapsed="false">
      <c r="D17" s="50" t="s">
        <v>73</v>
      </c>
      <c r="E17" s="51"/>
      <c r="F17" s="52"/>
      <c r="G17" s="53"/>
      <c r="H17" s="54"/>
      <c r="I17" s="54"/>
      <c r="J17" s="54"/>
      <c r="K17" s="55"/>
      <c r="L17" s="55"/>
      <c r="M17" s="51"/>
      <c r="N17" s="51"/>
      <c r="O17" s="52"/>
      <c r="P17" s="52"/>
      <c r="Q17" s="51"/>
      <c r="R17" s="51"/>
      <c r="S17" s="51"/>
      <c r="T17" s="56"/>
      <c r="U17" s="56"/>
      <c r="V17" s="56" t="s">
        <v>65</v>
      </c>
      <c r="W17" s="57"/>
      <c r="X17" s="52"/>
    </row>
    <row r="18" customFormat="false" ht="12.8" hidden="false" customHeight="false" outlineLevel="0" collapsed="false">
      <c r="D18" s="4" t="s">
        <v>74</v>
      </c>
      <c r="E18" s="5" t="n">
        <v>3</v>
      </c>
      <c r="F18" s="6" t="s">
        <v>75</v>
      </c>
      <c r="G18" s="49" t="n">
        <v>0</v>
      </c>
      <c r="H18" s="7" t="n">
        <f aca="false">ROUND(E18*G18,2)</f>
        <v>0</v>
      </c>
      <c r="J18" s="7" t="n">
        <f aca="false">ROUND(E18*G18,2)</f>
        <v>0</v>
      </c>
      <c r="K18" s="8" t="n">
        <v>0.00335</v>
      </c>
      <c r="L18" s="8" t="n">
        <f aca="false">E18*K18</f>
        <v>0.01005</v>
      </c>
      <c r="N18" s="5" t="n">
        <f aca="false">E18*M18</f>
        <v>0</v>
      </c>
      <c r="O18" s="6" t="n">
        <v>20</v>
      </c>
      <c r="P18" s="6" t="s">
        <v>57</v>
      </c>
      <c r="V18" s="9" t="s">
        <v>58</v>
      </c>
      <c r="W18" s="10" t="n">
        <v>1.851</v>
      </c>
      <c r="X18" s="3" t="s">
        <v>76</v>
      </c>
      <c r="Y18" s="3" t="s">
        <v>77</v>
      </c>
      <c r="Z18" s="6" t="s">
        <v>72</v>
      </c>
      <c r="AB18" s="6" t="n">
        <v>1</v>
      </c>
      <c r="AJ18" s="11" t="s">
        <v>62</v>
      </c>
      <c r="AK18" s="11" t="s">
        <v>63</v>
      </c>
    </row>
    <row r="19" customFormat="false" ht="12.8" hidden="false" customHeight="false" outlineLevel="0" collapsed="false">
      <c r="D19" s="4" t="s">
        <v>78</v>
      </c>
      <c r="E19" s="5" t="n">
        <v>3</v>
      </c>
      <c r="F19" s="6" t="s">
        <v>75</v>
      </c>
      <c r="G19" s="49" t="n">
        <v>0</v>
      </c>
      <c r="H19" s="7" t="n">
        <f aca="false">ROUND(E19*G19,2)</f>
        <v>0</v>
      </c>
      <c r="J19" s="7" t="n">
        <f aca="false">ROUND(E19*G19,2)</f>
        <v>0</v>
      </c>
      <c r="L19" s="8" t="n">
        <f aca="false">E19*K19</f>
        <v>0</v>
      </c>
      <c r="N19" s="5" t="n">
        <f aca="false">E19*M19</f>
        <v>0</v>
      </c>
      <c r="O19" s="6" t="n">
        <v>20</v>
      </c>
      <c r="P19" s="6" t="s">
        <v>57</v>
      </c>
      <c r="V19" s="9" t="s">
        <v>58</v>
      </c>
      <c r="W19" s="10" t="n">
        <v>0.852</v>
      </c>
      <c r="X19" s="3" t="s">
        <v>79</v>
      </c>
      <c r="Y19" s="3" t="s">
        <v>80</v>
      </c>
      <c r="Z19" s="6" t="s">
        <v>72</v>
      </c>
      <c r="AB19" s="6" t="n">
        <v>1</v>
      </c>
      <c r="AJ19" s="11" t="s">
        <v>62</v>
      </c>
      <c r="AK19" s="11" t="s">
        <v>63</v>
      </c>
    </row>
    <row r="20" customFormat="false" ht="12.8" hidden="false" customHeight="false" outlineLevel="0" collapsed="false">
      <c r="D20" s="4" t="s">
        <v>81</v>
      </c>
      <c r="E20" s="5" t="n">
        <v>0.15</v>
      </c>
      <c r="F20" s="6" t="s">
        <v>82</v>
      </c>
      <c r="G20" s="49" t="n">
        <v>0</v>
      </c>
      <c r="H20" s="7" t="n">
        <f aca="false">ROUND(E20*G20,2)</f>
        <v>0</v>
      </c>
      <c r="J20" s="7" t="n">
        <f aca="false">ROUND(E20*G20,2)</f>
        <v>0</v>
      </c>
      <c r="K20" s="8" t="n">
        <v>1.04157</v>
      </c>
      <c r="L20" s="8" t="n">
        <f aca="false">E20*K20</f>
        <v>0.1562355</v>
      </c>
      <c r="N20" s="5" t="n">
        <f aca="false">E20*M20</f>
        <v>0</v>
      </c>
      <c r="O20" s="6" t="n">
        <v>20</v>
      </c>
      <c r="P20" s="6" t="s">
        <v>57</v>
      </c>
      <c r="V20" s="9" t="s">
        <v>58</v>
      </c>
      <c r="W20" s="10" t="n">
        <v>7.217</v>
      </c>
      <c r="X20" s="3" t="s">
        <v>83</v>
      </c>
      <c r="Y20" s="3" t="s">
        <v>84</v>
      </c>
      <c r="Z20" s="6" t="s">
        <v>72</v>
      </c>
      <c r="AB20" s="6" t="n">
        <v>1</v>
      </c>
      <c r="AJ20" s="11" t="s">
        <v>62</v>
      </c>
      <c r="AK20" s="11" t="s">
        <v>63</v>
      </c>
    </row>
    <row r="21" customFormat="false" ht="12.8" hidden="false" customHeight="false" outlineLevel="0" collapsed="false">
      <c r="D21" s="50" t="s">
        <v>85</v>
      </c>
      <c r="E21" s="51"/>
      <c r="F21" s="52"/>
      <c r="G21" s="53"/>
      <c r="H21" s="54"/>
      <c r="I21" s="54"/>
      <c r="J21" s="54"/>
      <c r="K21" s="55"/>
      <c r="L21" s="55"/>
      <c r="M21" s="51"/>
      <c r="N21" s="51"/>
      <c r="O21" s="52"/>
      <c r="P21" s="52"/>
      <c r="Q21" s="51"/>
      <c r="R21" s="51"/>
      <c r="S21" s="51"/>
      <c r="T21" s="56"/>
      <c r="U21" s="56"/>
      <c r="V21" s="56" t="s">
        <v>65</v>
      </c>
      <c r="W21" s="57"/>
      <c r="X21" s="52"/>
    </row>
    <row r="22" customFormat="false" ht="12.8" hidden="false" customHeight="false" outlineLevel="0" collapsed="false">
      <c r="D22" s="50" t="s">
        <v>86</v>
      </c>
      <c r="E22" s="51"/>
      <c r="F22" s="52"/>
      <c r="G22" s="53"/>
      <c r="H22" s="54"/>
      <c r="I22" s="54"/>
      <c r="J22" s="54"/>
      <c r="K22" s="55"/>
      <c r="L22" s="55"/>
      <c r="M22" s="51"/>
      <c r="N22" s="51"/>
      <c r="O22" s="52"/>
      <c r="P22" s="52"/>
      <c r="Q22" s="51"/>
      <c r="R22" s="51"/>
      <c r="S22" s="51"/>
      <c r="T22" s="56"/>
      <c r="U22" s="56"/>
      <c r="V22" s="56" t="s">
        <v>65</v>
      </c>
      <c r="W22" s="57"/>
      <c r="X22" s="52"/>
    </row>
    <row r="23" customFormat="false" ht="12.8" hidden="false" customHeight="false" outlineLevel="0" collapsed="false">
      <c r="C23" s="3" t="s">
        <v>87</v>
      </c>
      <c r="D23" s="63"/>
      <c r="E23" s="59" t="n">
        <f aca="false">J23</f>
        <v>0</v>
      </c>
      <c r="G23" s="60"/>
      <c r="H23" s="59" t="n">
        <f aca="false">SUM(H15:H22)</f>
        <v>0</v>
      </c>
      <c r="I23" s="59" t="n">
        <f aca="false">SUM(I15:I22)</f>
        <v>0</v>
      </c>
      <c r="J23" s="59" t="n">
        <f aca="false">SUM(J16:J20)</f>
        <v>0</v>
      </c>
      <c r="L23" s="61" t="n">
        <f aca="false">SUM(L15:L22)</f>
        <v>3.8377005</v>
      </c>
      <c r="N23" s="62" t="n">
        <f aca="false">SUM(N15:N22)</f>
        <v>0</v>
      </c>
      <c r="W23" s="10" t="n">
        <f aca="false">SUM(W15:W22)</f>
        <v>11.977</v>
      </c>
    </row>
    <row r="24" customFormat="false" ht="12.8" hidden="false" customHeight="false" outlineLevel="0" collapsed="false">
      <c r="D24" s="2" t="s">
        <v>88</v>
      </c>
      <c r="E24" s="3"/>
      <c r="F24" s="4"/>
      <c r="G24" s="60"/>
    </row>
    <row r="25" customFormat="false" ht="12.8" hidden="false" customHeight="false" outlineLevel="0" collapsed="false">
      <c r="B25" s="3" t="s">
        <v>89</v>
      </c>
      <c r="G25" s="60"/>
    </row>
    <row r="26" customFormat="false" ht="12.8" hidden="false" customHeight="false" outlineLevel="0" collapsed="false">
      <c r="D26" s="4" t="s">
        <v>90</v>
      </c>
      <c r="E26" s="5" t="n">
        <v>550</v>
      </c>
      <c r="F26" s="6" t="s">
        <v>75</v>
      </c>
      <c r="G26" s="49" t="n">
        <v>0</v>
      </c>
      <c r="H26" s="7" t="n">
        <f aca="false">ROUND(E26*G26,2)</f>
        <v>0</v>
      </c>
      <c r="J26" s="7" t="n">
        <f aca="false">ROUND(E26*G26,2)</f>
        <v>0</v>
      </c>
      <c r="L26" s="8" t="n">
        <f aca="false">E26*K26</f>
        <v>0</v>
      </c>
      <c r="N26" s="5" t="n">
        <f aca="false">E26*M26</f>
        <v>0</v>
      </c>
      <c r="O26" s="6" t="n">
        <v>20</v>
      </c>
      <c r="P26" s="6" t="s">
        <v>57</v>
      </c>
      <c r="V26" s="9" t="s">
        <v>58</v>
      </c>
      <c r="W26" s="10" t="n">
        <v>111.1</v>
      </c>
      <c r="X26" s="3" t="s">
        <v>91</v>
      </c>
      <c r="Y26" s="3" t="s">
        <v>92</v>
      </c>
      <c r="Z26" s="6" t="s">
        <v>93</v>
      </c>
      <c r="AB26" s="6" t="n">
        <v>1</v>
      </c>
      <c r="AJ26" s="11" t="s">
        <v>62</v>
      </c>
      <c r="AK26" s="11" t="s">
        <v>63</v>
      </c>
    </row>
    <row r="27" customFormat="false" ht="12.8" hidden="false" customHeight="false" outlineLevel="0" collapsed="false">
      <c r="D27" s="4" t="s">
        <v>94</v>
      </c>
      <c r="E27" s="5" t="n">
        <v>550</v>
      </c>
      <c r="F27" s="6" t="s">
        <v>75</v>
      </c>
      <c r="G27" s="49" t="n">
        <v>0</v>
      </c>
      <c r="J27" s="7" t="n">
        <f aca="false">ROUND(E27*G27,2)</f>
        <v>0</v>
      </c>
      <c r="O27" s="6" t="n">
        <v>20</v>
      </c>
      <c r="X27" s="3"/>
      <c r="Y27" s="3"/>
    </row>
    <row r="28" customFormat="false" ht="19.4" hidden="false" customHeight="false" outlineLevel="0" collapsed="false">
      <c r="D28" s="4" t="s">
        <v>95</v>
      </c>
      <c r="E28" s="5" t="n">
        <v>9</v>
      </c>
      <c r="F28" s="6" t="s">
        <v>82</v>
      </c>
      <c r="G28" s="49" t="n">
        <v>0</v>
      </c>
      <c r="H28" s="7" t="n">
        <f aca="false">ROUND(E28*G28,2)</f>
        <v>0</v>
      </c>
      <c r="J28" s="7" t="n">
        <f aca="false">ROUND(E28*G28,2)</f>
        <v>0</v>
      </c>
      <c r="L28" s="8" t="n">
        <f aca="false">E28*K28</f>
        <v>0</v>
      </c>
      <c r="N28" s="5" t="n">
        <f aca="false">E28*M28</f>
        <v>0</v>
      </c>
      <c r="O28" s="6" t="n">
        <v>20</v>
      </c>
      <c r="P28" s="6" t="s">
        <v>57</v>
      </c>
      <c r="V28" s="9" t="s">
        <v>58</v>
      </c>
      <c r="X28" s="3" t="s">
        <v>96</v>
      </c>
      <c r="Y28" s="3" t="s">
        <v>97</v>
      </c>
      <c r="Z28" s="6" t="s">
        <v>98</v>
      </c>
      <c r="AB28" s="6" t="n">
        <v>1</v>
      </c>
      <c r="AJ28" s="11" t="s">
        <v>62</v>
      </c>
      <c r="AK28" s="11" t="s">
        <v>63</v>
      </c>
    </row>
    <row r="29" customFormat="false" ht="19.4" hidden="false" customHeight="false" outlineLevel="0" collapsed="false">
      <c r="D29" s="4" t="s">
        <v>99</v>
      </c>
      <c r="E29" s="5" t="n">
        <v>9</v>
      </c>
      <c r="F29" s="6" t="s">
        <v>82</v>
      </c>
      <c r="G29" s="49" t="n">
        <v>0</v>
      </c>
      <c r="H29" s="7" t="n">
        <f aca="false">ROUND(E29*G29,2)</f>
        <v>0</v>
      </c>
      <c r="J29" s="7" t="n">
        <f aca="false">ROUND(E29*G29,2)</f>
        <v>0</v>
      </c>
      <c r="L29" s="8" t="n">
        <f aca="false">E29*K29</f>
        <v>0</v>
      </c>
      <c r="N29" s="5" t="n">
        <f aca="false">E29*M29</f>
        <v>0</v>
      </c>
      <c r="O29" s="6" t="n">
        <v>20</v>
      </c>
      <c r="P29" s="6" t="s">
        <v>57</v>
      </c>
      <c r="V29" s="9" t="s">
        <v>58</v>
      </c>
      <c r="X29" s="3" t="s">
        <v>100</v>
      </c>
      <c r="Y29" s="3" t="s">
        <v>101</v>
      </c>
      <c r="Z29" s="6" t="s">
        <v>98</v>
      </c>
      <c r="AB29" s="6" t="n">
        <v>1</v>
      </c>
      <c r="AJ29" s="11" t="s">
        <v>62</v>
      </c>
      <c r="AK29" s="11" t="s">
        <v>63</v>
      </c>
    </row>
    <row r="30" customFormat="false" ht="18.45" hidden="false" customHeight="true" outlineLevel="0" collapsed="false">
      <c r="D30" s="4" t="s">
        <v>102</v>
      </c>
      <c r="G30" s="49" t="n">
        <v>0</v>
      </c>
      <c r="J30" s="7" t="n">
        <f aca="false">ROUND(E30*G30,2)</f>
        <v>0</v>
      </c>
      <c r="L30" s="8" t="n">
        <f aca="false">E30*K30</f>
        <v>0</v>
      </c>
      <c r="N30" s="5" t="n">
        <f aca="false">E30*M30</f>
        <v>0</v>
      </c>
      <c r="O30" s="6" t="n">
        <v>20</v>
      </c>
      <c r="X30" s="3"/>
      <c r="Y30" s="3"/>
    </row>
    <row r="31" customFormat="false" ht="12.8" hidden="false" customHeight="false" outlineLevel="0" collapsed="false">
      <c r="G31" s="60"/>
      <c r="X31" s="3"/>
      <c r="Y31" s="3"/>
    </row>
    <row r="32" customFormat="false" ht="12.8" hidden="false" customHeight="false" outlineLevel="0" collapsed="false">
      <c r="D32" s="63" t="s">
        <v>103</v>
      </c>
      <c r="E32" s="59" t="n">
        <f aca="false">J32</f>
        <v>0</v>
      </c>
      <c r="G32" s="60"/>
      <c r="H32" s="59" t="n">
        <f aca="false">SUM(H25:H29)</f>
        <v>0</v>
      </c>
      <c r="I32" s="59" t="n">
        <f aca="false">SUM(I25:I29)</f>
        <v>0</v>
      </c>
      <c r="J32" s="59" t="n">
        <f aca="false">SUM(J26:J30)</f>
        <v>0</v>
      </c>
      <c r="L32" s="61" t="n">
        <f aca="false">SUM(L25:L29)</f>
        <v>0</v>
      </c>
      <c r="N32" s="62" t="n">
        <f aca="false">SUM(N25:N29)</f>
        <v>0</v>
      </c>
      <c r="W32" s="10" t="n">
        <f aca="false">SUM(W25:W29)</f>
        <v>111.1</v>
      </c>
    </row>
    <row r="33" customFormat="false" ht="12.8" hidden="false" customHeight="false" outlineLevel="0" collapsed="false">
      <c r="G33" s="60"/>
    </row>
    <row r="34" customFormat="false" ht="12.8" hidden="false" customHeight="false" outlineLevel="0" collapsed="false">
      <c r="D34" s="58" t="s">
        <v>104</v>
      </c>
      <c r="E34" s="62" t="n">
        <f aca="false">J34</f>
        <v>0</v>
      </c>
      <c r="G34" s="60"/>
      <c r="H34" s="59" t="n">
        <f aca="false">+H13+H23+H32</f>
        <v>0</v>
      </c>
      <c r="I34" s="59" t="n">
        <f aca="false">+I13+I23+I32</f>
        <v>0</v>
      </c>
      <c r="J34" s="59" t="n">
        <f aca="false">+J13+J23+J32</f>
        <v>0</v>
      </c>
      <c r="L34" s="61" t="n">
        <f aca="false">+L13+L23+L32</f>
        <v>8.1144555</v>
      </c>
      <c r="N34" s="62" t="n">
        <f aca="false">+N13+N23+N32</f>
        <v>0</v>
      </c>
      <c r="W34" s="10" t="n">
        <f aca="false">+W13+W23+W32</f>
        <v>130.826</v>
      </c>
    </row>
    <row r="35" customFormat="false" ht="12.8" hidden="false" customHeight="false" outlineLevel="0" collapsed="false">
      <c r="G35" s="60"/>
    </row>
    <row r="36" customFormat="false" ht="12.8" hidden="false" customHeight="false" outlineLevel="0" collapsed="false">
      <c r="B36" s="48" t="s">
        <v>105</v>
      </c>
      <c r="G36" s="60"/>
    </row>
    <row r="37" customFormat="false" ht="12.8" hidden="false" customHeight="false" outlineLevel="0" collapsed="false">
      <c r="B37" s="3" t="s">
        <v>106</v>
      </c>
      <c r="G37" s="60"/>
    </row>
    <row r="38" customFormat="false" ht="12.8" hidden="false" customHeight="false" outlineLevel="0" collapsed="false">
      <c r="D38" s="4" t="s">
        <v>107</v>
      </c>
      <c r="E38" s="5" t="n">
        <v>240</v>
      </c>
      <c r="F38" s="6" t="s">
        <v>75</v>
      </c>
      <c r="G38" s="49" t="n">
        <v>0</v>
      </c>
      <c r="H38" s="7" t="n">
        <f aca="false">ROUND(E38*G38,2)</f>
        <v>0</v>
      </c>
      <c r="J38" s="7" t="n">
        <f aca="false">ROUND(E38*G38,2)</f>
        <v>0</v>
      </c>
      <c r="L38" s="8" t="n">
        <f aca="false">E38*K38</f>
        <v>0</v>
      </c>
      <c r="N38" s="5" t="n">
        <f aca="false">E38*M38</f>
        <v>0</v>
      </c>
      <c r="O38" s="6" t="n">
        <v>20</v>
      </c>
      <c r="P38" s="6" t="s">
        <v>57</v>
      </c>
      <c r="V38" s="9" t="s">
        <v>108</v>
      </c>
      <c r="W38" s="10" t="n">
        <v>8.4</v>
      </c>
      <c r="X38" s="3" t="s">
        <v>109</v>
      </c>
      <c r="Y38" s="3" t="s">
        <v>110</v>
      </c>
      <c r="Z38" s="6" t="s">
        <v>111</v>
      </c>
      <c r="AB38" s="6" t="n">
        <v>6</v>
      </c>
      <c r="AJ38" s="11" t="s">
        <v>112</v>
      </c>
      <c r="AK38" s="11" t="s">
        <v>63</v>
      </c>
    </row>
    <row r="39" customFormat="false" ht="12.8" hidden="false" customHeight="false" outlineLevel="0" collapsed="false">
      <c r="D39" s="58" t="s">
        <v>113</v>
      </c>
      <c r="E39" s="59"/>
      <c r="G39" s="60"/>
      <c r="H39" s="59" t="n">
        <f aca="false">SUM(H36:H38)</f>
        <v>0</v>
      </c>
      <c r="I39" s="59" t="n">
        <f aca="false">SUM(I36:I38)</f>
        <v>0</v>
      </c>
      <c r="J39" s="59" t="n">
        <f aca="false">SUM(J38:J38)</f>
        <v>0</v>
      </c>
      <c r="L39" s="61" t="n">
        <f aca="false">SUM(L36:L38)</f>
        <v>0</v>
      </c>
      <c r="N39" s="62" t="n">
        <f aca="false">SUM(N36:N38)</f>
        <v>0</v>
      </c>
      <c r="W39" s="10" t="n">
        <f aca="false">SUM(W36:W38)</f>
        <v>8.4</v>
      </c>
    </row>
    <row r="40" customFormat="false" ht="12.8" hidden="false" customHeight="false" outlineLevel="0" collapsed="false">
      <c r="G40" s="60"/>
    </row>
    <row r="41" customFormat="false" ht="12.8" hidden="false" customHeight="false" outlineLevel="0" collapsed="false">
      <c r="B41" s="3" t="s">
        <v>114</v>
      </c>
      <c r="G41" s="60"/>
    </row>
    <row r="42" customFormat="false" ht="12.8" hidden="false" customHeight="false" outlineLevel="0" collapsed="false">
      <c r="D42" s="4" t="s">
        <v>115</v>
      </c>
      <c r="E42" s="5" t="n">
        <v>380</v>
      </c>
      <c r="F42" s="6" t="s">
        <v>116</v>
      </c>
      <c r="G42" s="49" t="n">
        <v>0</v>
      </c>
      <c r="H42" s="7" t="n">
        <f aca="false">ROUND(E42*G42,2)</f>
        <v>0</v>
      </c>
      <c r="J42" s="7" t="n">
        <f aca="false">ROUND(E42*G42,2)</f>
        <v>0</v>
      </c>
      <c r="K42" s="8" t="n">
        <v>0.00026</v>
      </c>
      <c r="L42" s="8" t="n">
        <f aca="false">E42*K42</f>
        <v>0.0988</v>
      </c>
      <c r="N42" s="5" t="n">
        <f aca="false">E42*M42</f>
        <v>0</v>
      </c>
      <c r="O42" s="6" t="n">
        <v>20</v>
      </c>
      <c r="P42" s="6" t="s">
        <v>57</v>
      </c>
      <c r="V42" s="9" t="s">
        <v>108</v>
      </c>
      <c r="W42" s="10" t="n">
        <v>130.72</v>
      </c>
      <c r="X42" s="3" t="s">
        <v>117</v>
      </c>
      <c r="Y42" s="3" t="s">
        <v>118</v>
      </c>
      <c r="Z42" s="6" t="s">
        <v>119</v>
      </c>
      <c r="AB42" s="6" t="n">
        <v>1</v>
      </c>
      <c r="AJ42" s="11" t="s">
        <v>112</v>
      </c>
      <c r="AK42" s="11" t="s">
        <v>63</v>
      </c>
    </row>
    <row r="43" customFormat="false" ht="12.8" hidden="false" customHeight="false" outlineLevel="0" collapsed="false">
      <c r="D43" s="4" t="s">
        <v>120</v>
      </c>
      <c r="E43" s="5" t="n">
        <v>480</v>
      </c>
      <c r="F43" s="6" t="s">
        <v>75</v>
      </c>
      <c r="G43" s="49" t="n">
        <v>0</v>
      </c>
      <c r="H43" s="7" t="n">
        <f aca="false">ROUND(E43*G43,2)</f>
        <v>0</v>
      </c>
      <c r="J43" s="7" t="n">
        <f aca="false">ROUND(E43*G43,2)</f>
        <v>0</v>
      </c>
      <c r="L43" s="8" t="n">
        <f aca="false">E43*K43</f>
        <v>0</v>
      </c>
      <c r="M43" s="5" t="n">
        <v>0.017</v>
      </c>
      <c r="N43" s="5" t="n">
        <f aca="false">E43*M43</f>
        <v>8.16</v>
      </c>
      <c r="O43" s="6" t="n">
        <v>20</v>
      </c>
      <c r="P43" s="6" t="s">
        <v>57</v>
      </c>
      <c r="V43" s="9" t="s">
        <v>108</v>
      </c>
      <c r="W43" s="10" t="n">
        <v>63.36</v>
      </c>
      <c r="X43" s="3" t="s">
        <v>121</v>
      </c>
      <c r="Y43" s="3" t="s">
        <v>122</v>
      </c>
      <c r="Z43" s="6" t="s">
        <v>119</v>
      </c>
      <c r="AB43" s="6" t="n">
        <v>6</v>
      </c>
      <c r="AJ43" s="11" t="s">
        <v>112</v>
      </c>
      <c r="AK43" s="11" t="s">
        <v>63</v>
      </c>
    </row>
    <row r="44" customFormat="false" ht="12.8" hidden="false" customHeight="false" outlineLevel="0" collapsed="false">
      <c r="D44" s="4" t="s">
        <v>123</v>
      </c>
      <c r="E44" s="5" t="n">
        <v>19.84</v>
      </c>
      <c r="F44" s="6" t="s">
        <v>56</v>
      </c>
      <c r="G44" s="49" t="n">
        <v>0</v>
      </c>
      <c r="I44" s="7" t="n">
        <f aca="false">ROUND(E44*G44,2)</f>
        <v>0</v>
      </c>
      <c r="J44" s="7" t="n">
        <f aca="false">ROUND(E44*G44,2)</f>
        <v>0</v>
      </c>
      <c r="L44" s="8" t="n">
        <f aca="false">E44*K44</f>
        <v>0</v>
      </c>
      <c r="N44" s="5" t="n">
        <f aca="false">E44*M44</f>
        <v>0</v>
      </c>
      <c r="O44" s="6" t="n">
        <v>20</v>
      </c>
      <c r="P44" s="6" t="s">
        <v>57</v>
      </c>
      <c r="V44" s="9" t="s">
        <v>124</v>
      </c>
      <c r="X44" s="3" t="s">
        <v>125</v>
      </c>
      <c r="Y44" s="3" t="s">
        <v>125</v>
      </c>
      <c r="Z44" s="6" t="s">
        <v>126</v>
      </c>
      <c r="AA44" s="3" t="s">
        <v>57</v>
      </c>
      <c r="AB44" s="6" t="n">
        <v>2</v>
      </c>
      <c r="AJ44" s="11" t="s">
        <v>127</v>
      </c>
      <c r="AK44" s="11" t="s">
        <v>63</v>
      </c>
    </row>
    <row r="45" customFormat="false" ht="12.8" hidden="false" customHeight="false" outlineLevel="0" collapsed="false">
      <c r="D45" s="50" t="s">
        <v>128</v>
      </c>
      <c r="E45" s="51"/>
      <c r="F45" s="52"/>
      <c r="G45" s="53"/>
      <c r="H45" s="54"/>
      <c r="I45" s="54"/>
      <c r="J45" s="54"/>
      <c r="K45" s="55"/>
      <c r="L45" s="55"/>
      <c r="M45" s="51"/>
      <c r="N45" s="51"/>
      <c r="O45" s="52"/>
      <c r="P45" s="52"/>
      <c r="Q45" s="51"/>
      <c r="R45" s="51"/>
      <c r="S45" s="51"/>
      <c r="T45" s="56"/>
      <c r="U45" s="56"/>
      <c r="V45" s="56" t="s">
        <v>65</v>
      </c>
      <c r="W45" s="57"/>
      <c r="X45" s="52"/>
    </row>
    <row r="46" customFormat="false" ht="12.8" hidden="false" customHeight="false" outlineLevel="0" collapsed="false">
      <c r="D46" s="4" t="s">
        <v>129</v>
      </c>
      <c r="E46" s="5" t="n">
        <v>5.44</v>
      </c>
      <c r="F46" s="6" t="s">
        <v>56</v>
      </c>
      <c r="G46" s="49" t="n">
        <v>0</v>
      </c>
      <c r="H46" s="7" t="n">
        <f aca="false">ROUND(E46*G46,2)</f>
        <v>0</v>
      </c>
      <c r="J46" s="7" t="n">
        <f aca="false">ROUND(E46*G46,2)</f>
        <v>0</v>
      </c>
      <c r="K46" s="8" t="n">
        <v>0.02089</v>
      </c>
      <c r="L46" s="8" t="n">
        <f aca="false">E46*K46</f>
        <v>0.1136416</v>
      </c>
      <c r="N46" s="5" t="n">
        <f aca="false">E46*M46</f>
        <v>0</v>
      </c>
      <c r="O46" s="6" t="n">
        <v>20</v>
      </c>
      <c r="P46" s="6" t="s">
        <v>57</v>
      </c>
      <c r="V46" s="9" t="s">
        <v>108</v>
      </c>
      <c r="X46" s="3" t="s">
        <v>130</v>
      </c>
      <c r="Y46" s="3" t="s">
        <v>131</v>
      </c>
      <c r="Z46" s="6" t="s">
        <v>119</v>
      </c>
      <c r="AB46" s="6" t="n">
        <v>1</v>
      </c>
      <c r="AJ46" s="11" t="s">
        <v>112</v>
      </c>
      <c r="AK46" s="11" t="s">
        <v>63</v>
      </c>
    </row>
    <row r="47" customFormat="false" ht="12.8" hidden="false" customHeight="false" outlineLevel="0" collapsed="false">
      <c r="D47" s="58" t="s">
        <v>132</v>
      </c>
      <c r="E47" s="59" t="n">
        <f aca="false">J47</f>
        <v>0</v>
      </c>
      <c r="G47" s="60"/>
      <c r="H47" s="59" t="n">
        <f aca="false">SUM(H41:H46)</f>
        <v>0</v>
      </c>
      <c r="I47" s="59" t="n">
        <f aca="false">SUM(I41:I46)</f>
        <v>0</v>
      </c>
      <c r="J47" s="59" t="n">
        <f aca="false">SUM(J42:J46)</f>
        <v>0</v>
      </c>
      <c r="L47" s="61" t="n">
        <f aca="false">SUM(L41:L46)</f>
        <v>0.2124416</v>
      </c>
      <c r="N47" s="62" t="n">
        <f aca="false">SUM(N41:N46)</f>
        <v>8.16</v>
      </c>
      <c r="W47" s="10" t="n">
        <f aca="false">SUM(W41:W46)</f>
        <v>194.08</v>
      </c>
    </row>
    <row r="48" customFormat="false" ht="12.8" hidden="false" customHeight="false" outlineLevel="0" collapsed="false">
      <c r="G48" s="60"/>
    </row>
    <row r="49" customFormat="false" ht="12.8" hidden="false" customHeight="false" outlineLevel="0" collapsed="false">
      <c r="B49" s="3" t="s">
        <v>133</v>
      </c>
      <c r="G49" s="60"/>
    </row>
    <row r="50" customFormat="false" ht="12.8" hidden="false" customHeight="false" outlineLevel="0" collapsed="false">
      <c r="D50" s="4" t="s">
        <v>134</v>
      </c>
      <c r="E50" s="5" t="n">
        <v>486</v>
      </c>
      <c r="F50" s="6" t="s">
        <v>75</v>
      </c>
      <c r="G50" s="49" t="n">
        <v>0</v>
      </c>
      <c r="H50" s="7" t="n">
        <f aca="false">ROUND(E50*G50,2)</f>
        <v>0</v>
      </c>
      <c r="J50" s="7" t="n">
        <f aca="false">ROUND(E50*G50,2)</f>
        <v>0</v>
      </c>
      <c r="K50" s="8" t="n">
        <v>0.00706</v>
      </c>
      <c r="L50" s="8" t="n">
        <f aca="false">E50*K50</f>
        <v>3.43116</v>
      </c>
      <c r="N50" s="5" t="n">
        <f aca="false">E50*M50</f>
        <v>0</v>
      </c>
      <c r="O50" s="6" t="n">
        <v>20</v>
      </c>
      <c r="P50" s="6" t="s">
        <v>57</v>
      </c>
      <c r="V50" s="9" t="s">
        <v>108</v>
      </c>
      <c r="W50" s="10" t="n">
        <v>544.806</v>
      </c>
      <c r="X50" s="3" t="s">
        <v>135</v>
      </c>
      <c r="Y50" s="3" t="s">
        <v>136</v>
      </c>
      <c r="Z50" s="6" t="s">
        <v>137</v>
      </c>
      <c r="AB50" s="6" t="n">
        <v>6</v>
      </c>
      <c r="AJ50" s="11" t="s">
        <v>112</v>
      </c>
      <c r="AK50" s="11" t="s">
        <v>63</v>
      </c>
    </row>
    <row r="51" customFormat="false" ht="19.4" hidden="false" customHeight="false" outlineLevel="0" collapsed="false">
      <c r="D51" s="4" t="s">
        <v>138</v>
      </c>
      <c r="E51" s="5" t="n">
        <v>96</v>
      </c>
      <c r="F51" s="6" t="s">
        <v>75</v>
      </c>
      <c r="G51" s="49" t="n">
        <v>0</v>
      </c>
      <c r="H51" s="7" t="n">
        <f aca="false">ROUND(E51*G51,2)</f>
        <v>0</v>
      </c>
      <c r="J51" s="7" t="n">
        <f aca="false">ROUND(E51*G51,2)</f>
        <v>0</v>
      </c>
      <c r="L51" s="8" t="n">
        <f aca="false">E51*K51</f>
        <v>0</v>
      </c>
      <c r="M51" s="5" t="n">
        <v>0.007</v>
      </c>
      <c r="N51" s="5" t="n">
        <f aca="false">E51*M51</f>
        <v>0.672</v>
      </c>
      <c r="O51" s="6" t="n">
        <v>20</v>
      </c>
      <c r="P51" s="6" t="s">
        <v>57</v>
      </c>
      <c r="V51" s="9" t="s">
        <v>108</v>
      </c>
      <c r="W51" s="10" t="n">
        <v>9.6</v>
      </c>
      <c r="X51" s="3" t="s">
        <v>139</v>
      </c>
      <c r="Y51" s="3" t="s">
        <v>140</v>
      </c>
      <c r="Z51" s="6" t="s">
        <v>137</v>
      </c>
      <c r="AB51" s="6" t="n">
        <v>1</v>
      </c>
      <c r="AJ51" s="11" t="s">
        <v>112</v>
      </c>
      <c r="AK51" s="11" t="s">
        <v>63</v>
      </c>
    </row>
    <row r="52" customFormat="false" ht="12.8" hidden="false" customHeight="false" outlineLevel="0" collapsed="false">
      <c r="D52" s="4" t="s">
        <v>141</v>
      </c>
      <c r="E52" s="5" t="n">
        <v>60</v>
      </c>
      <c r="F52" s="6" t="s">
        <v>116</v>
      </c>
      <c r="G52" s="49" t="n">
        <v>0</v>
      </c>
      <c r="H52" s="7" t="n">
        <f aca="false">ROUND(E52*G52,2)</f>
        <v>0</v>
      </c>
      <c r="J52" s="7" t="n">
        <f aca="false">ROUND(E52*G52,2)</f>
        <v>0</v>
      </c>
      <c r="K52" s="8" t="n">
        <v>0.00178</v>
      </c>
      <c r="L52" s="8" t="n">
        <f aca="false">E52*K52</f>
        <v>0.1068</v>
      </c>
      <c r="N52" s="5" t="n">
        <f aca="false">E52*M52</f>
        <v>0</v>
      </c>
      <c r="O52" s="6" t="n">
        <v>20</v>
      </c>
      <c r="P52" s="6" t="s">
        <v>57</v>
      </c>
      <c r="V52" s="9" t="s">
        <v>108</v>
      </c>
      <c r="W52" s="10" t="n">
        <v>8.88</v>
      </c>
      <c r="X52" s="3" t="s">
        <v>142</v>
      </c>
      <c r="Y52" s="3" t="s">
        <v>143</v>
      </c>
      <c r="Z52" s="6" t="s">
        <v>144</v>
      </c>
      <c r="AB52" s="6" t="n">
        <v>1</v>
      </c>
      <c r="AJ52" s="11" t="s">
        <v>112</v>
      </c>
      <c r="AK52" s="11" t="s">
        <v>63</v>
      </c>
    </row>
    <row r="53" customFormat="false" ht="12.8" hidden="false" customHeight="false" outlineLevel="0" collapsed="false">
      <c r="D53" s="4" t="s">
        <v>145</v>
      </c>
      <c r="E53" s="5" t="n">
        <v>64</v>
      </c>
      <c r="F53" s="6" t="s">
        <v>116</v>
      </c>
      <c r="G53" s="49" t="n">
        <v>0</v>
      </c>
      <c r="H53" s="7" t="n">
        <f aca="false">ROUND(E53*G53,2)</f>
        <v>0</v>
      </c>
      <c r="J53" s="7" t="n">
        <f aca="false">ROUND(E53*G53,2)</f>
        <v>0</v>
      </c>
      <c r="K53" s="8" t="n">
        <v>0.00196</v>
      </c>
      <c r="L53" s="8" t="n">
        <f aca="false">E53*K53</f>
        <v>0.12544</v>
      </c>
      <c r="N53" s="5" t="n">
        <f aca="false">E53*M53</f>
        <v>0</v>
      </c>
      <c r="O53" s="6" t="n">
        <v>20</v>
      </c>
      <c r="P53" s="6" t="s">
        <v>57</v>
      </c>
      <c r="V53" s="9" t="s">
        <v>108</v>
      </c>
      <c r="W53" s="10" t="n">
        <v>14.976</v>
      </c>
      <c r="X53" s="3" t="s">
        <v>146</v>
      </c>
      <c r="Y53" s="3" t="s">
        <v>147</v>
      </c>
      <c r="Z53" s="6" t="s">
        <v>144</v>
      </c>
      <c r="AB53" s="6" t="n">
        <v>6</v>
      </c>
      <c r="AJ53" s="11" t="s">
        <v>112</v>
      </c>
      <c r="AK53" s="11" t="s">
        <v>63</v>
      </c>
    </row>
    <row r="54" customFormat="false" ht="12.8" hidden="false" customHeight="false" outlineLevel="0" collapsed="false">
      <c r="D54" s="50" t="s">
        <v>148</v>
      </c>
      <c r="E54" s="51"/>
      <c r="F54" s="52"/>
      <c r="G54" s="53"/>
      <c r="H54" s="54"/>
      <c r="I54" s="54"/>
      <c r="J54" s="54"/>
      <c r="K54" s="55"/>
      <c r="L54" s="55"/>
      <c r="M54" s="51"/>
      <c r="N54" s="51"/>
      <c r="O54" s="52"/>
      <c r="P54" s="52"/>
      <c r="Q54" s="51"/>
      <c r="R54" s="51"/>
      <c r="S54" s="51"/>
      <c r="T54" s="56"/>
      <c r="U54" s="56"/>
      <c r="V54" s="56" t="s">
        <v>65</v>
      </c>
      <c r="W54" s="57"/>
      <c r="X54" s="52"/>
    </row>
    <row r="55" customFormat="false" ht="12.8" hidden="false" customHeight="false" outlineLevel="0" collapsed="false">
      <c r="D55" s="4" t="s">
        <v>149</v>
      </c>
      <c r="E55" s="5" t="n">
        <v>1.04</v>
      </c>
      <c r="F55" s="6" t="s">
        <v>75</v>
      </c>
      <c r="G55" s="49" t="n">
        <v>0</v>
      </c>
      <c r="H55" s="7" t="n">
        <f aca="false">ROUND(E55*G55,2)</f>
        <v>0</v>
      </c>
      <c r="J55" s="7" t="n">
        <f aca="false">ROUND(E55*G55,2)</f>
        <v>0</v>
      </c>
      <c r="K55" s="8" t="n">
        <v>0.00683</v>
      </c>
      <c r="L55" s="8" t="n">
        <f aca="false">E55*K55</f>
        <v>0.0071032</v>
      </c>
      <c r="N55" s="5" t="n">
        <f aca="false">E55*M55</f>
        <v>0</v>
      </c>
      <c r="O55" s="6" t="n">
        <v>20</v>
      </c>
      <c r="P55" s="6" t="s">
        <v>57</v>
      </c>
      <c r="V55" s="9" t="s">
        <v>108</v>
      </c>
      <c r="W55" s="10" t="n">
        <v>2.143</v>
      </c>
      <c r="X55" s="3" t="s">
        <v>150</v>
      </c>
      <c r="Y55" s="3" t="s">
        <v>151</v>
      </c>
      <c r="Z55" s="6" t="s">
        <v>144</v>
      </c>
      <c r="AB55" s="6" t="n">
        <v>1</v>
      </c>
      <c r="AJ55" s="11" t="s">
        <v>112</v>
      </c>
      <c r="AK55" s="11" t="s">
        <v>63</v>
      </c>
    </row>
    <row r="56" customFormat="false" ht="12.8" hidden="false" customHeight="false" outlineLevel="0" collapsed="false">
      <c r="D56" s="50" t="s">
        <v>152</v>
      </c>
      <c r="E56" s="51"/>
      <c r="F56" s="52"/>
      <c r="G56" s="53"/>
      <c r="H56" s="54"/>
      <c r="I56" s="54"/>
      <c r="J56" s="54"/>
      <c r="K56" s="55"/>
      <c r="L56" s="55"/>
      <c r="M56" s="51"/>
      <c r="N56" s="51"/>
      <c r="O56" s="52"/>
      <c r="P56" s="52"/>
      <c r="Q56" s="51"/>
      <c r="R56" s="51"/>
      <c r="S56" s="51"/>
      <c r="T56" s="56"/>
      <c r="U56" s="56"/>
      <c r="V56" s="56" t="s">
        <v>65</v>
      </c>
      <c r="W56" s="57"/>
      <c r="X56" s="52"/>
    </row>
    <row r="57" customFormat="false" ht="12.8" hidden="false" customHeight="false" outlineLevel="0" collapsed="false">
      <c r="D57" s="4" t="s">
        <v>153</v>
      </c>
      <c r="E57" s="5" t="n">
        <v>60</v>
      </c>
      <c r="F57" s="6" t="s">
        <v>116</v>
      </c>
      <c r="G57" s="49" t="n">
        <v>0</v>
      </c>
      <c r="H57" s="7" t="n">
        <f aca="false">ROUND(E57*G57,2)</f>
        <v>0</v>
      </c>
      <c r="J57" s="7" t="n">
        <f aca="false">ROUND(E57*G57,2)</f>
        <v>0</v>
      </c>
      <c r="K57" s="8" t="n">
        <v>0.00303</v>
      </c>
      <c r="L57" s="8" t="n">
        <f aca="false">E57*K57</f>
        <v>0.1818</v>
      </c>
      <c r="N57" s="5" t="n">
        <f aca="false">E57*M57</f>
        <v>0</v>
      </c>
      <c r="O57" s="6" t="n">
        <v>20</v>
      </c>
      <c r="P57" s="6" t="s">
        <v>57</v>
      </c>
      <c r="V57" s="9" t="s">
        <v>108</v>
      </c>
      <c r="W57" s="10" t="n">
        <v>24</v>
      </c>
      <c r="X57" s="3" t="s">
        <v>154</v>
      </c>
      <c r="Y57" s="3" t="s">
        <v>155</v>
      </c>
      <c r="Z57" s="6" t="s">
        <v>144</v>
      </c>
      <c r="AB57" s="6" t="n">
        <v>6</v>
      </c>
      <c r="AJ57" s="11" t="s">
        <v>112</v>
      </c>
      <c r="AK57" s="11" t="s">
        <v>63</v>
      </c>
    </row>
    <row r="58" customFormat="false" ht="12.8" hidden="false" customHeight="false" outlineLevel="0" collapsed="false">
      <c r="D58" s="4" t="s">
        <v>156</v>
      </c>
      <c r="E58" s="5" t="n">
        <v>60</v>
      </c>
      <c r="F58" s="6" t="s">
        <v>116</v>
      </c>
      <c r="G58" s="49" t="n">
        <v>0</v>
      </c>
      <c r="H58" s="7" t="n">
        <f aca="false">ROUND(E58*G58,2)</f>
        <v>0</v>
      </c>
      <c r="J58" s="7" t="n">
        <f aca="false">ROUND(E58*G58,2)</f>
        <v>0</v>
      </c>
      <c r="L58" s="8" t="n">
        <f aca="false">E58*K58</f>
        <v>0</v>
      </c>
      <c r="M58" s="5" t="n">
        <v>0.003</v>
      </c>
      <c r="N58" s="5" t="n">
        <f aca="false">E58*M58</f>
        <v>0.18</v>
      </c>
      <c r="O58" s="6" t="n">
        <v>20</v>
      </c>
      <c r="P58" s="6" t="s">
        <v>57</v>
      </c>
      <c r="V58" s="9" t="s">
        <v>108</v>
      </c>
      <c r="W58" s="10" t="n">
        <v>4.14</v>
      </c>
      <c r="X58" s="3" t="s">
        <v>157</v>
      </c>
      <c r="Y58" s="3" t="s">
        <v>158</v>
      </c>
      <c r="Z58" s="6" t="s">
        <v>144</v>
      </c>
      <c r="AB58" s="6" t="n">
        <v>1</v>
      </c>
      <c r="AJ58" s="11" t="s">
        <v>112</v>
      </c>
      <c r="AK58" s="11" t="s">
        <v>63</v>
      </c>
    </row>
    <row r="59" customFormat="false" ht="12.8" hidden="false" customHeight="false" outlineLevel="0" collapsed="false">
      <c r="D59" s="4" t="s">
        <v>159</v>
      </c>
      <c r="E59" s="5" t="n">
        <v>4</v>
      </c>
      <c r="F59" s="6" t="s">
        <v>160</v>
      </c>
      <c r="G59" s="49" t="n">
        <v>0</v>
      </c>
      <c r="H59" s="7" t="n">
        <f aca="false">ROUND(E59*G59,2)</f>
        <v>0</v>
      </c>
      <c r="J59" s="7" t="n">
        <f aca="false">ROUND(E59*G59,2)</f>
        <v>0</v>
      </c>
      <c r="K59" s="8" t="n">
        <v>0.0016</v>
      </c>
      <c r="L59" s="8" t="n">
        <f aca="false">E59*K59</f>
        <v>0.0064</v>
      </c>
      <c r="N59" s="5" t="n">
        <f aca="false">E59*M59</f>
        <v>0</v>
      </c>
      <c r="O59" s="6" t="n">
        <v>20</v>
      </c>
      <c r="P59" s="6" t="s">
        <v>57</v>
      </c>
      <c r="V59" s="9" t="s">
        <v>108</v>
      </c>
      <c r="W59" s="10" t="n">
        <v>4.164</v>
      </c>
      <c r="X59" s="3" t="s">
        <v>161</v>
      </c>
      <c r="Y59" s="3" t="s">
        <v>162</v>
      </c>
      <c r="Z59" s="6" t="s">
        <v>144</v>
      </c>
      <c r="AB59" s="6" t="n">
        <v>1</v>
      </c>
      <c r="AJ59" s="11" t="s">
        <v>112</v>
      </c>
      <c r="AK59" s="11" t="s">
        <v>63</v>
      </c>
    </row>
    <row r="60" customFormat="false" ht="12.8" hidden="false" customHeight="false" outlineLevel="0" collapsed="false">
      <c r="D60" s="4" t="s">
        <v>163</v>
      </c>
      <c r="E60" s="5" t="n">
        <v>30</v>
      </c>
      <c r="F60" s="6" t="s">
        <v>116</v>
      </c>
      <c r="G60" s="49" t="n">
        <v>0</v>
      </c>
      <c r="H60" s="7" t="n">
        <f aca="false">ROUND(E60*G60,2)</f>
        <v>0</v>
      </c>
      <c r="J60" s="7" t="n">
        <f aca="false">ROUND(E60*G60,2)</f>
        <v>0</v>
      </c>
      <c r="K60" s="8" t="n">
        <v>0.00283</v>
      </c>
      <c r="L60" s="8" t="n">
        <f aca="false">E60*K60</f>
        <v>0.0849</v>
      </c>
      <c r="N60" s="5" t="n">
        <f aca="false">E60*M60</f>
        <v>0</v>
      </c>
      <c r="O60" s="6" t="n">
        <v>20</v>
      </c>
      <c r="P60" s="6" t="s">
        <v>57</v>
      </c>
      <c r="V60" s="9" t="s">
        <v>108</v>
      </c>
      <c r="W60" s="10" t="n">
        <v>7.08</v>
      </c>
      <c r="X60" s="3" t="s">
        <v>164</v>
      </c>
      <c r="Y60" s="3" t="s">
        <v>165</v>
      </c>
      <c r="Z60" s="6" t="s">
        <v>144</v>
      </c>
      <c r="AB60" s="6" t="n">
        <v>1</v>
      </c>
      <c r="AJ60" s="11" t="s">
        <v>112</v>
      </c>
      <c r="AK60" s="11" t="s">
        <v>63</v>
      </c>
    </row>
    <row r="61" customFormat="false" ht="12.8" hidden="false" customHeight="false" outlineLevel="0" collapsed="false">
      <c r="D61" s="4" t="s">
        <v>166</v>
      </c>
      <c r="E61" s="5" t="n">
        <v>32</v>
      </c>
      <c r="F61" s="6" t="s">
        <v>116</v>
      </c>
      <c r="G61" s="49" t="n">
        <v>0</v>
      </c>
      <c r="H61" s="7" t="n">
        <f aca="false">ROUND(E61*G61,2)</f>
        <v>0</v>
      </c>
      <c r="J61" s="7" t="n">
        <f aca="false">ROUND(E61*G61,2)</f>
        <v>0</v>
      </c>
      <c r="K61" s="8" t="n">
        <v>0.00216</v>
      </c>
      <c r="L61" s="8" t="n">
        <f aca="false">E61*K61</f>
        <v>0.06912</v>
      </c>
      <c r="N61" s="5" t="n">
        <f aca="false">E61*M61</f>
        <v>0</v>
      </c>
      <c r="O61" s="6" t="n">
        <v>20</v>
      </c>
      <c r="P61" s="6" t="s">
        <v>57</v>
      </c>
      <c r="V61" s="9" t="s">
        <v>108</v>
      </c>
      <c r="W61" s="10" t="n">
        <v>24.288</v>
      </c>
      <c r="X61" s="3" t="s">
        <v>167</v>
      </c>
      <c r="Y61" s="3" t="s">
        <v>168</v>
      </c>
      <c r="Z61" s="6" t="s">
        <v>144</v>
      </c>
      <c r="AB61" s="6" t="n">
        <v>6</v>
      </c>
      <c r="AJ61" s="11" t="s">
        <v>112</v>
      </c>
      <c r="AK61" s="11" t="s">
        <v>63</v>
      </c>
    </row>
    <row r="62" customFormat="false" ht="12.8" hidden="false" customHeight="false" outlineLevel="0" collapsed="false">
      <c r="D62" s="4" t="s">
        <v>169</v>
      </c>
      <c r="E62" s="5" t="n">
        <v>24</v>
      </c>
      <c r="F62" s="6" t="s">
        <v>116</v>
      </c>
      <c r="G62" s="49" t="n">
        <v>0</v>
      </c>
      <c r="H62" s="7" t="n">
        <f aca="false">ROUND(E62*G62,2)</f>
        <v>0</v>
      </c>
      <c r="J62" s="7" t="n">
        <f aca="false">ROUND(E62*G62,2)</f>
        <v>0</v>
      </c>
      <c r="K62" s="8" t="n">
        <v>0.0023</v>
      </c>
      <c r="L62" s="8" t="n">
        <f aca="false">E62*K62</f>
        <v>0.0552</v>
      </c>
      <c r="N62" s="5" t="n">
        <f aca="false">E62*M62</f>
        <v>0</v>
      </c>
      <c r="O62" s="6" t="n">
        <v>20</v>
      </c>
      <c r="P62" s="6" t="s">
        <v>57</v>
      </c>
      <c r="V62" s="9" t="s">
        <v>108</v>
      </c>
      <c r="W62" s="10" t="n">
        <v>11.856</v>
      </c>
      <c r="X62" s="3" t="s">
        <v>170</v>
      </c>
      <c r="Y62" s="3" t="s">
        <v>171</v>
      </c>
      <c r="Z62" s="6" t="s">
        <v>144</v>
      </c>
      <c r="AB62" s="6" t="n">
        <v>6</v>
      </c>
      <c r="AJ62" s="11" t="s">
        <v>112</v>
      </c>
      <c r="AK62" s="11" t="s">
        <v>63</v>
      </c>
    </row>
    <row r="63" customFormat="false" ht="12.8" hidden="false" customHeight="false" outlineLevel="0" collapsed="false">
      <c r="D63" s="4" t="s">
        <v>172</v>
      </c>
      <c r="E63" s="5" t="n">
        <v>24</v>
      </c>
      <c r="F63" s="6" t="s">
        <v>116</v>
      </c>
      <c r="G63" s="49" t="n">
        <v>0</v>
      </c>
      <c r="H63" s="7" t="n">
        <f aca="false">ROUND(E63*G63,2)</f>
        <v>0</v>
      </c>
      <c r="J63" s="7" t="n">
        <f aca="false">ROUND(E63*G63,2)</f>
        <v>0</v>
      </c>
      <c r="L63" s="8" t="n">
        <f aca="false">E63*K63</f>
        <v>0</v>
      </c>
      <c r="M63" s="5" t="n">
        <v>0.003</v>
      </c>
      <c r="N63" s="5" t="n">
        <f aca="false">E63*M63</f>
        <v>0.072</v>
      </c>
      <c r="O63" s="6" t="n">
        <v>20</v>
      </c>
      <c r="P63" s="6" t="s">
        <v>57</v>
      </c>
      <c r="V63" s="9" t="s">
        <v>108</v>
      </c>
      <c r="W63" s="10" t="n">
        <v>1.68</v>
      </c>
      <c r="X63" s="3" t="s">
        <v>173</v>
      </c>
      <c r="Y63" s="3" t="s">
        <v>174</v>
      </c>
      <c r="Z63" s="6" t="s">
        <v>144</v>
      </c>
      <c r="AB63" s="6" t="n">
        <v>1</v>
      </c>
      <c r="AJ63" s="11" t="s">
        <v>112</v>
      </c>
      <c r="AK63" s="11" t="s">
        <v>63</v>
      </c>
    </row>
    <row r="64" customFormat="false" ht="12.8" hidden="false" customHeight="false" outlineLevel="0" collapsed="false">
      <c r="G64" s="60"/>
      <c r="X64" s="3"/>
      <c r="Y64" s="3"/>
    </row>
    <row r="65" customFormat="false" ht="12.8" hidden="false" customHeight="false" outlineLevel="0" collapsed="false">
      <c r="D65" s="58" t="s">
        <v>175</v>
      </c>
      <c r="E65" s="59" t="n">
        <f aca="false">J65</f>
        <v>0</v>
      </c>
      <c r="G65" s="60"/>
      <c r="H65" s="59" t="n">
        <f aca="false">SUM(H49:H63)</f>
        <v>0</v>
      </c>
      <c r="I65" s="59" t="n">
        <f aca="false">SUM(I49:I63)</f>
        <v>0</v>
      </c>
      <c r="J65" s="59" t="n">
        <f aca="false">SUM(J49:J63)</f>
        <v>0</v>
      </c>
      <c r="L65" s="61" t="n">
        <f aca="false">SUM(L49:L63)</f>
        <v>4.0679232</v>
      </c>
      <c r="N65" s="62" t="n">
        <f aca="false">SUM(N49:N63)</f>
        <v>0.924</v>
      </c>
      <c r="W65" s="10" t="n">
        <f aca="false">SUM(W49:W63)</f>
        <v>657.613</v>
      </c>
    </row>
    <row r="66" customFormat="false" ht="12.8" hidden="false" customHeight="false" outlineLevel="0" collapsed="false">
      <c r="G66" s="60"/>
    </row>
    <row r="67" customFormat="false" ht="12.8" hidden="false" customHeight="false" outlineLevel="0" collapsed="false">
      <c r="B67" s="3" t="s">
        <v>176</v>
      </c>
      <c r="G67" s="60"/>
    </row>
    <row r="68" customFormat="false" ht="12.8" hidden="false" customHeight="false" outlineLevel="0" collapsed="false">
      <c r="D68" s="4" t="s">
        <v>177</v>
      </c>
      <c r="E68" s="5" t="n">
        <v>480</v>
      </c>
      <c r="F68" s="6" t="s">
        <v>75</v>
      </c>
      <c r="G68" s="49" t="n">
        <v>0</v>
      </c>
      <c r="H68" s="7" t="n">
        <f aca="false">ROUND(E68*G68,2)</f>
        <v>0</v>
      </c>
      <c r="J68" s="7" t="n">
        <f aca="false">ROUND(E68*G68,2)</f>
        <v>0</v>
      </c>
      <c r="K68" s="8" t="n">
        <v>0.00017</v>
      </c>
      <c r="L68" s="8" t="n">
        <f aca="false">E68*K68</f>
        <v>0.0816</v>
      </c>
      <c r="N68" s="5" t="n">
        <f aca="false">E68*M68</f>
        <v>0</v>
      </c>
      <c r="O68" s="6" t="n">
        <v>20</v>
      </c>
      <c r="P68" s="6" t="s">
        <v>57</v>
      </c>
      <c r="V68" s="9" t="s">
        <v>108</v>
      </c>
      <c r="W68" s="10" t="n">
        <v>12.96</v>
      </c>
      <c r="X68" s="3" t="s">
        <v>178</v>
      </c>
      <c r="Y68" s="3" t="s">
        <v>179</v>
      </c>
      <c r="Z68" s="6" t="s">
        <v>137</v>
      </c>
      <c r="AB68" s="6" t="n">
        <v>1</v>
      </c>
      <c r="AJ68" s="11" t="s">
        <v>112</v>
      </c>
      <c r="AK68" s="11" t="s">
        <v>63</v>
      </c>
    </row>
    <row r="69" customFormat="false" ht="12.8" hidden="false" customHeight="false" outlineLevel="0" collapsed="false">
      <c r="D69" s="4" t="s">
        <v>180</v>
      </c>
      <c r="E69" s="5" t="n">
        <v>480</v>
      </c>
      <c r="F69" s="6" t="s">
        <v>75</v>
      </c>
      <c r="G69" s="49" t="n">
        <v>0</v>
      </c>
      <c r="H69" s="7" t="n">
        <f aca="false">ROUND(E69*G69,2)</f>
        <v>0</v>
      </c>
      <c r="J69" s="7" t="n">
        <f aca="false">ROUND(E69*G69,2)</f>
        <v>0</v>
      </c>
      <c r="K69" s="8" t="n">
        <v>9E-005</v>
      </c>
      <c r="L69" s="8" t="n">
        <f aca="false">E69*K69</f>
        <v>0.0432</v>
      </c>
      <c r="N69" s="5" t="n">
        <f aca="false">E69*M69</f>
        <v>0</v>
      </c>
      <c r="O69" s="6" t="n">
        <v>20</v>
      </c>
      <c r="P69" s="6" t="s">
        <v>57</v>
      </c>
      <c r="V69" s="9" t="s">
        <v>108</v>
      </c>
      <c r="W69" s="10" t="n">
        <v>24</v>
      </c>
      <c r="X69" s="3" t="s">
        <v>181</v>
      </c>
      <c r="Y69" s="3" t="s">
        <v>182</v>
      </c>
      <c r="Z69" s="6" t="s">
        <v>137</v>
      </c>
      <c r="AB69" s="6" t="n">
        <v>1</v>
      </c>
      <c r="AJ69" s="11" t="s">
        <v>112</v>
      </c>
      <c r="AK69" s="11" t="s">
        <v>63</v>
      </c>
    </row>
    <row r="70" customFormat="false" ht="12.8" hidden="false" customHeight="false" outlineLevel="0" collapsed="false">
      <c r="D70" s="58" t="s">
        <v>183</v>
      </c>
      <c r="E70" s="59" t="n">
        <f aca="false">J70</f>
        <v>0</v>
      </c>
      <c r="G70" s="60"/>
      <c r="H70" s="59" t="n">
        <f aca="false">SUM(H67:H69)</f>
        <v>0</v>
      </c>
      <c r="I70" s="59" t="n">
        <f aca="false">SUM(I67:I69)</f>
        <v>0</v>
      </c>
      <c r="J70" s="59" t="n">
        <f aca="false">SUM(J67:J69)</f>
        <v>0</v>
      </c>
      <c r="L70" s="61" t="n">
        <f aca="false">SUM(L67:L69)</f>
        <v>0.1248</v>
      </c>
      <c r="N70" s="62" t="n">
        <f aca="false">SUM(N67:N69)</f>
        <v>0</v>
      </c>
      <c r="W70" s="10" t="n">
        <f aca="false">SUM(W67:W69)</f>
        <v>36.96</v>
      </c>
    </row>
    <row r="71" customFormat="false" ht="12.8" hidden="false" customHeight="false" outlineLevel="0" collapsed="false">
      <c r="G71" s="60"/>
    </row>
    <row r="72" customFormat="false" ht="12.8" hidden="false" customHeight="false" outlineLevel="0" collapsed="false">
      <c r="B72" s="3" t="s">
        <v>184</v>
      </c>
      <c r="G72" s="60"/>
    </row>
    <row r="73" customFormat="false" ht="19.4" hidden="false" customHeight="false" outlineLevel="0" collapsed="false">
      <c r="D73" s="4" t="s">
        <v>185</v>
      </c>
      <c r="E73" s="5" t="n">
        <v>36</v>
      </c>
      <c r="F73" s="6" t="s">
        <v>75</v>
      </c>
      <c r="G73" s="49" t="n">
        <v>0</v>
      </c>
      <c r="H73" s="7" t="n">
        <f aca="false">ROUND(E73*G73,2)</f>
        <v>0</v>
      </c>
      <c r="J73" s="7" t="n">
        <f aca="false">ROUND(E73*G73,2)</f>
        <v>0</v>
      </c>
      <c r="L73" s="8" t="n">
        <f aca="false">E73*K73</f>
        <v>0</v>
      </c>
      <c r="N73" s="5" t="n">
        <f aca="false">E73*M73</f>
        <v>0</v>
      </c>
      <c r="O73" s="6" t="n">
        <v>20</v>
      </c>
      <c r="P73" s="6" t="s">
        <v>57</v>
      </c>
      <c r="V73" s="9" t="s">
        <v>108</v>
      </c>
      <c r="W73" s="10" t="n">
        <v>3.492</v>
      </c>
      <c r="X73" s="3" t="s">
        <v>186</v>
      </c>
      <c r="Y73" s="3" t="s">
        <v>187</v>
      </c>
      <c r="Z73" s="6" t="s">
        <v>98</v>
      </c>
      <c r="AB73" s="6" t="n">
        <v>1</v>
      </c>
      <c r="AJ73" s="11" t="s">
        <v>112</v>
      </c>
      <c r="AK73" s="11" t="s">
        <v>63</v>
      </c>
    </row>
    <row r="74" customFormat="false" ht="12.8" hidden="false" customHeight="false" outlineLevel="0" collapsed="false">
      <c r="D74" s="4" t="s">
        <v>188</v>
      </c>
      <c r="E74" s="5" t="n">
        <v>36</v>
      </c>
      <c r="F74" s="6" t="s">
        <v>75</v>
      </c>
      <c r="G74" s="49" t="n">
        <v>0</v>
      </c>
      <c r="H74" s="7" t="n">
        <f aca="false">ROUND(E74*G74,2)</f>
        <v>0</v>
      </c>
      <c r="J74" s="7" t="n">
        <f aca="false">ROUND(E74*G74,2)</f>
        <v>0</v>
      </c>
      <c r="K74" s="8" t="n">
        <v>0.00023</v>
      </c>
      <c r="L74" s="8" t="n">
        <f aca="false">E74*K74</f>
        <v>0.00828</v>
      </c>
      <c r="N74" s="5" t="n">
        <f aca="false">E74*M74</f>
        <v>0</v>
      </c>
      <c r="O74" s="6" t="n">
        <v>20</v>
      </c>
      <c r="P74" s="6" t="s">
        <v>57</v>
      </c>
      <c r="V74" s="9" t="s">
        <v>108</v>
      </c>
      <c r="W74" s="10" t="n">
        <v>13.14</v>
      </c>
      <c r="X74" s="3" t="s">
        <v>189</v>
      </c>
      <c r="Y74" s="3" t="s">
        <v>190</v>
      </c>
      <c r="Z74" s="6" t="s">
        <v>191</v>
      </c>
      <c r="AB74" s="6" t="n">
        <v>1</v>
      </c>
      <c r="AJ74" s="11" t="s">
        <v>112</v>
      </c>
      <c r="AK74" s="11" t="s">
        <v>63</v>
      </c>
    </row>
    <row r="75" customFormat="false" ht="12.8" hidden="false" customHeight="false" outlineLevel="0" collapsed="false">
      <c r="D75" s="50" t="s">
        <v>192</v>
      </c>
      <c r="E75" s="51"/>
      <c r="F75" s="52"/>
      <c r="G75" s="53"/>
      <c r="H75" s="54"/>
      <c r="I75" s="54"/>
      <c r="J75" s="54"/>
      <c r="K75" s="55"/>
      <c r="L75" s="55"/>
      <c r="M75" s="51"/>
      <c r="N75" s="51"/>
      <c r="O75" s="52"/>
      <c r="P75" s="52"/>
      <c r="Q75" s="51"/>
      <c r="R75" s="51"/>
      <c r="S75" s="51"/>
      <c r="T75" s="56"/>
      <c r="U75" s="56"/>
      <c r="V75" s="56" t="s">
        <v>65</v>
      </c>
      <c r="W75" s="57"/>
      <c r="X75" s="52"/>
    </row>
    <row r="76" customFormat="false" ht="19.4" hidden="false" customHeight="false" outlineLevel="0" collapsed="false">
      <c r="D76" s="4" t="s">
        <v>193</v>
      </c>
      <c r="E76" s="5" t="n">
        <v>804.7</v>
      </c>
      <c r="F76" s="6" t="s">
        <v>75</v>
      </c>
      <c r="G76" s="49" t="n">
        <v>0</v>
      </c>
      <c r="H76" s="7" t="n">
        <f aca="false">ROUND(E76*G76,2)</f>
        <v>0</v>
      </c>
      <c r="J76" s="7" t="n">
        <f aca="false">ROUND(E76*G76,2)</f>
        <v>0</v>
      </c>
      <c r="K76" s="8" t="n">
        <v>0.00034</v>
      </c>
      <c r="L76" s="8" t="n">
        <f aca="false">E76*K76</f>
        <v>0.273598</v>
      </c>
      <c r="N76" s="5" t="n">
        <f aca="false">E76*M76</f>
        <v>0</v>
      </c>
      <c r="O76" s="6" t="n">
        <v>20</v>
      </c>
      <c r="P76" s="6" t="s">
        <v>57</v>
      </c>
      <c r="V76" s="9" t="s">
        <v>108</v>
      </c>
      <c r="W76" s="10" t="n">
        <v>147.26</v>
      </c>
      <c r="X76" s="3" t="s">
        <v>194</v>
      </c>
      <c r="Y76" s="3" t="s">
        <v>195</v>
      </c>
      <c r="Z76" s="6" t="s">
        <v>196</v>
      </c>
      <c r="AB76" s="6" t="n">
        <v>1</v>
      </c>
      <c r="AJ76" s="11" t="s">
        <v>112</v>
      </c>
      <c r="AK76" s="11" t="s">
        <v>63</v>
      </c>
    </row>
    <row r="77" customFormat="false" ht="12.8" hidden="false" customHeight="false" outlineLevel="0" collapsed="false">
      <c r="D77" s="50" t="s">
        <v>197</v>
      </c>
      <c r="E77" s="51"/>
      <c r="F77" s="52"/>
      <c r="G77" s="53"/>
      <c r="H77" s="54"/>
      <c r="I77" s="54"/>
      <c r="J77" s="54"/>
      <c r="K77" s="55"/>
      <c r="L77" s="55"/>
      <c r="M77" s="51"/>
      <c r="N77" s="51"/>
      <c r="O77" s="52"/>
      <c r="P77" s="52"/>
      <c r="Q77" s="51"/>
      <c r="R77" s="51"/>
      <c r="S77" s="51"/>
      <c r="T77" s="56"/>
      <c r="U77" s="56"/>
      <c r="V77" s="56" t="s">
        <v>65</v>
      </c>
      <c r="W77" s="57"/>
      <c r="X77" s="52"/>
    </row>
    <row r="78" customFormat="false" ht="12.8" hidden="false" customHeight="false" outlineLevel="0" collapsed="false">
      <c r="D78" s="50" t="s">
        <v>198</v>
      </c>
      <c r="E78" s="51"/>
      <c r="F78" s="52"/>
      <c r="G78" s="53"/>
      <c r="H78" s="54"/>
      <c r="I78" s="54"/>
      <c r="J78" s="54"/>
      <c r="K78" s="55"/>
      <c r="L78" s="55"/>
      <c r="M78" s="51"/>
      <c r="N78" s="51"/>
      <c r="O78" s="52"/>
      <c r="P78" s="52"/>
      <c r="Q78" s="51"/>
      <c r="R78" s="51"/>
      <c r="S78" s="51"/>
      <c r="T78" s="56"/>
      <c r="U78" s="56"/>
      <c r="V78" s="56" t="s">
        <v>65</v>
      </c>
      <c r="W78" s="57"/>
      <c r="X78" s="52"/>
    </row>
    <row r="79" customFormat="false" ht="12.8" hidden="false" customHeight="false" outlineLevel="0" collapsed="false">
      <c r="D79" s="50" t="s">
        <v>199</v>
      </c>
      <c r="E79" s="51"/>
      <c r="F79" s="52"/>
      <c r="G79" s="53"/>
      <c r="H79" s="54"/>
      <c r="I79" s="54"/>
      <c r="J79" s="54"/>
      <c r="K79" s="55"/>
      <c r="L79" s="55"/>
      <c r="M79" s="51"/>
      <c r="N79" s="51"/>
      <c r="O79" s="52"/>
      <c r="P79" s="52"/>
      <c r="Q79" s="51"/>
      <c r="R79" s="51"/>
      <c r="S79" s="51"/>
      <c r="T79" s="56"/>
      <c r="U79" s="56"/>
      <c r="V79" s="56" t="s">
        <v>65</v>
      </c>
      <c r="W79" s="57"/>
      <c r="X79" s="52"/>
    </row>
    <row r="80" customFormat="false" ht="12.8" hidden="false" customHeight="false" outlineLevel="0" collapsed="false">
      <c r="D80" s="58" t="s">
        <v>200</v>
      </c>
      <c r="E80" s="59" t="n">
        <f aca="false">J80</f>
        <v>0</v>
      </c>
      <c r="G80" s="60"/>
      <c r="H80" s="59" t="n">
        <f aca="false">SUM(H72:H79)</f>
        <v>0</v>
      </c>
      <c r="I80" s="59" t="n">
        <f aca="false">SUM(I72:I79)</f>
        <v>0</v>
      </c>
      <c r="J80" s="59" t="n">
        <f aca="false">SUM(J72:J79)</f>
        <v>0</v>
      </c>
      <c r="L80" s="61" t="n">
        <f aca="false">SUM(L72:L79)</f>
        <v>0.281878</v>
      </c>
      <c r="N80" s="62" t="n">
        <f aca="false">SUM(N72:N79)</f>
        <v>0</v>
      </c>
      <c r="W80" s="10" t="n">
        <f aca="false">SUM(W72:W79)</f>
        <v>163.892</v>
      </c>
    </row>
    <row r="81" customFormat="false" ht="12.8" hidden="false" customHeight="false" outlineLevel="0" collapsed="false">
      <c r="D81" s="58"/>
      <c r="E81" s="59"/>
      <c r="G81" s="60"/>
      <c r="H81" s="59"/>
      <c r="I81" s="59"/>
      <c r="J81" s="0"/>
      <c r="L81" s="61"/>
      <c r="N81" s="62"/>
    </row>
    <row r="82" customFormat="false" ht="20.35" hidden="false" customHeight="false" outlineLevel="0" collapsed="false">
      <c r="B82" s="2" t="s">
        <v>201</v>
      </c>
      <c r="D82" s="4" t="s">
        <v>202</v>
      </c>
      <c r="E82" s="5" t="s">
        <v>203</v>
      </c>
      <c r="G82" s="49" t="n">
        <v>0</v>
      </c>
      <c r="J82" s="0"/>
      <c r="O82" s="6" t="n">
        <v>20</v>
      </c>
    </row>
    <row r="83" customFormat="false" ht="12.8" hidden="false" customHeight="false" outlineLevel="0" collapsed="false">
      <c r="D83" s="58" t="s">
        <v>204</v>
      </c>
      <c r="E83" s="59"/>
      <c r="H83" s="59" t="n">
        <f aca="false">+H39+H47+H65+H70+H80</f>
        <v>0</v>
      </c>
      <c r="I83" s="59" t="n">
        <f aca="false">+I39+I47+I65+I70+I80</f>
        <v>0</v>
      </c>
      <c r="J83" s="59" t="n">
        <f aca="false">+J39+J47+J65+J70+J80+J82</f>
        <v>0</v>
      </c>
      <c r="L83" s="61" t="n">
        <f aca="false">+L39+L47+L65+L70+L80</f>
        <v>4.6870428</v>
      </c>
      <c r="N83" s="62" t="n">
        <f aca="false">+N39+N47+N65+N70+N80</f>
        <v>9.084</v>
      </c>
      <c r="W83" s="10" t="n">
        <f aca="false">+W39+W47+W65+W70+W80</f>
        <v>1060.945</v>
      </c>
    </row>
    <row r="85" customFormat="false" ht="12.8" hidden="false" customHeight="false" outlineLevel="0" collapsed="false">
      <c r="D85" s="64" t="s">
        <v>205</v>
      </c>
      <c r="E85" s="59" t="n">
        <f aca="false">J85</f>
        <v>0</v>
      </c>
      <c r="H85" s="59" t="n">
        <f aca="false">+H34+H83</f>
        <v>0</v>
      </c>
      <c r="I85" s="59" t="n">
        <f aca="false">+I34+I83</f>
        <v>0</v>
      </c>
      <c r="J85" s="59" t="n">
        <f aca="false">+J34+J83</f>
        <v>0</v>
      </c>
      <c r="L85" s="61" t="n">
        <f aca="false">+L34+L83</f>
        <v>12.8014983</v>
      </c>
      <c r="N85" s="62" t="n">
        <f aca="false">+N34+N83</f>
        <v>9.084</v>
      </c>
      <c r="W85" s="10" t="n">
        <f aca="false">+W34+W83</f>
        <v>1191.771</v>
      </c>
    </row>
  </sheetData>
  <mergeCells count="3">
    <mergeCell ref="A5:C6"/>
    <mergeCell ref="K5:L5"/>
    <mergeCell ref="M5:N5"/>
  </mergeCells>
  <printOptions headings="false" gridLines="false" gridLinesSet="true" horizontalCentered="true" verticalCentered="false"/>
  <pageMargins left="0.393055555555556" right="0.354166666666667" top="0.629166666666667" bottom="0.590277777777778" header="0.511805555555555" footer="0.354166666666667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&amp;R&amp;"Arial Narrow,Bežné"&amp;8Strana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8"/>
  <sheetViews>
    <sheetView showFormulas="false" showGridLines="false" showRowColHeaders="true" showZeros="true" rightToLeft="false" tabSelected="false" showOutlineSymbols="true" defaultGridColor="true" view="normal" topLeftCell="A1" colorId="64" zoomScale="161" zoomScaleNormal="161" zoomScalePageLayoutView="100" workbookViewId="0">
      <selection pane="topLeft" activeCell="C24" activeCellId="0" sqref="C24"/>
    </sheetView>
  </sheetViews>
  <sheetFormatPr defaultRowHeight="12.8" zeroHeight="false" outlineLevelRow="0" outlineLevelCol="0"/>
  <cols>
    <col collapsed="false" customWidth="true" hidden="false" outlineLevel="0" max="1" min="1" style="65" width="15.71"/>
    <col collapsed="false" customWidth="true" hidden="false" outlineLevel="0" max="3" min="2" style="65" width="45.71"/>
    <col collapsed="false" customWidth="true" hidden="false" outlineLevel="0" max="4" min="4" style="66" width="11.3"/>
    <col collapsed="false" customWidth="true" hidden="false" outlineLevel="0" max="1025" min="5" style="11" width="9.13"/>
  </cols>
  <sheetData>
    <row r="1" customFormat="false" ht="12.8" hidden="false" customHeight="false" outlineLevel="0" collapsed="false">
      <c r="A1" s="67"/>
      <c r="B1" s="68"/>
      <c r="C1" s="68"/>
      <c r="D1" s="69"/>
    </row>
    <row r="2" customFormat="false" ht="12.8" hidden="false" customHeight="false" outlineLevel="0" collapsed="false">
      <c r="A2" s="67"/>
      <c r="B2" s="68"/>
      <c r="C2" s="68"/>
      <c r="D2" s="69"/>
    </row>
    <row r="3" customFormat="false" ht="12.8" hidden="false" customHeight="false" outlineLevel="0" collapsed="false">
      <c r="A3" s="67"/>
      <c r="B3" s="68"/>
      <c r="C3" s="68"/>
      <c r="D3" s="69"/>
    </row>
    <row r="4" customFormat="false" ht="12.8" hidden="false" customHeight="false" outlineLevel="0" collapsed="false">
      <c r="A4" s="68"/>
      <c r="B4" s="68"/>
      <c r="C4" s="68"/>
      <c r="D4" s="68"/>
    </row>
    <row r="5" customFormat="false" ht="12.8" hidden="false" customHeight="false" outlineLevel="0" collapsed="false">
      <c r="A5" s="67"/>
      <c r="B5" s="68"/>
      <c r="C5" s="68"/>
      <c r="D5" s="68"/>
    </row>
    <row r="6" customFormat="false" ht="12.8" hidden="false" customHeight="false" outlineLevel="0" collapsed="false">
      <c r="A6" s="67"/>
      <c r="B6" s="68"/>
      <c r="C6" s="68"/>
      <c r="D6" s="68"/>
    </row>
    <row r="7" customFormat="false" ht="12.8" hidden="false" customHeight="false" outlineLevel="0" collapsed="false">
      <c r="A7" s="67"/>
      <c r="B7" s="68"/>
      <c r="C7" s="68"/>
      <c r="D7" s="68"/>
    </row>
    <row r="8" s="11" customFormat="true" ht="12.8" hidden="false" customHeight="false" outlineLevel="0" collapsed="false">
      <c r="B8" s="70"/>
      <c r="C8" s="71"/>
      <c r="D8" s="72"/>
    </row>
  </sheetData>
  <printOptions headings="false" gridLines="false" gridLinesSet="true" horizontalCentered="true" verticalCentered="false"/>
  <pageMargins left="0.393055555555556" right="0.354166666666667" top="0.629166666666667" bottom="0.590277777777778" header="0.511805555555555" footer="0.354166666666667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&amp;R&amp;"Arial Narrow,Bežné"&amp;8Strana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2"/>
  <sheetViews>
    <sheetView showFormulas="false" showGridLines="false" showRowColHeaders="true" showZeros="true" rightToLeft="false" tabSelected="false" showOutlineSymbols="true" defaultGridColor="true" view="normal" topLeftCell="A1" colorId="64" zoomScale="161" zoomScaleNormal="161" zoomScalePageLayoutView="100" workbookViewId="0">
      <selection pane="topLeft" activeCell="N25" activeCellId="0" sqref="N25"/>
    </sheetView>
  </sheetViews>
  <sheetFormatPr defaultRowHeight="12.8" zeroHeight="false" outlineLevelRow="0" outlineLevelCol="0"/>
  <cols>
    <col collapsed="false" customWidth="true" hidden="false" outlineLevel="0" max="1" min="1" style="11" width="42.29"/>
    <col collapsed="false" customWidth="true" hidden="false" outlineLevel="0" max="4" min="2" style="23" width="9.71"/>
    <col collapsed="false" customWidth="true" hidden="false" outlineLevel="0" max="5" min="5" style="24" width="9.71"/>
    <col collapsed="false" customWidth="true" hidden="false" outlineLevel="0" max="6" min="6" style="13" width="8.71"/>
    <col collapsed="false" customWidth="true" hidden="false" outlineLevel="0" max="7" min="7" style="13" width="9.13"/>
    <col collapsed="false" customWidth="true" hidden="false" outlineLevel="0" max="23" min="8" style="11" width="9.13"/>
    <col collapsed="false" customWidth="true" hidden="false" outlineLevel="0" max="25" min="24" style="11" width="5.7"/>
    <col collapsed="false" customWidth="true" hidden="false" outlineLevel="0" max="26" min="26" style="11" width="6.57"/>
    <col collapsed="false" customWidth="true" hidden="false" outlineLevel="0" max="27" min="27" style="11" width="24.29"/>
    <col collapsed="false" customWidth="true" hidden="false" outlineLevel="0" max="28" min="28" style="11" width="4.29"/>
    <col collapsed="false" customWidth="true" hidden="false" outlineLevel="0" max="29" min="29" style="11" width="8.29"/>
    <col collapsed="false" customWidth="true" hidden="false" outlineLevel="0" max="30" min="30" style="11" width="8.71"/>
    <col collapsed="false" customWidth="true" hidden="false" outlineLevel="0" max="1025" min="31" style="11" width="9.13"/>
  </cols>
  <sheetData>
    <row r="1" s="11" customFormat="true" ht="12.8" hidden="false" customHeight="false" outlineLevel="0" collapsed="false">
      <c r="A1" s="12"/>
      <c r="B1" s="23"/>
      <c r="D1" s="23"/>
      <c r="E1" s="12"/>
      <c r="Z1" s="14"/>
      <c r="AA1" s="14"/>
      <c r="AB1" s="14"/>
      <c r="AC1" s="14"/>
      <c r="AD1" s="14"/>
    </row>
    <row r="2" s="11" customFormat="true" ht="12.8" hidden="false" customHeight="false" outlineLevel="0" collapsed="false">
      <c r="A2" s="12"/>
      <c r="B2" s="23"/>
      <c r="D2" s="23"/>
      <c r="E2" s="12"/>
      <c r="Z2" s="14"/>
      <c r="AA2" s="15"/>
      <c r="AB2" s="15"/>
      <c r="AC2" s="15"/>
      <c r="AD2" s="16"/>
    </row>
  </sheetData>
  <printOptions headings="false" gridLines="false" gridLinesSet="true" horizontalCentered="true" verticalCentered="false"/>
  <pageMargins left="0.196527777777778" right="0.196527777777778" top="0.629861111111111" bottom="0.590277777777778" header="0.511805555555555" footer="0.354166666666667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&amp;R&amp;"Arial Narrow,Bežné"&amp;8Strana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false" showRowColHeaders="true" showZeros="true" rightToLeft="false" tabSelected="false" showOutlineSymbols="true" defaultGridColor="true" view="normal" topLeftCell="A65" colorId="64" zoomScale="161" zoomScaleNormal="161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73" width="0.71"/>
    <col collapsed="false" customWidth="true" hidden="false" outlineLevel="0" max="2" min="2" style="73" width="3.71"/>
    <col collapsed="false" customWidth="true" hidden="false" outlineLevel="0" max="3" min="3" style="73" width="6.88"/>
    <col collapsed="false" customWidth="true" hidden="false" outlineLevel="0" max="6" min="4" style="73" width="14.01"/>
    <col collapsed="false" customWidth="true" hidden="false" outlineLevel="0" max="7" min="7" style="73" width="3.86"/>
    <col collapsed="false" customWidth="true" hidden="false" outlineLevel="0" max="8" min="8" style="73" width="17.71"/>
    <col collapsed="false" customWidth="true" hidden="false" outlineLevel="0" max="9" min="9" style="73" width="8.71"/>
    <col collapsed="false" customWidth="true" hidden="false" outlineLevel="0" max="10" min="10" style="73" width="14.01"/>
    <col collapsed="false" customWidth="true" hidden="false" outlineLevel="0" max="11" min="11" style="73" width="2.31"/>
    <col collapsed="false" customWidth="true" hidden="false" outlineLevel="0" max="12" min="12" style="73" width="6.88"/>
    <col collapsed="false" customWidth="true" hidden="false" outlineLevel="0" max="23" min="13" style="73" width="9.13"/>
    <col collapsed="false" customWidth="true" hidden="false" outlineLevel="0" max="25" min="24" style="73" width="5.7"/>
    <col collapsed="false" customWidth="true" hidden="false" outlineLevel="0" max="26" min="26" style="73" width="6.57"/>
    <col collapsed="false" customWidth="true" hidden="false" outlineLevel="0" max="27" min="27" style="73" width="21.43"/>
    <col collapsed="false" customWidth="true" hidden="false" outlineLevel="0" max="28" min="28" style="73" width="4.29"/>
    <col collapsed="false" customWidth="true" hidden="false" outlineLevel="0" max="29" min="29" style="73" width="8.29"/>
    <col collapsed="false" customWidth="true" hidden="false" outlineLevel="0" max="30" min="30" style="73" width="8.71"/>
    <col collapsed="false" customWidth="true" hidden="false" outlineLevel="0" max="1025" min="31" style="73" width="9.13"/>
  </cols>
  <sheetData/>
  <printOptions headings="false" gridLines="false" gridLinesSet="true" horizontalCentered="true" verticalCentered="true"/>
  <pageMargins left="0.238888888888889" right="0.26875" top="0.354166666666667" bottom="0.432638888888889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93</TotalTime>
  <Application>LibreOffice/6.1.4.2$Windows_X86_64 LibreOffice_project/9d0f32d1f0b509096fd65e0d4bec26ddd1938fd3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1999-04-06T07:39:00Z</dcterms:created>
  <dc:creator>JaroM</dc:creator>
  <dc:description/>
  <dc:language>sk-SK</dc:language>
  <cp:lastModifiedBy/>
  <cp:lastPrinted>2020-09-16T12:43:42Z</cp:lastPrinted>
  <dcterms:modified xsi:type="dcterms:W3CDTF">2020-09-18T11:32:28Z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KSOProductBuildVer">
    <vt:lpwstr>1033-11.2.0.8893</vt:lpwstr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