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044" activeTab="0"/>
  </bookViews>
  <sheets>
    <sheet name="Verejni obstaravatelia - A" sheetId="1" r:id="rId1"/>
    <sheet name="Tabuľka mesačných odberov" sheetId="2" r:id="rId2"/>
  </sheets>
  <definedNames>
    <definedName name="_xlnm.Print_Area" localSheetId="1">'Tabuľka mesačných odberov'!$A$1:$L$43</definedName>
    <definedName name="_xlnm.Print_Area" localSheetId="0">'Verejni obstaravatelia - A'!$A$1:$AN$34</definedName>
  </definedNames>
  <calcPr fullCalcOnLoad="1"/>
</workbook>
</file>

<file path=xl/sharedStrings.xml><?xml version="1.0" encoding="utf-8"?>
<sst xmlns="http://schemas.openxmlformats.org/spreadsheetml/2006/main" count="153" uniqueCount="126">
  <si>
    <t>Verejný obstarávateľ</t>
  </si>
  <si>
    <t>P. č.</t>
  </si>
  <si>
    <t>Adrese miesta spotreby (OM)</t>
  </si>
  <si>
    <t>Číslo fakturačného meradla/ plynomeru</t>
  </si>
  <si>
    <t>nový odber od dátumu</t>
  </si>
  <si>
    <t xml:space="preserve"> na počet mesiacov</t>
  </si>
  <si>
    <t>Odberový diagram pre SO a VO
v % za mesiac z celkového ročného objemu
a DMM v m3</t>
  </si>
  <si>
    <t>M1
(MWh)</t>
  </si>
  <si>
    <t>M2
(MWh)</t>
  </si>
  <si>
    <t>M3
(MWh)</t>
  </si>
  <si>
    <t>M4
(MWh)</t>
  </si>
  <si>
    <t>S
(MWh)</t>
  </si>
  <si>
    <t>Spolu (MWh)</t>
  </si>
  <si>
    <t>jan</t>
  </si>
  <si>
    <t>febr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</si>
  <si>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</si>
  <si>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</si>
  <si>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</si>
  <si>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</si>
  <si>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</si>
  <si>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</si>
  <si>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</si>
  <si>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</si>
  <si>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</si>
  <si>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</si>
  <si>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DMM</t>
  </si>
  <si>
    <t>SPOLU</t>
  </si>
  <si>
    <t>Plánovaná spotreba 
r. 2019 v MWh/druhých 12 mesiacov</t>
  </si>
  <si>
    <t>Počet odberných miest:</t>
  </si>
  <si>
    <t>M5
(MWh)</t>
  </si>
  <si>
    <t>M6
(MWh)</t>
  </si>
  <si>
    <t>Plánovaná spotreba 
r. 2020 v MWh/druhých 12 mesiacov</t>
  </si>
  <si>
    <t>M7
(MWh)</t>
  </si>
  <si>
    <t>M8
(MWh)</t>
  </si>
  <si>
    <t>Obrancov mieru 1769/2</t>
  </si>
  <si>
    <t>M.R.Štefánika 1850</t>
  </si>
  <si>
    <t>Základná škola Janka Matúšku, Kohútov sad 1752/4, Dolný Kubín</t>
  </si>
  <si>
    <t>ZŠ Petra ŠkrabákaUL.M.Hahattalu 2151 02601Dolný Kubín</t>
  </si>
  <si>
    <t>Záskalická 63/703, PZ Záskalie</t>
  </si>
  <si>
    <t>Komenského 24/270, PZ Kňažia</t>
  </si>
  <si>
    <t>Gacelská 1</t>
  </si>
  <si>
    <t>Záskalická 905/3, Dolný Kubín</t>
  </si>
  <si>
    <t>Základná škola Janka Matúšku, Kohútov sad 8, Dolný Kubín</t>
  </si>
  <si>
    <t>Technické služby, s.r.o.  Nábrežie Oravy 627/1  Dolný Kubín</t>
  </si>
  <si>
    <t>Základná škola s materskou školou, Komenského 279/32,  Dolný Kubín</t>
  </si>
  <si>
    <t>SKSPPDIS000510500104</t>
  </si>
  <si>
    <t>SKSPPDIS010510010030</t>
  </si>
  <si>
    <t>SKSPPDIS000530021414</t>
  </si>
  <si>
    <t xml:space="preserve">SKSPPDIS000510502993 </t>
  </si>
  <si>
    <t xml:space="preserve">SKSPPDIS000510500105 </t>
  </si>
  <si>
    <t xml:space="preserve">SKSPPDIS000510500106 </t>
  </si>
  <si>
    <t>SKSPPDIS000510505970</t>
  </si>
  <si>
    <t>SKSPPDIS000510500108</t>
  </si>
  <si>
    <t>SKSPPDIS010510005471</t>
  </si>
  <si>
    <t>SKSPPDIS030510010675</t>
  </si>
  <si>
    <t>SKSPPDIS030510022302</t>
  </si>
  <si>
    <t>č. 1 Mesto Dolný Kubín</t>
  </si>
  <si>
    <t>Rozdelenie predpokladaného ročného odberu plynu na mesačné odbery 
v MWh a %-tuálnom podiele podľa odberných miest (vyplňte identifikátory odberných miest)</t>
  </si>
  <si>
    <t>Tabuľky vypĺňajte len pre strednoodber a veľkoodber. Pri maloodberoch nie je potrebné vyplniť tieto tabuľky.</t>
  </si>
  <si>
    <t>Ročný odber plynu celkom v MWh</t>
  </si>
  <si>
    <r>
      <t>Maximálny denný odber v m</t>
    </r>
    <r>
      <rPr>
        <b/>
        <vertAlign val="superscript"/>
        <sz val="10"/>
        <rFont val="Arial CE"/>
        <family val="0"/>
      </rPr>
      <t>3</t>
    </r>
  </si>
  <si>
    <t>Maximálny denný odber v MWh</t>
  </si>
  <si>
    <t>Mesiac</t>
  </si>
  <si>
    <t>SKSPPDIS000530021414
odberného miesta ISU POD</t>
  </si>
  <si>
    <t xml:space="preserve"> XXXXXXXXXX
odberného miesta ISU POD</t>
  </si>
  <si>
    <t>odber</t>
  </si>
  <si>
    <t>predpo- kladaná spotreba v MWh</t>
  </si>
  <si>
    <t xml:space="preserve">% podiel na celkovej spotrebe </t>
  </si>
  <si>
    <t xml:space="preserve"> Január 2019</t>
  </si>
  <si>
    <t xml:space="preserve"> Február 2019</t>
  </si>
  <si>
    <t xml:space="preserve"> Marec 2019</t>
  </si>
  <si>
    <t xml:space="preserve"> Apríl 2019</t>
  </si>
  <si>
    <t xml:space="preserve"> Máj 2019</t>
  </si>
  <si>
    <t xml:space="preserve"> Jún 2019</t>
  </si>
  <si>
    <t xml:space="preserve"> Júl 2019</t>
  </si>
  <si>
    <t xml:space="preserve"> August 2019</t>
  </si>
  <si>
    <t xml:space="preserve"> September 2019</t>
  </si>
  <si>
    <t xml:space="preserve"> Október 2019</t>
  </si>
  <si>
    <t xml:space="preserve"> November 2019</t>
  </si>
  <si>
    <t xml:space="preserve"> December 2019</t>
  </si>
  <si>
    <t>Spolu:</t>
  </si>
  <si>
    <t xml:space="preserve"> Január 2020</t>
  </si>
  <si>
    <t xml:space="preserve"> Február 2020</t>
  </si>
  <si>
    <t xml:space="preserve"> Marec 2020</t>
  </si>
  <si>
    <t xml:space="preserve"> Apríl 2020</t>
  </si>
  <si>
    <t xml:space="preserve"> Máj 2020</t>
  </si>
  <si>
    <t xml:space="preserve"> Jún 2020</t>
  </si>
  <si>
    <t xml:space="preserve"> Júl 2020</t>
  </si>
  <si>
    <t xml:space="preserve"> August 2020</t>
  </si>
  <si>
    <t xml:space="preserve"> September 2020</t>
  </si>
  <si>
    <t xml:space="preserve"> Október 2020</t>
  </si>
  <si>
    <t xml:space="preserve"> November 2020</t>
  </si>
  <si>
    <t xml:space="preserve"> December 2020</t>
  </si>
  <si>
    <t>Číslo odberného miesta ISU POD</t>
  </si>
  <si>
    <t>č. 2 Mesto Trstená</t>
  </si>
  <si>
    <t>MsÚ Bernolákova  96/8, 028 01  Trstená</t>
  </si>
  <si>
    <t>Kolkáreň Oravická  610, 028 01  Trstená</t>
  </si>
  <si>
    <t>Klub dôchodcov Malý  Rad  538/18, 028 01  Trstená</t>
  </si>
  <si>
    <t>DOM KULTÚRY merač č. 1 Čsl. armády  957, 028 01  Trstená</t>
  </si>
  <si>
    <t>DOM KULTÚRY merač č. 2 Čsl. armády  957, 028 01  Trstená</t>
  </si>
  <si>
    <t>Admin.budova  J. Hertela  323, 028 01  Trstená</t>
  </si>
  <si>
    <t>Trubuna Kľozov Krakovská  1768,                 028 01  Trstená</t>
  </si>
  <si>
    <t>Hasičská zbrojnica Zápotočná  434/9               028 01  Trstená</t>
  </si>
  <si>
    <t>Bývalá MŠ Partizánov  492/2 028 01  Trstená</t>
  </si>
  <si>
    <t>ADMIN.BUDOVA  SNP  227/29, 028 01  Trstená</t>
  </si>
  <si>
    <t>Múzeum Malý Rad 539/19 028 01  Trstená</t>
  </si>
  <si>
    <t>Materská škola Puškinova  589, 028 01  Trstená</t>
  </si>
  <si>
    <t>Materská škola Oslobodenia  941,              028 01  Trstená</t>
  </si>
  <si>
    <t>Základná škola P.O.Hviezdoslava 822/8, 028 01 Trstená</t>
  </si>
  <si>
    <t>ZUŠ Odbojárov  953/3, 028 01  Trstená</t>
  </si>
  <si>
    <t>SKSPPDIS000510500460</t>
  </si>
  <si>
    <t>SKSPPDIS000510500462</t>
  </si>
  <si>
    <t>SKSPPDIS000510505427</t>
  </si>
  <si>
    <t>SKSPPDIS000510502140</t>
  </si>
  <si>
    <t>SKSPPDIS000510502141</t>
  </si>
  <si>
    <t>SKSPPDIS000510505782</t>
  </si>
  <si>
    <t>SKSPPDIS020519000044</t>
  </si>
  <si>
    <t>SKSPPDIS010510007827</t>
  </si>
  <si>
    <t>SKSPPDIS000510503392</t>
  </si>
  <si>
    <t>SKSPPDIS000530021745</t>
  </si>
  <si>
    <t>SKSPPDIS000510505425</t>
  </si>
  <si>
    <t>SKSPPDIS000510505485</t>
  </si>
  <si>
    <t>SKSPPDIS000510503391</t>
  </si>
  <si>
    <t>SKSPPDIS000530022118</t>
  </si>
  <si>
    <t>SKSPPDIS000510500084</t>
  </si>
  <si>
    <r>
      <t xml:space="preserve">Príloha č. 2 Zoznam odberných miest, spotrieb a odberových diagramov
</t>
    </r>
    <r>
      <rPr>
        <b/>
        <sz val="10"/>
        <rFont val="Arial CE"/>
        <family val="0"/>
      </rPr>
      <t>Verejné obstarávanie: Dodávka zemného plynu - Mesto Dolný Kubín, Mesto Trstená (CVO 518)
Vyhlasovateľ: Obstarávacie trhovisko Slovenska
Realizátor verejného obstarávania: Slovenské centrum obstarávania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</si>
</sst>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mm/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#,##0.00\ &quot;€&quot;"/>
    <numFmt numFmtId="177" formatCode="[$-41B]d\.\ mmmm\ yyyy"/>
    <numFmt numFmtId="178" formatCode="#,##0.000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 CE"/>
      <family val="2"/>
    </font>
    <font>
      <sz val="10"/>
      <color indexed="63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1"/>
      <color indexed="10"/>
      <name val="Arial CE"/>
      <family val="2"/>
    </font>
    <font>
      <sz val="11"/>
      <name val="Arial CE"/>
      <family val="0"/>
    </font>
    <font>
      <b/>
      <vertAlign val="superscript"/>
      <sz val="10"/>
      <name val="Arial CE"/>
      <family val="0"/>
    </font>
    <font>
      <b/>
      <sz val="12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1" borderId="5" applyNumberFormat="0" applyAlignment="0" applyProtection="0"/>
    <xf numFmtId="0" fontId="12" fillId="7" borderId="1" applyNumberFormat="0" applyAlignment="0" applyProtection="0"/>
    <xf numFmtId="0" fontId="6" fillId="21" borderId="5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Alignment="0" applyProtection="0"/>
    <xf numFmtId="0" fontId="13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7" borderId="1" applyNumberFormat="0" applyAlignment="0" applyProtection="0"/>
    <xf numFmtId="0" fontId="5" fillId="20" borderId="1" applyNumberFormat="0" applyAlignment="0" applyProtection="0"/>
    <xf numFmtId="0" fontId="15" fillId="20" borderId="8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0" fontId="1" fillId="20" borderId="13" xfId="0" applyNumberFormat="1" applyFont="1" applyFill="1" applyBorder="1" applyAlignment="1">
      <alignment horizontal="center" vertical="center" textRotation="90"/>
    </xf>
    <xf numFmtId="10" fontId="1" fillId="20" borderId="14" xfId="0" applyNumberFormat="1" applyFont="1" applyFill="1" applyBorder="1" applyAlignment="1">
      <alignment horizontal="center" vertical="center" textRotation="90"/>
    </xf>
    <xf numFmtId="10" fontId="1" fillId="20" borderId="15" xfId="0" applyNumberFormat="1" applyFont="1" applyFill="1" applyBorder="1" applyAlignment="1">
      <alignment horizontal="center" vertical="center" textRotation="90"/>
    </xf>
    <xf numFmtId="0" fontId="1" fillId="2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Alignment="1">
      <alignment/>
    </xf>
    <xf numFmtId="0" fontId="1" fillId="24" borderId="20" xfId="0" applyFont="1" applyFill="1" applyBorder="1" applyAlignment="1">
      <alignment/>
    </xf>
    <xf numFmtId="1" fontId="21" fillId="24" borderId="20" xfId="0" applyNumberFormat="1" applyFont="1" applyFill="1" applyBorder="1" applyAlignment="1">
      <alignment/>
    </xf>
    <xf numFmtId="0" fontId="21" fillId="24" borderId="21" xfId="0" applyNumberFormat="1" applyFont="1" applyFill="1" applyBorder="1" applyAlignment="1">
      <alignment horizontal="right"/>
    </xf>
    <xf numFmtId="3" fontId="22" fillId="24" borderId="22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7" xfId="0" applyNumberFormat="1" applyFont="1" applyFill="1" applyBorder="1" applyAlignment="1">
      <alignment horizontal="right"/>
    </xf>
    <xf numFmtId="14" fontId="1" fillId="24" borderId="22" xfId="0" applyNumberFormat="1" applyFont="1" applyFill="1" applyBorder="1" applyAlignment="1">
      <alignment/>
    </xf>
    <xf numFmtId="1" fontId="1" fillId="25" borderId="2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 wrapText="1"/>
    </xf>
    <xf numFmtId="1" fontId="21" fillId="25" borderId="24" xfId="85" applyNumberFormat="1" applyFont="1" applyFill="1" applyBorder="1" applyAlignment="1" applyProtection="1">
      <alignment horizontal="right" vertical="center" wrapText="1"/>
      <protection locked="0"/>
    </xf>
    <xf numFmtId="3" fontId="24" fillId="25" borderId="25" xfId="0" applyNumberFormat="1" applyFont="1" applyFill="1" applyBorder="1" applyAlignment="1">
      <alignment horizontal="center" vertical="center" wrapText="1"/>
    </xf>
    <xf numFmtId="1" fontId="1" fillId="25" borderId="26" xfId="0" applyNumberFormat="1" applyFont="1" applyFill="1" applyBorder="1" applyAlignment="1">
      <alignment horizontal="center" vertical="center"/>
    </xf>
    <xf numFmtId="14" fontId="1" fillId="0" borderId="27" xfId="0" applyNumberFormat="1" applyFont="1" applyFill="1" applyBorder="1" applyAlignment="1">
      <alignment/>
    </xf>
    <xf numFmtId="0" fontId="1" fillId="25" borderId="25" xfId="0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14" fontId="1" fillId="0" borderId="31" xfId="0" applyNumberFormat="1" applyFont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/>
      <protection hidden="1"/>
    </xf>
    <xf numFmtId="10" fontId="0" fillId="0" borderId="33" xfId="0" applyNumberFormat="1" applyFont="1" applyFill="1" applyBorder="1" applyAlignment="1" applyProtection="1">
      <alignment/>
      <protection hidden="1"/>
    </xf>
    <xf numFmtId="10" fontId="0" fillId="0" borderId="34" xfId="0" applyNumberFormat="1" applyFont="1" applyFill="1" applyBorder="1" applyAlignment="1" applyProtection="1">
      <alignment/>
      <protection hidden="1"/>
    </xf>
    <xf numFmtId="10" fontId="0" fillId="0" borderId="35" xfId="0" applyNumberFormat="1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1" fillId="0" borderId="36" xfId="0" applyNumberFormat="1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/>
      <protection hidden="1"/>
    </xf>
    <xf numFmtId="10" fontId="0" fillId="0" borderId="38" xfId="0" applyNumberFormat="1" applyFont="1" applyFill="1" applyBorder="1" applyAlignment="1" applyProtection="1">
      <alignment/>
      <protection hidden="1"/>
    </xf>
    <xf numFmtId="10" fontId="0" fillId="0" borderId="39" xfId="0" applyNumberFormat="1" applyFont="1" applyFill="1" applyBorder="1" applyAlignment="1" applyProtection="1">
      <alignment/>
      <protection hidden="1"/>
    </xf>
    <xf numFmtId="10" fontId="0" fillId="0" borderId="40" xfId="0" applyNumberFormat="1" applyFont="1" applyFill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1" fontId="27" fillId="0" borderId="41" xfId="85" applyNumberFormat="1" applyFont="1" applyFill="1" applyBorder="1" applyAlignment="1" applyProtection="1">
      <alignment vertical="center"/>
      <protection locked="0"/>
    </xf>
    <xf numFmtId="178" fontId="21" fillId="0" borderId="35" xfId="0" applyNumberFormat="1" applyFont="1" applyFill="1" applyBorder="1" applyAlignment="1" applyProtection="1">
      <alignment horizontal="right"/>
      <protection hidden="1"/>
    </xf>
    <xf numFmtId="178" fontId="1" fillId="25" borderId="28" xfId="0" applyNumberFormat="1" applyFont="1" applyFill="1" applyBorder="1" applyAlignment="1">
      <alignment horizontal="right"/>
    </xf>
    <xf numFmtId="178" fontId="1" fillId="25" borderId="42" xfId="0" applyNumberFormat="1" applyFont="1" applyFill="1" applyBorder="1" applyAlignment="1">
      <alignment horizontal="right"/>
    </xf>
    <xf numFmtId="178" fontId="22" fillId="24" borderId="43" xfId="0" applyNumberFormat="1" applyFont="1" applyFill="1" applyBorder="1" applyAlignment="1">
      <alignment horizontal="center" wrapText="1"/>
    </xf>
    <xf numFmtId="178" fontId="1" fillId="0" borderId="44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45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46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47" xfId="85" applyNumberFormat="1" applyFont="1" applyFill="1" applyBorder="1" applyAlignment="1" applyProtection="1">
      <alignment horizontal="right" vertical="center"/>
      <protection hidden="1" locked="0"/>
    </xf>
    <xf numFmtId="178" fontId="1" fillId="25" borderId="48" xfId="0" applyNumberFormat="1" applyFont="1" applyFill="1" applyBorder="1" applyAlignment="1">
      <alignment horizontal="right"/>
    </xf>
    <xf numFmtId="178" fontId="1" fillId="25" borderId="49" xfId="0" applyNumberFormat="1" applyFont="1" applyFill="1" applyBorder="1" applyAlignment="1">
      <alignment horizontal="right"/>
    </xf>
    <xf numFmtId="178" fontId="21" fillId="0" borderId="50" xfId="0" applyNumberFormat="1" applyFont="1" applyFill="1" applyBorder="1" applyAlignment="1" applyProtection="1">
      <alignment horizontal="right"/>
      <protection hidden="1"/>
    </xf>
    <xf numFmtId="178" fontId="1" fillId="25" borderId="51" xfId="0" applyNumberFormat="1" applyFont="1" applyFill="1" applyBorder="1" applyAlignment="1">
      <alignment horizontal="right"/>
    </xf>
    <xf numFmtId="178" fontId="1" fillId="25" borderId="52" xfId="0" applyNumberFormat="1" applyFont="1" applyFill="1" applyBorder="1" applyAlignment="1">
      <alignment horizontal="right"/>
    </xf>
    <xf numFmtId="178" fontId="1" fillId="25" borderId="53" xfId="0" applyNumberFormat="1" applyFont="1" applyFill="1" applyBorder="1" applyAlignment="1">
      <alignment horizontal="right"/>
    </xf>
    <xf numFmtId="178" fontId="1" fillId="25" borderId="54" xfId="0" applyNumberFormat="1" applyFont="1" applyFill="1" applyBorder="1" applyAlignment="1">
      <alignment horizontal="right"/>
    </xf>
    <xf numFmtId="1" fontId="27" fillId="0" borderId="55" xfId="85" applyNumberFormat="1" applyFont="1" applyFill="1" applyBorder="1" applyAlignment="1" applyProtection="1">
      <alignment vertical="center"/>
      <protection locked="0"/>
    </xf>
    <xf numFmtId="178" fontId="1" fillId="0" borderId="56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57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38" xfId="85" applyNumberFormat="1" applyFont="1" applyFill="1" applyBorder="1" applyAlignment="1" applyProtection="1">
      <alignment horizontal="right" vertical="center"/>
      <protection hidden="1" locked="0"/>
    </xf>
    <xf numFmtId="1" fontId="1" fillId="0" borderId="55" xfId="0" applyNumberFormat="1" applyFont="1" applyFill="1" applyBorder="1" applyAlignment="1" applyProtection="1">
      <alignment horizontal="center"/>
      <protection hidden="1"/>
    </xf>
    <xf numFmtId="3" fontId="24" fillId="0" borderId="37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59" xfId="0" applyNumberFormat="1" applyFont="1" applyFill="1" applyBorder="1" applyAlignment="1" applyProtection="1">
      <alignment horizontal="center"/>
      <protection hidden="1"/>
    </xf>
    <xf numFmtId="178" fontId="1" fillId="0" borderId="60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61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62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63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64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39" xfId="85" applyNumberFormat="1" applyFont="1" applyFill="1" applyBorder="1" applyAlignment="1" applyProtection="1">
      <alignment horizontal="right" vertical="center"/>
      <protection hidden="1" locked="0"/>
    </xf>
    <xf numFmtId="3" fontId="24" fillId="0" borderId="65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59" xfId="85" applyNumberFormat="1" applyFont="1" applyFill="1" applyBorder="1" applyAlignment="1" applyProtection="1">
      <alignment horizontal="left" vertical="center" wrapText="1"/>
      <protection locked="0"/>
    </xf>
    <xf numFmtId="1" fontId="27" fillId="0" borderId="55" xfId="85" applyNumberFormat="1" applyFont="1" applyFill="1" applyBorder="1" applyAlignment="1" applyProtection="1">
      <alignment horizontal="left" vertical="center" wrapText="1"/>
      <protection locked="0"/>
    </xf>
    <xf numFmtId="1" fontId="27" fillId="0" borderId="36" xfId="8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86">
      <alignment/>
      <protection/>
    </xf>
    <xf numFmtId="0" fontId="19" fillId="0" borderId="66" xfId="86" applyFont="1" applyFill="1" applyBorder="1" applyAlignment="1">
      <alignment horizontal="center" vertical="top" wrapText="1"/>
      <protection/>
    </xf>
    <xf numFmtId="0" fontId="19" fillId="0" borderId="0" xfId="86" applyFont="1" applyFill="1" applyBorder="1" applyAlignment="1">
      <alignment horizontal="center" vertical="top" wrapText="1"/>
      <protection/>
    </xf>
    <xf numFmtId="0" fontId="19" fillId="0" borderId="67" xfId="86" applyFont="1" applyFill="1" applyBorder="1" applyAlignment="1">
      <alignment horizontal="center" vertical="top" wrapText="1"/>
      <protection/>
    </xf>
    <xf numFmtId="0" fontId="0" fillId="0" borderId="0" xfId="86" applyBorder="1">
      <alignment/>
      <protection/>
    </xf>
    <xf numFmtId="0" fontId="29" fillId="25" borderId="68" xfId="86" applyFont="1" applyFill="1" applyBorder="1">
      <alignment/>
      <protection/>
    </xf>
    <xf numFmtId="0" fontId="29" fillId="0" borderId="66" xfId="86" applyFont="1" applyFill="1" applyBorder="1">
      <alignment/>
      <protection/>
    </xf>
    <xf numFmtId="0" fontId="29" fillId="0" borderId="0" xfId="86" applyFont="1" applyFill="1" applyBorder="1">
      <alignment/>
      <protection/>
    </xf>
    <xf numFmtId="0" fontId="29" fillId="0" borderId="67" xfId="86" applyFont="1" applyFill="1" applyBorder="1">
      <alignment/>
      <protection/>
    </xf>
    <xf numFmtId="0" fontId="20" fillId="26" borderId="69" xfId="86" applyFont="1" applyFill="1" applyBorder="1">
      <alignment/>
      <protection/>
    </xf>
    <xf numFmtId="0" fontId="20" fillId="26" borderId="70" xfId="86" applyFont="1" applyFill="1" applyBorder="1">
      <alignment/>
      <protection/>
    </xf>
    <xf numFmtId="0" fontId="0" fillId="0" borderId="0" xfId="86" applyBorder="1" applyAlignment="1">
      <alignment vertical="center"/>
      <protection/>
    </xf>
    <xf numFmtId="0" fontId="0" fillId="0" borderId="0" xfId="86" applyAlignment="1">
      <alignment vertical="center"/>
      <protection/>
    </xf>
    <xf numFmtId="0" fontId="20" fillId="0" borderId="66" xfId="86" applyFont="1" applyFill="1" applyBorder="1" applyAlignment="1">
      <alignment vertical="center" wrapText="1"/>
      <protection/>
    </xf>
    <xf numFmtId="0" fontId="20" fillId="0" borderId="0" xfId="86" applyFont="1" applyFill="1" applyBorder="1" applyAlignment="1">
      <alignment horizontal="center" vertical="center" wrapText="1"/>
      <protection/>
    </xf>
    <xf numFmtId="0" fontId="0" fillId="0" borderId="0" xfId="86" applyFill="1" applyBorder="1" applyAlignment="1">
      <alignment vertical="center"/>
      <protection/>
    </xf>
    <xf numFmtId="0" fontId="0" fillId="0" borderId="0" xfId="86" applyFill="1" applyAlignment="1">
      <alignment vertical="center"/>
      <protection/>
    </xf>
    <xf numFmtId="0" fontId="20" fillId="26" borderId="52" xfId="86" applyFont="1" applyFill="1" applyBorder="1" applyAlignment="1">
      <alignment horizontal="center" vertical="center" wrapText="1"/>
      <protection/>
    </xf>
    <xf numFmtId="0" fontId="20" fillId="26" borderId="42" xfId="86" applyFont="1" applyFill="1" applyBorder="1" applyAlignment="1">
      <alignment horizontal="center" vertical="center" wrapText="1"/>
      <protection/>
    </xf>
    <xf numFmtId="0" fontId="20" fillId="26" borderId="71" xfId="86" applyFont="1" applyFill="1" applyBorder="1" applyAlignment="1">
      <alignment horizontal="center" vertical="center" wrapText="1"/>
      <protection/>
    </xf>
    <xf numFmtId="0" fontId="31" fillId="0" borderId="72" xfId="86" applyFont="1" applyFill="1" applyBorder="1" applyAlignment="1">
      <alignment horizontal="right"/>
      <protection/>
    </xf>
    <xf numFmtId="1" fontId="19" fillId="0" borderId="73" xfId="86" applyNumberFormat="1" applyFont="1" applyFill="1" applyBorder="1">
      <alignment/>
      <protection/>
    </xf>
    <xf numFmtId="10" fontId="29" fillId="0" borderId="73" xfId="86" applyNumberFormat="1" applyFont="1" applyFill="1" applyBorder="1" applyAlignment="1">
      <alignment horizontal="right"/>
      <protection/>
    </xf>
    <xf numFmtId="10" fontId="29" fillId="0" borderId="74" xfId="86" applyNumberFormat="1" applyFont="1" applyFill="1" applyBorder="1" applyAlignment="1">
      <alignment horizontal="right"/>
      <protection/>
    </xf>
    <xf numFmtId="0" fontId="0" fillId="0" borderId="0" xfId="86" applyFill="1" applyBorder="1">
      <alignment/>
      <protection/>
    </xf>
    <xf numFmtId="0" fontId="0" fillId="0" borderId="0" xfId="86" applyFill="1">
      <alignment/>
      <protection/>
    </xf>
    <xf numFmtId="0" fontId="29" fillId="26" borderId="69" xfId="86" applyFont="1" applyFill="1" applyBorder="1" applyAlignment="1">
      <alignment horizontal="right"/>
      <protection/>
    </xf>
    <xf numFmtId="3" fontId="29" fillId="26" borderId="34" xfId="86" applyNumberFormat="1" applyFont="1" applyFill="1" applyBorder="1" applyAlignment="1">
      <alignment horizontal="right"/>
      <protection/>
    </xf>
    <xf numFmtId="10" fontId="29" fillId="26" borderId="75" xfId="86" applyNumberFormat="1" applyFont="1" applyFill="1" applyBorder="1">
      <alignment/>
      <protection/>
    </xf>
    <xf numFmtId="10" fontId="29" fillId="26" borderId="34" xfId="86" applyNumberFormat="1" applyFont="1" applyFill="1" applyBorder="1">
      <alignment/>
      <protection/>
    </xf>
    <xf numFmtId="10" fontId="29" fillId="26" borderId="35" xfId="86" applyNumberFormat="1" applyFont="1" applyFill="1" applyBorder="1">
      <alignment/>
      <protection/>
    </xf>
    <xf numFmtId="0" fontId="29" fillId="26" borderId="62" xfId="86" applyFont="1" applyFill="1" applyBorder="1" applyAlignment="1">
      <alignment horizontal="right"/>
      <protection/>
    </xf>
    <xf numFmtId="3" fontId="29" fillId="26" borderId="75" xfId="86" applyNumberFormat="1" applyFont="1" applyFill="1" applyBorder="1" applyAlignment="1">
      <alignment horizontal="right"/>
      <protection/>
    </xf>
    <xf numFmtId="10" fontId="29" fillId="26" borderId="50" xfId="86" applyNumberFormat="1" applyFont="1" applyFill="1" applyBorder="1">
      <alignment/>
      <protection/>
    </xf>
    <xf numFmtId="17" fontId="29" fillId="26" borderId="62" xfId="86" applyNumberFormat="1" applyFont="1" applyFill="1" applyBorder="1" applyAlignment="1">
      <alignment horizontal="right"/>
      <protection/>
    </xf>
    <xf numFmtId="0" fontId="31" fillId="0" borderId="70" xfId="86" applyFont="1" applyBorder="1" applyAlignment="1">
      <alignment horizontal="right"/>
      <protection/>
    </xf>
    <xf numFmtId="1" fontId="19" fillId="26" borderId="52" xfId="86" applyNumberFormat="1" applyFont="1" applyFill="1" applyBorder="1">
      <alignment/>
      <protection/>
    </xf>
    <xf numFmtId="10" fontId="29" fillId="26" borderId="52" xfId="86" applyNumberFormat="1" applyFont="1" applyFill="1" applyBorder="1" applyAlignment="1">
      <alignment horizontal="right"/>
      <protection/>
    </xf>
    <xf numFmtId="10" fontId="29" fillId="26" borderId="71" xfId="86" applyNumberFormat="1" applyFont="1" applyFill="1" applyBorder="1" applyAlignment="1">
      <alignment horizontal="right"/>
      <protection/>
    </xf>
    <xf numFmtId="10" fontId="29" fillId="26" borderId="39" xfId="86" applyNumberFormat="1" applyFont="1" applyFill="1" applyBorder="1">
      <alignment/>
      <protection/>
    </xf>
    <xf numFmtId="10" fontId="29" fillId="26" borderId="52" xfId="86" applyNumberFormat="1" applyFont="1" applyFill="1" applyBorder="1">
      <alignment/>
      <protection/>
    </xf>
    <xf numFmtId="178" fontId="1" fillId="0" borderId="76" xfId="85" applyNumberFormat="1" applyFont="1" applyFill="1" applyBorder="1" applyAlignment="1" applyProtection="1">
      <alignment horizontal="right" vertical="center"/>
      <protection hidden="1" locked="0"/>
    </xf>
    <xf numFmtId="178" fontId="21" fillId="0" borderId="40" xfId="0" applyNumberFormat="1" applyFont="1" applyFill="1" applyBorder="1" applyAlignment="1" applyProtection="1">
      <alignment horizontal="right"/>
      <protection hidden="1"/>
    </xf>
    <xf numFmtId="1" fontId="1" fillId="0" borderId="24" xfId="0" applyNumberFormat="1" applyFont="1" applyFill="1" applyBorder="1" applyAlignment="1" applyProtection="1">
      <alignment horizontal="center"/>
      <protection hidden="1"/>
    </xf>
    <xf numFmtId="1" fontId="27" fillId="0" borderId="24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77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6" xfId="85" applyNumberFormat="1" applyFont="1" applyFill="1" applyBorder="1" applyAlignment="1" applyProtection="1">
      <alignment vertical="center"/>
      <protection locked="0"/>
    </xf>
    <xf numFmtId="178" fontId="1" fillId="0" borderId="78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79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80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29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28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70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54" xfId="85" applyNumberFormat="1" applyFont="1" applyFill="1" applyBorder="1" applyAlignment="1" applyProtection="1">
      <alignment horizontal="right" vertical="center"/>
      <protection hidden="1" locked="0"/>
    </xf>
    <xf numFmtId="178" fontId="21" fillId="0" borderId="71" xfId="0" applyNumberFormat="1" applyFont="1" applyFill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1" fontId="1" fillId="0" borderId="81" xfId="0" applyNumberFormat="1" applyFont="1" applyFill="1" applyBorder="1" applyAlignment="1" applyProtection="1">
      <alignment horizontal="center"/>
      <protection hidden="1"/>
    </xf>
    <xf numFmtId="1" fontId="27" fillId="0" borderId="81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82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81" xfId="85" applyNumberFormat="1" applyFont="1" applyFill="1" applyBorder="1" applyAlignment="1" applyProtection="1">
      <alignment vertical="center"/>
      <protection locked="0"/>
    </xf>
    <xf numFmtId="178" fontId="1" fillId="0" borderId="83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84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85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86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87" xfId="85" applyNumberFormat="1" applyFont="1" applyFill="1" applyBorder="1" applyAlignment="1" applyProtection="1">
      <alignment horizontal="right" vertical="center"/>
      <protection hidden="1" locked="0"/>
    </xf>
    <xf numFmtId="178" fontId="1" fillId="0" borderId="88" xfId="85" applyNumberFormat="1" applyFont="1" applyFill="1" applyBorder="1" applyAlignment="1" applyProtection="1">
      <alignment horizontal="right" vertical="center"/>
      <protection hidden="1" locked="0"/>
    </xf>
    <xf numFmtId="178" fontId="21" fillId="0" borderId="89" xfId="0" applyNumberFormat="1" applyFont="1" applyFill="1" applyBorder="1" applyAlignment="1" applyProtection="1">
      <alignment horizontal="right"/>
      <protection hidden="1"/>
    </xf>
    <xf numFmtId="14" fontId="1" fillId="0" borderId="82" xfId="0" applyNumberFormat="1" applyFont="1" applyBorder="1" applyAlignment="1" applyProtection="1">
      <alignment/>
      <protection hidden="1"/>
    </xf>
    <xf numFmtId="0" fontId="1" fillId="0" borderId="82" xfId="0" applyFont="1" applyFill="1" applyBorder="1" applyAlignment="1" applyProtection="1">
      <alignment/>
      <protection hidden="1"/>
    </xf>
    <xf numFmtId="1" fontId="1" fillId="25" borderId="25" xfId="0" applyNumberFormat="1" applyFont="1" applyFill="1" applyBorder="1" applyAlignment="1">
      <alignment horizontal="center"/>
    </xf>
    <xf numFmtId="1" fontId="21" fillId="25" borderId="26" xfId="85" applyNumberFormat="1" applyFont="1" applyFill="1" applyBorder="1" applyAlignment="1" applyProtection="1">
      <alignment horizontal="right" vertical="center" wrapText="1"/>
      <protection locked="0"/>
    </xf>
    <xf numFmtId="14" fontId="1" fillId="0" borderId="26" xfId="0" applyNumberFormat="1" applyFont="1" applyFill="1" applyBorder="1" applyAlignment="1">
      <alignment/>
    </xf>
    <xf numFmtId="14" fontId="1" fillId="0" borderId="41" xfId="0" applyNumberFormat="1" applyFont="1" applyFill="1" applyBorder="1" applyAlignment="1">
      <alignment/>
    </xf>
    <xf numFmtId="14" fontId="1" fillId="0" borderId="36" xfId="0" applyNumberFormat="1" applyFont="1" applyFill="1" applyBorder="1" applyAlignment="1">
      <alignment/>
    </xf>
    <xf numFmtId="10" fontId="0" fillId="0" borderId="62" xfId="0" applyNumberFormat="1" applyFont="1" applyFill="1" applyBorder="1" applyAlignment="1">
      <alignment/>
    </xf>
    <xf numFmtId="10" fontId="0" fillId="0" borderId="75" xfId="0" applyNumberFormat="1" applyFont="1" applyFill="1" applyBorder="1" applyAlignment="1">
      <alignment/>
    </xf>
    <xf numFmtId="10" fontId="0" fillId="0" borderId="50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1" fontId="1" fillId="0" borderId="41" xfId="0" applyNumberFormat="1" applyFont="1" applyFill="1" applyBorder="1" applyAlignment="1">
      <alignment horizontal="center"/>
    </xf>
    <xf numFmtId="1" fontId="1" fillId="0" borderId="41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41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right"/>
    </xf>
    <xf numFmtId="178" fontId="1" fillId="0" borderId="34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center"/>
    </xf>
    <xf numFmtId="1" fontId="1" fillId="0" borderId="36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36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right"/>
    </xf>
    <xf numFmtId="178" fontId="1" fillId="0" borderId="7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178" fontId="21" fillId="0" borderId="35" xfId="0" applyNumberFormat="1" applyFont="1" applyFill="1" applyBorder="1" applyAlignment="1">
      <alignment horizontal="right"/>
    </xf>
    <xf numFmtId="178" fontId="21" fillId="0" borderId="50" xfId="0" applyNumberFormat="1" applyFont="1" applyFill="1" applyBorder="1" applyAlignment="1">
      <alignment horizontal="right"/>
    </xf>
    <xf numFmtId="1" fontId="1" fillId="0" borderId="55" xfId="0" applyNumberFormat="1" applyFont="1" applyFill="1" applyBorder="1" applyAlignment="1">
      <alignment horizontal="center"/>
    </xf>
    <xf numFmtId="1" fontId="1" fillId="0" borderId="55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55" xfId="0" applyNumberFormat="1" applyFont="1" applyFill="1" applyBorder="1" applyAlignment="1">
      <alignment horizontal="center" vertical="center" wrapText="1"/>
    </xf>
    <xf numFmtId="178" fontId="1" fillId="0" borderId="76" xfId="0" applyNumberFormat="1" applyFont="1" applyFill="1" applyBorder="1" applyAlignment="1">
      <alignment horizontal="right"/>
    </xf>
    <xf numFmtId="178" fontId="1" fillId="0" borderId="39" xfId="0" applyNumberFormat="1" applyFont="1" applyFill="1" applyBorder="1" applyAlignment="1">
      <alignment horizontal="right"/>
    </xf>
    <xf numFmtId="178" fontId="21" fillId="0" borderId="40" xfId="0" applyNumberFormat="1" applyFont="1" applyFill="1" applyBorder="1" applyAlignment="1">
      <alignment horizontal="right"/>
    </xf>
    <xf numFmtId="14" fontId="1" fillId="0" borderId="55" xfId="0" applyNumberFormat="1" applyFont="1" applyFill="1" applyBorder="1" applyAlignment="1">
      <alignment/>
    </xf>
    <xf numFmtId="0" fontId="1" fillId="0" borderId="55" xfId="0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/>
    </xf>
    <xf numFmtId="1" fontId="1" fillId="0" borderId="24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24" xfId="0" applyNumberFormat="1" applyFont="1" applyFill="1" applyBorder="1" applyAlignment="1">
      <alignment horizontal="center" vertical="center" wrapText="1"/>
    </xf>
    <xf numFmtId="1" fontId="27" fillId="0" borderId="24" xfId="85" applyNumberFormat="1" applyFont="1" applyFill="1" applyBorder="1" applyAlignment="1" applyProtection="1">
      <alignment vertical="center"/>
      <protection locked="0"/>
    </xf>
    <xf numFmtId="178" fontId="1" fillId="0" borderId="70" xfId="0" applyNumberFormat="1" applyFont="1" applyFill="1" applyBorder="1" applyAlignment="1">
      <alignment horizontal="right"/>
    </xf>
    <xf numFmtId="178" fontId="1" fillId="0" borderId="52" xfId="0" applyNumberFormat="1" applyFont="1" applyFill="1" applyBorder="1" applyAlignment="1">
      <alignment horizontal="right"/>
    </xf>
    <xf numFmtId="178" fontId="21" fillId="0" borderId="71" xfId="0" applyNumberFormat="1" applyFont="1" applyFill="1" applyBorder="1" applyAlignment="1">
      <alignment horizontal="right"/>
    </xf>
    <xf numFmtId="14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1" fillId="0" borderId="81" xfId="0" applyNumberFormat="1" applyFont="1" applyFill="1" applyBorder="1" applyAlignment="1">
      <alignment horizontal="center"/>
    </xf>
    <xf numFmtId="1" fontId="1" fillId="0" borderId="81" xfId="85" applyNumberFormat="1" applyFont="1" applyFill="1" applyBorder="1" applyAlignment="1" applyProtection="1">
      <alignment horizontal="left" vertical="center" wrapText="1"/>
      <protection locked="0"/>
    </xf>
    <xf numFmtId="3" fontId="24" fillId="0" borderId="81" xfId="0" applyNumberFormat="1" applyFont="1" applyFill="1" applyBorder="1" applyAlignment="1">
      <alignment horizontal="center" vertical="center" wrapText="1"/>
    </xf>
    <xf numFmtId="178" fontId="1" fillId="0" borderId="88" xfId="0" applyNumberFormat="1" applyFont="1" applyFill="1" applyBorder="1" applyAlignment="1">
      <alignment horizontal="right"/>
    </xf>
    <xf numFmtId="178" fontId="1" fillId="0" borderId="86" xfId="0" applyNumberFormat="1" applyFont="1" applyFill="1" applyBorder="1" applyAlignment="1">
      <alignment horizontal="right"/>
    </xf>
    <xf numFmtId="178" fontId="21" fillId="0" borderId="89" xfId="0" applyNumberFormat="1" applyFont="1" applyFill="1" applyBorder="1" applyAlignment="1">
      <alignment horizontal="right"/>
    </xf>
    <xf numFmtId="14" fontId="1" fillId="0" borderId="81" xfId="0" applyNumberFormat="1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20" fillId="20" borderId="90" xfId="0" applyFont="1" applyFill="1" applyBorder="1" applyAlignment="1">
      <alignment horizontal="center" vertical="center" wrapText="1"/>
    </xf>
    <xf numFmtId="4" fontId="1" fillId="0" borderId="91" xfId="0" applyNumberFormat="1" applyFont="1" applyFill="1" applyBorder="1" applyAlignment="1">
      <alignment horizontal="center" vertical="center" wrapText="1"/>
    </xf>
    <xf numFmtId="4" fontId="1" fillId="0" borderId="92" xfId="0" applyNumberFormat="1" applyFont="1" applyFill="1" applyBorder="1" applyAlignment="1">
      <alignment horizontal="center" vertical="center" wrapText="1"/>
    </xf>
    <xf numFmtId="4" fontId="1" fillId="0" borderId="93" xfId="0" applyNumberFormat="1" applyFont="1" applyFill="1" applyBorder="1" applyAlignment="1">
      <alignment horizontal="center" vertical="center" wrapText="1"/>
    </xf>
    <xf numFmtId="4" fontId="1" fillId="0" borderId="94" xfId="0" applyNumberFormat="1" applyFont="1" applyFill="1" applyBorder="1" applyAlignment="1">
      <alignment horizontal="center" vertical="center" wrapText="1"/>
    </xf>
    <xf numFmtId="4" fontId="1" fillId="0" borderId="95" xfId="0" applyNumberFormat="1" applyFont="1" applyFill="1" applyBorder="1" applyAlignment="1">
      <alignment horizontal="center" vertical="center" wrapText="1"/>
    </xf>
    <xf numFmtId="4" fontId="1" fillId="0" borderId="96" xfId="0" applyNumberFormat="1" applyFont="1" applyFill="1" applyBorder="1" applyAlignment="1">
      <alignment horizontal="center" vertical="center" wrapText="1"/>
    </xf>
    <xf numFmtId="14" fontId="1" fillId="0" borderId="9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90" xfId="0" applyNumberFormat="1" applyFont="1" applyFill="1" applyBorder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 textRotation="90" wrapText="1"/>
    </xf>
    <xf numFmtId="0" fontId="21" fillId="0" borderId="99" xfId="0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21" fillId="0" borderId="18" xfId="85" applyFont="1" applyFill="1" applyBorder="1" applyAlignment="1">
      <alignment horizontal="center" vertical="center" wrapText="1"/>
      <protection/>
    </xf>
    <xf numFmtId="0" fontId="21" fillId="0" borderId="101" xfId="85" applyFont="1" applyFill="1" applyBorder="1" applyAlignment="1">
      <alignment horizontal="center" vertical="center" wrapText="1"/>
      <protection/>
    </xf>
    <xf numFmtId="0" fontId="21" fillId="0" borderId="102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/>
    </xf>
    <xf numFmtId="0" fontId="21" fillId="0" borderId="97" xfId="0" applyNumberFormat="1" applyFont="1" applyFill="1" applyBorder="1" applyAlignment="1">
      <alignment horizontal="center" vertical="center" wrapText="1"/>
    </xf>
    <xf numFmtId="49" fontId="21" fillId="0" borderId="103" xfId="85" applyNumberFormat="1" applyFont="1" applyFill="1" applyBorder="1" applyAlignment="1">
      <alignment horizontal="center" vertical="center" wrapText="1"/>
      <protection/>
    </xf>
    <xf numFmtId="0" fontId="20" fillId="26" borderId="104" xfId="86" applyFont="1" applyFill="1" applyBorder="1" applyAlignment="1">
      <alignment horizontal="center" vertical="center" wrapText="1"/>
      <protection/>
    </xf>
    <xf numFmtId="0" fontId="20" fillId="26" borderId="105" xfId="86" applyFont="1" applyFill="1" applyBorder="1" applyAlignment="1">
      <alignment horizontal="center" vertical="center" wrapText="1"/>
      <protection/>
    </xf>
    <xf numFmtId="0" fontId="20" fillId="0" borderId="0" xfId="86" applyFont="1" applyFill="1" applyBorder="1" applyAlignment="1">
      <alignment horizontal="center" vertical="center" wrapText="1"/>
      <protection/>
    </xf>
    <xf numFmtId="0" fontId="19" fillId="26" borderId="106" xfId="86" applyFont="1" applyFill="1" applyBorder="1" applyAlignment="1">
      <alignment horizontal="center" vertical="center"/>
      <protection/>
    </xf>
    <xf numFmtId="0" fontId="19" fillId="26" borderId="72" xfId="86" applyFont="1" applyFill="1" applyBorder="1" applyAlignment="1">
      <alignment horizontal="center" vertical="center"/>
      <protection/>
    </xf>
    <xf numFmtId="0" fontId="19" fillId="26" borderId="48" xfId="86" applyFont="1" applyFill="1" applyBorder="1" applyAlignment="1">
      <alignment horizontal="center" vertical="center"/>
      <protection/>
    </xf>
    <xf numFmtId="0" fontId="20" fillId="26" borderId="107" xfId="86" applyFont="1" applyFill="1" applyBorder="1" applyAlignment="1">
      <alignment horizontal="center" vertical="center" wrapText="1"/>
      <protection/>
    </xf>
    <xf numFmtId="0" fontId="20" fillId="26" borderId="108" xfId="86" applyFont="1" applyFill="1" applyBorder="1" applyAlignment="1">
      <alignment horizontal="center" vertical="center" wrapText="1"/>
      <protection/>
    </xf>
    <xf numFmtId="0" fontId="20" fillId="26" borderId="109" xfId="86" applyFont="1" applyFill="1" applyBorder="1" applyAlignment="1">
      <alignment horizontal="center" vertical="center" wrapText="1"/>
      <protection/>
    </xf>
    <xf numFmtId="0" fontId="20" fillId="26" borderId="32" xfId="86" applyFont="1" applyFill="1" applyBorder="1" applyAlignment="1">
      <alignment horizontal="center" vertical="center" wrapText="1"/>
      <protection/>
    </xf>
    <xf numFmtId="0" fontId="20" fillId="26" borderId="110" xfId="86" applyFont="1" applyFill="1" applyBorder="1" applyAlignment="1">
      <alignment horizontal="center" vertical="center" wrapText="1"/>
      <protection/>
    </xf>
    <xf numFmtId="0" fontId="20" fillId="26" borderId="111" xfId="86" applyFont="1" applyFill="1" applyBorder="1" applyAlignment="1">
      <alignment horizontal="center" vertical="center" wrapText="1"/>
      <protection/>
    </xf>
    <xf numFmtId="4" fontId="0" fillId="27" borderId="34" xfId="86" applyNumberFormat="1" applyFill="1" applyBorder="1" applyAlignment="1">
      <alignment horizontal="center"/>
      <protection/>
    </xf>
    <xf numFmtId="4" fontId="0" fillId="26" borderId="34" xfId="86" applyNumberFormat="1" applyFill="1" applyBorder="1" applyAlignment="1">
      <alignment horizontal="center"/>
      <protection/>
    </xf>
    <xf numFmtId="4" fontId="0" fillId="26" borderId="35" xfId="86" applyNumberFormat="1" applyFill="1" applyBorder="1" applyAlignment="1">
      <alignment horizontal="center"/>
      <protection/>
    </xf>
    <xf numFmtId="4" fontId="0" fillId="26" borderId="52" xfId="86" applyNumberFormat="1" applyFill="1" applyBorder="1" applyAlignment="1">
      <alignment horizontal="center"/>
      <protection/>
    </xf>
    <xf numFmtId="4" fontId="0" fillId="26" borderId="71" xfId="86" applyNumberFormat="1" applyFill="1" applyBorder="1" applyAlignment="1">
      <alignment horizontal="center"/>
      <protection/>
    </xf>
    <xf numFmtId="0" fontId="19" fillId="0" borderId="112" xfId="86" applyFont="1" applyFill="1" applyBorder="1" applyAlignment="1">
      <alignment horizontal="center" vertical="top" wrapText="1"/>
      <protection/>
    </xf>
    <xf numFmtId="0" fontId="19" fillId="0" borderId="113" xfId="86" applyFont="1" applyFill="1" applyBorder="1" applyAlignment="1">
      <alignment horizontal="center" vertical="top" wrapText="1"/>
      <protection/>
    </xf>
    <xf numFmtId="0" fontId="19" fillId="0" borderId="114" xfId="86" applyFont="1" applyFill="1" applyBorder="1" applyAlignment="1">
      <alignment horizontal="center" vertical="top" wrapText="1"/>
      <protection/>
    </xf>
    <xf numFmtId="0" fontId="19" fillId="0" borderId="115" xfId="86" applyFont="1" applyFill="1" applyBorder="1" applyAlignment="1">
      <alignment horizontal="center" vertical="top" wrapText="1"/>
      <protection/>
    </xf>
    <xf numFmtId="0" fontId="19" fillId="0" borderId="116" xfId="86" applyFont="1" applyFill="1" applyBorder="1" applyAlignment="1">
      <alignment horizontal="center" vertical="top" wrapText="1"/>
      <protection/>
    </xf>
    <xf numFmtId="0" fontId="19" fillId="0" borderId="37" xfId="86" applyFont="1" applyFill="1" applyBorder="1" applyAlignment="1">
      <alignment horizontal="center" vertical="top" wrapText="1"/>
      <protection/>
    </xf>
    <xf numFmtId="0" fontId="28" fillId="0" borderId="66" xfId="86" applyFont="1" applyFill="1" applyBorder="1" applyAlignment="1">
      <alignment horizontal="center" vertical="top" wrapText="1"/>
      <protection/>
    </xf>
    <xf numFmtId="0" fontId="28" fillId="0" borderId="0" xfId="86" applyFont="1" applyFill="1" applyBorder="1" applyAlignment="1">
      <alignment horizontal="center" vertical="top" wrapText="1"/>
      <protection/>
    </xf>
    <xf numFmtId="0" fontId="28" fillId="0" borderId="67" xfId="86" applyFont="1" applyFill="1" applyBorder="1" applyAlignment="1">
      <alignment horizontal="center" vertical="top" wrapText="1"/>
      <protection/>
    </xf>
    <xf numFmtId="4" fontId="29" fillId="25" borderId="75" xfId="86" applyNumberFormat="1" applyFont="1" applyFill="1" applyBorder="1" applyAlignment="1">
      <alignment horizontal="center"/>
      <protection/>
    </xf>
  </cellXfs>
  <cellStyles count="9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ov" xfId="79"/>
    <cellStyle name="Neutral" xfId="80"/>
    <cellStyle name="Neutrálna" xfId="81"/>
    <cellStyle name="Normal 2" xfId="82"/>
    <cellStyle name="Normal 3" xfId="83"/>
    <cellStyle name="Normal 4" xfId="84"/>
    <cellStyle name="normálne_Mesto Vzorové Podklady o spotrebe plynu pre SCO k VO objem mesto - obec Vzorové na vyplnenie (2)" xfId="85"/>
    <cellStyle name="normálne_Mesto Vzorové Podklady o spotrebe plynu pre SCO k VO objem mesto - obec Vzorové na vyplnenie (2) 2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polu" xfId="93"/>
    <cellStyle name="Text upozornenia" xfId="94"/>
    <cellStyle name="Title" xfId="95"/>
    <cellStyle name="Total" xfId="96"/>
    <cellStyle name="Vstup" xfId="97"/>
    <cellStyle name="Výpočet" xfId="98"/>
    <cellStyle name="Výstup" xfId="99"/>
    <cellStyle name="Vysvetľujúci text" xfId="100"/>
    <cellStyle name="Warning Text" xfId="101"/>
    <cellStyle name="Zlá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dxfs count="10"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CC99"/>
      </font>
      <border/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showGridLines="0" showZeros="0"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2.125" style="0" customWidth="1"/>
    <col min="2" max="2" width="4.375" style="0" customWidth="1"/>
    <col min="3" max="3" width="57.50390625" style="1" customWidth="1"/>
    <col min="4" max="4" width="25.125" style="2" customWidth="1"/>
    <col min="5" max="5" width="25.625" style="0" customWidth="1"/>
    <col min="6" max="6" width="10.625" style="3" customWidth="1"/>
    <col min="7" max="7" width="13.50390625" style="3" customWidth="1"/>
    <col min="8" max="17" width="10.625" style="3" customWidth="1"/>
    <col min="18" max="18" width="12.375" style="3" customWidth="1"/>
    <col min="19" max="24" width="10.625" style="3" customWidth="1"/>
    <col min="25" max="25" width="12.875" style="3" customWidth="1"/>
    <col min="26" max="26" width="12.625" style="4" customWidth="1"/>
    <col min="27" max="27" width="9.50390625" style="0" customWidth="1"/>
    <col min="28" max="28" width="10.00390625" style="5" customWidth="1"/>
    <col min="29" max="29" width="11.50390625" style="5" customWidth="1"/>
    <col min="30" max="39" width="9.125" style="5" customWidth="1"/>
    <col min="40" max="40" width="10.50390625" style="0" customWidth="1"/>
  </cols>
  <sheetData>
    <row r="1" spans="1:28" ht="56.25" customHeight="1" thickBot="1">
      <c r="A1" s="227" t="s">
        <v>125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9"/>
      <c r="AB1" s="6"/>
    </row>
    <row r="2" spans="1:40" ht="39.75" customHeight="1" thickBot="1">
      <c r="A2" s="222" t="s">
        <v>0</v>
      </c>
      <c r="B2" s="234" t="s">
        <v>1</v>
      </c>
      <c r="C2" s="235" t="s">
        <v>2</v>
      </c>
      <c r="D2" s="236" t="s">
        <v>3</v>
      </c>
      <c r="E2" s="231" t="s">
        <v>93</v>
      </c>
      <c r="F2" s="215" t="s">
        <v>27</v>
      </c>
      <c r="G2" s="216"/>
      <c r="H2" s="216"/>
      <c r="I2" s="216"/>
      <c r="J2" s="216"/>
      <c r="K2" s="216"/>
      <c r="L2" s="216"/>
      <c r="M2" s="216"/>
      <c r="N2" s="216"/>
      <c r="O2" s="217"/>
      <c r="P2" s="223" t="s">
        <v>31</v>
      </c>
      <c r="Q2" s="223"/>
      <c r="R2" s="223"/>
      <c r="S2" s="223"/>
      <c r="T2" s="223"/>
      <c r="U2" s="223"/>
      <c r="V2" s="223"/>
      <c r="W2" s="223"/>
      <c r="X2" s="223"/>
      <c r="Y2" s="223"/>
      <c r="Z2" s="221" t="s">
        <v>4</v>
      </c>
      <c r="AA2" s="230" t="s">
        <v>5</v>
      </c>
      <c r="AB2" s="214" t="s">
        <v>6</v>
      </c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</row>
    <row r="3" spans="1:40" ht="24" customHeight="1" thickBot="1">
      <c r="A3" s="222"/>
      <c r="B3" s="234"/>
      <c r="C3" s="235"/>
      <c r="D3" s="236"/>
      <c r="E3" s="231"/>
      <c r="F3" s="218"/>
      <c r="G3" s="219"/>
      <c r="H3" s="219"/>
      <c r="I3" s="219"/>
      <c r="J3" s="219"/>
      <c r="K3" s="219"/>
      <c r="L3" s="219"/>
      <c r="M3" s="219"/>
      <c r="N3" s="219"/>
      <c r="O3" s="220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1"/>
      <c r="AA3" s="230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</row>
    <row r="4" spans="1:40" ht="51" customHeight="1" thickBot="1">
      <c r="A4" s="222"/>
      <c r="B4" s="234"/>
      <c r="C4" s="235"/>
      <c r="D4" s="236"/>
      <c r="E4" s="232"/>
      <c r="F4" s="34" t="s">
        <v>7</v>
      </c>
      <c r="G4" s="7" t="s">
        <v>8</v>
      </c>
      <c r="H4" s="7" t="s">
        <v>9</v>
      </c>
      <c r="I4" s="7" t="s">
        <v>10</v>
      </c>
      <c r="J4" s="7" t="s">
        <v>29</v>
      </c>
      <c r="K4" s="7" t="s">
        <v>30</v>
      </c>
      <c r="L4" s="7" t="s">
        <v>32</v>
      </c>
      <c r="M4" s="7" t="s">
        <v>33</v>
      </c>
      <c r="N4" s="39" t="s">
        <v>11</v>
      </c>
      <c r="O4" s="8" t="s">
        <v>12</v>
      </c>
      <c r="P4" s="34" t="s">
        <v>7</v>
      </c>
      <c r="Q4" s="7" t="s">
        <v>8</v>
      </c>
      <c r="R4" s="7" t="s">
        <v>9</v>
      </c>
      <c r="S4" s="7" t="s">
        <v>10</v>
      </c>
      <c r="T4" s="7" t="s">
        <v>29</v>
      </c>
      <c r="U4" s="7" t="s">
        <v>30</v>
      </c>
      <c r="V4" s="7" t="s">
        <v>32</v>
      </c>
      <c r="W4" s="7" t="s">
        <v>33</v>
      </c>
      <c r="X4" s="7" t="s">
        <v>11</v>
      </c>
      <c r="Y4" s="8" t="s">
        <v>12</v>
      </c>
      <c r="Z4" s="221"/>
      <c r="AA4" s="230"/>
      <c r="AB4" s="9" t="s">
        <v>13</v>
      </c>
      <c r="AC4" s="10" t="s">
        <v>14</v>
      </c>
      <c r="AD4" s="10" t="s">
        <v>15</v>
      </c>
      <c r="AE4" s="10" t="s">
        <v>16</v>
      </c>
      <c r="AF4" s="10" t="s">
        <v>17</v>
      </c>
      <c r="AG4" s="10" t="s">
        <v>18</v>
      </c>
      <c r="AH4" s="10" t="s">
        <v>19</v>
      </c>
      <c r="AI4" s="10" t="s">
        <v>20</v>
      </c>
      <c r="AJ4" s="10" t="s">
        <v>21</v>
      </c>
      <c r="AK4" s="10" t="s">
        <v>22</v>
      </c>
      <c r="AL4" s="10" t="s">
        <v>23</v>
      </c>
      <c r="AM4" s="11" t="s">
        <v>24</v>
      </c>
      <c r="AN4" s="12" t="s">
        <v>25</v>
      </c>
    </row>
    <row r="5" spans="1:40" s="55" customFormat="1" ht="19.5" customHeight="1">
      <c r="A5" s="233" t="s">
        <v>56</v>
      </c>
      <c r="B5" s="85">
        <v>1</v>
      </c>
      <c r="C5" s="93" t="s">
        <v>34</v>
      </c>
      <c r="D5" s="92">
        <v>4100032242</v>
      </c>
      <c r="E5" s="62" t="s">
        <v>45</v>
      </c>
      <c r="F5" s="67"/>
      <c r="G5" s="68"/>
      <c r="H5" s="68"/>
      <c r="I5" s="68"/>
      <c r="J5" s="87"/>
      <c r="K5" s="90">
        <v>91</v>
      </c>
      <c r="L5" s="69"/>
      <c r="M5" s="69"/>
      <c r="N5" s="69"/>
      <c r="O5" s="63">
        <f aca="true" t="shared" si="0" ref="O5:O31">SUM(F5:N5)</f>
        <v>91</v>
      </c>
      <c r="P5" s="67"/>
      <c r="Q5" s="86"/>
      <c r="R5" s="86"/>
      <c r="S5" s="87"/>
      <c r="T5" s="69"/>
      <c r="U5" s="69">
        <v>91</v>
      </c>
      <c r="V5" s="69"/>
      <c r="W5" s="69"/>
      <c r="X5" s="69"/>
      <c r="Y5" s="63">
        <f>SUM(P5:X5)</f>
        <v>91</v>
      </c>
      <c r="Z5" s="49">
        <v>43466</v>
      </c>
      <c r="AA5" s="50">
        <v>24</v>
      </c>
      <c r="AB5" s="51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3"/>
      <c r="AN5" s="54"/>
    </row>
    <row r="6" spans="1:40" s="55" customFormat="1" ht="19.5" customHeight="1">
      <c r="A6" s="225"/>
      <c r="B6" s="82">
        <v>2</v>
      </c>
      <c r="C6" s="94" t="s">
        <v>35</v>
      </c>
      <c r="D6" s="83">
        <v>4101607250</v>
      </c>
      <c r="E6" s="78" t="s">
        <v>46</v>
      </c>
      <c r="F6" s="79"/>
      <c r="G6" s="80"/>
      <c r="H6" s="80"/>
      <c r="I6" s="80"/>
      <c r="J6" s="89">
        <v>80</v>
      </c>
      <c r="K6" s="91"/>
      <c r="L6" s="81"/>
      <c r="M6" s="81"/>
      <c r="N6" s="81"/>
      <c r="O6" s="73">
        <f t="shared" si="0"/>
        <v>80</v>
      </c>
      <c r="P6" s="88"/>
      <c r="Q6" s="70"/>
      <c r="R6" s="70"/>
      <c r="S6" s="70"/>
      <c r="T6" s="70">
        <v>80</v>
      </c>
      <c r="U6" s="70"/>
      <c r="V6" s="70"/>
      <c r="W6" s="70"/>
      <c r="X6" s="70"/>
      <c r="Y6" s="73">
        <f aca="true" t="shared" si="1" ref="Y6:Y15">SUM(P6:X6)</f>
        <v>80</v>
      </c>
      <c r="Z6" s="49">
        <v>43466</v>
      </c>
      <c r="AA6" s="57">
        <v>24</v>
      </c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N6" s="61"/>
    </row>
    <row r="7" spans="1:40" s="55" customFormat="1" ht="19.5" customHeight="1">
      <c r="A7" s="225"/>
      <c r="B7" s="56">
        <v>3</v>
      </c>
      <c r="C7" s="95" t="s">
        <v>38</v>
      </c>
      <c r="D7" s="84">
        <v>4100032255</v>
      </c>
      <c r="E7" s="78" t="s">
        <v>49</v>
      </c>
      <c r="F7" s="79"/>
      <c r="G7" s="80"/>
      <c r="H7" s="80">
        <v>34</v>
      </c>
      <c r="I7" s="80"/>
      <c r="J7" s="89"/>
      <c r="K7" s="91"/>
      <c r="L7" s="81"/>
      <c r="M7" s="81"/>
      <c r="N7" s="81"/>
      <c r="O7" s="73">
        <f t="shared" si="0"/>
        <v>34</v>
      </c>
      <c r="P7" s="88"/>
      <c r="Q7" s="70"/>
      <c r="R7" s="70">
        <v>34</v>
      </c>
      <c r="S7" s="70"/>
      <c r="T7" s="70"/>
      <c r="U7" s="70"/>
      <c r="V7" s="70"/>
      <c r="W7" s="70"/>
      <c r="X7" s="70"/>
      <c r="Y7" s="73">
        <f t="shared" si="1"/>
        <v>34</v>
      </c>
      <c r="Z7" s="49">
        <v>43466</v>
      </c>
      <c r="AA7" s="57">
        <v>24</v>
      </c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60"/>
      <c r="AN7" s="61"/>
    </row>
    <row r="8" spans="1:40" s="55" customFormat="1" ht="19.5" customHeight="1">
      <c r="A8" s="225"/>
      <c r="B8" s="56">
        <v>4</v>
      </c>
      <c r="C8" s="95" t="s">
        <v>39</v>
      </c>
      <c r="D8" s="84">
        <v>4100032265</v>
      </c>
      <c r="E8" s="78" t="s">
        <v>50</v>
      </c>
      <c r="F8" s="79"/>
      <c r="G8" s="80"/>
      <c r="H8" s="80">
        <v>32</v>
      </c>
      <c r="I8" s="80"/>
      <c r="J8" s="89"/>
      <c r="K8" s="91"/>
      <c r="L8" s="81"/>
      <c r="M8" s="81"/>
      <c r="N8" s="81"/>
      <c r="O8" s="73">
        <f t="shared" si="0"/>
        <v>32</v>
      </c>
      <c r="P8" s="88"/>
      <c r="Q8" s="70"/>
      <c r="R8" s="70">
        <v>32</v>
      </c>
      <c r="S8" s="70"/>
      <c r="T8" s="70"/>
      <c r="U8" s="70"/>
      <c r="V8" s="70"/>
      <c r="W8" s="70"/>
      <c r="X8" s="70"/>
      <c r="Y8" s="73">
        <f t="shared" si="1"/>
        <v>32</v>
      </c>
      <c r="Z8" s="49">
        <v>43466</v>
      </c>
      <c r="AA8" s="57">
        <v>24</v>
      </c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  <c r="AN8" s="61"/>
    </row>
    <row r="9" spans="1:40" s="55" customFormat="1" ht="19.5" customHeight="1">
      <c r="A9" s="225"/>
      <c r="B9" s="56">
        <v>5</v>
      </c>
      <c r="C9" s="95" t="s">
        <v>40</v>
      </c>
      <c r="D9" s="84">
        <v>4100031065</v>
      </c>
      <c r="E9" s="78" t="s">
        <v>51</v>
      </c>
      <c r="F9" s="79"/>
      <c r="G9" s="80">
        <v>13</v>
      </c>
      <c r="H9" s="80"/>
      <c r="I9" s="80"/>
      <c r="J9" s="89"/>
      <c r="K9" s="91"/>
      <c r="L9" s="81"/>
      <c r="M9" s="81"/>
      <c r="N9" s="81"/>
      <c r="O9" s="73">
        <f t="shared" si="0"/>
        <v>13</v>
      </c>
      <c r="P9" s="88"/>
      <c r="Q9" s="70">
        <v>13</v>
      </c>
      <c r="R9" s="70"/>
      <c r="S9" s="70"/>
      <c r="T9" s="70"/>
      <c r="U9" s="70"/>
      <c r="V9" s="70"/>
      <c r="W9" s="70"/>
      <c r="X9" s="70"/>
      <c r="Y9" s="73">
        <f t="shared" si="1"/>
        <v>13</v>
      </c>
      <c r="Z9" s="49">
        <v>43466</v>
      </c>
      <c r="AA9" s="57">
        <v>24</v>
      </c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60"/>
      <c r="AN9" s="61"/>
    </row>
    <row r="10" spans="1:40" s="55" customFormat="1" ht="19.5" customHeight="1" thickBot="1">
      <c r="A10" s="225"/>
      <c r="B10" s="139">
        <v>6</v>
      </c>
      <c r="C10" s="140" t="s">
        <v>41</v>
      </c>
      <c r="D10" s="141">
        <v>4100032315</v>
      </c>
      <c r="E10" s="142" t="s">
        <v>52</v>
      </c>
      <c r="F10" s="143"/>
      <c r="G10" s="144"/>
      <c r="H10" s="144"/>
      <c r="I10" s="144"/>
      <c r="J10" s="145"/>
      <c r="K10" s="146"/>
      <c r="L10" s="147">
        <v>150</v>
      </c>
      <c r="M10" s="147"/>
      <c r="N10" s="147"/>
      <c r="O10" s="150">
        <f t="shared" si="0"/>
        <v>150</v>
      </c>
      <c r="P10" s="148"/>
      <c r="Q10" s="149"/>
      <c r="R10" s="149"/>
      <c r="S10" s="149"/>
      <c r="T10" s="149"/>
      <c r="U10" s="149"/>
      <c r="V10" s="149">
        <v>150</v>
      </c>
      <c r="W10" s="149"/>
      <c r="X10" s="149"/>
      <c r="Y10" s="150">
        <f t="shared" si="1"/>
        <v>150</v>
      </c>
      <c r="Z10" s="151">
        <v>43466</v>
      </c>
      <c r="AA10" s="152">
        <v>24</v>
      </c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60"/>
      <c r="AN10" s="61"/>
    </row>
    <row r="11" spans="1:40" s="55" customFormat="1" ht="19.5" customHeight="1" thickBot="1">
      <c r="A11" s="225"/>
      <c r="B11" s="153">
        <v>7</v>
      </c>
      <c r="C11" s="154" t="s">
        <v>37</v>
      </c>
      <c r="D11" s="155">
        <v>4100040512</v>
      </c>
      <c r="E11" s="156" t="s">
        <v>48</v>
      </c>
      <c r="F11" s="157">
        <v>2</v>
      </c>
      <c r="G11" s="158"/>
      <c r="H11" s="158"/>
      <c r="I11" s="158"/>
      <c r="J11" s="159"/>
      <c r="K11" s="160"/>
      <c r="L11" s="161"/>
      <c r="M11" s="161"/>
      <c r="N11" s="161"/>
      <c r="O11" s="163">
        <f t="shared" si="0"/>
        <v>2</v>
      </c>
      <c r="P11" s="162">
        <v>2</v>
      </c>
      <c r="Q11" s="161"/>
      <c r="R11" s="161"/>
      <c r="S11" s="161"/>
      <c r="T11" s="161"/>
      <c r="U11" s="161"/>
      <c r="V11" s="161"/>
      <c r="W11" s="161"/>
      <c r="X11" s="161"/>
      <c r="Y11" s="163">
        <f t="shared" si="1"/>
        <v>2</v>
      </c>
      <c r="Z11" s="164">
        <v>43466</v>
      </c>
      <c r="AA11" s="165">
        <v>24</v>
      </c>
      <c r="AB11" s="58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  <c r="AN11" s="61"/>
    </row>
    <row r="12" spans="1:40" s="55" customFormat="1" ht="19.5" customHeight="1">
      <c r="A12" s="225"/>
      <c r="B12" s="82">
        <v>8</v>
      </c>
      <c r="C12" s="94" t="s">
        <v>36</v>
      </c>
      <c r="D12" s="83">
        <v>4101455957</v>
      </c>
      <c r="E12" s="78" t="s">
        <v>47</v>
      </c>
      <c r="F12" s="79"/>
      <c r="G12" s="80"/>
      <c r="H12" s="80"/>
      <c r="I12" s="80"/>
      <c r="J12" s="89"/>
      <c r="K12" s="91"/>
      <c r="L12" s="81"/>
      <c r="M12" s="81"/>
      <c r="N12" s="81">
        <v>750</v>
      </c>
      <c r="O12" s="138">
        <f t="shared" si="0"/>
        <v>750</v>
      </c>
      <c r="P12" s="137"/>
      <c r="Q12" s="81"/>
      <c r="R12" s="81"/>
      <c r="S12" s="81"/>
      <c r="T12" s="81"/>
      <c r="U12" s="81"/>
      <c r="V12" s="81"/>
      <c r="W12" s="81"/>
      <c r="X12" s="81">
        <v>750</v>
      </c>
      <c r="Y12" s="138">
        <f t="shared" si="1"/>
        <v>750</v>
      </c>
      <c r="Z12" s="49">
        <v>43466</v>
      </c>
      <c r="AA12" s="57">
        <v>24</v>
      </c>
      <c r="AB12" s="58">
        <v>0.2067</v>
      </c>
      <c r="AC12" s="59">
        <v>0.1667</v>
      </c>
      <c r="AD12" s="59">
        <v>0.1187</v>
      </c>
      <c r="AE12" s="59">
        <v>0.06</v>
      </c>
      <c r="AF12" s="59">
        <v>0.0267</v>
      </c>
      <c r="AG12" s="59">
        <v>0.0013</v>
      </c>
      <c r="AH12" s="59">
        <v>0.0013</v>
      </c>
      <c r="AI12" s="59">
        <v>0.0013</v>
      </c>
      <c r="AJ12" s="59">
        <v>0.0147</v>
      </c>
      <c r="AK12" s="59">
        <v>0.0813</v>
      </c>
      <c r="AL12" s="59">
        <v>0.16</v>
      </c>
      <c r="AM12" s="60">
        <v>0.1613</v>
      </c>
      <c r="AN12" s="61">
        <v>800</v>
      </c>
    </row>
    <row r="13" spans="1:40" s="55" customFormat="1" ht="19.5" customHeight="1" thickBot="1">
      <c r="A13" s="225"/>
      <c r="B13" s="139">
        <v>9</v>
      </c>
      <c r="C13" s="140" t="s">
        <v>42</v>
      </c>
      <c r="D13" s="141">
        <v>4101535343</v>
      </c>
      <c r="E13" s="142" t="s">
        <v>53</v>
      </c>
      <c r="F13" s="143"/>
      <c r="G13" s="144"/>
      <c r="H13" s="144"/>
      <c r="I13" s="144">
        <v>55</v>
      </c>
      <c r="J13" s="145"/>
      <c r="K13" s="146"/>
      <c r="L13" s="147"/>
      <c r="M13" s="147"/>
      <c r="N13" s="147"/>
      <c r="O13" s="150">
        <f t="shared" si="0"/>
        <v>55</v>
      </c>
      <c r="P13" s="148"/>
      <c r="Q13" s="149"/>
      <c r="R13" s="149"/>
      <c r="S13" s="149">
        <v>55</v>
      </c>
      <c r="T13" s="149"/>
      <c r="U13" s="149"/>
      <c r="V13" s="149"/>
      <c r="W13" s="149"/>
      <c r="X13" s="149"/>
      <c r="Y13" s="150">
        <f t="shared" si="1"/>
        <v>55</v>
      </c>
      <c r="Z13" s="151">
        <v>43466</v>
      </c>
      <c r="AA13" s="152">
        <v>24</v>
      </c>
      <c r="AB13" s="58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  <c r="AN13" s="61"/>
    </row>
    <row r="14" spans="1:40" s="55" customFormat="1" ht="19.5" customHeight="1" thickBot="1">
      <c r="A14" s="225"/>
      <c r="B14" s="153">
        <v>10</v>
      </c>
      <c r="C14" s="154" t="s">
        <v>43</v>
      </c>
      <c r="D14" s="155">
        <v>4101452755</v>
      </c>
      <c r="E14" s="156" t="s">
        <v>54</v>
      </c>
      <c r="F14" s="157"/>
      <c r="G14" s="158"/>
      <c r="H14" s="158"/>
      <c r="I14" s="158"/>
      <c r="J14" s="159"/>
      <c r="K14" s="160"/>
      <c r="L14" s="161">
        <v>270</v>
      </c>
      <c r="M14" s="161"/>
      <c r="N14" s="161"/>
      <c r="O14" s="163">
        <f t="shared" si="0"/>
        <v>270</v>
      </c>
      <c r="P14" s="162"/>
      <c r="Q14" s="161"/>
      <c r="R14" s="161"/>
      <c r="S14" s="161"/>
      <c r="T14" s="161"/>
      <c r="U14" s="161"/>
      <c r="V14" s="161">
        <v>270</v>
      </c>
      <c r="W14" s="161"/>
      <c r="X14" s="161"/>
      <c r="Y14" s="163">
        <f t="shared" si="1"/>
        <v>270</v>
      </c>
      <c r="Z14" s="164">
        <v>43466</v>
      </c>
      <c r="AA14" s="165">
        <v>24</v>
      </c>
      <c r="AB14" s="58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  <c r="AN14" s="61"/>
    </row>
    <row r="15" spans="1:40" s="55" customFormat="1" ht="19.5" customHeight="1">
      <c r="A15" s="225"/>
      <c r="B15" s="82">
        <v>11</v>
      </c>
      <c r="C15" s="94" t="s">
        <v>44</v>
      </c>
      <c r="D15" s="83">
        <v>4101451814</v>
      </c>
      <c r="E15" s="78" t="s">
        <v>55</v>
      </c>
      <c r="F15" s="79"/>
      <c r="G15" s="80"/>
      <c r="H15" s="80"/>
      <c r="I15" s="80"/>
      <c r="J15" s="89"/>
      <c r="K15" s="91"/>
      <c r="L15" s="81"/>
      <c r="M15" s="81">
        <v>480</v>
      </c>
      <c r="N15" s="81"/>
      <c r="O15" s="138">
        <f t="shared" si="0"/>
        <v>480</v>
      </c>
      <c r="P15" s="137"/>
      <c r="Q15" s="81"/>
      <c r="R15" s="81"/>
      <c r="S15" s="81"/>
      <c r="T15" s="81"/>
      <c r="U15" s="81"/>
      <c r="V15" s="81"/>
      <c r="W15" s="81">
        <v>480</v>
      </c>
      <c r="X15" s="81"/>
      <c r="Y15" s="138">
        <f t="shared" si="1"/>
        <v>480</v>
      </c>
      <c r="Z15" s="49">
        <v>43466</v>
      </c>
      <c r="AA15" s="57">
        <v>24</v>
      </c>
      <c r="AB15" s="58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1"/>
    </row>
    <row r="16" spans="1:40" ht="19.5" customHeight="1" thickBot="1">
      <c r="A16" s="226"/>
      <c r="B16" s="38"/>
      <c r="C16" s="40" t="s">
        <v>28</v>
      </c>
      <c r="D16" s="41">
        <f>COUNT(B5:B15)</f>
        <v>11</v>
      </c>
      <c r="E16" s="42"/>
      <c r="F16" s="71">
        <f aca="true" t="shared" si="2" ref="F16:Y16">SUM(F5:F15)</f>
        <v>2</v>
      </c>
      <c r="G16" s="64">
        <f t="shared" si="2"/>
        <v>13</v>
      </c>
      <c r="H16" s="64">
        <f t="shared" si="2"/>
        <v>66</v>
      </c>
      <c r="I16" s="64">
        <f t="shared" si="2"/>
        <v>55</v>
      </c>
      <c r="J16" s="64">
        <f t="shared" si="2"/>
        <v>80</v>
      </c>
      <c r="K16" s="64">
        <f t="shared" si="2"/>
        <v>91</v>
      </c>
      <c r="L16" s="64">
        <f t="shared" si="2"/>
        <v>420</v>
      </c>
      <c r="M16" s="64">
        <f t="shared" si="2"/>
        <v>480</v>
      </c>
      <c r="N16" s="64">
        <f t="shared" si="2"/>
        <v>750</v>
      </c>
      <c r="O16" s="72">
        <f t="shared" si="2"/>
        <v>1957</v>
      </c>
      <c r="P16" s="74">
        <f t="shared" si="2"/>
        <v>2</v>
      </c>
      <c r="Q16" s="65">
        <f t="shared" si="2"/>
        <v>13</v>
      </c>
      <c r="R16" s="75">
        <f t="shared" si="2"/>
        <v>66</v>
      </c>
      <c r="S16" s="75">
        <f t="shared" si="2"/>
        <v>55</v>
      </c>
      <c r="T16" s="75">
        <f t="shared" si="2"/>
        <v>80</v>
      </c>
      <c r="U16" s="75">
        <f t="shared" si="2"/>
        <v>91</v>
      </c>
      <c r="V16" s="75">
        <f t="shared" si="2"/>
        <v>420</v>
      </c>
      <c r="W16" s="76">
        <f t="shared" si="2"/>
        <v>480</v>
      </c>
      <c r="X16" s="75">
        <f t="shared" si="2"/>
        <v>750</v>
      </c>
      <c r="Y16" s="77">
        <f t="shared" si="2"/>
        <v>1957</v>
      </c>
      <c r="Z16" s="43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  <c r="AN16" s="48"/>
    </row>
    <row r="17" spans="1:40" ht="19.5" customHeight="1">
      <c r="A17" s="224" t="s">
        <v>94</v>
      </c>
      <c r="B17" s="175">
        <v>1</v>
      </c>
      <c r="C17" s="176" t="s">
        <v>95</v>
      </c>
      <c r="D17" s="177">
        <v>4100037985</v>
      </c>
      <c r="E17" s="78" t="s">
        <v>110</v>
      </c>
      <c r="F17" s="178"/>
      <c r="G17" s="179"/>
      <c r="H17" s="179"/>
      <c r="I17" s="179"/>
      <c r="J17" s="179"/>
      <c r="K17" s="179"/>
      <c r="L17" s="179">
        <v>226.57</v>
      </c>
      <c r="M17" s="179"/>
      <c r="N17" s="179"/>
      <c r="O17" s="187">
        <f t="shared" si="0"/>
        <v>226.57</v>
      </c>
      <c r="P17" s="178"/>
      <c r="Q17" s="179"/>
      <c r="R17" s="179"/>
      <c r="S17" s="179"/>
      <c r="T17" s="179"/>
      <c r="U17" s="179"/>
      <c r="V17" s="179">
        <v>226.57</v>
      </c>
      <c r="W17" s="179"/>
      <c r="X17" s="179"/>
      <c r="Y17" s="187">
        <f aca="true" t="shared" si="3" ref="Y17:Y31">SUM(P17:X17)</f>
        <v>226.57</v>
      </c>
      <c r="Z17" s="169">
        <v>43466</v>
      </c>
      <c r="AA17" s="185">
        <v>24</v>
      </c>
      <c r="AB17" s="51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54"/>
    </row>
    <row r="18" spans="1:40" ht="19.5" customHeight="1">
      <c r="A18" s="225"/>
      <c r="B18" s="180">
        <v>2</v>
      </c>
      <c r="C18" s="181" t="s">
        <v>96</v>
      </c>
      <c r="D18" s="182">
        <v>4100038009</v>
      </c>
      <c r="E18" s="78" t="s">
        <v>111</v>
      </c>
      <c r="F18" s="183"/>
      <c r="G18" s="184"/>
      <c r="H18" s="184"/>
      <c r="I18" s="184"/>
      <c r="J18" s="184">
        <v>70.33</v>
      </c>
      <c r="K18" s="184"/>
      <c r="L18" s="184"/>
      <c r="M18" s="184"/>
      <c r="N18" s="184"/>
      <c r="O18" s="188">
        <f t="shared" si="0"/>
        <v>70.33</v>
      </c>
      <c r="P18" s="183"/>
      <c r="Q18" s="184"/>
      <c r="R18" s="184"/>
      <c r="S18" s="184"/>
      <c r="T18" s="184">
        <v>70.33</v>
      </c>
      <c r="U18" s="184"/>
      <c r="V18" s="184"/>
      <c r="W18" s="184"/>
      <c r="X18" s="184"/>
      <c r="Y18" s="188">
        <f t="shared" si="3"/>
        <v>70.33</v>
      </c>
      <c r="Z18" s="170">
        <v>43466</v>
      </c>
      <c r="AA18" s="186">
        <v>24</v>
      </c>
      <c r="AB18" s="58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  <c r="AN18" s="61"/>
    </row>
    <row r="19" spans="1:40" ht="19.5" customHeight="1">
      <c r="A19" s="225"/>
      <c r="B19" s="180">
        <v>3</v>
      </c>
      <c r="C19" s="181" t="s">
        <v>97</v>
      </c>
      <c r="D19" s="182">
        <v>4100040384</v>
      </c>
      <c r="E19" s="78" t="s">
        <v>112</v>
      </c>
      <c r="F19" s="183"/>
      <c r="G19" s="184"/>
      <c r="H19" s="184">
        <v>37.84</v>
      </c>
      <c r="I19" s="184"/>
      <c r="J19" s="184"/>
      <c r="K19" s="184"/>
      <c r="L19" s="184"/>
      <c r="M19" s="184"/>
      <c r="N19" s="184"/>
      <c r="O19" s="188">
        <f t="shared" si="0"/>
        <v>37.84</v>
      </c>
      <c r="P19" s="183"/>
      <c r="Q19" s="184"/>
      <c r="R19" s="184">
        <v>37.84</v>
      </c>
      <c r="S19" s="184"/>
      <c r="T19" s="184"/>
      <c r="U19" s="184"/>
      <c r="V19" s="184"/>
      <c r="W19" s="184"/>
      <c r="X19" s="184"/>
      <c r="Y19" s="188">
        <f t="shared" si="3"/>
        <v>37.84</v>
      </c>
      <c r="Z19" s="170">
        <v>43466</v>
      </c>
      <c r="AA19" s="186">
        <v>24</v>
      </c>
      <c r="AB19" s="58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61"/>
    </row>
    <row r="20" spans="1:40" ht="19.5" customHeight="1">
      <c r="A20" s="225"/>
      <c r="B20" s="180">
        <v>4</v>
      </c>
      <c r="C20" s="181" t="s">
        <v>98</v>
      </c>
      <c r="D20" s="182">
        <v>4100043309</v>
      </c>
      <c r="E20" s="78" t="s">
        <v>113</v>
      </c>
      <c r="F20" s="183"/>
      <c r="G20" s="184"/>
      <c r="H20" s="184"/>
      <c r="I20" s="184"/>
      <c r="J20" s="184"/>
      <c r="K20" s="184"/>
      <c r="L20" s="184">
        <v>256.08</v>
      </c>
      <c r="M20" s="184"/>
      <c r="N20" s="184"/>
      <c r="O20" s="188">
        <f t="shared" si="0"/>
        <v>256.08</v>
      </c>
      <c r="P20" s="183"/>
      <c r="Q20" s="184"/>
      <c r="R20" s="184"/>
      <c r="S20" s="184"/>
      <c r="T20" s="184"/>
      <c r="U20" s="184"/>
      <c r="V20" s="184">
        <v>256.08</v>
      </c>
      <c r="W20" s="184"/>
      <c r="X20" s="184"/>
      <c r="Y20" s="188">
        <f t="shared" si="3"/>
        <v>256.08</v>
      </c>
      <c r="Z20" s="170">
        <v>43466</v>
      </c>
      <c r="AA20" s="186">
        <v>24</v>
      </c>
      <c r="AB20" s="5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61"/>
    </row>
    <row r="21" spans="1:40" ht="19.5" customHeight="1">
      <c r="A21" s="225"/>
      <c r="B21" s="180">
        <v>5</v>
      </c>
      <c r="C21" s="181" t="s">
        <v>99</v>
      </c>
      <c r="D21" s="182">
        <v>4100043315</v>
      </c>
      <c r="E21" s="78" t="s">
        <v>114</v>
      </c>
      <c r="F21" s="183"/>
      <c r="G21" s="184">
        <v>3.06</v>
      </c>
      <c r="H21" s="184"/>
      <c r="I21" s="184"/>
      <c r="J21" s="184"/>
      <c r="K21" s="184"/>
      <c r="L21" s="184"/>
      <c r="M21" s="184"/>
      <c r="N21" s="184"/>
      <c r="O21" s="188">
        <f t="shared" si="0"/>
        <v>3.06</v>
      </c>
      <c r="P21" s="183"/>
      <c r="Q21" s="184">
        <v>3.06</v>
      </c>
      <c r="R21" s="184"/>
      <c r="S21" s="184"/>
      <c r="T21" s="184"/>
      <c r="U21" s="184"/>
      <c r="V21" s="184"/>
      <c r="W21" s="184"/>
      <c r="X21" s="184"/>
      <c r="Y21" s="188">
        <f t="shared" si="3"/>
        <v>3.06</v>
      </c>
      <c r="Z21" s="170">
        <v>43466</v>
      </c>
      <c r="AA21" s="186">
        <v>24</v>
      </c>
      <c r="AB21" s="58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61"/>
    </row>
    <row r="22" spans="1:40" ht="19.5" customHeight="1">
      <c r="A22" s="225"/>
      <c r="B22" s="180">
        <v>6</v>
      </c>
      <c r="C22" s="181" t="s">
        <v>100</v>
      </c>
      <c r="D22" s="182">
        <v>4100043816</v>
      </c>
      <c r="E22" s="78" t="s">
        <v>115</v>
      </c>
      <c r="F22" s="183"/>
      <c r="G22" s="184"/>
      <c r="H22" s="184"/>
      <c r="I22" s="184"/>
      <c r="J22" s="184"/>
      <c r="K22" s="184"/>
      <c r="L22" s="184">
        <v>147.27</v>
      </c>
      <c r="M22" s="184"/>
      <c r="N22" s="184"/>
      <c r="O22" s="188">
        <f t="shared" si="0"/>
        <v>147.27</v>
      </c>
      <c r="P22" s="183"/>
      <c r="Q22" s="184"/>
      <c r="R22" s="184"/>
      <c r="S22" s="184"/>
      <c r="T22" s="184"/>
      <c r="U22" s="184"/>
      <c r="V22" s="184">
        <v>147.27</v>
      </c>
      <c r="W22" s="184"/>
      <c r="X22" s="184"/>
      <c r="Y22" s="188">
        <f t="shared" si="3"/>
        <v>147.27</v>
      </c>
      <c r="Z22" s="170">
        <v>43466</v>
      </c>
      <c r="AA22" s="186">
        <v>24</v>
      </c>
      <c r="AB22" s="58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61"/>
    </row>
    <row r="23" spans="1:40" ht="19.5" customHeight="1">
      <c r="A23" s="225"/>
      <c r="B23" s="180">
        <v>7</v>
      </c>
      <c r="C23" s="181" t="s">
        <v>101</v>
      </c>
      <c r="D23" s="182">
        <v>4100059326</v>
      </c>
      <c r="E23" s="78" t="s">
        <v>116</v>
      </c>
      <c r="F23" s="183"/>
      <c r="G23" s="184"/>
      <c r="H23" s="184"/>
      <c r="I23" s="184">
        <v>59.55</v>
      </c>
      <c r="J23" s="184"/>
      <c r="K23" s="184"/>
      <c r="L23" s="184"/>
      <c r="M23" s="184"/>
      <c r="N23" s="184"/>
      <c r="O23" s="188">
        <f t="shared" si="0"/>
        <v>59.55</v>
      </c>
      <c r="P23" s="183"/>
      <c r="Q23" s="184"/>
      <c r="R23" s="184"/>
      <c r="S23" s="184">
        <v>59.55</v>
      </c>
      <c r="T23" s="184"/>
      <c r="U23" s="184"/>
      <c r="V23" s="184"/>
      <c r="W23" s="184"/>
      <c r="X23" s="184"/>
      <c r="Y23" s="188">
        <f t="shared" si="3"/>
        <v>59.55</v>
      </c>
      <c r="Z23" s="170">
        <v>43466</v>
      </c>
      <c r="AA23" s="186">
        <v>24</v>
      </c>
      <c r="AB23" s="58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61"/>
    </row>
    <row r="24" spans="1:40" ht="19.5" customHeight="1">
      <c r="A24" s="225"/>
      <c r="B24" s="180">
        <v>8</v>
      </c>
      <c r="C24" s="181" t="s">
        <v>102</v>
      </c>
      <c r="D24" s="182">
        <v>4101574945</v>
      </c>
      <c r="E24" s="78" t="s">
        <v>117</v>
      </c>
      <c r="F24" s="183"/>
      <c r="G24" s="184"/>
      <c r="H24" s="184"/>
      <c r="I24" s="184">
        <v>59.37</v>
      </c>
      <c r="J24" s="184"/>
      <c r="K24" s="184"/>
      <c r="L24" s="184"/>
      <c r="M24" s="184"/>
      <c r="N24" s="184"/>
      <c r="O24" s="188">
        <f t="shared" si="0"/>
        <v>59.37</v>
      </c>
      <c r="P24" s="183"/>
      <c r="Q24" s="184"/>
      <c r="R24" s="184"/>
      <c r="S24" s="184">
        <v>59.37</v>
      </c>
      <c r="T24" s="184"/>
      <c r="U24" s="184"/>
      <c r="V24" s="184"/>
      <c r="W24" s="184"/>
      <c r="X24" s="184"/>
      <c r="Y24" s="188">
        <f t="shared" si="3"/>
        <v>59.37</v>
      </c>
      <c r="Z24" s="170">
        <v>43466</v>
      </c>
      <c r="AA24" s="186">
        <v>24</v>
      </c>
      <c r="AB24" s="58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61"/>
    </row>
    <row r="25" spans="1:40" ht="19.5" customHeight="1">
      <c r="A25" s="225"/>
      <c r="B25" s="180">
        <v>9</v>
      </c>
      <c r="C25" s="181" t="s">
        <v>103</v>
      </c>
      <c r="D25" s="182">
        <v>4100044317</v>
      </c>
      <c r="E25" s="78" t="s">
        <v>118</v>
      </c>
      <c r="F25" s="183"/>
      <c r="G25" s="184"/>
      <c r="H25" s="184">
        <v>27.58</v>
      </c>
      <c r="I25" s="184"/>
      <c r="J25" s="184"/>
      <c r="K25" s="184"/>
      <c r="L25" s="184"/>
      <c r="M25" s="184"/>
      <c r="N25" s="184"/>
      <c r="O25" s="188">
        <f t="shared" si="0"/>
        <v>27.58</v>
      </c>
      <c r="P25" s="183"/>
      <c r="Q25" s="184"/>
      <c r="R25" s="184">
        <v>27.58</v>
      </c>
      <c r="S25" s="184"/>
      <c r="T25" s="184"/>
      <c r="U25" s="184"/>
      <c r="V25" s="184"/>
      <c r="W25" s="184"/>
      <c r="X25" s="184"/>
      <c r="Y25" s="188">
        <f t="shared" si="3"/>
        <v>27.58</v>
      </c>
      <c r="Z25" s="170">
        <v>43466</v>
      </c>
      <c r="AA25" s="186">
        <v>24</v>
      </c>
      <c r="AB25" s="58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61"/>
    </row>
    <row r="26" spans="1:40" ht="19.5" customHeight="1">
      <c r="A26" s="225"/>
      <c r="B26" s="180">
        <v>10</v>
      </c>
      <c r="C26" s="181" t="s">
        <v>104</v>
      </c>
      <c r="D26" s="182">
        <v>4101456484</v>
      </c>
      <c r="E26" s="78" t="s">
        <v>119</v>
      </c>
      <c r="F26" s="183"/>
      <c r="G26" s="184"/>
      <c r="H26" s="184"/>
      <c r="I26" s="184"/>
      <c r="J26" s="184"/>
      <c r="K26" s="184"/>
      <c r="L26" s="184"/>
      <c r="M26" s="184">
        <v>356.75</v>
      </c>
      <c r="N26" s="184"/>
      <c r="O26" s="188">
        <f t="shared" si="0"/>
        <v>356.75</v>
      </c>
      <c r="P26" s="183"/>
      <c r="Q26" s="184"/>
      <c r="R26" s="184"/>
      <c r="S26" s="184"/>
      <c r="T26" s="184"/>
      <c r="U26" s="184"/>
      <c r="V26" s="184"/>
      <c r="W26" s="184">
        <v>356.75</v>
      </c>
      <c r="X26" s="184"/>
      <c r="Y26" s="188">
        <f t="shared" si="3"/>
        <v>356.75</v>
      </c>
      <c r="Z26" s="170">
        <v>43466</v>
      </c>
      <c r="AA26" s="186">
        <v>24</v>
      </c>
      <c r="AB26" s="58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61"/>
    </row>
    <row r="27" spans="1:40" ht="19.5" customHeight="1" thickBot="1">
      <c r="A27" s="225"/>
      <c r="B27" s="197">
        <v>11</v>
      </c>
      <c r="C27" s="198" t="s">
        <v>105</v>
      </c>
      <c r="D27" s="199">
        <v>4100040334</v>
      </c>
      <c r="E27" s="200" t="s">
        <v>120</v>
      </c>
      <c r="F27" s="201"/>
      <c r="G27" s="202"/>
      <c r="H27" s="202"/>
      <c r="I27" s="202">
        <v>50.53</v>
      </c>
      <c r="J27" s="202"/>
      <c r="K27" s="202"/>
      <c r="L27" s="202"/>
      <c r="M27" s="202"/>
      <c r="N27" s="202"/>
      <c r="O27" s="203">
        <f t="shared" si="0"/>
        <v>50.53</v>
      </c>
      <c r="P27" s="201"/>
      <c r="Q27" s="202"/>
      <c r="R27" s="202"/>
      <c r="S27" s="202">
        <v>50.53</v>
      </c>
      <c r="T27" s="202"/>
      <c r="U27" s="202"/>
      <c r="V27" s="202"/>
      <c r="W27" s="202"/>
      <c r="X27" s="202"/>
      <c r="Y27" s="203">
        <f t="shared" si="3"/>
        <v>50.53</v>
      </c>
      <c r="Z27" s="204">
        <v>43466</v>
      </c>
      <c r="AA27" s="205">
        <v>24</v>
      </c>
      <c r="AB27" s="58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61"/>
    </row>
    <row r="28" spans="1:40" ht="19.5" customHeight="1">
      <c r="A28" s="225"/>
      <c r="B28" s="189">
        <v>12</v>
      </c>
      <c r="C28" s="190" t="s">
        <v>106</v>
      </c>
      <c r="D28" s="191">
        <v>4100041191</v>
      </c>
      <c r="E28" s="78" t="s">
        <v>121</v>
      </c>
      <c r="F28" s="192"/>
      <c r="G28" s="193"/>
      <c r="H28" s="193"/>
      <c r="I28" s="193"/>
      <c r="J28" s="193"/>
      <c r="K28" s="193"/>
      <c r="L28" s="193">
        <v>151.01</v>
      </c>
      <c r="M28" s="193"/>
      <c r="N28" s="193"/>
      <c r="O28" s="194">
        <f t="shared" si="0"/>
        <v>151.01</v>
      </c>
      <c r="P28" s="192"/>
      <c r="Q28" s="193"/>
      <c r="R28" s="193"/>
      <c r="S28" s="193"/>
      <c r="T28" s="193"/>
      <c r="U28" s="193"/>
      <c r="V28" s="193">
        <v>151.01</v>
      </c>
      <c r="W28" s="193"/>
      <c r="X28" s="193"/>
      <c r="Y28" s="194">
        <f t="shared" si="3"/>
        <v>151.01</v>
      </c>
      <c r="Z28" s="195">
        <v>43466</v>
      </c>
      <c r="AA28" s="196">
        <v>24</v>
      </c>
      <c r="AB28" s="171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3"/>
      <c r="AN28" s="174"/>
    </row>
    <row r="29" spans="1:40" ht="19.5" customHeight="1" thickBot="1">
      <c r="A29" s="225"/>
      <c r="B29" s="197">
        <v>13</v>
      </c>
      <c r="C29" s="198" t="s">
        <v>107</v>
      </c>
      <c r="D29" s="199">
        <v>4100044309</v>
      </c>
      <c r="E29" s="200" t="s">
        <v>122</v>
      </c>
      <c r="F29" s="201"/>
      <c r="G29" s="202"/>
      <c r="H29" s="202"/>
      <c r="I29" s="202"/>
      <c r="J29" s="202"/>
      <c r="K29" s="202"/>
      <c r="L29" s="202">
        <v>167.27</v>
      </c>
      <c r="M29" s="202"/>
      <c r="N29" s="202"/>
      <c r="O29" s="203">
        <f t="shared" si="0"/>
        <v>167.27</v>
      </c>
      <c r="P29" s="201"/>
      <c r="Q29" s="202"/>
      <c r="R29" s="202"/>
      <c r="S29" s="202"/>
      <c r="T29" s="202"/>
      <c r="U29" s="202"/>
      <c r="V29" s="202">
        <v>167.27</v>
      </c>
      <c r="W29" s="202"/>
      <c r="X29" s="202"/>
      <c r="Y29" s="203">
        <f t="shared" si="3"/>
        <v>167.27</v>
      </c>
      <c r="Z29" s="204">
        <v>43466</v>
      </c>
      <c r="AA29" s="205">
        <v>24</v>
      </c>
      <c r="AB29" s="171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3"/>
      <c r="AN29" s="174"/>
    </row>
    <row r="30" spans="1:40" ht="19.5" customHeight="1" thickBot="1">
      <c r="A30" s="225"/>
      <c r="B30" s="206">
        <v>14</v>
      </c>
      <c r="C30" s="207" t="s">
        <v>108</v>
      </c>
      <c r="D30" s="208">
        <v>4101456902</v>
      </c>
      <c r="E30" s="156" t="s">
        <v>123</v>
      </c>
      <c r="F30" s="209"/>
      <c r="G30" s="210"/>
      <c r="H30" s="210"/>
      <c r="I30" s="210"/>
      <c r="J30" s="210"/>
      <c r="K30" s="210"/>
      <c r="L30" s="210"/>
      <c r="M30" s="210">
        <v>441.9</v>
      </c>
      <c r="N30" s="210"/>
      <c r="O30" s="211">
        <f t="shared" si="0"/>
        <v>441.9</v>
      </c>
      <c r="P30" s="209"/>
      <c r="Q30" s="210"/>
      <c r="R30" s="210"/>
      <c r="S30" s="210"/>
      <c r="T30" s="210"/>
      <c r="U30" s="210"/>
      <c r="V30" s="210"/>
      <c r="W30" s="210">
        <v>441.9</v>
      </c>
      <c r="X30" s="210"/>
      <c r="Y30" s="211">
        <f t="shared" si="3"/>
        <v>441.9</v>
      </c>
      <c r="Z30" s="212">
        <v>43466</v>
      </c>
      <c r="AA30" s="213">
        <v>24</v>
      </c>
      <c r="AB30" s="171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3"/>
      <c r="AN30" s="174"/>
    </row>
    <row r="31" spans="1:40" ht="19.5" customHeight="1">
      <c r="A31" s="225"/>
      <c r="B31" s="189">
        <v>15</v>
      </c>
      <c r="C31" s="190" t="s">
        <v>109</v>
      </c>
      <c r="D31" s="191">
        <v>4100031872</v>
      </c>
      <c r="E31" s="78" t="s">
        <v>124</v>
      </c>
      <c r="F31" s="192"/>
      <c r="G31" s="193"/>
      <c r="H31" s="193"/>
      <c r="I31" s="193"/>
      <c r="J31" s="193"/>
      <c r="K31" s="193"/>
      <c r="L31" s="193">
        <v>144</v>
      </c>
      <c r="M31" s="193"/>
      <c r="N31" s="193"/>
      <c r="O31" s="194">
        <f t="shared" si="0"/>
        <v>144</v>
      </c>
      <c r="P31" s="192"/>
      <c r="Q31" s="193"/>
      <c r="R31" s="193"/>
      <c r="S31" s="193"/>
      <c r="T31" s="193"/>
      <c r="U31" s="193"/>
      <c r="V31" s="193">
        <v>144</v>
      </c>
      <c r="W31" s="193"/>
      <c r="X31" s="193"/>
      <c r="Y31" s="194">
        <f t="shared" si="3"/>
        <v>144</v>
      </c>
      <c r="Z31" s="195">
        <v>43466</v>
      </c>
      <c r="AA31" s="196">
        <v>24</v>
      </c>
      <c r="AB31" s="171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3"/>
      <c r="AN31" s="174"/>
    </row>
    <row r="32" spans="1:40" ht="19.5" customHeight="1" thickBot="1">
      <c r="A32" s="226"/>
      <c r="B32" s="166"/>
      <c r="C32" s="167" t="s">
        <v>28</v>
      </c>
      <c r="D32" s="41">
        <f>COUNT(B17:B31)</f>
        <v>15</v>
      </c>
      <c r="E32" s="42"/>
      <c r="F32" s="71">
        <f>SUM(F17:F31)</f>
        <v>0</v>
      </c>
      <c r="G32" s="64">
        <f aca="true" t="shared" si="4" ref="G32:Y32">SUM(G17:G31)</f>
        <v>3.06</v>
      </c>
      <c r="H32" s="64">
        <f t="shared" si="4"/>
        <v>65.42</v>
      </c>
      <c r="I32" s="64">
        <f t="shared" si="4"/>
        <v>169.45</v>
      </c>
      <c r="J32" s="64">
        <f t="shared" si="4"/>
        <v>70.33</v>
      </c>
      <c r="K32" s="64">
        <f t="shared" si="4"/>
        <v>0</v>
      </c>
      <c r="L32" s="64">
        <f t="shared" si="4"/>
        <v>1092.1999999999998</v>
      </c>
      <c r="M32" s="64">
        <f t="shared" si="4"/>
        <v>798.65</v>
      </c>
      <c r="N32" s="64">
        <f t="shared" si="4"/>
        <v>0</v>
      </c>
      <c r="O32" s="72">
        <f t="shared" si="4"/>
        <v>2199.1099999999997</v>
      </c>
      <c r="P32" s="74">
        <f t="shared" si="4"/>
        <v>0</v>
      </c>
      <c r="Q32" s="65">
        <f t="shared" si="4"/>
        <v>3.06</v>
      </c>
      <c r="R32" s="75">
        <f t="shared" si="4"/>
        <v>65.42</v>
      </c>
      <c r="S32" s="75">
        <f t="shared" si="4"/>
        <v>169.45</v>
      </c>
      <c r="T32" s="75">
        <f t="shared" si="4"/>
        <v>70.33</v>
      </c>
      <c r="U32" s="75">
        <f t="shared" si="4"/>
        <v>0</v>
      </c>
      <c r="V32" s="75">
        <f t="shared" si="4"/>
        <v>1092.1999999999998</v>
      </c>
      <c r="W32" s="76">
        <f t="shared" si="4"/>
        <v>798.65</v>
      </c>
      <c r="X32" s="75">
        <f t="shared" si="4"/>
        <v>0</v>
      </c>
      <c r="Y32" s="77">
        <f t="shared" si="4"/>
        <v>2199.1099999999997</v>
      </c>
      <c r="Z32" s="168"/>
      <c r="AA32" s="44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/>
      <c r="AN32" s="48"/>
    </row>
    <row r="33" spans="1:39" s="20" customFormat="1" ht="17.25" customHeight="1" thickBot="1">
      <c r="A33" s="13"/>
      <c r="B33" s="14"/>
      <c r="C33" s="36"/>
      <c r="D33" s="15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  <c r="AA33" s="13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27" ht="18.75" customHeight="1" thickBot="1">
      <c r="A34" s="21"/>
      <c r="B34" s="22"/>
      <c r="C34" s="32" t="s">
        <v>26</v>
      </c>
      <c r="D34" s="33">
        <f>COUNT(B5:B32)</f>
        <v>26</v>
      </c>
      <c r="E34" s="31"/>
      <c r="F34" s="66">
        <f>SUM(F5:F32)/2</f>
        <v>2</v>
      </c>
      <c r="G34" s="66">
        <f aca="true" t="shared" si="5" ref="G34:Y34">SUM(G5:G32)/2</f>
        <v>16.06</v>
      </c>
      <c r="H34" s="66">
        <f t="shared" si="5"/>
        <v>131.42000000000002</v>
      </c>
      <c r="I34" s="66">
        <f t="shared" si="5"/>
        <v>224.45000000000002</v>
      </c>
      <c r="J34" s="66">
        <f t="shared" si="5"/>
        <v>150.32999999999998</v>
      </c>
      <c r="K34" s="66">
        <f t="shared" si="5"/>
        <v>91</v>
      </c>
      <c r="L34" s="66">
        <f t="shared" si="5"/>
        <v>1512.1999999999998</v>
      </c>
      <c r="M34" s="66">
        <f t="shared" si="5"/>
        <v>1278.65</v>
      </c>
      <c r="N34" s="66">
        <f t="shared" si="5"/>
        <v>750</v>
      </c>
      <c r="O34" s="66">
        <f t="shared" si="5"/>
        <v>4156.110000000001</v>
      </c>
      <c r="P34" s="66">
        <f t="shared" si="5"/>
        <v>2</v>
      </c>
      <c r="Q34" s="66">
        <f t="shared" si="5"/>
        <v>16.06</v>
      </c>
      <c r="R34" s="66">
        <f t="shared" si="5"/>
        <v>131.42000000000002</v>
      </c>
      <c r="S34" s="66">
        <f t="shared" si="5"/>
        <v>224.45000000000002</v>
      </c>
      <c r="T34" s="66">
        <f t="shared" si="5"/>
        <v>150.32999999999998</v>
      </c>
      <c r="U34" s="66">
        <f t="shared" si="5"/>
        <v>91</v>
      </c>
      <c r="V34" s="66">
        <f t="shared" si="5"/>
        <v>1512.1999999999998</v>
      </c>
      <c r="W34" s="66">
        <f t="shared" si="5"/>
        <v>1278.65</v>
      </c>
      <c r="X34" s="66">
        <f t="shared" si="5"/>
        <v>750</v>
      </c>
      <c r="Y34" s="66">
        <f t="shared" si="5"/>
        <v>4156.110000000001</v>
      </c>
      <c r="Z34" s="37"/>
      <c r="AA34" s="30"/>
    </row>
    <row r="35" spans="1:27" ht="12.75">
      <c r="A35" s="23"/>
      <c r="B35" s="24"/>
      <c r="C35" s="25"/>
      <c r="D35" s="26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23"/>
    </row>
    <row r="37" ht="12.75">
      <c r="E37" s="35"/>
    </row>
  </sheetData>
  <sheetProtection password="DC3E" sheet="1"/>
  <mergeCells count="13">
    <mergeCell ref="A1:AA1"/>
    <mergeCell ref="AA2:AA4"/>
    <mergeCell ref="E2:E4"/>
    <mergeCell ref="A5:A16"/>
    <mergeCell ref="B2:B4"/>
    <mergeCell ref="C2:C4"/>
    <mergeCell ref="D2:D4"/>
    <mergeCell ref="AB2:AN3"/>
    <mergeCell ref="F2:O3"/>
    <mergeCell ref="Z2:Z4"/>
    <mergeCell ref="A2:A4"/>
    <mergeCell ref="P2:Y3"/>
    <mergeCell ref="A17:A32"/>
  </mergeCells>
  <conditionalFormatting sqref="Z5:Z31">
    <cfRule type="expression" priority="2" dxfId="5" stopIfTrue="1">
      <formula>Z5&lt;&gt;42005</formula>
    </cfRule>
  </conditionalFormatting>
  <conditionalFormatting sqref="Z32">
    <cfRule type="expression" priority="1" dxfId="5" stopIfTrue="1">
      <formula>Z32&lt;&gt;42005</formula>
    </cfRule>
  </conditionalFormatting>
  <printOptions horizontalCentered="1"/>
  <pageMargins left="0.39375" right="0.39375" top="0.31527777777777777" bottom="0.19652777777777777" header="0.5118055555555555" footer="0.5118055555555555"/>
  <pageSetup fitToHeight="2" fitToWidth="1" horizontalDpi="300" verticalDpi="3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3"/>
  <sheetViews>
    <sheetView showGridLines="0" zoomScalePageLayoutView="0" workbookViewId="0" topLeftCell="A1">
      <selection activeCell="B10" sqref="B10:C10"/>
    </sheetView>
  </sheetViews>
  <sheetFormatPr defaultColWidth="9.125" defaultRowHeight="12.75"/>
  <cols>
    <col min="1" max="1" width="33.375" style="96" bestFit="1" customWidth="1"/>
    <col min="2" max="11" width="11.625" style="96" customWidth="1"/>
    <col min="12" max="12" width="3.375" style="96" customWidth="1"/>
    <col min="13" max="16384" width="9.125" style="96" customWidth="1"/>
  </cols>
  <sheetData>
    <row r="1" ht="13.5" thickBot="1"/>
    <row r="2" spans="1:11" ht="15.75" customHeight="1">
      <c r="A2" s="254" t="s">
        <v>57</v>
      </c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5.75" customHeigh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15.7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9"/>
    </row>
    <row r="5" spans="1:11" ht="30" customHeight="1">
      <c r="A5" s="260" t="s">
        <v>58</v>
      </c>
      <c r="B5" s="261"/>
      <c r="C5" s="261"/>
      <c r="D5" s="261"/>
      <c r="E5" s="261"/>
      <c r="F5" s="261"/>
      <c r="G5" s="261"/>
      <c r="H5" s="261"/>
      <c r="I5" s="261"/>
      <c r="J5" s="261"/>
      <c r="K5" s="262"/>
    </row>
    <row r="6" spans="1:12" ht="15.75" customHeight="1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2"/>
      <c r="L6" s="100"/>
    </row>
    <row r="7" spans="1:12" ht="13.5">
      <c r="A7" s="101" t="s">
        <v>59</v>
      </c>
      <c r="B7" s="263">
        <v>750</v>
      </c>
      <c r="C7" s="263"/>
      <c r="D7" s="263"/>
      <c r="E7" s="263"/>
      <c r="F7" s="263"/>
      <c r="G7" s="263"/>
      <c r="H7" s="263"/>
      <c r="I7" s="263"/>
      <c r="J7" s="263"/>
      <c r="K7" s="263"/>
      <c r="L7" s="100"/>
    </row>
    <row r="8" spans="1:16" ht="14.25" thickBo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100"/>
      <c r="M8" s="100"/>
      <c r="N8" s="100"/>
      <c r="O8" s="100"/>
      <c r="P8" s="100"/>
    </row>
    <row r="9" spans="1:16" ht="15">
      <c r="A9" s="105" t="s">
        <v>60</v>
      </c>
      <c r="B9" s="249">
        <v>800</v>
      </c>
      <c r="C9" s="249"/>
      <c r="D9" s="250"/>
      <c r="E9" s="250"/>
      <c r="F9" s="250"/>
      <c r="G9" s="250"/>
      <c r="H9" s="250"/>
      <c r="I9" s="250"/>
      <c r="J9" s="250"/>
      <c r="K9" s="251"/>
      <c r="L9" s="100"/>
      <c r="M9" s="100"/>
      <c r="N9" s="100"/>
      <c r="O9" s="100"/>
      <c r="P9" s="100"/>
    </row>
    <row r="10" spans="1:16" ht="13.5" thickBot="1">
      <c r="A10" s="106" t="s">
        <v>61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3"/>
      <c r="L10" s="100"/>
      <c r="M10" s="100"/>
      <c r="N10" s="100"/>
      <c r="O10" s="100"/>
      <c r="P10" s="100"/>
    </row>
    <row r="11" spans="1:16" ht="14.25" thickBo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4"/>
      <c r="L11" s="100"/>
      <c r="M11" s="100"/>
      <c r="N11" s="100"/>
      <c r="O11" s="100"/>
      <c r="P11" s="100"/>
    </row>
    <row r="12" spans="1:22" s="108" customFormat="1" ht="39" customHeight="1">
      <c r="A12" s="240" t="s">
        <v>62</v>
      </c>
      <c r="B12" s="243" t="s">
        <v>63</v>
      </c>
      <c r="C12" s="244"/>
      <c r="D12" s="243" t="s">
        <v>64</v>
      </c>
      <c r="E12" s="244"/>
      <c r="F12" s="243" t="s">
        <v>64</v>
      </c>
      <c r="G12" s="244"/>
      <c r="H12" s="243" t="s">
        <v>64</v>
      </c>
      <c r="I12" s="244"/>
      <c r="J12" s="245" t="s">
        <v>64</v>
      </c>
      <c r="K12" s="24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9" s="108" customFormat="1" ht="21" customHeight="1">
      <c r="A13" s="241"/>
      <c r="B13" s="237" t="s">
        <v>65</v>
      </c>
      <c r="C13" s="247"/>
      <c r="D13" s="237" t="s">
        <v>65</v>
      </c>
      <c r="E13" s="247"/>
      <c r="F13" s="237" t="s">
        <v>65</v>
      </c>
      <c r="G13" s="247"/>
      <c r="H13" s="237" t="s">
        <v>65</v>
      </c>
      <c r="I13" s="248"/>
      <c r="J13" s="237" t="s">
        <v>65</v>
      </c>
      <c r="K13" s="238"/>
      <c r="L13" s="109"/>
      <c r="M13" s="239"/>
      <c r="N13" s="239"/>
      <c r="O13" s="239"/>
      <c r="P13" s="239"/>
      <c r="Q13" s="111"/>
      <c r="R13" s="111"/>
      <c r="S13" s="111"/>
      <c r="T13" s="111"/>
      <c r="U13" s="111"/>
      <c r="V13" s="111"/>
      <c r="W13" s="112"/>
      <c r="X13" s="112"/>
      <c r="Y13" s="112"/>
      <c r="Z13" s="112"/>
      <c r="AA13" s="112"/>
      <c r="AB13" s="112"/>
      <c r="AC13" s="112"/>
    </row>
    <row r="14" spans="1:29" s="108" customFormat="1" ht="60.75" customHeight="1" thickBot="1">
      <c r="A14" s="242"/>
      <c r="B14" s="113" t="s">
        <v>66</v>
      </c>
      <c r="C14" s="113" t="s">
        <v>67</v>
      </c>
      <c r="D14" s="113" t="s">
        <v>66</v>
      </c>
      <c r="E14" s="113" t="s">
        <v>67</v>
      </c>
      <c r="F14" s="113" t="s">
        <v>66</v>
      </c>
      <c r="G14" s="113" t="s">
        <v>67</v>
      </c>
      <c r="H14" s="113" t="s">
        <v>66</v>
      </c>
      <c r="I14" s="114" t="s">
        <v>67</v>
      </c>
      <c r="J14" s="113" t="s">
        <v>66</v>
      </c>
      <c r="K14" s="115" t="s">
        <v>67</v>
      </c>
      <c r="L14" s="110"/>
      <c r="M14" s="110"/>
      <c r="N14" s="110"/>
      <c r="O14" s="110"/>
      <c r="P14" s="110"/>
      <c r="Q14" s="111"/>
      <c r="R14" s="111"/>
      <c r="S14" s="111"/>
      <c r="T14" s="111"/>
      <c r="U14" s="111"/>
      <c r="V14" s="111"/>
      <c r="W14" s="112"/>
      <c r="X14" s="112"/>
      <c r="Y14" s="112"/>
      <c r="Z14" s="112"/>
      <c r="AA14" s="112"/>
      <c r="AB14" s="112"/>
      <c r="AC14" s="112"/>
    </row>
    <row r="15" spans="1:22" s="121" customFormat="1" ht="9" customHeight="1" thickBot="1">
      <c r="A15" s="116"/>
      <c r="B15" s="117"/>
      <c r="C15" s="118"/>
      <c r="D15" s="117"/>
      <c r="E15" s="118"/>
      <c r="F15" s="117"/>
      <c r="G15" s="118"/>
      <c r="H15" s="117"/>
      <c r="I15" s="118"/>
      <c r="J15" s="117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9" ht="13.5">
      <c r="A16" s="122" t="s">
        <v>68</v>
      </c>
      <c r="B16" s="123">
        <v>155</v>
      </c>
      <c r="C16" s="124">
        <f aca="true" t="shared" si="0" ref="C16:C27">B16/$B$28</f>
        <v>0.20666666666666667</v>
      </c>
      <c r="D16" s="123"/>
      <c r="E16" s="125" t="e">
        <f aca="true" t="shared" si="1" ref="E16:E27">D16/$D$28</f>
        <v>#DIV/0!</v>
      </c>
      <c r="F16" s="123"/>
      <c r="G16" s="125" t="e">
        <f aca="true" t="shared" si="2" ref="G16:G27">F16/$F$28</f>
        <v>#DIV/0!</v>
      </c>
      <c r="H16" s="123"/>
      <c r="I16" s="125" t="e">
        <f aca="true" t="shared" si="3" ref="I16:I27">H16/$H$28</f>
        <v>#DIV/0!</v>
      </c>
      <c r="J16" s="123"/>
      <c r="K16" s="126" t="e">
        <f aca="true" t="shared" si="4" ref="K16:K27">J16/$J$28</f>
        <v>#DIV/0!</v>
      </c>
      <c r="L16" s="103"/>
      <c r="M16" s="103"/>
      <c r="N16" s="103"/>
      <c r="O16" s="103"/>
      <c r="P16" s="103"/>
      <c r="Q16" s="120"/>
      <c r="R16" s="120"/>
      <c r="S16" s="120"/>
      <c r="T16" s="120"/>
      <c r="U16" s="120"/>
      <c r="V16" s="120"/>
      <c r="W16" s="121"/>
      <c r="X16" s="121"/>
      <c r="Y16" s="121"/>
      <c r="Z16" s="121"/>
      <c r="AA16" s="121"/>
      <c r="AB16" s="121"/>
      <c r="AC16" s="121"/>
    </row>
    <row r="17" spans="1:29" ht="13.5">
      <c r="A17" s="127" t="s">
        <v>69</v>
      </c>
      <c r="B17" s="128">
        <v>125</v>
      </c>
      <c r="C17" s="124">
        <f t="shared" si="0"/>
        <v>0.16666666666666666</v>
      </c>
      <c r="D17" s="128"/>
      <c r="E17" s="124" t="e">
        <f t="shared" si="1"/>
        <v>#DIV/0!</v>
      </c>
      <c r="F17" s="128"/>
      <c r="G17" s="124" t="e">
        <f t="shared" si="2"/>
        <v>#DIV/0!</v>
      </c>
      <c r="H17" s="128"/>
      <c r="I17" s="124" t="e">
        <f t="shared" si="3"/>
        <v>#DIV/0!</v>
      </c>
      <c r="J17" s="128"/>
      <c r="K17" s="129" t="e">
        <f t="shared" si="4"/>
        <v>#DIV/0!</v>
      </c>
      <c r="L17" s="103"/>
      <c r="M17" s="103"/>
      <c r="N17" s="103"/>
      <c r="O17" s="103"/>
      <c r="P17" s="103"/>
      <c r="Q17" s="120"/>
      <c r="R17" s="120"/>
      <c r="S17" s="120"/>
      <c r="T17" s="120"/>
      <c r="U17" s="120"/>
      <c r="V17" s="120"/>
      <c r="W17" s="121"/>
      <c r="X17" s="121"/>
      <c r="Y17" s="121"/>
      <c r="Z17" s="121"/>
      <c r="AA17" s="121"/>
      <c r="AB17" s="121"/>
      <c r="AC17" s="121"/>
    </row>
    <row r="18" spans="1:29" ht="13.5">
      <c r="A18" s="130" t="s">
        <v>70</v>
      </c>
      <c r="B18" s="128">
        <v>89</v>
      </c>
      <c r="C18" s="124">
        <f t="shared" si="0"/>
        <v>0.11866666666666667</v>
      </c>
      <c r="D18" s="128"/>
      <c r="E18" s="124" t="e">
        <f t="shared" si="1"/>
        <v>#DIV/0!</v>
      </c>
      <c r="F18" s="128"/>
      <c r="G18" s="124" t="e">
        <f t="shared" si="2"/>
        <v>#DIV/0!</v>
      </c>
      <c r="H18" s="128"/>
      <c r="I18" s="124" t="e">
        <f t="shared" si="3"/>
        <v>#DIV/0!</v>
      </c>
      <c r="J18" s="128"/>
      <c r="K18" s="129" t="e">
        <f t="shared" si="4"/>
        <v>#DIV/0!</v>
      </c>
      <c r="L18" s="103"/>
      <c r="M18" s="103"/>
      <c r="N18" s="103"/>
      <c r="O18" s="103"/>
      <c r="P18" s="103"/>
      <c r="Q18" s="120"/>
      <c r="R18" s="120"/>
      <c r="S18" s="120"/>
      <c r="T18" s="120"/>
      <c r="U18" s="120"/>
      <c r="V18" s="120"/>
      <c r="W18" s="121"/>
      <c r="X18" s="121"/>
      <c r="Y18" s="121"/>
      <c r="Z18" s="121"/>
      <c r="AA18" s="121"/>
      <c r="AB18" s="121"/>
      <c r="AC18" s="121"/>
    </row>
    <row r="19" spans="1:29" ht="13.5">
      <c r="A19" s="130" t="s">
        <v>71</v>
      </c>
      <c r="B19" s="128">
        <v>45</v>
      </c>
      <c r="C19" s="124">
        <f t="shared" si="0"/>
        <v>0.06</v>
      </c>
      <c r="D19" s="128"/>
      <c r="E19" s="124" t="e">
        <f t="shared" si="1"/>
        <v>#DIV/0!</v>
      </c>
      <c r="F19" s="128"/>
      <c r="G19" s="124" t="e">
        <f t="shared" si="2"/>
        <v>#DIV/0!</v>
      </c>
      <c r="H19" s="128"/>
      <c r="I19" s="124" t="e">
        <f t="shared" si="3"/>
        <v>#DIV/0!</v>
      </c>
      <c r="J19" s="128"/>
      <c r="K19" s="129" t="e">
        <f t="shared" si="4"/>
        <v>#DIV/0!</v>
      </c>
      <c r="L19" s="103"/>
      <c r="M19" s="103"/>
      <c r="N19" s="103"/>
      <c r="O19" s="103"/>
      <c r="P19" s="103"/>
      <c r="Q19" s="120"/>
      <c r="R19" s="120"/>
      <c r="S19" s="120"/>
      <c r="T19" s="120"/>
      <c r="U19" s="120"/>
      <c r="V19" s="120"/>
      <c r="W19" s="121"/>
      <c r="X19" s="121"/>
      <c r="Y19" s="121"/>
      <c r="Z19" s="121"/>
      <c r="AA19" s="121"/>
      <c r="AB19" s="121"/>
      <c r="AC19" s="121"/>
    </row>
    <row r="20" spans="1:29" ht="13.5">
      <c r="A20" s="130" t="s">
        <v>72</v>
      </c>
      <c r="B20" s="128">
        <v>20</v>
      </c>
      <c r="C20" s="124">
        <f t="shared" si="0"/>
        <v>0.02666666666666667</v>
      </c>
      <c r="D20" s="128"/>
      <c r="E20" s="124" t="e">
        <f t="shared" si="1"/>
        <v>#DIV/0!</v>
      </c>
      <c r="F20" s="128"/>
      <c r="G20" s="124" t="e">
        <f t="shared" si="2"/>
        <v>#DIV/0!</v>
      </c>
      <c r="H20" s="128"/>
      <c r="I20" s="124" t="e">
        <f t="shared" si="3"/>
        <v>#DIV/0!</v>
      </c>
      <c r="J20" s="128"/>
      <c r="K20" s="129" t="e">
        <f t="shared" si="4"/>
        <v>#DIV/0!</v>
      </c>
      <c r="L20" s="103"/>
      <c r="M20" s="103"/>
      <c r="N20" s="103"/>
      <c r="O20" s="103"/>
      <c r="P20" s="103"/>
      <c r="Q20" s="120"/>
      <c r="R20" s="120"/>
      <c r="S20" s="120"/>
      <c r="T20" s="120"/>
      <c r="U20" s="120"/>
      <c r="V20" s="120"/>
      <c r="W20" s="121"/>
      <c r="X20" s="121"/>
      <c r="Y20" s="121"/>
      <c r="Z20" s="121"/>
      <c r="AA20" s="121"/>
      <c r="AB20" s="121"/>
      <c r="AC20" s="121"/>
    </row>
    <row r="21" spans="1:29" ht="13.5">
      <c r="A21" s="130" t="s">
        <v>73</v>
      </c>
      <c r="B21" s="128">
        <v>1</v>
      </c>
      <c r="C21" s="124">
        <f t="shared" si="0"/>
        <v>0.0013333333333333333</v>
      </c>
      <c r="D21" s="128"/>
      <c r="E21" s="124" t="e">
        <f t="shared" si="1"/>
        <v>#DIV/0!</v>
      </c>
      <c r="F21" s="128"/>
      <c r="G21" s="124" t="e">
        <f t="shared" si="2"/>
        <v>#DIV/0!</v>
      </c>
      <c r="H21" s="128"/>
      <c r="I21" s="124" t="e">
        <f t="shared" si="3"/>
        <v>#DIV/0!</v>
      </c>
      <c r="J21" s="128"/>
      <c r="K21" s="129" t="e">
        <f t="shared" si="4"/>
        <v>#DIV/0!</v>
      </c>
      <c r="L21" s="103"/>
      <c r="M21" s="103"/>
      <c r="N21" s="103"/>
      <c r="O21" s="103"/>
      <c r="P21" s="103"/>
      <c r="Q21" s="120"/>
      <c r="R21" s="120"/>
      <c r="S21" s="120"/>
      <c r="T21" s="120"/>
      <c r="U21" s="120"/>
      <c r="V21" s="120"/>
      <c r="W21" s="121"/>
      <c r="X21" s="121"/>
      <c r="Y21" s="121"/>
      <c r="Z21" s="121"/>
      <c r="AA21" s="121"/>
      <c r="AB21" s="121"/>
      <c r="AC21" s="121"/>
    </row>
    <row r="22" spans="1:29" ht="13.5">
      <c r="A22" s="130" t="s">
        <v>74</v>
      </c>
      <c r="B22" s="128">
        <v>1</v>
      </c>
      <c r="C22" s="124">
        <f t="shared" si="0"/>
        <v>0.0013333333333333333</v>
      </c>
      <c r="D22" s="128"/>
      <c r="E22" s="124" t="e">
        <f t="shared" si="1"/>
        <v>#DIV/0!</v>
      </c>
      <c r="F22" s="128"/>
      <c r="G22" s="124" t="e">
        <f t="shared" si="2"/>
        <v>#DIV/0!</v>
      </c>
      <c r="H22" s="128"/>
      <c r="I22" s="124" t="e">
        <f t="shared" si="3"/>
        <v>#DIV/0!</v>
      </c>
      <c r="J22" s="128"/>
      <c r="K22" s="129" t="e">
        <f t="shared" si="4"/>
        <v>#DIV/0!</v>
      </c>
      <c r="L22" s="103"/>
      <c r="M22" s="103"/>
      <c r="N22" s="103"/>
      <c r="O22" s="103"/>
      <c r="P22" s="103"/>
      <c r="Q22" s="120"/>
      <c r="R22" s="120"/>
      <c r="S22" s="120"/>
      <c r="T22" s="120"/>
      <c r="U22" s="120"/>
      <c r="V22" s="120"/>
      <c r="W22" s="121"/>
      <c r="X22" s="121"/>
      <c r="Y22" s="121"/>
      <c r="Z22" s="121"/>
      <c r="AA22" s="121"/>
      <c r="AB22" s="121"/>
      <c r="AC22" s="121"/>
    </row>
    <row r="23" spans="1:29" ht="13.5">
      <c r="A23" s="130" t="s">
        <v>75</v>
      </c>
      <c r="B23" s="128">
        <v>1</v>
      </c>
      <c r="C23" s="124">
        <f t="shared" si="0"/>
        <v>0.0013333333333333333</v>
      </c>
      <c r="D23" s="128"/>
      <c r="E23" s="124" t="e">
        <f t="shared" si="1"/>
        <v>#DIV/0!</v>
      </c>
      <c r="F23" s="128"/>
      <c r="G23" s="124" t="e">
        <f t="shared" si="2"/>
        <v>#DIV/0!</v>
      </c>
      <c r="H23" s="128"/>
      <c r="I23" s="124" t="e">
        <f t="shared" si="3"/>
        <v>#DIV/0!</v>
      </c>
      <c r="J23" s="128"/>
      <c r="K23" s="129" t="e">
        <f t="shared" si="4"/>
        <v>#DIV/0!</v>
      </c>
      <c r="L23" s="103"/>
      <c r="M23" s="103"/>
      <c r="N23" s="103"/>
      <c r="O23" s="103"/>
      <c r="P23" s="103"/>
      <c r="Q23" s="120"/>
      <c r="R23" s="120"/>
      <c r="S23" s="120"/>
      <c r="T23" s="120"/>
      <c r="U23" s="120"/>
      <c r="V23" s="120"/>
      <c r="W23" s="121"/>
      <c r="X23" s="121"/>
      <c r="Y23" s="121"/>
      <c r="Z23" s="121"/>
      <c r="AA23" s="121"/>
      <c r="AB23" s="121"/>
      <c r="AC23" s="121"/>
    </row>
    <row r="24" spans="1:29" ht="13.5">
      <c r="A24" s="130" t="s">
        <v>76</v>
      </c>
      <c r="B24" s="128">
        <v>11</v>
      </c>
      <c r="C24" s="124">
        <f t="shared" si="0"/>
        <v>0.014666666666666666</v>
      </c>
      <c r="D24" s="128"/>
      <c r="E24" s="124" t="e">
        <f t="shared" si="1"/>
        <v>#DIV/0!</v>
      </c>
      <c r="F24" s="128"/>
      <c r="G24" s="124" t="e">
        <f t="shared" si="2"/>
        <v>#DIV/0!</v>
      </c>
      <c r="H24" s="128"/>
      <c r="I24" s="124" t="e">
        <f t="shared" si="3"/>
        <v>#DIV/0!</v>
      </c>
      <c r="J24" s="128"/>
      <c r="K24" s="129" t="e">
        <f t="shared" si="4"/>
        <v>#DIV/0!</v>
      </c>
      <c r="L24" s="103"/>
      <c r="M24" s="103"/>
      <c r="N24" s="103"/>
      <c r="O24" s="103"/>
      <c r="P24" s="103"/>
      <c r="Q24" s="120"/>
      <c r="R24" s="120"/>
      <c r="S24" s="120"/>
      <c r="T24" s="120"/>
      <c r="U24" s="120"/>
      <c r="V24" s="120"/>
      <c r="W24" s="121"/>
      <c r="X24" s="121"/>
      <c r="Y24" s="121"/>
      <c r="Z24" s="121"/>
      <c r="AA24" s="121"/>
      <c r="AB24" s="121"/>
      <c r="AC24" s="121"/>
    </row>
    <row r="25" spans="1:29" ht="13.5">
      <c r="A25" s="130" t="s">
        <v>77</v>
      </c>
      <c r="B25" s="128">
        <v>61</v>
      </c>
      <c r="C25" s="124">
        <f t="shared" si="0"/>
        <v>0.08133333333333333</v>
      </c>
      <c r="D25" s="128"/>
      <c r="E25" s="124" t="e">
        <f t="shared" si="1"/>
        <v>#DIV/0!</v>
      </c>
      <c r="F25" s="128"/>
      <c r="G25" s="124" t="e">
        <f t="shared" si="2"/>
        <v>#DIV/0!</v>
      </c>
      <c r="H25" s="128"/>
      <c r="I25" s="124" t="e">
        <f t="shared" si="3"/>
        <v>#DIV/0!</v>
      </c>
      <c r="J25" s="128"/>
      <c r="K25" s="129" t="e">
        <f t="shared" si="4"/>
        <v>#DIV/0!</v>
      </c>
      <c r="L25" s="103"/>
      <c r="M25" s="103"/>
      <c r="N25" s="103"/>
      <c r="O25" s="103"/>
      <c r="P25" s="103"/>
      <c r="Q25" s="120"/>
      <c r="R25" s="120"/>
      <c r="S25" s="120"/>
      <c r="T25" s="120"/>
      <c r="U25" s="120"/>
      <c r="V25" s="120"/>
      <c r="W25" s="121"/>
      <c r="X25" s="121"/>
      <c r="Y25" s="121"/>
      <c r="Z25" s="121"/>
      <c r="AA25" s="121"/>
      <c r="AB25" s="121"/>
      <c r="AC25" s="121"/>
    </row>
    <row r="26" spans="1:29" ht="13.5">
      <c r="A26" s="130" t="s">
        <v>78</v>
      </c>
      <c r="B26" s="128">
        <v>120</v>
      </c>
      <c r="C26" s="124">
        <f t="shared" si="0"/>
        <v>0.16</v>
      </c>
      <c r="D26" s="128"/>
      <c r="E26" s="124" t="e">
        <f t="shared" si="1"/>
        <v>#DIV/0!</v>
      </c>
      <c r="F26" s="128"/>
      <c r="G26" s="124" t="e">
        <f t="shared" si="2"/>
        <v>#DIV/0!</v>
      </c>
      <c r="H26" s="128"/>
      <c r="I26" s="124" t="e">
        <f t="shared" si="3"/>
        <v>#DIV/0!</v>
      </c>
      <c r="J26" s="128"/>
      <c r="K26" s="129" t="e">
        <f t="shared" si="4"/>
        <v>#DIV/0!</v>
      </c>
      <c r="L26" s="103"/>
      <c r="M26" s="103"/>
      <c r="N26" s="103"/>
      <c r="O26" s="103"/>
      <c r="P26" s="103"/>
      <c r="Q26" s="120"/>
      <c r="R26" s="120"/>
      <c r="S26" s="120"/>
      <c r="T26" s="120"/>
      <c r="U26" s="120"/>
      <c r="V26" s="120"/>
      <c r="W26" s="121"/>
      <c r="X26" s="121"/>
      <c r="Y26" s="121"/>
      <c r="Z26" s="121"/>
      <c r="AA26" s="121"/>
      <c r="AB26" s="121"/>
      <c r="AC26" s="121"/>
    </row>
    <row r="27" spans="1:29" ht="13.5">
      <c r="A27" s="130" t="s">
        <v>79</v>
      </c>
      <c r="B27" s="128">
        <v>121</v>
      </c>
      <c r="C27" s="124">
        <f t="shared" si="0"/>
        <v>0.16133333333333333</v>
      </c>
      <c r="D27" s="128"/>
      <c r="E27" s="124" t="e">
        <f t="shared" si="1"/>
        <v>#DIV/0!</v>
      </c>
      <c r="F27" s="128"/>
      <c r="G27" s="124" t="e">
        <f t="shared" si="2"/>
        <v>#DIV/0!</v>
      </c>
      <c r="H27" s="128"/>
      <c r="I27" s="124" t="e">
        <f t="shared" si="3"/>
        <v>#DIV/0!</v>
      </c>
      <c r="J27" s="128"/>
      <c r="K27" s="129" t="e">
        <f t="shared" si="4"/>
        <v>#DIV/0!</v>
      </c>
      <c r="L27" s="103"/>
      <c r="M27" s="103"/>
      <c r="N27" s="103"/>
      <c r="O27" s="103"/>
      <c r="P27" s="103"/>
      <c r="Q27" s="120"/>
      <c r="R27" s="120"/>
      <c r="S27" s="120"/>
      <c r="T27" s="120"/>
      <c r="U27" s="120"/>
      <c r="V27" s="120"/>
      <c r="W27" s="121"/>
      <c r="X27" s="121"/>
      <c r="Y27" s="121"/>
      <c r="Z27" s="121"/>
      <c r="AA27" s="121"/>
      <c r="AB27" s="121"/>
      <c r="AC27" s="121"/>
    </row>
    <row r="28" spans="1:29" ht="22.5" customHeight="1" thickBot="1">
      <c r="A28" s="131" t="s">
        <v>80</v>
      </c>
      <c r="B28" s="132">
        <f aca="true" t="shared" si="5" ref="B28:K28">SUM(B16:B27)</f>
        <v>750</v>
      </c>
      <c r="C28" s="133">
        <f t="shared" si="5"/>
        <v>1</v>
      </c>
      <c r="D28" s="132">
        <f t="shared" si="5"/>
        <v>0</v>
      </c>
      <c r="E28" s="133" t="e">
        <f t="shared" si="5"/>
        <v>#DIV/0!</v>
      </c>
      <c r="F28" s="132">
        <f t="shared" si="5"/>
        <v>0</v>
      </c>
      <c r="G28" s="133" t="e">
        <f t="shared" si="5"/>
        <v>#DIV/0!</v>
      </c>
      <c r="H28" s="132">
        <f t="shared" si="5"/>
        <v>0</v>
      </c>
      <c r="I28" s="133" t="e">
        <f t="shared" si="5"/>
        <v>#DIV/0!</v>
      </c>
      <c r="J28" s="132">
        <f t="shared" si="5"/>
        <v>0</v>
      </c>
      <c r="K28" s="134" t="e">
        <f t="shared" si="5"/>
        <v>#DIV/0!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  <c r="X28" s="121"/>
      <c r="Y28" s="121"/>
      <c r="Z28" s="121"/>
      <c r="AA28" s="121"/>
      <c r="AB28" s="121"/>
      <c r="AC28" s="121"/>
    </row>
    <row r="29" spans="12:29" ht="13.5" thickBot="1"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1"/>
      <c r="X29" s="121"/>
      <c r="Y29" s="121"/>
      <c r="Z29" s="121"/>
      <c r="AA29" s="121"/>
      <c r="AB29" s="121"/>
      <c r="AC29" s="121"/>
    </row>
    <row r="30" spans="1:29" ht="13.5">
      <c r="A30" s="122" t="s">
        <v>81</v>
      </c>
      <c r="B30" s="123">
        <v>155</v>
      </c>
      <c r="C30" s="125">
        <f aca="true" t="shared" si="6" ref="C30:C41">B30/$B$42</f>
        <v>0.20666666666666667</v>
      </c>
      <c r="D30" s="123"/>
      <c r="E30" s="125" t="e">
        <f aca="true" t="shared" si="7" ref="E30:E41">D30/$D$42</f>
        <v>#DIV/0!</v>
      </c>
      <c r="F30" s="123"/>
      <c r="G30" s="125" t="e">
        <f aca="true" t="shared" si="8" ref="G30:G41">F30/$F$42</f>
        <v>#DIV/0!</v>
      </c>
      <c r="H30" s="123"/>
      <c r="I30" s="125" t="e">
        <f aca="true" t="shared" si="9" ref="I30:I41">H30/$H$42</f>
        <v>#DIV/0!</v>
      </c>
      <c r="J30" s="123"/>
      <c r="K30" s="126" t="e">
        <f aca="true" t="shared" si="10" ref="K30:K41">J30/$J$42</f>
        <v>#DIV/0!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121"/>
      <c r="Y30" s="121"/>
      <c r="Z30" s="121"/>
      <c r="AA30" s="121"/>
      <c r="AB30" s="121"/>
      <c r="AC30" s="121"/>
    </row>
    <row r="31" spans="1:29" ht="13.5">
      <c r="A31" s="127" t="s">
        <v>82</v>
      </c>
      <c r="B31" s="128">
        <v>125</v>
      </c>
      <c r="C31" s="135">
        <f t="shared" si="6"/>
        <v>0.16666666666666666</v>
      </c>
      <c r="D31" s="128"/>
      <c r="E31" s="124" t="e">
        <f t="shared" si="7"/>
        <v>#DIV/0!</v>
      </c>
      <c r="F31" s="128"/>
      <c r="G31" s="124" t="e">
        <f t="shared" si="8"/>
        <v>#DIV/0!</v>
      </c>
      <c r="H31" s="128"/>
      <c r="I31" s="124" t="e">
        <f t="shared" si="9"/>
        <v>#DIV/0!</v>
      </c>
      <c r="J31" s="128"/>
      <c r="K31" s="129" t="e">
        <f t="shared" si="10"/>
        <v>#DIV/0!</v>
      </c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  <c r="X31" s="121"/>
      <c r="Y31" s="121"/>
      <c r="Z31" s="121"/>
      <c r="AA31" s="121"/>
      <c r="AB31" s="121"/>
      <c r="AC31" s="121"/>
    </row>
    <row r="32" spans="1:29" ht="13.5">
      <c r="A32" s="130" t="s">
        <v>83</v>
      </c>
      <c r="B32" s="128">
        <v>89</v>
      </c>
      <c r="C32" s="135">
        <f t="shared" si="6"/>
        <v>0.11866666666666667</v>
      </c>
      <c r="D32" s="128"/>
      <c r="E32" s="124" t="e">
        <f t="shared" si="7"/>
        <v>#DIV/0!</v>
      </c>
      <c r="F32" s="128"/>
      <c r="G32" s="124" t="e">
        <f t="shared" si="8"/>
        <v>#DIV/0!</v>
      </c>
      <c r="H32" s="128"/>
      <c r="I32" s="124" t="e">
        <f t="shared" si="9"/>
        <v>#DIV/0!</v>
      </c>
      <c r="J32" s="128"/>
      <c r="K32" s="129" t="e">
        <f t="shared" si="10"/>
        <v>#DIV/0!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121"/>
      <c r="Y32" s="121"/>
      <c r="Z32" s="121"/>
      <c r="AA32" s="121"/>
      <c r="AB32" s="121"/>
      <c r="AC32" s="121"/>
    </row>
    <row r="33" spans="1:29" ht="13.5">
      <c r="A33" s="130" t="s">
        <v>84</v>
      </c>
      <c r="B33" s="128">
        <v>45</v>
      </c>
      <c r="C33" s="135">
        <f t="shared" si="6"/>
        <v>0.06</v>
      </c>
      <c r="D33" s="128"/>
      <c r="E33" s="124" t="e">
        <f t="shared" si="7"/>
        <v>#DIV/0!</v>
      </c>
      <c r="F33" s="128"/>
      <c r="G33" s="124" t="e">
        <f t="shared" si="8"/>
        <v>#DIV/0!</v>
      </c>
      <c r="H33" s="128"/>
      <c r="I33" s="124" t="e">
        <f t="shared" si="9"/>
        <v>#DIV/0!</v>
      </c>
      <c r="J33" s="128"/>
      <c r="K33" s="129" t="e">
        <f t="shared" si="10"/>
        <v>#DIV/0!</v>
      </c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21"/>
      <c r="Y33" s="121"/>
      <c r="Z33" s="121"/>
      <c r="AA33" s="121"/>
      <c r="AB33" s="121"/>
      <c r="AC33" s="121"/>
    </row>
    <row r="34" spans="1:29" ht="13.5">
      <c r="A34" s="130" t="s">
        <v>85</v>
      </c>
      <c r="B34" s="128">
        <v>20</v>
      </c>
      <c r="C34" s="135">
        <f t="shared" si="6"/>
        <v>0.02666666666666667</v>
      </c>
      <c r="D34" s="128"/>
      <c r="E34" s="124" t="e">
        <f t="shared" si="7"/>
        <v>#DIV/0!</v>
      </c>
      <c r="F34" s="128"/>
      <c r="G34" s="124" t="e">
        <f t="shared" si="8"/>
        <v>#DIV/0!</v>
      </c>
      <c r="H34" s="128"/>
      <c r="I34" s="124" t="e">
        <f t="shared" si="9"/>
        <v>#DIV/0!</v>
      </c>
      <c r="J34" s="128"/>
      <c r="K34" s="129" t="e">
        <f t="shared" si="10"/>
        <v>#DIV/0!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  <c r="X34" s="121"/>
      <c r="Y34" s="121"/>
      <c r="Z34" s="121"/>
      <c r="AA34" s="121"/>
      <c r="AB34" s="121"/>
      <c r="AC34" s="121"/>
    </row>
    <row r="35" spans="1:29" ht="13.5">
      <c r="A35" s="130" t="s">
        <v>86</v>
      </c>
      <c r="B35" s="128">
        <v>1</v>
      </c>
      <c r="C35" s="135">
        <f t="shared" si="6"/>
        <v>0.0013333333333333333</v>
      </c>
      <c r="D35" s="128"/>
      <c r="E35" s="124" t="e">
        <f t="shared" si="7"/>
        <v>#DIV/0!</v>
      </c>
      <c r="F35" s="128"/>
      <c r="G35" s="124" t="e">
        <f t="shared" si="8"/>
        <v>#DIV/0!</v>
      </c>
      <c r="H35" s="128"/>
      <c r="I35" s="124" t="e">
        <f t="shared" si="9"/>
        <v>#DIV/0!</v>
      </c>
      <c r="J35" s="128"/>
      <c r="K35" s="129" t="e">
        <f t="shared" si="10"/>
        <v>#DIV/0!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1"/>
      <c r="X35" s="121"/>
      <c r="Y35" s="121"/>
      <c r="Z35" s="121"/>
      <c r="AA35" s="121"/>
      <c r="AB35" s="121"/>
      <c r="AC35" s="121"/>
    </row>
    <row r="36" spans="1:29" ht="13.5">
      <c r="A36" s="130" t="s">
        <v>87</v>
      </c>
      <c r="B36" s="128">
        <v>1</v>
      </c>
      <c r="C36" s="135">
        <f t="shared" si="6"/>
        <v>0.0013333333333333333</v>
      </c>
      <c r="D36" s="128"/>
      <c r="E36" s="124" t="e">
        <f t="shared" si="7"/>
        <v>#DIV/0!</v>
      </c>
      <c r="F36" s="128"/>
      <c r="G36" s="124" t="e">
        <f t="shared" si="8"/>
        <v>#DIV/0!</v>
      </c>
      <c r="H36" s="128"/>
      <c r="I36" s="124" t="e">
        <f t="shared" si="9"/>
        <v>#DIV/0!</v>
      </c>
      <c r="J36" s="128"/>
      <c r="K36" s="129" t="e">
        <f t="shared" si="10"/>
        <v>#DIV/0!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  <c r="X36" s="121"/>
      <c r="Y36" s="121"/>
      <c r="Z36" s="121"/>
      <c r="AA36" s="121"/>
      <c r="AB36" s="121"/>
      <c r="AC36" s="121"/>
    </row>
    <row r="37" spans="1:29" ht="13.5">
      <c r="A37" s="130" t="s">
        <v>88</v>
      </c>
      <c r="B37" s="128">
        <v>1</v>
      </c>
      <c r="C37" s="135">
        <f t="shared" si="6"/>
        <v>0.0013333333333333333</v>
      </c>
      <c r="D37" s="128"/>
      <c r="E37" s="124" t="e">
        <f t="shared" si="7"/>
        <v>#DIV/0!</v>
      </c>
      <c r="F37" s="128"/>
      <c r="G37" s="124" t="e">
        <f t="shared" si="8"/>
        <v>#DIV/0!</v>
      </c>
      <c r="H37" s="128"/>
      <c r="I37" s="124" t="e">
        <f t="shared" si="9"/>
        <v>#DIV/0!</v>
      </c>
      <c r="J37" s="128"/>
      <c r="K37" s="129" t="e">
        <f t="shared" si="10"/>
        <v>#DIV/0!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  <c r="X37" s="121"/>
      <c r="Y37" s="121"/>
      <c r="Z37" s="121"/>
      <c r="AA37" s="121"/>
      <c r="AB37" s="121"/>
      <c r="AC37" s="121"/>
    </row>
    <row r="38" spans="1:29" ht="13.5">
      <c r="A38" s="130" t="s">
        <v>89</v>
      </c>
      <c r="B38" s="128">
        <v>11</v>
      </c>
      <c r="C38" s="135">
        <f t="shared" si="6"/>
        <v>0.014666666666666666</v>
      </c>
      <c r="D38" s="128"/>
      <c r="E38" s="124" t="e">
        <f t="shared" si="7"/>
        <v>#DIV/0!</v>
      </c>
      <c r="F38" s="128"/>
      <c r="G38" s="124" t="e">
        <f t="shared" si="8"/>
        <v>#DIV/0!</v>
      </c>
      <c r="H38" s="128"/>
      <c r="I38" s="124" t="e">
        <f t="shared" si="9"/>
        <v>#DIV/0!</v>
      </c>
      <c r="J38" s="128"/>
      <c r="K38" s="129" t="e">
        <f t="shared" si="10"/>
        <v>#DIV/0!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X38" s="121"/>
      <c r="Y38" s="121"/>
      <c r="Z38" s="121"/>
      <c r="AA38" s="121"/>
      <c r="AB38" s="121"/>
      <c r="AC38" s="121"/>
    </row>
    <row r="39" spans="1:29" ht="13.5">
      <c r="A39" s="130" t="s">
        <v>90</v>
      </c>
      <c r="B39" s="128">
        <v>61</v>
      </c>
      <c r="C39" s="135">
        <f t="shared" si="6"/>
        <v>0.08133333333333333</v>
      </c>
      <c r="D39" s="128"/>
      <c r="E39" s="124" t="e">
        <f t="shared" si="7"/>
        <v>#DIV/0!</v>
      </c>
      <c r="F39" s="128"/>
      <c r="G39" s="124" t="e">
        <f t="shared" si="8"/>
        <v>#DIV/0!</v>
      </c>
      <c r="H39" s="128"/>
      <c r="I39" s="124" t="e">
        <f t="shared" si="9"/>
        <v>#DIV/0!</v>
      </c>
      <c r="J39" s="128"/>
      <c r="K39" s="129" t="e">
        <f t="shared" si="10"/>
        <v>#DIV/0!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1"/>
      <c r="X39" s="121"/>
      <c r="Y39" s="121"/>
      <c r="Z39" s="121"/>
      <c r="AA39" s="121"/>
      <c r="AB39" s="121"/>
      <c r="AC39" s="121"/>
    </row>
    <row r="40" spans="1:29" ht="13.5">
      <c r="A40" s="130" t="s">
        <v>91</v>
      </c>
      <c r="B40" s="128">
        <v>120</v>
      </c>
      <c r="C40" s="135">
        <f t="shared" si="6"/>
        <v>0.16</v>
      </c>
      <c r="D40" s="128"/>
      <c r="E40" s="124" t="e">
        <f t="shared" si="7"/>
        <v>#DIV/0!</v>
      </c>
      <c r="F40" s="128"/>
      <c r="G40" s="124" t="e">
        <f t="shared" si="8"/>
        <v>#DIV/0!</v>
      </c>
      <c r="H40" s="128"/>
      <c r="I40" s="124" t="e">
        <f t="shared" si="9"/>
        <v>#DIV/0!</v>
      </c>
      <c r="J40" s="128"/>
      <c r="K40" s="129" t="e">
        <f t="shared" si="10"/>
        <v>#DIV/0!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  <c r="X40" s="121"/>
      <c r="Y40" s="121"/>
      <c r="Z40" s="121"/>
      <c r="AA40" s="121"/>
      <c r="AB40" s="121"/>
      <c r="AC40" s="121"/>
    </row>
    <row r="41" spans="1:29" ht="13.5">
      <c r="A41" s="130" t="s">
        <v>92</v>
      </c>
      <c r="B41" s="128">
        <v>121</v>
      </c>
      <c r="C41" s="135">
        <f t="shared" si="6"/>
        <v>0.16133333333333333</v>
      </c>
      <c r="D41" s="128"/>
      <c r="E41" s="124" t="e">
        <f t="shared" si="7"/>
        <v>#DIV/0!</v>
      </c>
      <c r="F41" s="128"/>
      <c r="G41" s="124" t="e">
        <f t="shared" si="8"/>
        <v>#DIV/0!</v>
      </c>
      <c r="H41" s="128"/>
      <c r="I41" s="124" t="e">
        <f t="shared" si="9"/>
        <v>#DIV/0!</v>
      </c>
      <c r="J41" s="128"/>
      <c r="K41" s="129" t="e">
        <f t="shared" si="10"/>
        <v>#DIV/0!</v>
      </c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1"/>
      <c r="X41" s="121"/>
      <c r="Y41" s="121"/>
      <c r="Z41" s="121"/>
      <c r="AA41" s="121"/>
      <c r="AB41" s="121"/>
      <c r="AC41" s="121"/>
    </row>
    <row r="42" spans="1:29" ht="15.75" thickBot="1">
      <c r="A42" s="131" t="s">
        <v>80</v>
      </c>
      <c r="B42" s="132">
        <f aca="true" t="shared" si="11" ref="B42:K42">SUM(B30:B41)</f>
        <v>750</v>
      </c>
      <c r="C42" s="136">
        <f t="shared" si="11"/>
        <v>1</v>
      </c>
      <c r="D42" s="132">
        <f t="shared" si="11"/>
        <v>0</v>
      </c>
      <c r="E42" s="133" t="e">
        <f t="shared" si="11"/>
        <v>#DIV/0!</v>
      </c>
      <c r="F42" s="132">
        <f t="shared" si="11"/>
        <v>0</v>
      </c>
      <c r="G42" s="133" t="e">
        <f t="shared" si="11"/>
        <v>#DIV/0!</v>
      </c>
      <c r="H42" s="132">
        <f t="shared" si="11"/>
        <v>0</v>
      </c>
      <c r="I42" s="133" t="e">
        <f t="shared" si="11"/>
        <v>#DIV/0!</v>
      </c>
      <c r="J42" s="132">
        <f t="shared" si="11"/>
        <v>0</v>
      </c>
      <c r="K42" s="134" t="e">
        <f t="shared" si="11"/>
        <v>#DIV/0!</v>
      </c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1"/>
      <c r="X42" s="121"/>
      <c r="Y42" s="121"/>
      <c r="Z42" s="121"/>
      <c r="AA42" s="121"/>
      <c r="AB42" s="121"/>
      <c r="AC42" s="121"/>
    </row>
    <row r="43" spans="12:29" ht="12.75"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1"/>
      <c r="X43" s="121"/>
      <c r="Y43" s="121"/>
      <c r="Z43" s="121"/>
      <c r="AA43" s="121"/>
      <c r="AB43" s="121"/>
      <c r="AC43" s="121"/>
    </row>
  </sheetData>
  <sheetProtection/>
  <mergeCells count="31">
    <mergeCell ref="A2:K3"/>
    <mergeCell ref="A5:K5"/>
    <mergeCell ref="A6:K6"/>
    <mergeCell ref="B7:C7"/>
    <mergeCell ref="D7:E7"/>
    <mergeCell ref="F7:G7"/>
    <mergeCell ref="H7:I7"/>
    <mergeCell ref="J7:K7"/>
    <mergeCell ref="J9:K9"/>
    <mergeCell ref="B10:C10"/>
    <mergeCell ref="D10:E10"/>
    <mergeCell ref="F10:G10"/>
    <mergeCell ref="H10:I10"/>
    <mergeCell ref="J10:K10"/>
    <mergeCell ref="D13:E13"/>
    <mergeCell ref="F13:G13"/>
    <mergeCell ref="H13:I13"/>
    <mergeCell ref="B9:C9"/>
    <mergeCell ref="D9:E9"/>
    <mergeCell ref="F9:G9"/>
    <mergeCell ref="H9:I9"/>
    <mergeCell ref="J13:K13"/>
    <mergeCell ref="M13:N13"/>
    <mergeCell ref="O13:P13"/>
    <mergeCell ref="A12:A14"/>
    <mergeCell ref="B12:C12"/>
    <mergeCell ref="D12:E12"/>
    <mergeCell ref="F12:G12"/>
    <mergeCell ref="H12:I12"/>
    <mergeCell ref="J12:K12"/>
    <mergeCell ref="B13:C13"/>
  </mergeCells>
  <conditionalFormatting sqref="C30:C42 C15:C28">
    <cfRule type="expression" priority="1" dxfId="9" stopIfTrue="1">
      <formula>ISERR($C15)=TRUE</formula>
    </cfRule>
  </conditionalFormatting>
  <conditionalFormatting sqref="E30:E42 E15:E28">
    <cfRule type="expression" priority="2" dxfId="9" stopIfTrue="1">
      <formula>ISERR($E15)=TRUE</formula>
    </cfRule>
  </conditionalFormatting>
  <conditionalFormatting sqref="G30:G42 G15:G28">
    <cfRule type="expression" priority="3" dxfId="9" stopIfTrue="1">
      <formula>ISERR($G15)=TRUE</formula>
    </cfRule>
  </conditionalFormatting>
  <conditionalFormatting sqref="I30:I42 I15:I28">
    <cfRule type="expression" priority="4" dxfId="9" stopIfTrue="1">
      <formula>ISERR($I15)=TRUE</formula>
    </cfRule>
  </conditionalFormatting>
  <conditionalFormatting sqref="K30:K42 K15:K28">
    <cfRule type="expression" priority="5" dxfId="9" stopIfTrue="1">
      <formula>ISERR($K15)=TRUE</formula>
    </cfRule>
  </conditionalFormatting>
  <printOptions/>
  <pageMargins left="0.35433070866141736" right="0.35433070866141736" top="0.7086614173228347" bottom="0.629921259842519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Tomáš Ďurta</cp:lastModifiedBy>
  <cp:lastPrinted>2016-05-23T07:16:50Z</cp:lastPrinted>
  <dcterms:created xsi:type="dcterms:W3CDTF">2015-10-21T09:11:56Z</dcterms:created>
  <dcterms:modified xsi:type="dcterms:W3CDTF">2018-09-28T07:16:10Z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040c030b-ed54-4be0-ac9f-9208e58ea7d4</vt:lpwstr>
  </property>
</Properties>
</file>