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stubask-my.sharepoint.com/personal/peter_morgenstein_stuba_sk/Documents/PRÁCA/Rozvoj/budova fa/toalety/podklady podlimitnu zakazku - Toalety/doplnenie_k VO/vykaz vymer_22-12-2020/"/>
    </mc:Choice>
  </mc:AlternateContent>
  <xr:revisionPtr revIDLastSave="76" documentId="11_821494879E7F4504150800EC21F13761868B2E5C" xr6:coauthVersionLast="45" xr6:coauthVersionMax="45" xr10:uidLastSave="{003C05FB-5A29-45FB-AD12-08E8F85CABE8}"/>
  <bookViews>
    <workbookView xWindow="-120" yWindow="-120" windowWidth="29040" windowHeight="15840" xr2:uid="{00000000-000D-0000-FFFF-FFFF00000000}"/>
  </bookViews>
  <sheets>
    <sheet name="Rekapitulácia stavby" sheetId="1" r:id="rId1"/>
    <sheet name="A - Rekonštrukcia toaliet..." sheetId="2" r:id="rId2"/>
    <sheet name="L - Rekonštrukcia toaliet..." sheetId="3" r:id="rId3"/>
    <sheet name="P - Rekonštrukcia toaliet..." sheetId="4" r:id="rId4"/>
    <sheet name="S - Prečerpávajúce zariad..." sheetId="5" r:id="rId5"/>
    <sheet name="Zoznam figúr" sheetId="6" r:id="rId6"/>
  </sheets>
  <definedNames>
    <definedName name="_xlnm._FilterDatabase" localSheetId="1" hidden="1">'A - Rekonštrukcia toaliet...'!$C$142:$K$1023</definedName>
    <definedName name="_xlnm._FilterDatabase" localSheetId="2" hidden="1">'L - Rekonštrukcia toaliet...'!$C$142:$K$1170</definedName>
    <definedName name="_xlnm._FilterDatabase" localSheetId="3" hidden="1">'P - Rekonštrukcia toaliet...'!$C$143:$K$1013</definedName>
    <definedName name="_xlnm._FilterDatabase" localSheetId="4" hidden="1">'S - Prečerpávajúce zariad...'!$C$121:$K$176</definedName>
    <definedName name="_xlnm.Print_Titles" localSheetId="1">'A - Rekonštrukcia toaliet...'!$142:$142</definedName>
    <definedName name="_xlnm.Print_Titles" localSheetId="2">'L - Rekonštrukcia toaliet...'!$142:$142</definedName>
    <definedName name="_xlnm.Print_Titles" localSheetId="3">'P - Rekonštrukcia toaliet...'!$143:$143</definedName>
    <definedName name="_xlnm.Print_Titles" localSheetId="0">'Rekapitulácia stavby'!$92:$92</definedName>
    <definedName name="_xlnm.Print_Titles" localSheetId="4">'S - Prečerpávajúce zariad...'!$121:$121</definedName>
    <definedName name="_xlnm.Print_Titles" localSheetId="5">'Zoznam figúr'!$9:$9</definedName>
    <definedName name="_xlnm.Print_Area" localSheetId="1">'A - Rekonštrukcia toaliet...'!$C$4:$J$76,'A - Rekonštrukcia toaliet...'!$C$82:$J$124,'A - Rekonštrukcia toaliet...'!$C$130:$J$1023</definedName>
    <definedName name="_xlnm.Print_Area" localSheetId="2">'L - Rekonštrukcia toaliet...'!$C$4:$J$76,'L - Rekonštrukcia toaliet...'!$C$82:$J$124,'L - Rekonštrukcia toaliet...'!$C$130:$J$1170</definedName>
    <definedName name="_xlnm.Print_Area" localSheetId="3">'P - Rekonštrukcia toaliet...'!$C$4:$J$76,'P - Rekonštrukcia toaliet...'!$C$82:$J$125,'P - Rekonštrukcia toaliet...'!$C$131:$J$1013</definedName>
    <definedName name="_xlnm.Print_Area" localSheetId="0">'Rekapitulácia stavby'!$D$4:$AO$76,'Rekapitulácia stavby'!$C$82:$AQ$99</definedName>
    <definedName name="_xlnm.Print_Area" localSheetId="4">'S - Prečerpávajúce zariad...'!$C$4:$J$76,'S - Prečerpávajúce zariad...'!$C$82:$J$103,'S - Prečerpávajúce zariad...'!$C$109:$J$176</definedName>
    <definedName name="_xlnm.Print_Area" localSheetId="5">'Zoznam figúr'!$C$4:$G$17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781" i="4" l="1"/>
  <c r="BI781" i="4"/>
  <c r="BH781" i="4"/>
  <c r="BG781" i="4"/>
  <c r="BE781" i="4"/>
  <c r="T781" i="4"/>
  <c r="R781" i="4"/>
  <c r="P781" i="4"/>
  <c r="J781" i="4"/>
  <c r="BF781" i="4" s="1"/>
  <c r="D7" i="6" l="1"/>
  <c r="J37" i="5"/>
  <c r="J36" i="5"/>
  <c r="AY98" i="1" s="1"/>
  <c r="J35" i="5"/>
  <c r="AX98" i="1"/>
  <c r="BI176" i="5"/>
  <c r="BH176" i="5"/>
  <c r="BG176" i="5"/>
  <c r="BE176" i="5"/>
  <c r="BK176" i="5"/>
  <c r="J176" i="5" s="1"/>
  <c r="BF176" i="5" s="1"/>
  <c r="BI175" i="5"/>
  <c r="BH175" i="5"/>
  <c r="BG175" i="5"/>
  <c r="BE175" i="5"/>
  <c r="BK175" i="5"/>
  <c r="J175" i="5" s="1"/>
  <c r="BF175" i="5" s="1"/>
  <c r="BI174" i="5"/>
  <c r="BH174" i="5"/>
  <c r="BG174" i="5"/>
  <c r="BE174" i="5"/>
  <c r="BK174" i="5"/>
  <c r="J174" i="5" s="1"/>
  <c r="BF174" i="5" s="1"/>
  <c r="BI173" i="5"/>
  <c r="BH173" i="5"/>
  <c r="BG173" i="5"/>
  <c r="BE173" i="5"/>
  <c r="BK173" i="5"/>
  <c r="J173" i="5" s="1"/>
  <c r="BF173" i="5" s="1"/>
  <c r="BI172" i="5"/>
  <c r="BH172" i="5"/>
  <c r="BG172" i="5"/>
  <c r="BE172" i="5"/>
  <c r="BK172" i="5"/>
  <c r="J172" i="5" s="1"/>
  <c r="BF172" i="5" s="1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2" i="5"/>
  <c r="BH162" i="5"/>
  <c r="BG162" i="5"/>
  <c r="BE162" i="5"/>
  <c r="T162" i="5"/>
  <c r="T161" i="5" s="1"/>
  <c r="R162" i="5"/>
  <c r="R161" i="5" s="1"/>
  <c r="P162" i="5"/>
  <c r="P161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6" i="5"/>
  <c r="BH146" i="5"/>
  <c r="BG146" i="5"/>
  <c r="BE146" i="5"/>
  <c r="T146" i="5"/>
  <c r="R146" i="5"/>
  <c r="P146" i="5"/>
  <c r="BI143" i="5"/>
  <c r="BH143" i="5"/>
  <c r="BG143" i="5"/>
  <c r="BE143" i="5"/>
  <c r="T143" i="5"/>
  <c r="R143" i="5"/>
  <c r="P143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5" i="5"/>
  <c r="BH125" i="5"/>
  <c r="BG125" i="5"/>
  <c r="BE125" i="5"/>
  <c r="T125" i="5"/>
  <c r="R125" i="5"/>
  <c r="P125" i="5"/>
  <c r="J119" i="5"/>
  <c r="J118" i="5"/>
  <c r="F118" i="5"/>
  <c r="F116" i="5"/>
  <c r="E114" i="5"/>
  <c r="J92" i="5"/>
  <c r="J91" i="5"/>
  <c r="F91" i="5"/>
  <c r="F89" i="5"/>
  <c r="E87" i="5"/>
  <c r="J18" i="5"/>
  <c r="E18" i="5"/>
  <c r="F92" i="5" s="1"/>
  <c r="J17" i="5"/>
  <c r="J12" i="5"/>
  <c r="J89" i="5"/>
  <c r="E7" i="5"/>
  <c r="E85" i="5" s="1"/>
  <c r="J37" i="4"/>
  <c r="J36" i="4"/>
  <c r="AY97" i="1" s="1"/>
  <c r="J35" i="4"/>
  <c r="AX97" i="1"/>
  <c r="BI1013" i="4"/>
  <c r="BH1013" i="4"/>
  <c r="BG1013" i="4"/>
  <c r="BE1013" i="4"/>
  <c r="BK1013" i="4"/>
  <c r="J1013" i="4" s="1"/>
  <c r="BF1013" i="4" s="1"/>
  <c r="BI1012" i="4"/>
  <c r="BH1012" i="4"/>
  <c r="BG1012" i="4"/>
  <c r="BE1012" i="4"/>
  <c r="BK1012" i="4"/>
  <c r="J1012" i="4"/>
  <c r="BF1012" i="4" s="1"/>
  <c r="BI1011" i="4"/>
  <c r="BH1011" i="4"/>
  <c r="BG1011" i="4"/>
  <c r="BE1011" i="4"/>
  <c r="BK1011" i="4"/>
  <c r="J1011" i="4" s="1"/>
  <c r="BF1011" i="4" s="1"/>
  <c r="BI1010" i="4"/>
  <c r="BH1010" i="4"/>
  <c r="BG1010" i="4"/>
  <c r="BE1010" i="4"/>
  <c r="BK1010" i="4"/>
  <c r="J1010" i="4" s="1"/>
  <c r="BF1010" i="4" s="1"/>
  <c r="BI1009" i="4"/>
  <c r="BH1009" i="4"/>
  <c r="BG1009" i="4"/>
  <c r="BE1009" i="4"/>
  <c r="BK1009" i="4"/>
  <c r="J1009" i="4"/>
  <c r="BF1009" i="4" s="1"/>
  <c r="BI1007" i="4"/>
  <c r="BH1007" i="4"/>
  <c r="BG1007" i="4"/>
  <c r="BE1007" i="4"/>
  <c r="T1007" i="4"/>
  <c r="T1006" i="4" s="1"/>
  <c r="T1005" i="4" s="1"/>
  <c r="R1007" i="4"/>
  <c r="R1006" i="4" s="1"/>
  <c r="R1005" i="4" s="1"/>
  <c r="P1007" i="4"/>
  <c r="P1006" i="4"/>
  <c r="P1005" i="4" s="1"/>
  <c r="BI1004" i="4"/>
  <c r="BH1004" i="4"/>
  <c r="BG1004" i="4"/>
  <c r="BE1004" i="4"/>
  <c r="T1004" i="4"/>
  <c r="R1004" i="4"/>
  <c r="P1004" i="4"/>
  <c r="BI1003" i="4"/>
  <c r="BH1003" i="4"/>
  <c r="BG1003" i="4"/>
  <c r="BE1003" i="4"/>
  <c r="T1003" i="4"/>
  <c r="R1003" i="4"/>
  <c r="P1003" i="4"/>
  <c r="BI1002" i="4"/>
  <c r="BH1002" i="4"/>
  <c r="BG1002" i="4"/>
  <c r="BE1002" i="4"/>
  <c r="T1002" i="4"/>
  <c r="R1002" i="4"/>
  <c r="P1002" i="4"/>
  <c r="BI1000" i="4"/>
  <c r="BH1000" i="4"/>
  <c r="BG1000" i="4"/>
  <c r="BE1000" i="4"/>
  <c r="T1000" i="4"/>
  <c r="R1000" i="4"/>
  <c r="P1000" i="4"/>
  <c r="BI999" i="4"/>
  <c r="BH999" i="4"/>
  <c r="BG999" i="4"/>
  <c r="BE999" i="4"/>
  <c r="T999" i="4"/>
  <c r="R999" i="4"/>
  <c r="P999" i="4"/>
  <c r="BI998" i="4"/>
  <c r="BH998" i="4"/>
  <c r="BG998" i="4"/>
  <c r="BE998" i="4"/>
  <c r="T998" i="4"/>
  <c r="R998" i="4"/>
  <c r="P998" i="4"/>
  <c r="BI997" i="4"/>
  <c r="BH997" i="4"/>
  <c r="BG997" i="4"/>
  <c r="BE997" i="4"/>
  <c r="T997" i="4"/>
  <c r="R997" i="4"/>
  <c r="P997" i="4"/>
  <c r="BI996" i="4"/>
  <c r="BH996" i="4"/>
  <c r="BG996" i="4"/>
  <c r="BE996" i="4"/>
  <c r="T996" i="4"/>
  <c r="R996" i="4"/>
  <c r="P996" i="4"/>
  <c r="BI995" i="4"/>
  <c r="BH995" i="4"/>
  <c r="BG995" i="4"/>
  <c r="BE995" i="4"/>
  <c r="T995" i="4"/>
  <c r="R995" i="4"/>
  <c r="P995" i="4"/>
  <c r="BI994" i="4"/>
  <c r="BH994" i="4"/>
  <c r="BG994" i="4"/>
  <c r="BE994" i="4"/>
  <c r="T994" i="4"/>
  <c r="R994" i="4"/>
  <c r="P994" i="4"/>
  <c r="BI993" i="4"/>
  <c r="BH993" i="4"/>
  <c r="BG993" i="4"/>
  <c r="BE993" i="4"/>
  <c r="T993" i="4"/>
  <c r="R993" i="4"/>
  <c r="P993" i="4"/>
  <c r="BI992" i="4"/>
  <c r="BH992" i="4"/>
  <c r="BG992" i="4"/>
  <c r="BE992" i="4"/>
  <c r="T992" i="4"/>
  <c r="R992" i="4"/>
  <c r="P992" i="4"/>
  <c r="BI991" i="4"/>
  <c r="BH991" i="4"/>
  <c r="BG991" i="4"/>
  <c r="BE991" i="4"/>
  <c r="T991" i="4"/>
  <c r="R991" i="4"/>
  <c r="P991" i="4"/>
  <c r="BI990" i="4"/>
  <c r="BH990" i="4"/>
  <c r="BG990" i="4"/>
  <c r="BE990" i="4"/>
  <c r="T990" i="4"/>
  <c r="R990" i="4"/>
  <c r="P990" i="4"/>
  <c r="BI989" i="4"/>
  <c r="BH989" i="4"/>
  <c r="BG989" i="4"/>
  <c r="BE989" i="4"/>
  <c r="T989" i="4"/>
  <c r="R989" i="4"/>
  <c r="P989" i="4"/>
  <c r="BI988" i="4"/>
  <c r="BH988" i="4"/>
  <c r="BG988" i="4"/>
  <c r="BE988" i="4"/>
  <c r="T988" i="4"/>
  <c r="R988" i="4"/>
  <c r="P988" i="4"/>
  <c r="BI987" i="4"/>
  <c r="BH987" i="4"/>
  <c r="BG987" i="4"/>
  <c r="BE987" i="4"/>
  <c r="T987" i="4"/>
  <c r="R987" i="4"/>
  <c r="P987" i="4"/>
  <c r="BI986" i="4"/>
  <c r="BH986" i="4"/>
  <c r="BG986" i="4"/>
  <c r="BE986" i="4"/>
  <c r="T986" i="4"/>
  <c r="R986" i="4"/>
  <c r="P986" i="4"/>
  <c r="BI985" i="4"/>
  <c r="BH985" i="4"/>
  <c r="BG985" i="4"/>
  <c r="BE985" i="4"/>
  <c r="T985" i="4"/>
  <c r="R985" i="4"/>
  <c r="P985" i="4"/>
  <c r="BI984" i="4"/>
  <c r="BH984" i="4"/>
  <c r="BG984" i="4"/>
  <c r="BE984" i="4"/>
  <c r="T984" i="4"/>
  <c r="R984" i="4"/>
  <c r="P984" i="4"/>
  <c r="BI983" i="4"/>
  <c r="BH983" i="4"/>
  <c r="BG983" i="4"/>
  <c r="BE983" i="4"/>
  <c r="T983" i="4"/>
  <c r="R983" i="4"/>
  <c r="P983" i="4"/>
  <c r="BI982" i="4"/>
  <c r="BH982" i="4"/>
  <c r="BG982" i="4"/>
  <c r="BE982" i="4"/>
  <c r="T982" i="4"/>
  <c r="R982" i="4"/>
  <c r="P982" i="4"/>
  <c r="BI981" i="4"/>
  <c r="BH981" i="4"/>
  <c r="BG981" i="4"/>
  <c r="BE981" i="4"/>
  <c r="T981" i="4"/>
  <c r="R981" i="4"/>
  <c r="P981" i="4"/>
  <c r="BI980" i="4"/>
  <c r="BH980" i="4"/>
  <c r="BG980" i="4"/>
  <c r="BE980" i="4"/>
  <c r="T980" i="4"/>
  <c r="R980" i="4"/>
  <c r="P980" i="4"/>
  <c r="BI979" i="4"/>
  <c r="BH979" i="4"/>
  <c r="BG979" i="4"/>
  <c r="BE979" i="4"/>
  <c r="T979" i="4"/>
  <c r="R979" i="4"/>
  <c r="P979" i="4"/>
  <c r="BI978" i="4"/>
  <c r="BH978" i="4"/>
  <c r="BG978" i="4"/>
  <c r="BE978" i="4"/>
  <c r="T978" i="4"/>
  <c r="R978" i="4"/>
  <c r="P978" i="4"/>
  <c r="BI977" i="4"/>
  <c r="BH977" i="4"/>
  <c r="BG977" i="4"/>
  <c r="BE977" i="4"/>
  <c r="T977" i="4"/>
  <c r="R977" i="4"/>
  <c r="P977" i="4"/>
  <c r="BI976" i="4"/>
  <c r="BH976" i="4"/>
  <c r="BG976" i="4"/>
  <c r="BE976" i="4"/>
  <c r="T976" i="4"/>
  <c r="R976" i="4"/>
  <c r="P976" i="4"/>
  <c r="BI975" i="4"/>
  <c r="BH975" i="4"/>
  <c r="BG975" i="4"/>
  <c r="BE975" i="4"/>
  <c r="T975" i="4"/>
  <c r="R975" i="4"/>
  <c r="P975" i="4"/>
  <c r="BI974" i="4"/>
  <c r="BH974" i="4"/>
  <c r="BG974" i="4"/>
  <c r="BE974" i="4"/>
  <c r="T974" i="4"/>
  <c r="R974" i="4"/>
  <c r="P974" i="4"/>
  <c r="BI973" i="4"/>
  <c r="BH973" i="4"/>
  <c r="BG973" i="4"/>
  <c r="BE973" i="4"/>
  <c r="T973" i="4"/>
  <c r="R973" i="4"/>
  <c r="P973" i="4"/>
  <c r="BI972" i="4"/>
  <c r="BH972" i="4"/>
  <c r="BG972" i="4"/>
  <c r="BE972" i="4"/>
  <c r="T972" i="4"/>
  <c r="R972" i="4"/>
  <c r="P972" i="4"/>
  <c r="BI971" i="4"/>
  <c r="BH971" i="4"/>
  <c r="BG971" i="4"/>
  <c r="BE971" i="4"/>
  <c r="T971" i="4"/>
  <c r="R971" i="4"/>
  <c r="P971" i="4"/>
  <c r="BI970" i="4"/>
  <c r="BH970" i="4"/>
  <c r="BG970" i="4"/>
  <c r="BE970" i="4"/>
  <c r="T970" i="4"/>
  <c r="R970" i="4"/>
  <c r="P970" i="4"/>
  <c r="BI969" i="4"/>
  <c r="BH969" i="4"/>
  <c r="BG969" i="4"/>
  <c r="BE969" i="4"/>
  <c r="T969" i="4"/>
  <c r="R969" i="4"/>
  <c r="P969" i="4"/>
  <c r="BI968" i="4"/>
  <c r="BH968" i="4"/>
  <c r="BG968" i="4"/>
  <c r="BE968" i="4"/>
  <c r="T968" i="4"/>
  <c r="R968" i="4"/>
  <c r="P968" i="4"/>
  <c r="BI967" i="4"/>
  <c r="BH967" i="4"/>
  <c r="BG967" i="4"/>
  <c r="BE967" i="4"/>
  <c r="T967" i="4"/>
  <c r="R967" i="4"/>
  <c r="P967" i="4"/>
  <c r="BI966" i="4"/>
  <c r="BH966" i="4"/>
  <c r="BG966" i="4"/>
  <c r="BE966" i="4"/>
  <c r="T966" i="4"/>
  <c r="R966" i="4"/>
  <c r="P966" i="4"/>
  <c r="BI965" i="4"/>
  <c r="BH965" i="4"/>
  <c r="BG965" i="4"/>
  <c r="BE965" i="4"/>
  <c r="T965" i="4"/>
  <c r="R965" i="4"/>
  <c r="P965" i="4"/>
  <c r="BI964" i="4"/>
  <c r="BH964" i="4"/>
  <c r="BG964" i="4"/>
  <c r="BE964" i="4"/>
  <c r="T964" i="4"/>
  <c r="R964" i="4"/>
  <c r="P964" i="4"/>
  <c r="BI963" i="4"/>
  <c r="BH963" i="4"/>
  <c r="BG963" i="4"/>
  <c r="BE963" i="4"/>
  <c r="T963" i="4"/>
  <c r="R963" i="4"/>
  <c r="P963" i="4"/>
  <c r="BI962" i="4"/>
  <c r="BH962" i="4"/>
  <c r="BG962" i="4"/>
  <c r="BE962" i="4"/>
  <c r="T962" i="4"/>
  <c r="R962" i="4"/>
  <c r="P962" i="4"/>
  <c r="BI961" i="4"/>
  <c r="BH961" i="4"/>
  <c r="BG961" i="4"/>
  <c r="BE961" i="4"/>
  <c r="T961" i="4"/>
  <c r="R961" i="4"/>
  <c r="P961" i="4"/>
  <c r="BI960" i="4"/>
  <c r="BH960" i="4"/>
  <c r="BG960" i="4"/>
  <c r="BE960" i="4"/>
  <c r="T960" i="4"/>
  <c r="R960" i="4"/>
  <c r="P960" i="4"/>
  <c r="BI959" i="4"/>
  <c r="BH959" i="4"/>
  <c r="BG959" i="4"/>
  <c r="BE959" i="4"/>
  <c r="T959" i="4"/>
  <c r="R959" i="4"/>
  <c r="P959" i="4"/>
  <c r="BI958" i="4"/>
  <c r="BH958" i="4"/>
  <c r="BG958" i="4"/>
  <c r="BE958" i="4"/>
  <c r="T958" i="4"/>
  <c r="R958" i="4"/>
  <c r="P958" i="4"/>
  <c r="BI957" i="4"/>
  <c r="BH957" i="4"/>
  <c r="BG957" i="4"/>
  <c r="BE957" i="4"/>
  <c r="T957" i="4"/>
  <c r="R957" i="4"/>
  <c r="P957" i="4"/>
  <c r="BI949" i="4"/>
  <c r="BH949" i="4"/>
  <c r="BG949" i="4"/>
  <c r="BE949" i="4"/>
  <c r="T949" i="4"/>
  <c r="R949" i="4"/>
  <c r="P949" i="4"/>
  <c r="BI940" i="4"/>
  <c r="BH940" i="4"/>
  <c r="BG940" i="4"/>
  <c r="BE940" i="4"/>
  <c r="T940" i="4"/>
  <c r="R940" i="4"/>
  <c r="P940" i="4"/>
  <c r="BI939" i="4"/>
  <c r="BH939" i="4"/>
  <c r="BG939" i="4"/>
  <c r="BE939" i="4"/>
  <c r="T939" i="4"/>
  <c r="R939" i="4"/>
  <c r="P939" i="4"/>
  <c r="BI930" i="4"/>
  <c r="BH930" i="4"/>
  <c r="BG930" i="4"/>
  <c r="BE930" i="4"/>
  <c r="T930" i="4"/>
  <c r="R930" i="4"/>
  <c r="P930" i="4"/>
  <c r="BI927" i="4"/>
  <c r="BH927" i="4"/>
  <c r="BG927" i="4"/>
  <c r="BE927" i="4"/>
  <c r="T927" i="4"/>
  <c r="R927" i="4"/>
  <c r="P927" i="4"/>
  <c r="BI924" i="4"/>
  <c r="BH924" i="4"/>
  <c r="BG924" i="4"/>
  <c r="BE924" i="4"/>
  <c r="T924" i="4"/>
  <c r="R924" i="4"/>
  <c r="P924" i="4"/>
  <c r="BI920" i="4"/>
  <c r="BH920" i="4"/>
  <c r="BG920" i="4"/>
  <c r="BE920" i="4"/>
  <c r="T920" i="4"/>
  <c r="R920" i="4"/>
  <c r="P920" i="4"/>
  <c r="BI903" i="4"/>
  <c r="BH903" i="4"/>
  <c r="BG903" i="4"/>
  <c r="BE903" i="4"/>
  <c r="T903" i="4"/>
  <c r="R903" i="4"/>
  <c r="P903" i="4"/>
  <c r="BI889" i="4"/>
  <c r="BH889" i="4"/>
  <c r="BG889" i="4"/>
  <c r="BE889" i="4"/>
  <c r="T889" i="4"/>
  <c r="R889" i="4"/>
  <c r="P889" i="4"/>
  <c r="BI886" i="4"/>
  <c r="BH886" i="4"/>
  <c r="BG886" i="4"/>
  <c r="BE886" i="4"/>
  <c r="T886" i="4"/>
  <c r="R886" i="4"/>
  <c r="P886" i="4"/>
  <c r="BI872" i="4"/>
  <c r="BH872" i="4"/>
  <c r="BG872" i="4"/>
  <c r="BE872" i="4"/>
  <c r="T872" i="4"/>
  <c r="R872" i="4"/>
  <c r="P872" i="4"/>
  <c r="BI858" i="4"/>
  <c r="BH858" i="4"/>
  <c r="BG858" i="4"/>
  <c r="BE858" i="4"/>
  <c r="T858" i="4"/>
  <c r="R858" i="4"/>
  <c r="P858" i="4"/>
  <c r="BI844" i="4"/>
  <c r="BH844" i="4"/>
  <c r="BG844" i="4"/>
  <c r="BE844" i="4"/>
  <c r="T844" i="4"/>
  <c r="R844" i="4"/>
  <c r="P844" i="4"/>
  <c r="BI830" i="4"/>
  <c r="BH830" i="4"/>
  <c r="BG830" i="4"/>
  <c r="BE830" i="4"/>
  <c r="T830" i="4"/>
  <c r="R830" i="4"/>
  <c r="P830" i="4"/>
  <c r="BI828" i="4"/>
  <c r="BH828" i="4"/>
  <c r="BG828" i="4"/>
  <c r="BE828" i="4"/>
  <c r="T828" i="4"/>
  <c r="R828" i="4"/>
  <c r="P828" i="4"/>
  <c r="BI825" i="4"/>
  <c r="BH825" i="4"/>
  <c r="BG825" i="4"/>
  <c r="BE825" i="4"/>
  <c r="T825" i="4"/>
  <c r="R825" i="4"/>
  <c r="P825" i="4"/>
  <c r="BI816" i="4"/>
  <c r="BH816" i="4"/>
  <c r="BG816" i="4"/>
  <c r="BE816" i="4"/>
  <c r="T816" i="4"/>
  <c r="R816" i="4"/>
  <c r="P816" i="4"/>
  <c r="BI814" i="4"/>
  <c r="BH814" i="4"/>
  <c r="BG814" i="4"/>
  <c r="BE814" i="4"/>
  <c r="T814" i="4"/>
  <c r="R814" i="4"/>
  <c r="P814" i="4"/>
  <c r="BI797" i="4"/>
  <c r="BH797" i="4"/>
  <c r="BG797" i="4"/>
  <c r="BE797" i="4"/>
  <c r="T797" i="4"/>
  <c r="R797" i="4"/>
  <c r="P797" i="4"/>
  <c r="BI795" i="4"/>
  <c r="BH795" i="4"/>
  <c r="BG795" i="4"/>
  <c r="BE795" i="4"/>
  <c r="T795" i="4"/>
  <c r="R795" i="4"/>
  <c r="P795" i="4"/>
  <c r="BI794" i="4"/>
  <c r="BH794" i="4"/>
  <c r="BG794" i="4"/>
  <c r="BE794" i="4"/>
  <c r="T794" i="4"/>
  <c r="R794" i="4"/>
  <c r="P794" i="4"/>
  <c r="BI791" i="4"/>
  <c r="BH791" i="4"/>
  <c r="BG791" i="4"/>
  <c r="BE791" i="4"/>
  <c r="T791" i="4"/>
  <c r="R791" i="4"/>
  <c r="P791" i="4"/>
  <c r="BI788" i="4"/>
  <c r="BH788" i="4"/>
  <c r="BG788" i="4"/>
  <c r="BE788" i="4"/>
  <c r="T788" i="4"/>
  <c r="R788" i="4"/>
  <c r="P788" i="4"/>
  <c r="BI778" i="4"/>
  <c r="BH778" i="4"/>
  <c r="BG778" i="4"/>
  <c r="BE778" i="4"/>
  <c r="T778" i="4"/>
  <c r="R778" i="4"/>
  <c r="P778" i="4"/>
  <c r="BI769" i="4"/>
  <c r="BH769" i="4"/>
  <c r="BG769" i="4"/>
  <c r="BE769" i="4"/>
  <c r="T769" i="4"/>
  <c r="R769" i="4"/>
  <c r="P769" i="4"/>
  <c r="BI767" i="4"/>
  <c r="BH767" i="4"/>
  <c r="BG767" i="4"/>
  <c r="BE767" i="4"/>
  <c r="T767" i="4"/>
  <c r="R767" i="4"/>
  <c r="P767" i="4"/>
  <c r="BI764" i="4"/>
  <c r="BH764" i="4"/>
  <c r="BG764" i="4"/>
  <c r="BE764" i="4"/>
  <c r="T764" i="4"/>
  <c r="R764" i="4"/>
  <c r="P764" i="4"/>
  <c r="BI762" i="4"/>
  <c r="BH762" i="4"/>
  <c r="BG762" i="4"/>
  <c r="BE762" i="4"/>
  <c r="T762" i="4"/>
  <c r="R762" i="4"/>
  <c r="P762" i="4"/>
  <c r="BI761" i="4"/>
  <c r="BH761" i="4"/>
  <c r="BG761" i="4"/>
  <c r="BE761" i="4"/>
  <c r="T761" i="4"/>
  <c r="R761" i="4"/>
  <c r="P761" i="4"/>
  <c r="BI753" i="4"/>
  <c r="BH753" i="4"/>
  <c r="BG753" i="4"/>
  <c r="BE753" i="4"/>
  <c r="T753" i="4"/>
  <c r="R753" i="4"/>
  <c r="P753" i="4"/>
  <c r="BI750" i="4"/>
  <c r="BH750" i="4"/>
  <c r="BG750" i="4"/>
  <c r="BE750" i="4"/>
  <c r="T750" i="4"/>
  <c r="R750" i="4"/>
  <c r="P750" i="4"/>
  <c r="BI748" i="4"/>
  <c r="BH748" i="4"/>
  <c r="BG748" i="4"/>
  <c r="BE748" i="4"/>
  <c r="T748" i="4"/>
  <c r="R748" i="4"/>
  <c r="P748" i="4"/>
  <c r="BI745" i="4"/>
  <c r="BH745" i="4"/>
  <c r="BG745" i="4"/>
  <c r="BE745" i="4"/>
  <c r="T745" i="4"/>
  <c r="R745" i="4"/>
  <c r="P745" i="4"/>
  <c r="BI741" i="4"/>
  <c r="BH741" i="4"/>
  <c r="BG741" i="4"/>
  <c r="BE741" i="4"/>
  <c r="T741" i="4"/>
  <c r="R741" i="4"/>
  <c r="P741" i="4"/>
  <c r="BI738" i="4"/>
  <c r="BH738" i="4"/>
  <c r="BG738" i="4"/>
  <c r="BE738" i="4"/>
  <c r="T738" i="4"/>
  <c r="R738" i="4"/>
  <c r="P738" i="4"/>
  <c r="BI727" i="4"/>
  <c r="BH727" i="4"/>
  <c r="BG727" i="4"/>
  <c r="BE727" i="4"/>
  <c r="T727" i="4"/>
  <c r="R727" i="4"/>
  <c r="P727" i="4"/>
  <c r="BI713" i="4"/>
  <c r="BH713" i="4"/>
  <c r="BG713" i="4"/>
  <c r="BE713" i="4"/>
  <c r="T713" i="4"/>
  <c r="R713" i="4"/>
  <c r="P713" i="4"/>
  <c r="BI710" i="4"/>
  <c r="BH710" i="4"/>
  <c r="BG710" i="4"/>
  <c r="BE710" i="4"/>
  <c r="T710" i="4"/>
  <c r="R710" i="4"/>
  <c r="P710" i="4"/>
  <c r="BI707" i="4"/>
  <c r="BH707" i="4"/>
  <c r="BG707" i="4"/>
  <c r="BE707" i="4"/>
  <c r="T707" i="4"/>
  <c r="R707" i="4"/>
  <c r="P707" i="4"/>
  <c r="BI705" i="4"/>
  <c r="BH705" i="4"/>
  <c r="BG705" i="4"/>
  <c r="BE705" i="4"/>
  <c r="T705" i="4"/>
  <c r="R705" i="4"/>
  <c r="P705" i="4"/>
  <c r="BI704" i="4"/>
  <c r="BH704" i="4"/>
  <c r="BG704" i="4"/>
  <c r="BE704" i="4"/>
  <c r="T704" i="4"/>
  <c r="R704" i="4"/>
  <c r="P704" i="4"/>
  <c r="BI703" i="4"/>
  <c r="BH703" i="4"/>
  <c r="BG703" i="4"/>
  <c r="BE703" i="4"/>
  <c r="T703" i="4"/>
  <c r="R703" i="4"/>
  <c r="P703" i="4"/>
  <c r="BI702" i="4"/>
  <c r="BH702" i="4"/>
  <c r="BG702" i="4"/>
  <c r="BE702" i="4"/>
  <c r="T702" i="4"/>
  <c r="R702" i="4"/>
  <c r="P702" i="4"/>
  <c r="BI694" i="4"/>
  <c r="BH694" i="4"/>
  <c r="BG694" i="4"/>
  <c r="BE694" i="4"/>
  <c r="T694" i="4"/>
  <c r="R694" i="4"/>
  <c r="P694" i="4"/>
  <c r="BI685" i="4"/>
  <c r="BH685" i="4"/>
  <c r="BG685" i="4"/>
  <c r="BE685" i="4"/>
  <c r="T685" i="4"/>
  <c r="R685" i="4"/>
  <c r="P685" i="4"/>
  <c r="BI677" i="4"/>
  <c r="BH677" i="4"/>
  <c r="BG677" i="4"/>
  <c r="BE677" i="4"/>
  <c r="T677" i="4"/>
  <c r="R677" i="4"/>
  <c r="P677" i="4"/>
  <c r="BI669" i="4"/>
  <c r="BH669" i="4"/>
  <c r="BG669" i="4"/>
  <c r="BE669" i="4"/>
  <c r="T669" i="4"/>
  <c r="R669" i="4"/>
  <c r="P669" i="4"/>
  <c r="BI660" i="4"/>
  <c r="BH660" i="4"/>
  <c r="BG660" i="4"/>
  <c r="BE660" i="4"/>
  <c r="T660" i="4"/>
  <c r="R660" i="4"/>
  <c r="P660" i="4"/>
  <c r="BI644" i="4"/>
  <c r="BH644" i="4"/>
  <c r="BG644" i="4"/>
  <c r="BE644" i="4"/>
  <c r="T644" i="4"/>
  <c r="R644" i="4"/>
  <c r="P644" i="4"/>
  <c r="BI636" i="4"/>
  <c r="BH636" i="4"/>
  <c r="BG636" i="4"/>
  <c r="BE636" i="4"/>
  <c r="T636" i="4"/>
  <c r="R636" i="4"/>
  <c r="P636" i="4"/>
  <c r="BI612" i="4"/>
  <c r="BH612" i="4"/>
  <c r="BG612" i="4"/>
  <c r="BE612" i="4"/>
  <c r="T612" i="4"/>
  <c r="R612" i="4"/>
  <c r="P612" i="4"/>
  <c r="BI611" i="4"/>
  <c r="BH611" i="4"/>
  <c r="BG611" i="4"/>
  <c r="BE611" i="4"/>
  <c r="T611" i="4"/>
  <c r="R611" i="4"/>
  <c r="P611" i="4"/>
  <c r="BI609" i="4"/>
  <c r="BH609" i="4"/>
  <c r="BG609" i="4"/>
  <c r="BE609" i="4"/>
  <c r="T609" i="4"/>
  <c r="R609" i="4"/>
  <c r="P609" i="4"/>
  <c r="BI606" i="4"/>
  <c r="BH606" i="4"/>
  <c r="BG606" i="4"/>
  <c r="BE606" i="4"/>
  <c r="T606" i="4"/>
  <c r="R606" i="4"/>
  <c r="P606" i="4"/>
  <c r="BI598" i="4"/>
  <c r="BH598" i="4"/>
  <c r="BG598" i="4"/>
  <c r="BE598" i="4"/>
  <c r="T598" i="4"/>
  <c r="R598" i="4"/>
  <c r="P598" i="4"/>
  <c r="BI595" i="4"/>
  <c r="BH595" i="4"/>
  <c r="BG595" i="4"/>
  <c r="BE595" i="4"/>
  <c r="T595" i="4"/>
  <c r="R595" i="4"/>
  <c r="P595" i="4"/>
  <c r="BI594" i="4"/>
  <c r="BH594" i="4"/>
  <c r="BG594" i="4"/>
  <c r="BE594" i="4"/>
  <c r="T594" i="4"/>
  <c r="R594" i="4"/>
  <c r="P594" i="4"/>
  <c r="BI592" i="4"/>
  <c r="BH592" i="4"/>
  <c r="BG592" i="4"/>
  <c r="BE592" i="4"/>
  <c r="T592" i="4"/>
  <c r="R592" i="4"/>
  <c r="P592" i="4"/>
  <c r="BI591" i="4"/>
  <c r="BH591" i="4"/>
  <c r="BG591" i="4"/>
  <c r="BE591" i="4"/>
  <c r="T591" i="4"/>
  <c r="R591" i="4"/>
  <c r="P591" i="4"/>
  <c r="BI589" i="4"/>
  <c r="BH589" i="4"/>
  <c r="BG589" i="4"/>
  <c r="BE589" i="4"/>
  <c r="T589" i="4"/>
  <c r="T588" i="4" s="1"/>
  <c r="R589" i="4"/>
  <c r="R588" i="4" s="1"/>
  <c r="P589" i="4"/>
  <c r="P588" i="4" s="1"/>
  <c r="BI587" i="4"/>
  <c r="BH587" i="4"/>
  <c r="BG587" i="4"/>
  <c r="BE587" i="4"/>
  <c r="T587" i="4"/>
  <c r="R587" i="4"/>
  <c r="P587" i="4"/>
  <c r="BI586" i="4"/>
  <c r="BH586" i="4"/>
  <c r="BG586" i="4"/>
  <c r="BE586" i="4"/>
  <c r="T586" i="4"/>
  <c r="R586" i="4"/>
  <c r="P586" i="4"/>
  <c r="BI585" i="4"/>
  <c r="BH585" i="4"/>
  <c r="BG585" i="4"/>
  <c r="BE585" i="4"/>
  <c r="T585" i="4"/>
  <c r="R585" i="4"/>
  <c r="P585" i="4"/>
  <c r="BI584" i="4"/>
  <c r="BH584" i="4"/>
  <c r="BG584" i="4"/>
  <c r="BE584" i="4"/>
  <c r="T584" i="4"/>
  <c r="R584" i="4"/>
  <c r="P584" i="4"/>
  <c r="BI583" i="4"/>
  <c r="BH583" i="4"/>
  <c r="BG583" i="4"/>
  <c r="BE583" i="4"/>
  <c r="T583" i="4"/>
  <c r="R583" i="4"/>
  <c r="P583" i="4"/>
  <c r="BI582" i="4"/>
  <c r="BH582" i="4"/>
  <c r="BG582" i="4"/>
  <c r="BE582" i="4"/>
  <c r="T582" i="4"/>
  <c r="R582" i="4"/>
  <c r="P582" i="4"/>
  <c r="BI581" i="4"/>
  <c r="BH581" i="4"/>
  <c r="BG581" i="4"/>
  <c r="BE581" i="4"/>
  <c r="T581" i="4"/>
  <c r="R581" i="4"/>
  <c r="P581" i="4"/>
  <c r="BI580" i="4"/>
  <c r="BH580" i="4"/>
  <c r="BG580" i="4"/>
  <c r="BE580" i="4"/>
  <c r="T580" i="4"/>
  <c r="R580" i="4"/>
  <c r="P580" i="4"/>
  <c r="BI579" i="4"/>
  <c r="BH579" i="4"/>
  <c r="BG579" i="4"/>
  <c r="BE579" i="4"/>
  <c r="T579" i="4"/>
  <c r="R579" i="4"/>
  <c r="P579" i="4"/>
  <c r="BI578" i="4"/>
  <c r="BH578" i="4"/>
  <c r="BG578" i="4"/>
  <c r="BE578" i="4"/>
  <c r="T578" i="4"/>
  <c r="R578" i="4"/>
  <c r="P578" i="4"/>
  <c r="BI577" i="4"/>
  <c r="BH577" i="4"/>
  <c r="BG577" i="4"/>
  <c r="BE577" i="4"/>
  <c r="T577" i="4"/>
  <c r="R577" i="4"/>
  <c r="P577" i="4"/>
  <c r="BI576" i="4"/>
  <c r="BH576" i="4"/>
  <c r="BG576" i="4"/>
  <c r="BE576" i="4"/>
  <c r="T576" i="4"/>
  <c r="R576" i="4"/>
  <c r="P576" i="4"/>
  <c r="BI575" i="4"/>
  <c r="BH575" i="4"/>
  <c r="BG575" i="4"/>
  <c r="BE575" i="4"/>
  <c r="T575" i="4"/>
  <c r="R575" i="4"/>
  <c r="P575" i="4"/>
  <c r="BI574" i="4"/>
  <c r="BH574" i="4"/>
  <c r="BG574" i="4"/>
  <c r="BE574" i="4"/>
  <c r="T574" i="4"/>
  <c r="R574" i="4"/>
  <c r="P574" i="4"/>
  <c r="BI573" i="4"/>
  <c r="BH573" i="4"/>
  <c r="BG573" i="4"/>
  <c r="BE573" i="4"/>
  <c r="T573" i="4"/>
  <c r="R573" i="4"/>
  <c r="P573" i="4"/>
  <c r="BI572" i="4"/>
  <c r="BH572" i="4"/>
  <c r="BG572" i="4"/>
  <c r="BE572" i="4"/>
  <c r="T572" i="4"/>
  <c r="R572" i="4"/>
  <c r="P572" i="4"/>
  <c r="BI571" i="4"/>
  <c r="BH571" i="4"/>
  <c r="BG571" i="4"/>
  <c r="BE571" i="4"/>
  <c r="T571" i="4"/>
  <c r="R571" i="4"/>
  <c r="P571" i="4"/>
  <c r="BI570" i="4"/>
  <c r="BH570" i="4"/>
  <c r="BG570" i="4"/>
  <c r="BE570" i="4"/>
  <c r="T570" i="4"/>
  <c r="R570" i="4"/>
  <c r="P570" i="4"/>
  <c r="BI569" i="4"/>
  <c r="BH569" i="4"/>
  <c r="BG569" i="4"/>
  <c r="BE569" i="4"/>
  <c r="T569" i="4"/>
  <c r="R569" i="4"/>
  <c r="P569" i="4"/>
  <c r="BI568" i="4"/>
  <c r="BH568" i="4"/>
  <c r="BG568" i="4"/>
  <c r="BE568" i="4"/>
  <c r="T568" i="4"/>
  <c r="R568" i="4"/>
  <c r="P568" i="4"/>
  <c r="BI567" i="4"/>
  <c r="BH567" i="4"/>
  <c r="BG567" i="4"/>
  <c r="BE567" i="4"/>
  <c r="T567" i="4"/>
  <c r="R567" i="4"/>
  <c r="P567" i="4"/>
  <c r="BI566" i="4"/>
  <c r="BH566" i="4"/>
  <c r="BG566" i="4"/>
  <c r="BE566" i="4"/>
  <c r="T566" i="4"/>
  <c r="R566" i="4"/>
  <c r="P566" i="4"/>
  <c r="BI565" i="4"/>
  <c r="BH565" i="4"/>
  <c r="BG565" i="4"/>
  <c r="BE565" i="4"/>
  <c r="T565" i="4"/>
  <c r="R565" i="4"/>
  <c r="P565" i="4"/>
  <c r="BI564" i="4"/>
  <c r="BH564" i="4"/>
  <c r="BG564" i="4"/>
  <c r="BE564" i="4"/>
  <c r="T564" i="4"/>
  <c r="R564" i="4"/>
  <c r="P564" i="4"/>
  <c r="BI563" i="4"/>
  <c r="BH563" i="4"/>
  <c r="BG563" i="4"/>
  <c r="BE563" i="4"/>
  <c r="T563" i="4"/>
  <c r="R563" i="4"/>
  <c r="P563" i="4"/>
  <c r="BI562" i="4"/>
  <c r="BH562" i="4"/>
  <c r="BG562" i="4"/>
  <c r="BE562" i="4"/>
  <c r="T562" i="4"/>
  <c r="R562" i="4"/>
  <c r="P562" i="4"/>
  <c r="BI561" i="4"/>
  <c r="BH561" i="4"/>
  <c r="BG561" i="4"/>
  <c r="BE561" i="4"/>
  <c r="T561" i="4"/>
  <c r="R561" i="4"/>
  <c r="P561" i="4"/>
  <c r="BI560" i="4"/>
  <c r="BH560" i="4"/>
  <c r="BG560" i="4"/>
  <c r="BE560" i="4"/>
  <c r="T560" i="4"/>
  <c r="R560" i="4"/>
  <c r="P560" i="4"/>
  <c r="BI559" i="4"/>
  <c r="BH559" i="4"/>
  <c r="BG559" i="4"/>
  <c r="BE559" i="4"/>
  <c r="T559" i="4"/>
  <c r="R559" i="4"/>
  <c r="P559" i="4"/>
  <c r="BI558" i="4"/>
  <c r="BH558" i="4"/>
  <c r="BG558" i="4"/>
  <c r="BE558" i="4"/>
  <c r="T558" i="4"/>
  <c r="R558" i="4"/>
  <c r="P558" i="4"/>
  <c r="BI557" i="4"/>
  <c r="BH557" i="4"/>
  <c r="BG557" i="4"/>
  <c r="BE557" i="4"/>
  <c r="T557" i="4"/>
  <c r="R557" i="4"/>
  <c r="P557" i="4"/>
  <c r="BI556" i="4"/>
  <c r="BH556" i="4"/>
  <c r="BG556" i="4"/>
  <c r="BE556" i="4"/>
  <c r="T556" i="4"/>
  <c r="R556" i="4"/>
  <c r="P556" i="4"/>
  <c r="BI554" i="4"/>
  <c r="BH554" i="4"/>
  <c r="BG554" i="4"/>
  <c r="BE554" i="4"/>
  <c r="T554" i="4"/>
  <c r="R554" i="4"/>
  <c r="P554" i="4"/>
  <c r="BI553" i="4"/>
  <c r="BH553" i="4"/>
  <c r="BG553" i="4"/>
  <c r="BE553" i="4"/>
  <c r="T553" i="4"/>
  <c r="R553" i="4"/>
  <c r="P553" i="4"/>
  <c r="BI552" i="4"/>
  <c r="BH552" i="4"/>
  <c r="BG552" i="4"/>
  <c r="BE552" i="4"/>
  <c r="T552" i="4"/>
  <c r="R552" i="4"/>
  <c r="P552" i="4"/>
  <c r="BI551" i="4"/>
  <c r="BH551" i="4"/>
  <c r="BG551" i="4"/>
  <c r="BE551" i="4"/>
  <c r="T551" i="4"/>
  <c r="R551" i="4"/>
  <c r="P551" i="4"/>
  <c r="BI550" i="4"/>
  <c r="BH550" i="4"/>
  <c r="BG550" i="4"/>
  <c r="BE550" i="4"/>
  <c r="T550" i="4"/>
  <c r="R550" i="4"/>
  <c r="P550" i="4"/>
  <c r="BI549" i="4"/>
  <c r="BH549" i="4"/>
  <c r="BG549" i="4"/>
  <c r="BE549" i="4"/>
  <c r="T549" i="4"/>
  <c r="R549" i="4"/>
  <c r="P549" i="4"/>
  <c r="BI548" i="4"/>
  <c r="BH548" i="4"/>
  <c r="BG548" i="4"/>
  <c r="BE548" i="4"/>
  <c r="T548" i="4"/>
  <c r="R548" i="4"/>
  <c r="P548" i="4"/>
  <c r="BI547" i="4"/>
  <c r="BH547" i="4"/>
  <c r="BG547" i="4"/>
  <c r="BE547" i="4"/>
  <c r="T547" i="4"/>
  <c r="R547" i="4"/>
  <c r="P547" i="4"/>
  <c r="BI546" i="4"/>
  <c r="BH546" i="4"/>
  <c r="BG546" i="4"/>
  <c r="BE546" i="4"/>
  <c r="T546" i="4"/>
  <c r="R546" i="4"/>
  <c r="P546" i="4"/>
  <c r="BI545" i="4"/>
  <c r="BH545" i="4"/>
  <c r="BG545" i="4"/>
  <c r="BE545" i="4"/>
  <c r="T545" i="4"/>
  <c r="R545" i="4"/>
  <c r="P545" i="4"/>
  <c r="BI544" i="4"/>
  <c r="BH544" i="4"/>
  <c r="BG544" i="4"/>
  <c r="BE544" i="4"/>
  <c r="T544" i="4"/>
  <c r="R544" i="4"/>
  <c r="P544" i="4"/>
  <c r="BI543" i="4"/>
  <c r="BH543" i="4"/>
  <c r="BG543" i="4"/>
  <c r="BE543" i="4"/>
  <c r="T543" i="4"/>
  <c r="R543" i="4"/>
  <c r="P543" i="4"/>
  <c r="BI542" i="4"/>
  <c r="BH542" i="4"/>
  <c r="BG542" i="4"/>
  <c r="BE542" i="4"/>
  <c r="T542" i="4"/>
  <c r="R542" i="4"/>
  <c r="P542" i="4"/>
  <c r="BI541" i="4"/>
  <c r="BH541" i="4"/>
  <c r="BG541" i="4"/>
  <c r="BE541" i="4"/>
  <c r="T541" i="4"/>
  <c r="R541" i="4"/>
  <c r="P541" i="4"/>
  <c r="BI540" i="4"/>
  <c r="BH540" i="4"/>
  <c r="BG540" i="4"/>
  <c r="BE540" i="4"/>
  <c r="T540" i="4"/>
  <c r="R540" i="4"/>
  <c r="P540" i="4"/>
  <c r="BI539" i="4"/>
  <c r="BH539" i="4"/>
  <c r="BG539" i="4"/>
  <c r="BE539" i="4"/>
  <c r="T539" i="4"/>
  <c r="R539" i="4"/>
  <c r="P539" i="4"/>
  <c r="BI538" i="4"/>
  <c r="BH538" i="4"/>
  <c r="BG538" i="4"/>
  <c r="BE538" i="4"/>
  <c r="T538" i="4"/>
  <c r="R538" i="4"/>
  <c r="P538" i="4"/>
  <c r="BI537" i="4"/>
  <c r="BH537" i="4"/>
  <c r="BG537" i="4"/>
  <c r="BE537" i="4"/>
  <c r="T537" i="4"/>
  <c r="R537" i="4"/>
  <c r="P537" i="4"/>
  <c r="BI536" i="4"/>
  <c r="BH536" i="4"/>
  <c r="BG536" i="4"/>
  <c r="BE536" i="4"/>
  <c r="T536" i="4"/>
  <c r="R536" i="4"/>
  <c r="P536" i="4"/>
  <c r="BI535" i="4"/>
  <c r="BH535" i="4"/>
  <c r="BG535" i="4"/>
  <c r="BE535" i="4"/>
  <c r="T535" i="4"/>
  <c r="R535" i="4"/>
  <c r="P535" i="4"/>
  <c r="BI534" i="4"/>
  <c r="BH534" i="4"/>
  <c r="BG534" i="4"/>
  <c r="BE534" i="4"/>
  <c r="T534" i="4"/>
  <c r="R534" i="4"/>
  <c r="P534" i="4"/>
  <c r="BI533" i="4"/>
  <c r="BH533" i="4"/>
  <c r="BG533" i="4"/>
  <c r="BE533" i="4"/>
  <c r="T533" i="4"/>
  <c r="R533" i="4"/>
  <c r="P533" i="4"/>
  <c r="BI532" i="4"/>
  <c r="BH532" i="4"/>
  <c r="BG532" i="4"/>
  <c r="BE532" i="4"/>
  <c r="T532" i="4"/>
  <c r="R532" i="4"/>
  <c r="P532" i="4"/>
  <c r="BI531" i="4"/>
  <c r="BH531" i="4"/>
  <c r="BG531" i="4"/>
  <c r="BE531" i="4"/>
  <c r="T531" i="4"/>
  <c r="R531" i="4"/>
  <c r="P531" i="4"/>
  <c r="BI530" i="4"/>
  <c r="BH530" i="4"/>
  <c r="BG530" i="4"/>
  <c r="BE530" i="4"/>
  <c r="T530" i="4"/>
  <c r="R530" i="4"/>
  <c r="P530" i="4"/>
  <c r="BI529" i="4"/>
  <c r="BH529" i="4"/>
  <c r="BG529" i="4"/>
  <c r="BE529" i="4"/>
  <c r="T529" i="4"/>
  <c r="R529" i="4"/>
  <c r="P529" i="4"/>
  <c r="BI528" i="4"/>
  <c r="BH528" i="4"/>
  <c r="BG528" i="4"/>
  <c r="BE528" i="4"/>
  <c r="T528" i="4"/>
  <c r="R528" i="4"/>
  <c r="P528" i="4"/>
  <c r="BI527" i="4"/>
  <c r="BH527" i="4"/>
  <c r="BG527" i="4"/>
  <c r="BE527" i="4"/>
  <c r="T527" i="4"/>
  <c r="R527" i="4"/>
  <c r="P527" i="4"/>
  <c r="BI526" i="4"/>
  <c r="BH526" i="4"/>
  <c r="BG526" i="4"/>
  <c r="BE526" i="4"/>
  <c r="T526" i="4"/>
  <c r="R526" i="4"/>
  <c r="P526" i="4"/>
  <c r="BI525" i="4"/>
  <c r="BH525" i="4"/>
  <c r="BG525" i="4"/>
  <c r="BE525" i="4"/>
  <c r="T525" i="4"/>
  <c r="R525" i="4"/>
  <c r="P525" i="4"/>
  <c r="BI524" i="4"/>
  <c r="BH524" i="4"/>
  <c r="BG524" i="4"/>
  <c r="BE524" i="4"/>
  <c r="T524" i="4"/>
  <c r="R524" i="4"/>
  <c r="P524" i="4"/>
  <c r="BI523" i="4"/>
  <c r="BH523" i="4"/>
  <c r="BG523" i="4"/>
  <c r="BE523" i="4"/>
  <c r="T523" i="4"/>
  <c r="R523" i="4"/>
  <c r="P523" i="4"/>
  <c r="BI522" i="4"/>
  <c r="BH522" i="4"/>
  <c r="BG522" i="4"/>
  <c r="BE522" i="4"/>
  <c r="T522" i="4"/>
  <c r="R522" i="4"/>
  <c r="P522" i="4"/>
  <c r="BI521" i="4"/>
  <c r="BH521" i="4"/>
  <c r="BG521" i="4"/>
  <c r="BE521" i="4"/>
  <c r="T521" i="4"/>
  <c r="R521" i="4"/>
  <c r="P521" i="4"/>
  <c r="BI520" i="4"/>
  <c r="BH520" i="4"/>
  <c r="BG520" i="4"/>
  <c r="BE520" i="4"/>
  <c r="T520" i="4"/>
  <c r="R520" i="4"/>
  <c r="P520" i="4"/>
  <c r="BI519" i="4"/>
  <c r="BH519" i="4"/>
  <c r="BG519" i="4"/>
  <c r="BE519" i="4"/>
  <c r="T519" i="4"/>
  <c r="R519" i="4"/>
  <c r="P519" i="4"/>
  <c r="BI518" i="4"/>
  <c r="BH518" i="4"/>
  <c r="BG518" i="4"/>
  <c r="BE518" i="4"/>
  <c r="T518" i="4"/>
  <c r="R518" i="4"/>
  <c r="P518" i="4"/>
  <c r="BI517" i="4"/>
  <c r="BH517" i="4"/>
  <c r="BG517" i="4"/>
  <c r="BE517" i="4"/>
  <c r="T517" i="4"/>
  <c r="R517" i="4"/>
  <c r="P517" i="4"/>
  <c r="BI516" i="4"/>
  <c r="BH516" i="4"/>
  <c r="BG516" i="4"/>
  <c r="BE516" i="4"/>
  <c r="T516" i="4"/>
  <c r="R516" i="4"/>
  <c r="P516" i="4"/>
  <c r="BI515" i="4"/>
  <c r="BH515" i="4"/>
  <c r="BG515" i="4"/>
  <c r="BE515" i="4"/>
  <c r="T515" i="4"/>
  <c r="R515" i="4"/>
  <c r="P515" i="4"/>
  <c r="BI514" i="4"/>
  <c r="BH514" i="4"/>
  <c r="BG514" i="4"/>
  <c r="BE514" i="4"/>
  <c r="T514" i="4"/>
  <c r="R514" i="4"/>
  <c r="P514" i="4"/>
  <c r="BI513" i="4"/>
  <c r="BH513" i="4"/>
  <c r="BG513" i="4"/>
  <c r="BE513" i="4"/>
  <c r="T513" i="4"/>
  <c r="R513" i="4"/>
  <c r="P513" i="4"/>
  <c r="BI512" i="4"/>
  <c r="BH512" i="4"/>
  <c r="BG512" i="4"/>
  <c r="BE512" i="4"/>
  <c r="T512" i="4"/>
  <c r="R512" i="4"/>
  <c r="P512" i="4"/>
  <c r="BI511" i="4"/>
  <c r="BH511" i="4"/>
  <c r="BG511" i="4"/>
  <c r="BE511" i="4"/>
  <c r="T511" i="4"/>
  <c r="R511" i="4"/>
  <c r="P511" i="4"/>
  <c r="BI510" i="4"/>
  <c r="BH510" i="4"/>
  <c r="BG510" i="4"/>
  <c r="BE510" i="4"/>
  <c r="T510" i="4"/>
  <c r="R510" i="4"/>
  <c r="P510" i="4"/>
  <c r="BI509" i="4"/>
  <c r="BH509" i="4"/>
  <c r="BG509" i="4"/>
  <c r="BE509" i="4"/>
  <c r="T509" i="4"/>
  <c r="R509" i="4"/>
  <c r="P509" i="4"/>
  <c r="BI508" i="4"/>
  <c r="BH508" i="4"/>
  <c r="BG508" i="4"/>
  <c r="BE508" i="4"/>
  <c r="T508" i="4"/>
  <c r="R508" i="4"/>
  <c r="P508" i="4"/>
  <c r="BI507" i="4"/>
  <c r="BH507" i="4"/>
  <c r="BG507" i="4"/>
  <c r="BE507" i="4"/>
  <c r="T507" i="4"/>
  <c r="R507" i="4"/>
  <c r="P507" i="4"/>
  <c r="BI506" i="4"/>
  <c r="BH506" i="4"/>
  <c r="BG506" i="4"/>
  <c r="BE506" i="4"/>
  <c r="T506" i="4"/>
  <c r="R506" i="4"/>
  <c r="P506" i="4"/>
  <c r="BI504" i="4"/>
  <c r="BH504" i="4"/>
  <c r="BG504" i="4"/>
  <c r="BE504" i="4"/>
  <c r="T504" i="4"/>
  <c r="R504" i="4"/>
  <c r="P504" i="4"/>
  <c r="BI503" i="4"/>
  <c r="BH503" i="4"/>
  <c r="BG503" i="4"/>
  <c r="BE503" i="4"/>
  <c r="T503" i="4"/>
  <c r="R503" i="4"/>
  <c r="P503" i="4"/>
  <c r="BI502" i="4"/>
  <c r="BH502" i="4"/>
  <c r="BG502" i="4"/>
  <c r="BE502" i="4"/>
  <c r="T502" i="4"/>
  <c r="R502" i="4"/>
  <c r="P502" i="4"/>
  <c r="BI501" i="4"/>
  <c r="BH501" i="4"/>
  <c r="BG501" i="4"/>
  <c r="BE501" i="4"/>
  <c r="T501" i="4"/>
  <c r="R501" i="4"/>
  <c r="P501" i="4"/>
  <c r="BI500" i="4"/>
  <c r="BH500" i="4"/>
  <c r="BG500" i="4"/>
  <c r="BE500" i="4"/>
  <c r="T500" i="4"/>
  <c r="R500" i="4"/>
  <c r="P500" i="4"/>
  <c r="BI499" i="4"/>
  <c r="BH499" i="4"/>
  <c r="BG499" i="4"/>
  <c r="BE499" i="4"/>
  <c r="T499" i="4"/>
  <c r="R499" i="4"/>
  <c r="P499" i="4"/>
  <c r="BI498" i="4"/>
  <c r="BH498" i="4"/>
  <c r="BG498" i="4"/>
  <c r="BE498" i="4"/>
  <c r="T498" i="4"/>
  <c r="R498" i="4"/>
  <c r="P498" i="4"/>
  <c r="BI497" i="4"/>
  <c r="BH497" i="4"/>
  <c r="BG497" i="4"/>
  <c r="BE497" i="4"/>
  <c r="T497" i="4"/>
  <c r="R497" i="4"/>
  <c r="P497" i="4"/>
  <c r="BI496" i="4"/>
  <c r="BH496" i="4"/>
  <c r="BG496" i="4"/>
  <c r="BE496" i="4"/>
  <c r="T496" i="4"/>
  <c r="R496" i="4"/>
  <c r="P496" i="4"/>
  <c r="BI495" i="4"/>
  <c r="BH495" i="4"/>
  <c r="BG495" i="4"/>
  <c r="BE495" i="4"/>
  <c r="T495" i="4"/>
  <c r="R495" i="4"/>
  <c r="P495" i="4"/>
  <c r="BI494" i="4"/>
  <c r="BH494" i="4"/>
  <c r="BG494" i="4"/>
  <c r="BE494" i="4"/>
  <c r="T494" i="4"/>
  <c r="R494" i="4"/>
  <c r="P494" i="4"/>
  <c r="BI493" i="4"/>
  <c r="BH493" i="4"/>
  <c r="BG493" i="4"/>
  <c r="BE493" i="4"/>
  <c r="T493" i="4"/>
  <c r="R493" i="4"/>
  <c r="P493" i="4"/>
  <c r="BI492" i="4"/>
  <c r="BH492" i="4"/>
  <c r="BG492" i="4"/>
  <c r="BE492" i="4"/>
  <c r="T492" i="4"/>
  <c r="R492" i="4"/>
  <c r="P492" i="4"/>
  <c r="BI491" i="4"/>
  <c r="BH491" i="4"/>
  <c r="BG491" i="4"/>
  <c r="BE491" i="4"/>
  <c r="T491" i="4"/>
  <c r="R491" i="4"/>
  <c r="P491" i="4"/>
  <c r="BI490" i="4"/>
  <c r="BH490" i="4"/>
  <c r="BG490" i="4"/>
  <c r="BE490" i="4"/>
  <c r="T490" i="4"/>
  <c r="R490" i="4"/>
  <c r="P490" i="4"/>
  <c r="BI489" i="4"/>
  <c r="BH489" i="4"/>
  <c r="BG489" i="4"/>
  <c r="BE489" i="4"/>
  <c r="T489" i="4"/>
  <c r="R489" i="4"/>
  <c r="P489" i="4"/>
  <c r="BI488" i="4"/>
  <c r="BH488" i="4"/>
  <c r="BG488" i="4"/>
  <c r="BE488" i="4"/>
  <c r="T488" i="4"/>
  <c r="R488" i="4"/>
  <c r="P488" i="4"/>
  <c r="BI487" i="4"/>
  <c r="BH487" i="4"/>
  <c r="BG487" i="4"/>
  <c r="BE487" i="4"/>
  <c r="T487" i="4"/>
  <c r="R487" i="4"/>
  <c r="P487" i="4"/>
  <c r="BI486" i="4"/>
  <c r="BH486" i="4"/>
  <c r="BG486" i="4"/>
  <c r="BE486" i="4"/>
  <c r="T486" i="4"/>
  <c r="R486" i="4"/>
  <c r="P486" i="4"/>
  <c r="BI485" i="4"/>
  <c r="BH485" i="4"/>
  <c r="BG485" i="4"/>
  <c r="BE485" i="4"/>
  <c r="T485" i="4"/>
  <c r="R485" i="4"/>
  <c r="P485" i="4"/>
  <c r="BI484" i="4"/>
  <c r="BH484" i="4"/>
  <c r="BG484" i="4"/>
  <c r="BE484" i="4"/>
  <c r="T484" i="4"/>
  <c r="R484" i="4"/>
  <c r="P484" i="4"/>
  <c r="BI483" i="4"/>
  <c r="BH483" i="4"/>
  <c r="BG483" i="4"/>
  <c r="BE483" i="4"/>
  <c r="T483" i="4"/>
  <c r="R483" i="4"/>
  <c r="P483" i="4"/>
  <c r="BI482" i="4"/>
  <c r="BH482" i="4"/>
  <c r="BG482" i="4"/>
  <c r="BE482" i="4"/>
  <c r="T482" i="4"/>
  <c r="R482" i="4"/>
  <c r="P482" i="4"/>
  <c r="BI481" i="4"/>
  <c r="BH481" i="4"/>
  <c r="BG481" i="4"/>
  <c r="BE481" i="4"/>
  <c r="T481" i="4"/>
  <c r="R481" i="4"/>
  <c r="P481" i="4"/>
  <c r="BI480" i="4"/>
  <c r="BH480" i="4"/>
  <c r="BG480" i="4"/>
  <c r="BE480" i="4"/>
  <c r="T480" i="4"/>
  <c r="R480" i="4"/>
  <c r="P480" i="4"/>
  <c r="BI479" i="4"/>
  <c r="BH479" i="4"/>
  <c r="BG479" i="4"/>
  <c r="BE479" i="4"/>
  <c r="T479" i="4"/>
  <c r="R479" i="4"/>
  <c r="P479" i="4"/>
  <c r="BI478" i="4"/>
  <c r="BH478" i="4"/>
  <c r="BG478" i="4"/>
  <c r="BE478" i="4"/>
  <c r="T478" i="4"/>
  <c r="R478" i="4"/>
  <c r="P478" i="4"/>
  <c r="BI477" i="4"/>
  <c r="BH477" i="4"/>
  <c r="BG477" i="4"/>
  <c r="BE477" i="4"/>
  <c r="T477" i="4"/>
  <c r="R477" i="4"/>
  <c r="P477" i="4"/>
  <c r="BI476" i="4"/>
  <c r="BH476" i="4"/>
  <c r="BG476" i="4"/>
  <c r="BE476" i="4"/>
  <c r="T476" i="4"/>
  <c r="R476" i="4"/>
  <c r="P476" i="4"/>
  <c r="BI475" i="4"/>
  <c r="BH475" i="4"/>
  <c r="BG475" i="4"/>
  <c r="BE475" i="4"/>
  <c r="T475" i="4"/>
  <c r="R475" i="4"/>
  <c r="P475" i="4"/>
  <c r="BI474" i="4"/>
  <c r="BH474" i="4"/>
  <c r="BG474" i="4"/>
  <c r="BE474" i="4"/>
  <c r="T474" i="4"/>
  <c r="R474" i="4"/>
  <c r="P474" i="4"/>
  <c r="BI473" i="4"/>
  <c r="BH473" i="4"/>
  <c r="BG473" i="4"/>
  <c r="BE473" i="4"/>
  <c r="T473" i="4"/>
  <c r="R473" i="4"/>
  <c r="P473" i="4"/>
  <c r="BI472" i="4"/>
  <c r="BH472" i="4"/>
  <c r="BG472" i="4"/>
  <c r="BE472" i="4"/>
  <c r="T472" i="4"/>
  <c r="R472" i="4"/>
  <c r="P472" i="4"/>
  <c r="BI471" i="4"/>
  <c r="BH471" i="4"/>
  <c r="BG471" i="4"/>
  <c r="BE471" i="4"/>
  <c r="T471" i="4"/>
  <c r="R471" i="4"/>
  <c r="P471" i="4"/>
  <c r="BI470" i="4"/>
  <c r="BH470" i="4"/>
  <c r="BG470" i="4"/>
  <c r="BE470" i="4"/>
  <c r="T470" i="4"/>
  <c r="R470" i="4"/>
  <c r="P470" i="4"/>
  <c r="BI469" i="4"/>
  <c r="BH469" i="4"/>
  <c r="BG469" i="4"/>
  <c r="BE469" i="4"/>
  <c r="T469" i="4"/>
  <c r="R469" i="4"/>
  <c r="P469" i="4"/>
  <c r="BI468" i="4"/>
  <c r="BH468" i="4"/>
  <c r="BG468" i="4"/>
  <c r="BE468" i="4"/>
  <c r="T468" i="4"/>
  <c r="R468" i="4"/>
  <c r="P468" i="4"/>
  <c r="BI467" i="4"/>
  <c r="BH467" i="4"/>
  <c r="BG467" i="4"/>
  <c r="BE467" i="4"/>
  <c r="T467" i="4"/>
  <c r="R467" i="4"/>
  <c r="P467" i="4"/>
  <c r="BI466" i="4"/>
  <c r="BH466" i="4"/>
  <c r="BG466" i="4"/>
  <c r="BE466" i="4"/>
  <c r="T466" i="4"/>
  <c r="R466" i="4"/>
  <c r="P466" i="4"/>
  <c r="BI465" i="4"/>
  <c r="BH465" i="4"/>
  <c r="BG465" i="4"/>
  <c r="BE465" i="4"/>
  <c r="T465" i="4"/>
  <c r="R465" i="4"/>
  <c r="P465" i="4"/>
  <c r="BI464" i="4"/>
  <c r="BH464" i="4"/>
  <c r="BG464" i="4"/>
  <c r="BE464" i="4"/>
  <c r="T464" i="4"/>
  <c r="R464" i="4"/>
  <c r="P464" i="4"/>
  <c r="BI463" i="4"/>
  <c r="BH463" i="4"/>
  <c r="BG463" i="4"/>
  <c r="BE463" i="4"/>
  <c r="T463" i="4"/>
  <c r="R463" i="4"/>
  <c r="P463" i="4"/>
  <c r="BI462" i="4"/>
  <c r="BH462" i="4"/>
  <c r="BG462" i="4"/>
  <c r="BE462" i="4"/>
  <c r="T462" i="4"/>
  <c r="R462" i="4"/>
  <c r="P462" i="4"/>
  <c r="BI461" i="4"/>
  <c r="BH461" i="4"/>
  <c r="BG461" i="4"/>
  <c r="BE461" i="4"/>
  <c r="T461" i="4"/>
  <c r="R461" i="4"/>
  <c r="P461" i="4"/>
  <c r="BI460" i="4"/>
  <c r="BH460" i="4"/>
  <c r="BG460" i="4"/>
  <c r="BE460" i="4"/>
  <c r="T460" i="4"/>
  <c r="R460" i="4"/>
  <c r="P460" i="4"/>
  <c r="BI459" i="4"/>
  <c r="BH459" i="4"/>
  <c r="BG459" i="4"/>
  <c r="BE459" i="4"/>
  <c r="T459" i="4"/>
  <c r="R459" i="4"/>
  <c r="P459" i="4"/>
  <c r="BI458" i="4"/>
  <c r="BH458" i="4"/>
  <c r="BG458" i="4"/>
  <c r="BE458" i="4"/>
  <c r="T458" i="4"/>
  <c r="R458" i="4"/>
  <c r="P458" i="4"/>
  <c r="BI457" i="4"/>
  <c r="BH457" i="4"/>
  <c r="BG457" i="4"/>
  <c r="BE457" i="4"/>
  <c r="T457" i="4"/>
  <c r="R457" i="4"/>
  <c r="P457" i="4"/>
  <c r="BI456" i="4"/>
  <c r="BH456" i="4"/>
  <c r="BG456" i="4"/>
  <c r="BE456" i="4"/>
  <c r="T456" i="4"/>
  <c r="R456" i="4"/>
  <c r="P456" i="4"/>
  <c r="BI455" i="4"/>
  <c r="BH455" i="4"/>
  <c r="BG455" i="4"/>
  <c r="BE455" i="4"/>
  <c r="T455" i="4"/>
  <c r="R455" i="4"/>
  <c r="P455" i="4"/>
  <c r="BI454" i="4"/>
  <c r="BH454" i="4"/>
  <c r="BG454" i="4"/>
  <c r="BE454" i="4"/>
  <c r="T454" i="4"/>
  <c r="R454" i="4"/>
  <c r="P454" i="4"/>
  <c r="BI453" i="4"/>
  <c r="BH453" i="4"/>
  <c r="BG453" i="4"/>
  <c r="BE453" i="4"/>
  <c r="T453" i="4"/>
  <c r="R453" i="4"/>
  <c r="P453" i="4"/>
  <c r="BI452" i="4"/>
  <c r="BH452" i="4"/>
  <c r="BG452" i="4"/>
  <c r="BE452" i="4"/>
  <c r="T452" i="4"/>
  <c r="R452" i="4"/>
  <c r="P452" i="4"/>
  <c r="BI451" i="4"/>
  <c r="BH451" i="4"/>
  <c r="BG451" i="4"/>
  <c r="BE451" i="4"/>
  <c r="T451" i="4"/>
  <c r="R451" i="4"/>
  <c r="P451" i="4"/>
  <c r="BI450" i="4"/>
  <c r="BH450" i="4"/>
  <c r="BG450" i="4"/>
  <c r="BE450" i="4"/>
  <c r="T450" i="4"/>
  <c r="R450" i="4"/>
  <c r="P450" i="4"/>
  <c r="BI449" i="4"/>
  <c r="BH449" i="4"/>
  <c r="BG449" i="4"/>
  <c r="BE449" i="4"/>
  <c r="T449" i="4"/>
  <c r="R449" i="4"/>
  <c r="P449" i="4"/>
  <c r="BI448" i="4"/>
  <c r="BH448" i="4"/>
  <c r="BG448" i="4"/>
  <c r="BE448" i="4"/>
  <c r="T448" i="4"/>
  <c r="R448" i="4"/>
  <c r="P448" i="4"/>
  <c r="BI447" i="4"/>
  <c r="BH447" i="4"/>
  <c r="BG447" i="4"/>
  <c r="BE447" i="4"/>
  <c r="T447" i="4"/>
  <c r="R447" i="4"/>
  <c r="P447" i="4"/>
  <c r="BI446" i="4"/>
  <c r="BH446" i="4"/>
  <c r="BG446" i="4"/>
  <c r="BE446" i="4"/>
  <c r="T446" i="4"/>
  <c r="R446" i="4"/>
  <c r="P446" i="4"/>
  <c r="BI445" i="4"/>
  <c r="BH445" i="4"/>
  <c r="BG445" i="4"/>
  <c r="BE445" i="4"/>
  <c r="T445" i="4"/>
  <c r="R445" i="4"/>
  <c r="P445" i="4"/>
  <c r="BI444" i="4"/>
  <c r="BH444" i="4"/>
  <c r="BG444" i="4"/>
  <c r="BE444" i="4"/>
  <c r="T444" i="4"/>
  <c r="R444" i="4"/>
  <c r="P444" i="4"/>
  <c r="BI443" i="4"/>
  <c r="BH443" i="4"/>
  <c r="BG443" i="4"/>
  <c r="BE443" i="4"/>
  <c r="T443" i="4"/>
  <c r="R443" i="4"/>
  <c r="P443" i="4"/>
  <c r="BI441" i="4"/>
  <c r="BH441" i="4"/>
  <c r="BG441" i="4"/>
  <c r="BE441" i="4"/>
  <c r="T441" i="4"/>
  <c r="R441" i="4"/>
  <c r="P441" i="4"/>
  <c r="BI440" i="4"/>
  <c r="BH440" i="4"/>
  <c r="BG440" i="4"/>
  <c r="BE440" i="4"/>
  <c r="T440" i="4"/>
  <c r="R440" i="4"/>
  <c r="P440" i="4"/>
  <c r="BI439" i="4"/>
  <c r="BH439" i="4"/>
  <c r="BG439" i="4"/>
  <c r="BE439" i="4"/>
  <c r="T439" i="4"/>
  <c r="R439" i="4"/>
  <c r="P439" i="4"/>
  <c r="BI438" i="4"/>
  <c r="BH438" i="4"/>
  <c r="BG438" i="4"/>
  <c r="BE438" i="4"/>
  <c r="T438" i="4"/>
  <c r="R438" i="4"/>
  <c r="P438" i="4"/>
  <c r="BI437" i="4"/>
  <c r="BH437" i="4"/>
  <c r="BG437" i="4"/>
  <c r="BE437" i="4"/>
  <c r="T437" i="4"/>
  <c r="R437" i="4"/>
  <c r="P437" i="4"/>
  <c r="BI436" i="4"/>
  <c r="BH436" i="4"/>
  <c r="BG436" i="4"/>
  <c r="BE436" i="4"/>
  <c r="T436" i="4"/>
  <c r="R436" i="4"/>
  <c r="P436" i="4"/>
  <c r="BI435" i="4"/>
  <c r="BH435" i="4"/>
  <c r="BG435" i="4"/>
  <c r="BE435" i="4"/>
  <c r="T435" i="4"/>
  <c r="R435" i="4"/>
  <c r="P435" i="4"/>
  <c r="BI434" i="4"/>
  <c r="BH434" i="4"/>
  <c r="BG434" i="4"/>
  <c r="BE434" i="4"/>
  <c r="T434" i="4"/>
  <c r="R434" i="4"/>
  <c r="P434" i="4"/>
  <c r="BI433" i="4"/>
  <c r="BH433" i="4"/>
  <c r="BG433" i="4"/>
  <c r="BE433" i="4"/>
  <c r="T433" i="4"/>
  <c r="R433" i="4"/>
  <c r="P433" i="4"/>
  <c r="BI432" i="4"/>
  <c r="BH432" i="4"/>
  <c r="BG432" i="4"/>
  <c r="BE432" i="4"/>
  <c r="T432" i="4"/>
  <c r="R432" i="4"/>
  <c r="P432" i="4"/>
  <c r="BI431" i="4"/>
  <c r="BH431" i="4"/>
  <c r="BG431" i="4"/>
  <c r="BE431" i="4"/>
  <c r="T431" i="4"/>
  <c r="R431" i="4"/>
  <c r="P431" i="4"/>
  <c r="BI430" i="4"/>
  <c r="BH430" i="4"/>
  <c r="BG430" i="4"/>
  <c r="BE430" i="4"/>
  <c r="T430" i="4"/>
  <c r="R430" i="4"/>
  <c r="P430" i="4"/>
  <c r="BI429" i="4"/>
  <c r="BH429" i="4"/>
  <c r="BG429" i="4"/>
  <c r="BE429" i="4"/>
  <c r="T429" i="4"/>
  <c r="R429" i="4"/>
  <c r="P429" i="4"/>
  <c r="BI428" i="4"/>
  <c r="BH428" i="4"/>
  <c r="BG428" i="4"/>
  <c r="BE428" i="4"/>
  <c r="T428" i="4"/>
  <c r="R428" i="4"/>
  <c r="P428" i="4"/>
  <c r="BI427" i="4"/>
  <c r="BH427" i="4"/>
  <c r="BG427" i="4"/>
  <c r="BE427" i="4"/>
  <c r="T427" i="4"/>
  <c r="R427" i="4"/>
  <c r="P427" i="4"/>
  <c r="BI426" i="4"/>
  <c r="BH426" i="4"/>
  <c r="BG426" i="4"/>
  <c r="BE426" i="4"/>
  <c r="T426" i="4"/>
  <c r="R426" i="4"/>
  <c r="P426" i="4"/>
  <c r="BI425" i="4"/>
  <c r="BH425" i="4"/>
  <c r="BG425" i="4"/>
  <c r="BE425" i="4"/>
  <c r="T425" i="4"/>
  <c r="R425" i="4"/>
  <c r="P425" i="4"/>
  <c r="BI424" i="4"/>
  <c r="BH424" i="4"/>
  <c r="BG424" i="4"/>
  <c r="BE424" i="4"/>
  <c r="T424" i="4"/>
  <c r="R424" i="4"/>
  <c r="P424" i="4"/>
  <c r="BI421" i="4"/>
  <c r="BH421" i="4"/>
  <c r="BG421" i="4"/>
  <c r="BE421" i="4"/>
  <c r="T421" i="4"/>
  <c r="T420" i="4" s="1"/>
  <c r="R421" i="4"/>
  <c r="R420" i="4" s="1"/>
  <c r="P421" i="4"/>
  <c r="P420" i="4"/>
  <c r="BI419" i="4"/>
  <c r="BH419" i="4"/>
  <c r="BG419" i="4"/>
  <c r="BE419" i="4"/>
  <c r="T419" i="4"/>
  <c r="R419" i="4"/>
  <c r="P419" i="4"/>
  <c r="BI416" i="4"/>
  <c r="BH416" i="4"/>
  <c r="BG416" i="4"/>
  <c r="BE416" i="4"/>
  <c r="T416" i="4"/>
  <c r="R416" i="4"/>
  <c r="P416" i="4"/>
  <c r="BI415" i="4"/>
  <c r="BH415" i="4"/>
  <c r="BG415" i="4"/>
  <c r="BE415" i="4"/>
  <c r="T415" i="4"/>
  <c r="R415" i="4"/>
  <c r="P415" i="4"/>
  <c r="BI412" i="4"/>
  <c r="BH412" i="4"/>
  <c r="BG412" i="4"/>
  <c r="BE412" i="4"/>
  <c r="T412" i="4"/>
  <c r="R412" i="4"/>
  <c r="P412" i="4"/>
  <c r="BI411" i="4"/>
  <c r="BH411" i="4"/>
  <c r="BG411" i="4"/>
  <c r="BE411" i="4"/>
  <c r="T411" i="4"/>
  <c r="R411" i="4"/>
  <c r="P411" i="4"/>
  <c r="BI408" i="4"/>
  <c r="BH408" i="4"/>
  <c r="BG408" i="4"/>
  <c r="BE408" i="4"/>
  <c r="T408" i="4"/>
  <c r="R408" i="4"/>
  <c r="P408" i="4"/>
  <c r="BI407" i="4"/>
  <c r="BH407" i="4"/>
  <c r="BG407" i="4"/>
  <c r="BE407" i="4"/>
  <c r="T407" i="4"/>
  <c r="R407" i="4"/>
  <c r="P407" i="4"/>
  <c r="BI406" i="4"/>
  <c r="BH406" i="4"/>
  <c r="BG406" i="4"/>
  <c r="BE406" i="4"/>
  <c r="T406" i="4"/>
  <c r="R406" i="4"/>
  <c r="P406" i="4"/>
  <c r="BI397" i="4"/>
  <c r="BH397" i="4"/>
  <c r="BG397" i="4"/>
  <c r="BE397" i="4"/>
  <c r="T397" i="4"/>
  <c r="R397" i="4"/>
  <c r="P397" i="4"/>
  <c r="BI396" i="4"/>
  <c r="BH396" i="4"/>
  <c r="BG396" i="4"/>
  <c r="BE396" i="4"/>
  <c r="T396" i="4"/>
  <c r="R396" i="4"/>
  <c r="P396" i="4"/>
  <c r="BI393" i="4"/>
  <c r="BH393" i="4"/>
  <c r="BG393" i="4"/>
  <c r="BE393" i="4"/>
  <c r="T393" i="4"/>
  <c r="R393" i="4"/>
  <c r="P393" i="4"/>
  <c r="BI390" i="4"/>
  <c r="BH390" i="4"/>
  <c r="BG390" i="4"/>
  <c r="BE390" i="4"/>
  <c r="T390" i="4"/>
  <c r="R390" i="4"/>
  <c r="P390" i="4"/>
  <c r="BI387" i="4"/>
  <c r="BH387" i="4"/>
  <c r="BG387" i="4"/>
  <c r="BE387" i="4"/>
  <c r="T387" i="4"/>
  <c r="R387" i="4"/>
  <c r="P387" i="4"/>
  <c r="BI384" i="4"/>
  <c r="BH384" i="4"/>
  <c r="BG384" i="4"/>
  <c r="BE384" i="4"/>
  <c r="T384" i="4"/>
  <c r="R384" i="4"/>
  <c r="P384" i="4"/>
  <c r="BI381" i="4"/>
  <c r="BH381" i="4"/>
  <c r="BG381" i="4"/>
  <c r="BE381" i="4"/>
  <c r="T381" i="4"/>
  <c r="R381" i="4"/>
  <c r="P381" i="4"/>
  <c r="BI378" i="4"/>
  <c r="BH378" i="4"/>
  <c r="BG378" i="4"/>
  <c r="BE378" i="4"/>
  <c r="T378" i="4"/>
  <c r="R378" i="4"/>
  <c r="P378" i="4"/>
  <c r="BI375" i="4"/>
  <c r="BH375" i="4"/>
  <c r="BG375" i="4"/>
  <c r="BE375" i="4"/>
  <c r="T375" i="4"/>
  <c r="R375" i="4"/>
  <c r="P375" i="4"/>
  <c r="BI372" i="4"/>
  <c r="BH372" i="4"/>
  <c r="BG372" i="4"/>
  <c r="BE372" i="4"/>
  <c r="T372" i="4"/>
  <c r="R372" i="4"/>
  <c r="P372" i="4"/>
  <c r="BI369" i="4"/>
  <c r="BH369" i="4"/>
  <c r="BG369" i="4"/>
  <c r="BE369" i="4"/>
  <c r="T369" i="4"/>
  <c r="R369" i="4"/>
  <c r="P369" i="4"/>
  <c r="BI366" i="4"/>
  <c r="BH366" i="4"/>
  <c r="BG366" i="4"/>
  <c r="BE366" i="4"/>
  <c r="T366" i="4"/>
  <c r="R366" i="4"/>
  <c r="P366" i="4"/>
  <c r="BI352" i="4"/>
  <c r="BH352" i="4"/>
  <c r="BG352" i="4"/>
  <c r="BE352" i="4"/>
  <c r="T352" i="4"/>
  <c r="R352" i="4"/>
  <c r="P352" i="4"/>
  <c r="BI344" i="4"/>
  <c r="BH344" i="4"/>
  <c r="BG344" i="4"/>
  <c r="BE344" i="4"/>
  <c r="T344" i="4"/>
  <c r="R344" i="4"/>
  <c r="P344" i="4"/>
  <c r="BI337" i="4"/>
  <c r="BH337" i="4"/>
  <c r="BG337" i="4"/>
  <c r="BE337" i="4"/>
  <c r="T337" i="4"/>
  <c r="R337" i="4"/>
  <c r="P337" i="4"/>
  <c r="BI323" i="4"/>
  <c r="BH323" i="4"/>
  <c r="BG323" i="4"/>
  <c r="BE323" i="4"/>
  <c r="T323" i="4"/>
  <c r="R323" i="4"/>
  <c r="P323" i="4"/>
  <c r="BI309" i="4"/>
  <c r="BH309" i="4"/>
  <c r="BG309" i="4"/>
  <c r="BE309" i="4"/>
  <c r="T309" i="4"/>
  <c r="R309" i="4"/>
  <c r="P309" i="4"/>
  <c r="BI301" i="4"/>
  <c r="BH301" i="4"/>
  <c r="BG301" i="4"/>
  <c r="BE301" i="4"/>
  <c r="T301" i="4"/>
  <c r="R301" i="4"/>
  <c r="P301" i="4"/>
  <c r="BI298" i="4"/>
  <c r="BH298" i="4"/>
  <c r="BG298" i="4"/>
  <c r="BE298" i="4"/>
  <c r="T298" i="4"/>
  <c r="R298" i="4"/>
  <c r="P298" i="4"/>
  <c r="BI289" i="4"/>
  <c r="BH289" i="4"/>
  <c r="BG289" i="4"/>
  <c r="BE289" i="4"/>
  <c r="T289" i="4"/>
  <c r="R289" i="4"/>
  <c r="P289" i="4"/>
  <c r="BI281" i="4"/>
  <c r="BH281" i="4"/>
  <c r="BG281" i="4"/>
  <c r="BE281" i="4"/>
  <c r="T281" i="4"/>
  <c r="R281" i="4"/>
  <c r="P281" i="4"/>
  <c r="BI278" i="4"/>
  <c r="BH278" i="4"/>
  <c r="BG278" i="4"/>
  <c r="BE278" i="4"/>
  <c r="T278" i="4"/>
  <c r="R278" i="4"/>
  <c r="P278" i="4"/>
  <c r="BI275" i="4"/>
  <c r="BH275" i="4"/>
  <c r="BG275" i="4"/>
  <c r="BE275" i="4"/>
  <c r="T275" i="4"/>
  <c r="R275" i="4"/>
  <c r="P275" i="4"/>
  <c r="BI272" i="4"/>
  <c r="BH272" i="4"/>
  <c r="BG272" i="4"/>
  <c r="BE272" i="4"/>
  <c r="T272" i="4"/>
  <c r="R272" i="4"/>
  <c r="P272" i="4"/>
  <c r="BI257" i="4"/>
  <c r="BH257" i="4"/>
  <c r="BG257" i="4"/>
  <c r="BE257" i="4"/>
  <c r="T257" i="4"/>
  <c r="R257" i="4"/>
  <c r="P257" i="4"/>
  <c r="BI240" i="4"/>
  <c r="BH240" i="4"/>
  <c r="BG240" i="4"/>
  <c r="BE240" i="4"/>
  <c r="T240" i="4"/>
  <c r="R240" i="4"/>
  <c r="P240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05" i="4"/>
  <c r="BH205" i="4"/>
  <c r="BG205" i="4"/>
  <c r="BE205" i="4"/>
  <c r="T205" i="4"/>
  <c r="R205" i="4"/>
  <c r="P205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86" i="4"/>
  <c r="BH186" i="4"/>
  <c r="BG186" i="4"/>
  <c r="BE186" i="4"/>
  <c r="T186" i="4"/>
  <c r="R186" i="4"/>
  <c r="P186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61" i="4"/>
  <c r="BH161" i="4"/>
  <c r="BG161" i="4"/>
  <c r="BE161" i="4"/>
  <c r="T161" i="4"/>
  <c r="R161" i="4"/>
  <c r="P161" i="4"/>
  <c r="BI158" i="4"/>
  <c r="BH158" i="4"/>
  <c r="BG158" i="4"/>
  <c r="BE158" i="4"/>
  <c r="T158" i="4"/>
  <c r="R158" i="4"/>
  <c r="P158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0" i="4"/>
  <c r="BH150" i="4"/>
  <c r="BG150" i="4"/>
  <c r="BE150" i="4"/>
  <c r="T150" i="4"/>
  <c r="R150" i="4"/>
  <c r="P150" i="4"/>
  <c r="BI147" i="4"/>
  <c r="BH147" i="4"/>
  <c r="BG147" i="4"/>
  <c r="BE147" i="4"/>
  <c r="T147" i="4"/>
  <c r="R147" i="4"/>
  <c r="P147" i="4"/>
  <c r="J141" i="4"/>
  <c r="J140" i="4"/>
  <c r="F140" i="4"/>
  <c r="F138" i="4"/>
  <c r="E136" i="4"/>
  <c r="J92" i="4"/>
  <c r="J91" i="4"/>
  <c r="F91" i="4"/>
  <c r="F89" i="4"/>
  <c r="E87" i="4"/>
  <c r="J18" i="4"/>
  <c r="E18" i="4"/>
  <c r="F92" i="4" s="1"/>
  <c r="J17" i="4"/>
  <c r="J12" i="4"/>
  <c r="J138" i="4" s="1"/>
  <c r="E7" i="4"/>
  <c r="E85" i="4" s="1"/>
  <c r="J37" i="3"/>
  <c r="J36" i="3"/>
  <c r="AY96" i="1"/>
  <c r="J35" i="3"/>
  <c r="AX96" i="1" s="1"/>
  <c r="BI1170" i="3"/>
  <c r="BH1170" i="3"/>
  <c r="BG1170" i="3"/>
  <c r="BE1170" i="3"/>
  <c r="BK1170" i="3"/>
  <c r="J1170" i="3"/>
  <c r="BF1170" i="3"/>
  <c r="BI1169" i="3"/>
  <c r="BH1169" i="3"/>
  <c r="BG1169" i="3"/>
  <c r="BE1169" i="3"/>
  <c r="BK1169" i="3"/>
  <c r="J1169" i="3" s="1"/>
  <c r="BF1169" i="3" s="1"/>
  <c r="BI1168" i="3"/>
  <c r="BH1168" i="3"/>
  <c r="BG1168" i="3"/>
  <c r="BE1168" i="3"/>
  <c r="BK1168" i="3"/>
  <c r="J1168" i="3"/>
  <c r="BF1168" i="3" s="1"/>
  <c r="BI1167" i="3"/>
  <c r="BH1167" i="3"/>
  <c r="BG1167" i="3"/>
  <c r="BE1167" i="3"/>
  <c r="BK1167" i="3"/>
  <c r="J1167" i="3" s="1"/>
  <c r="BF1167" i="3" s="1"/>
  <c r="BI1166" i="3"/>
  <c r="BH1166" i="3"/>
  <c r="BG1166" i="3"/>
  <c r="BE1166" i="3"/>
  <c r="BK1166" i="3"/>
  <c r="J1166" i="3" s="1"/>
  <c r="BF1166" i="3" s="1"/>
  <c r="BI1164" i="3"/>
  <c r="BH1164" i="3"/>
  <c r="BG1164" i="3"/>
  <c r="BE1164" i="3"/>
  <c r="T1164" i="3"/>
  <c r="T1163" i="3"/>
  <c r="T1162" i="3" s="1"/>
  <c r="R1164" i="3"/>
  <c r="R1163" i="3"/>
  <c r="R1162" i="3" s="1"/>
  <c r="P1164" i="3"/>
  <c r="P1163" i="3"/>
  <c r="P1162" i="3" s="1"/>
  <c r="BI1161" i="3"/>
  <c r="BH1161" i="3"/>
  <c r="BG1161" i="3"/>
  <c r="BE1161" i="3"/>
  <c r="T1161" i="3"/>
  <c r="R1161" i="3"/>
  <c r="P1161" i="3"/>
  <c r="BI1160" i="3"/>
  <c r="BH1160" i="3"/>
  <c r="BG1160" i="3"/>
  <c r="BE1160" i="3"/>
  <c r="T1160" i="3"/>
  <c r="R1160" i="3"/>
  <c r="P1160" i="3"/>
  <c r="BI1158" i="3"/>
  <c r="BH1158" i="3"/>
  <c r="BG1158" i="3"/>
  <c r="BE1158" i="3"/>
  <c r="T1158" i="3"/>
  <c r="R1158" i="3"/>
  <c r="P1158" i="3"/>
  <c r="BI1157" i="3"/>
  <c r="BH1157" i="3"/>
  <c r="BG1157" i="3"/>
  <c r="BE1157" i="3"/>
  <c r="T1157" i="3"/>
  <c r="R1157" i="3"/>
  <c r="P1157" i="3"/>
  <c r="BI1156" i="3"/>
  <c r="BH1156" i="3"/>
  <c r="BG1156" i="3"/>
  <c r="BE1156" i="3"/>
  <c r="T1156" i="3"/>
  <c r="R1156" i="3"/>
  <c r="P1156" i="3"/>
  <c r="BI1155" i="3"/>
  <c r="BH1155" i="3"/>
  <c r="BG1155" i="3"/>
  <c r="BE1155" i="3"/>
  <c r="T1155" i="3"/>
  <c r="R1155" i="3"/>
  <c r="P1155" i="3"/>
  <c r="BI1154" i="3"/>
  <c r="BH1154" i="3"/>
  <c r="BG1154" i="3"/>
  <c r="BE1154" i="3"/>
  <c r="T1154" i="3"/>
  <c r="R1154" i="3"/>
  <c r="P1154" i="3"/>
  <c r="BI1153" i="3"/>
  <c r="BH1153" i="3"/>
  <c r="BG1153" i="3"/>
  <c r="BE1153" i="3"/>
  <c r="T1153" i="3"/>
  <c r="R1153" i="3"/>
  <c r="P1153" i="3"/>
  <c r="BI1152" i="3"/>
  <c r="BH1152" i="3"/>
  <c r="BG1152" i="3"/>
  <c r="BE1152" i="3"/>
  <c r="T1152" i="3"/>
  <c r="R1152" i="3"/>
  <c r="P1152" i="3"/>
  <c r="BI1151" i="3"/>
  <c r="BH1151" i="3"/>
  <c r="BG1151" i="3"/>
  <c r="BE1151" i="3"/>
  <c r="T1151" i="3"/>
  <c r="R1151" i="3"/>
  <c r="P1151" i="3"/>
  <c r="BI1150" i="3"/>
  <c r="BH1150" i="3"/>
  <c r="BG1150" i="3"/>
  <c r="BE1150" i="3"/>
  <c r="T1150" i="3"/>
  <c r="R1150" i="3"/>
  <c r="P1150" i="3"/>
  <c r="BI1149" i="3"/>
  <c r="BH1149" i="3"/>
  <c r="BG1149" i="3"/>
  <c r="BE1149" i="3"/>
  <c r="T1149" i="3"/>
  <c r="R1149" i="3"/>
  <c r="P1149" i="3"/>
  <c r="BI1148" i="3"/>
  <c r="BH1148" i="3"/>
  <c r="BG1148" i="3"/>
  <c r="BE1148" i="3"/>
  <c r="T1148" i="3"/>
  <c r="R1148" i="3"/>
  <c r="P1148" i="3"/>
  <c r="BI1147" i="3"/>
  <c r="BH1147" i="3"/>
  <c r="BG1147" i="3"/>
  <c r="BE1147" i="3"/>
  <c r="T1147" i="3"/>
  <c r="R1147" i="3"/>
  <c r="P1147" i="3"/>
  <c r="BI1146" i="3"/>
  <c r="BH1146" i="3"/>
  <c r="BG1146" i="3"/>
  <c r="BE1146" i="3"/>
  <c r="T1146" i="3"/>
  <c r="R1146" i="3"/>
  <c r="P1146" i="3"/>
  <c r="BI1145" i="3"/>
  <c r="BH1145" i="3"/>
  <c r="BG1145" i="3"/>
  <c r="BE1145" i="3"/>
  <c r="T1145" i="3"/>
  <c r="R1145" i="3"/>
  <c r="P1145" i="3"/>
  <c r="BI1144" i="3"/>
  <c r="BH1144" i="3"/>
  <c r="BG1144" i="3"/>
  <c r="BE1144" i="3"/>
  <c r="T1144" i="3"/>
  <c r="R1144" i="3"/>
  <c r="P1144" i="3"/>
  <c r="BI1143" i="3"/>
  <c r="BH1143" i="3"/>
  <c r="BG1143" i="3"/>
  <c r="BE1143" i="3"/>
  <c r="T1143" i="3"/>
  <c r="R1143" i="3"/>
  <c r="P1143" i="3"/>
  <c r="BI1142" i="3"/>
  <c r="BH1142" i="3"/>
  <c r="BG1142" i="3"/>
  <c r="BE1142" i="3"/>
  <c r="T1142" i="3"/>
  <c r="R1142" i="3"/>
  <c r="P1142" i="3"/>
  <c r="BI1141" i="3"/>
  <c r="BH1141" i="3"/>
  <c r="BG1141" i="3"/>
  <c r="BE1141" i="3"/>
  <c r="T1141" i="3"/>
  <c r="R1141" i="3"/>
  <c r="P1141" i="3"/>
  <c r="BI1140" i="3"/>
  <c r="BH1140" i="3"/>
  <c r="BG1140" i="3"/>
  <c r="BE1140" i="3"/>
  <c r="T1140" i="3"/>
  <c r="R1140" i="3"/>
  <c r="P1140" i="3"/>
  <c r="BI1139" i="3"/>
  <c r="BH1139" i="3"/>
  <c r="BG1139" i="3"/>
  <c r="BE1139" i="3"/>
  <c r="T1139" i="3"/>
  <c r="R1139" i="3"/>
  <c r="P1139" i="3"/>
  <c r="BI1138" i="3"/>
  <c r="BH1138" i="3"/>
  <c r="BG1138" i="3"/>
  <c r="BE1138" i="3"/>
  <c r="T1138" i="3"/>
  <c r="R1138" i="3"/>
  <c r="P1138" i="3"/>
  <c r="BI1137" i="3"/>
  <c r="BH1137" i="3"/>
  <c r="BG1137" i="3"/>
  <c r="BE1137" i="3"/>
  <c r="T1137" i="3"/>
  <c r="R1137" i="3"/>
  <c r="P1137" i="3"/>
  <c r="BI1136" i="3"/>
  <c r="BH1136" i="3"/>
  <c r="BG1136" i="3"/>
  <c r="BE1136" i="3"/>
  <c r="T1136" i="3"/>
  <c r="R1136" i="3"/>
  <c r="P1136" i="3"/>
  <c r="BI1135" i="3"/>
  <c r="BH1135" i="3"/>
  <c r="BG1135" i="3"/>
  <c r="BE1135" i="3"/>
  <c r="T1135" i="3"/>
  <c r="R1135" i="3"/>
  <c r="P1135" i="3"/>
  <c r="BI1134" i="3"/>
  <c r="BH1134" i="3"/>
  <c r="BG1134" i="3"/>
  <c r="BE1134" i="3"/>
  <c r="T1134" i="3"/>
  <c r="R1134" i="3"/>
  <c r="P1134" i="3"/>
  <c r="BI1133" i="3"/>
  <c r="BH1133" i="3"/>
  <c r="BG1133" i="3"/>
  <c r="BE1133" i="3"/>
  <c r="T1133" i="3"/>
  <c r="R1133" i="3"/>
  <c r="P1133" i="3"/>
  <c r="BI1132" i="3"/>
  <c r="BH1132" i="3"/>
  <c r="BG1132" i="3"/>
  <c r="BE1132" i="3"/>
  <c r="T1132" i="3"/>
  <c r="R1132" i="3"/>
  <c r="P1132" i="3"/>
  <c r="BI1131" i="3"/>
  <c r="BH1131" i="3"/>
  <c r="BG1131" i="3"/>
  <c r="BE1131" i="3"/>
  <c r="T1131" i="3"/>
  <c r="R1131" i="3"/>
  <c r="P1131" i="3"/>
  <c r="BI1130" i="3"/>
  <c r="BH1130" i="3"/>
  <c r="BG1130" i="3"/>
  <c r="BE1130" i="3"/>
  <c r="T1130" i="3"/>
  <c r="R1130" i="3"/>
  <c r="P1130" i="3"/>
  <c r="BI1129" i="3"/>
  <c r="BH1129" i="3"/>
  <c r="BG1129" i="3"/>
  <c r="BE1129" i="3"/>
  <c r="T1129" i="3"/>
  <c r="R1129" i="3"/>
  <c r="P1129" i="3"/>
  <c r="BI1128" i="3"/>
  <c r="BH1128" i="3"/>
  <c r="BG1128" i="3"/>
  <c r="BE1128" i="3"/>
  <c r="T1128" i="3"/>
  <c r="R1128" i="3"/>
  <c r="P1128" i="3"/>
  <c r="BI1127" i="3"/>
  <c r="BH1127" i="3"/>
  <c r="BG1127" i="3"/>
  <c r="BE1127" i="3"/>
  <c r="T1127" i="3"/>
  <c r="R1127" i="3"/>
  <c r="P1127" i="3"/>
  <c r="BI1126" i="3"/>
  <c r="BH1126" i="3"/>
  <c r="BG1126" i="3"/>
  <c r="BE1126" i="3"/>
  <c r="T1126" i="3"/>
  <c r="R1126" i="3"/>
  <c r="P1126" i="3"/>
  <c r="BI1125" i="3"/>
  <c r="BH1125" i="3"/>
  <c r="BG1125" i="3"/>
  <c r="BE1125" i="3"/>
  <c r="T1125" i="3"/>
  <c r="R1125" i="3"/>
  <c r="P1125" i="3"/>
  <c r="BI1124" i="3"/>
  <c r="BH1124" i="3"/>
  <c r="BG1124" i="3"/>
  <c r="BE1124" i="3"/>
  <c r="T1124" i="3"/>
  <c r="R1124" i="3"/>
  <c r="P1124" i="3"/>
  <c r="BI1123" i="3"/>
  <c r="BH1123" i="3"/>
  <c r="BG1123" i="3"/>
  <c r="BE1123" i="3"/>
  <c r="T1123" i="3"/>
  <c r="R1123" i="3"/>
  <c r="P1123" i="3"/>
  <c r="BI1122" i="3"/>
  <c r="BH1122" i="3"/>
  <c r="BG1122" i="3"/>
  <c r="BE1122" i="3"/>
  <c r="T1122" i="3"/>
  <c r="R1122" i="3"/>
  <c r="P1122" i="3"/>
  <c r="BI1121" i="3"/>
  <c r="BH1121" i="3"/>
  <c r="BG1121" i="3"/>
  <c r="BE1121" i="3"/>
  <c r="T1121" i="3"/>
  <c r="R1121" i="3"/>
  <c r="P1121" i="3"/>
  <c r="BI1120" i="3"/>
  <c r="BH1120" i="3"/>
  <c r="BG1120" i="3"/>
  <c r="BE1120" i="3"/>
  <c r="T1120" i="3"/>
  <c r="R1120" i="3"/>
  <c r="P1120" i="3"/>
  <c r="BI1119" i="3"/>
  <c r="BH1119" i="3"/>
  <c r="BG1119" i="3"/>
  <c r="BE1119" i="3"/>
  <c r="T1119" i="3"/>
  <c r="R1119" i="3"/>
  <c r="P1119" i="3"/>
  <c r="BI1118" i="3"/>
  <c r="BH1118" i="3"/>
  <c r="BG1118" i="3"/>
  <c r="BE1118" i="3"/>
  <c r="T1118" i="3"/>
  <c r="R1118" i="3"/>
  <c r="P1118" i="3"/>
  <c r="BI1117" i="3"/>
  <c r="BH1117" i="3"/>
  <c r="BG1117" i="3"/>
  <c r="BE1117" i="3"/>
  <c r="T1117" i="3"/>
  <c r="R1117" i="3"/>
  <c r="P1117" i="3"/>
  <c r="BI1116" i="3"/>
  <c r="BH1116" i="3"/>
  <c r="BG1116" i="3"/>
  <c r="BE1116" i="3"/>
  <c r="T1116" i="3"/>
  <c r="R1116" i="3"/>
  <c r="P1116" i="3"/>
  <c r="BI1115" i="3"/>
  <c r="BH1115" i="3"/>
  <c r="BG1115" i="3"/>
  <c r="BE1115" i="3"/>
  <c r="T1115" i="3"/>
  <c r="R1115" i="3"/>
  <c r="P1115" i="3"/>
  <c r="BI1107" i="3"/>
  <c r="BH1107" i="3"/>
  <c r="BG1107" i="3"/>
  <c r="BE1107" i="3"/>
  <c r="T1107" i="3"/>
  <c r="R1107" i="3"/>
  <c r="P1107" i="3"/>
  <c r="BI1101" i="3"/>
  <c r="BH1101" i="3"/>
  <c r="BG1101" i="3"/>
  <c r="BE1101" i="3"/>
  <c r="T1101" i="3"/>
  <c r="R1101" i="3"/>
  <c r="P1101" i="3"/>
  <c r="BI1100" i="3"/>
  <c r="BH1100" i="3"/>
  <c r="BG1100" i="3"/>
  <c r="BE1100" i="3"/>
  <c r="T1100" i="3"/>
  <c r="R1100" i="3"/>
  <c r="P1100" i="3"/>
  <c r="BI1094" i="3"/>
  <c r="BH1094" i="3"/>
  <c r="BG1094" i="3"/>
  <c r="BE1094" i="3"/>
  <c r="T1094" i="3"/>
  <c r="R1094" i="3"/>
  <c r="P1094" i="3"/>
  <c r="BI1091" i="3"/>
  <c r="BH1091" i="3"/>
  <c r="BG1091" i="3"/>
  <c r="BE1091" i="3"/>
  <c r="T1091" i="3"/>
  <c r="R1091" i="3"/>
  <c r="P1091" i="3"/>
  <c r="BI1088" i="3"/>
  <c r="BH1088" i="3"/>
  <c r="BG1088" i="3"/>
  <c r="BE1088" i="3"/>
  <c r="T1088" i="3"/>
  <c r="R1088" i="3"/>
  <c r="P1088" i="3"/>
  <c r="BI1076" i="3"/>
  <c r="BH1076" i="3"/>
  <c r="BG1076" i="3"/>
  <c r="BE1076" i="3"/>
  <c r="T1076" i="3"/>
  <c r="R1076" i="3"/>
  <c r="P1076" i="3"/>
  <c r="BI1068" i="3"/>
  <c r="BH1068" i="3"/>
  <c r="BG1068" i="3"/>
  <c r="BE1068" i="3"/>
  <c r="T1068" i="3"/>
  <c r="R1068" i="3"/>
  <c r="P1068" i="3"/>
  <c r="BI1065" i="3"/>
  <c r="BH1065" i="3"/>
  <c r="BG1065" i="3"/>
  <c r="BE1065" i="3"/>
  <c r="T1065" i="3"/>
  <c r="R1065" i="3"/>
  <c r="P1065" i="3"/>
  <c r="BI1057" i="3"/>
  <c r="BH1057" i="3"/>
  <c r="BG1057" i="3"/>
  <c r="BE1057" i="3"/>
  <c r="T1057" i="3"/>
  <c r="R1057" i="3"/>
  <c r="P1057" i="3"/>
  <c r="BI1049" i="3"/>
  <c r="BH1049" i="3"/>
  <c r="BG1049" i="3"/>
  <c r="BE1049" i="3"/>
  <c r="T1049" i="3"/>
  <c r="R1049" i="3"/>
  <c r="P1049" i="3"/>
  <c r="BI1041" i="3"/>
  <c r="BH1041" i="3"/>
  <c r="BG1041" i="3"/>
  <c r="BE1041" i="3"/>
  <c r="T1041" i="3"/>
  <c r="R1041" i="3"/>
  <c r="P1041" i="3"/>
  <c r="BI1033" i="3"/>
  <c r="BH1033" i="3"/>
  <c r="BG1033" i="3"/>
  <c r="BE1033" i="3"/>
  <c r="T1033" i="3"/>
  <c r="R1033" i="3"/>
  <c r="P1033" i="3"/>
  <c r="BI1031" i="3"/>
  <c r="BH1031" i="3"/>
  <c r="BG1031" i="3"/>
  <c r="BE1031" i="3"/>
  <c r="T1031" i="3"/>
  <c r="R1031" i="3"/>
  <c r="P1031" i="3"/>
  <c r="BI1028" i="3"/>
  <c r="BH1028" i="3"/>
  <c r="BG1028" i="3"/>
  <c r="BE1028" i="3"/>
  <c r="T1028" i="3"/>
  <c r="R1028" i="3"/>
  <c r="P1028" i="3"/>
  <c r="BI1022" i="3"/>
  <c r="BH1022" i="3"/>
  <c r="BG1022" i="3"/>
  <c r="BE1022" i="3"/>
  <c r="T1022" i="3"/>
  <c r="R1022" i="3"/>
  <c r="P1022" i="3"/>
  <c r="BI1020" i="3"/>
  <c r="BH1020" i="3"/>
  <c r="BG1020" i="3"/>
  <c r="BE1020" i="3"/>
  <c r="T1020" i="3"/>
  <c r="R1020" i="3"/>
  <c r="P1020" i="3"/>
  <c r="BI1009" i="3"/>
  <c r="BH1009" i="3"/>
  <c r="BG1009" i="3"/>
  <c r="BE1009" i="3"/>
  <c r="T1009" i="3"/>
  <c r="R1009" i="3"/>
  <c r="P1009" i="3"/>
  <c r="BI1007" i="3"/>
  <c r="BH1007" i="3"/>
  <c r="BG1007" i="3"/>
  <c r="BE1007" i="3"/>
  <c r="T1007" i="3"/>
  <c r="R1007" i="3"/>
  <c r="P1007" i="3"/>
  <c r="BI1006" i="3"/>
  <c r="BH1006" i="3"/>
  <c r="BG1006" i="3"/>
  <c r="BE1006" i="3"/>
  <c r="T1006" i="3"/>
  <c r="R1006" i="3"/>
  <c r="P1006" i="3"/>
  <c r="BI1003" i="3"/>
  <c r="BH1003" i="3"/>
  <c r="BG1003" i="3"/>
  <c r="BE1003" i="3"/>
  <c r="T1003" i="3"/>
  <c r="R1003" i="3"/>
  <c r="P1003" i="3"/>
  <c r="BI997" i="3"/>
  <c r="BH997" i="3"/>
  <c r="BG997" i="3"/>
  <c r="BE997" i="3"/>
  <c r="T997" i="3"/>
  <c r="R997" i="3"/>
  <c r="P997" i="3"/>
  <c r="BI994" i="3"/>
  <c r="BH994" i="3"/>
  <c r="BG994" i="3"/>
  <c r="BE994" i="3"/>
  <c r="T994" i="3"/>
  <c r="R994" i="3"/>
  <c r="P994" i="3"/>
  <c r="BI989" i="3"/>
  <c r="BH989" i="3"/>
  <c r="BG989" i="3"/>
  <c r="BE989" i="3"/>
  <c r="T989" i="3"/>
  <c r="R989" i="3"/>
  <c r="P989" i="3"/>
  <c r="BI987" i="3"/>
  <c r="BH987" i="3"/>
  <c r="BG987" i="3"/>
  <c r="BE987" i="3"/>
  <c r="T987" i="3"/>
  <c r="R987" i="3"/>
  <c r="P987" i="3"/>
  <c r="BI986" i="3"/>
  <c r="BH986" i="3"/>
  <c r="BG986" i="3"/>
  <c r="BE986" i="3"/>
  <c r="T986" i="3"/>
  <c r="R986" i="3"/>
  <c r="P986" i="3"/>
  <c r="BI980" i="3"/>
  <c r="BH980" i="3"/>
  <c r="BG980" i="3"/>
  <c r="BE980" i="3"/>
  <c r="T980" i="3"/>
  <c r="R980" i="3"/>
  <c r="P980" i="3"/>
  <c r="BI978" i="3"/>
  <c r="BH978" i="3"/>
  <c r="BG978" i="3"/>
  <c r="BE978" i="3"/>
  <c r="T978" i="3"/>
  <c r="R978" i="3"/>
  <c r="P978" i="3"/>
  <c r="BI975" i="3"/>
  <c r="BH975" i="3"/>
  <c r="BG975" i="3"/>
  <c r="BE975" i="3"/>
  <c r="T975" i="3"/>
  <c r="R975" i="3"/>
  <c r="P975" i="3"/>
  <c r="BI974" i="3"/>
  <c r="BH974" i="3"/>
  <c r="BG974" i="3"/>
  <c r="BE974" i="3"/>
  <c r="T974" i="3"/>
  <c r="R974" i="3"/>
  <c r="P974" i="3"/>
  <c r="BI971" i="3"/>
  <c r="BH971" i="3"/>
  <c r="BG971" i="3"/>
  <c r="BE971" i="3"/>
  <c r="T971" i="3"/>
  <c r="R971" i="3"/>
  <c r="P971" i="3"/>
  <c r="BI967" i="3"/>
  <c r="BH967" i="3"/>
  <c r="BG967" i="3"/>
  <c r="BE967" i="3"/>
  <c r="T967" i="3"/>
  <c r="R967" i="3"/>
  <c r="P967" i="3"/>
  <c r="BI961" i="3"/>
  <c r="BH961" i="3"/>
  <c r="BG961" i="3"/>
  <c r="BE961" i="3"/>
  <c r="T961" i="3"/>
  <c r="R961" i="3"/>
  <c r="P961" i="3"/>
  <c r="BI953" i="3"/>
  <c r="BH953" i="3"/>
  <c r="BG953" i="3"/>
  <c r="BE953" i="3"/>
  <c r="T953" i="3"/>
  <c r="R953" i="3"/>
  <c r="P953" i="3"/>
  <c r="BI950" i="3"/>
  <c r="BH950" i="3"/>
  <c r="BG950" i="3"/>
  <c r="BE950" i="3"/>
  <c r="T950" i="3"/>
  <c r="R950" i="3"/>
  <c r="P950" i="3"/>
  <c r="BI948" i="3"/>
  <c r="BH948" i="3"/>
  <c r="BG948" i="3"/>
  <c r="BE948" i="3"/>
  <c r="T948" i="3"/>
  <c r="R948" i="3"/>
  <c r="P948" i="3"/>
  <c r="BI947" i="3"/>
  <c r="BH947" i="3"/>
  <c r="BG947" i="3"/>
  <c r="BE947" i="3"/>
  <c r="T947" i="3"/>
  <c r="R947" i="3"/>
  <c r="P947" i="3"/>
  <c r="BI946" i="3"/>
  <c r="BH946" i="3"/>
  <c r="BG946" i="3"/>
  <c r="BE946" i="3"/>
  <c r="T946" i="3"/>
  <c r="R946" i="3"/>
  <c r="P946" i="3"/>
  <c r="BI945" i="3"/>
  <c r="BH945" i="3"/>
  <c r="BG945" i="3"/>
  <c r="BE945" i="3"/>
  <c r="T945" i="3"/>
  <c r="R945" i="3"/>
  <c r="P945" i="3"/>
  <c r="BI939" i="3"/>
  <c r="BH939" i="3"/>
  <c r="BG939" i="3"/>
  <c r="BE939" i="3"/>
  <c r="T939" i="3"/>
  <c r="R939" i="3"/>
  <c r="P939" i="3"/>
  <c r="BI935" i="3"/>
  <c r="BH935" i="3"/>
  <c r="BG935" i="3"/>
  <c r="BE935" i="3"/>
  <c r="T935" i="3"/>
  <c r="R935" i="3"/>
  <c r="P935" i="3"/>
  <c r="BI930" i="3"/>
  <c r="BH930" i="3"/>
  <c r="BG930" i="3"/>
  <c r="BE930" i="3"/>
  <c r="T930" i="3"/>
  <c r="R930" i="3"/>
  <c r="P930" i="3"/>
  <c r="BI926" i="3"/>
  <c r="BH926" i="3"/>
  <c r="BG926" i="3"/>
  <c r="BE926" i="3"/>
  <c r="T926" i="3"/>
  <c r="R926" i="3"/>
  <c r="P926" i="3"/>
  <c r="BI920" i="3"/>
  <c r="BH920" i="3"/>
  <c r="BG920" i="3"/>
  <c r="BE920" i="3"/>
  <c r="T920" i="3"/>
  <c r="R920" i="3"/>
  <c r="P920" i="3"/>
  <c r="BI915" i="3"/>
  <c r="BH915" i="3"/>
  <c r="BG915" i="3"/>
  <c r="BE915" i="3"/>
  <c r="T915" i="3"/>
  <c r="R915" i="3"/>
  <c r="P915" i="3"/>
  <c r="BI903" i="3"/>
  <c r="BH903" i="3"/>
  <c r="BG903" i="3"/>
  <c r="BE903" i="3"/>
  <c r="T903" i="3"/>
  <c r="R903" i="3"/>
  <c r="P903" i="3"/>
  <c r="BI897" i="3"/>
  <c r="BH897" i="3"/>
  <c r="BG897" i="3"/>
  <c r="BE897" i="3"/>
  <c r="T897" i="3"/>
  <c r="R897" i="3"/>
  <c r="P897" i="3"/>
  <c r="BI885" i="3"/>
  <c r="BH885" i="3"/>
  <c r="BG885" i="3"/>
  <c r="BE885" i="3"/>
  <c r="T885" i="3"/>
  <c r="R885" i="3"/>
  <c r="P885" i="3"/>
  <c r="BI884" i="3"/>
  <c r="BH884" i="3"/>
  <c r="BG884" i="3"/>
  <c r="BE884" i="3"/>
  <c r="T884" i="3"/>
  <c r="R884" i="3"/>
  <c r="P884" i="3"/>
  <c r="BI882" i="3"/>
  <c r="BH882" i="3"/>
  <c r="BG882" i="3"/>
  <c r="BE882" i="3"/>
  <c r="T882" i="3"/>
  <c r="R882" i="3"/>
  <c r="P882" i="3"/>
  <c r="BI876" i="3"/>
  <c r="BH876" i="3"/>
  <c r="BG876" i="3"/>
  <c r="BE876" i="3"/>
  <c r="T876" i="3"/>
  <c r="R876" i="3"/>
  <c r="P876" i="3"/>
  <c r="BI873" i="3"/>
  <c r="BH873" i="3"/>
  <c r="BG873" i="3"/>
  <c r="BE873" i="3"/>
  <c r="T873" i="3"/>
  <c r="R873" i="3"/>
  <c r="P873" i="3"/>
  <c r="BI872" i="3"/>
  <c r="BH872" i="3"/>
  <c r="BG872" i="3"/>
  <c r="BE872" i="3"/>
  <c r="T872" i="3"/>
  <c r="R872" i="3"/>
  <c r="P872" i="3"/>
  <c r="BI870" i="3"/>
  <c r="BH870" i="3"/>
  <c r="BG870" i="3"/>
  <c r="BE870" i="3"/>
  <c r="T870" i="3"/>
  <c r="R870" i="3"/>
  <c r="P870" i="3"/>
  <c r="BI869" i="3"/>
  <c r="BH869" i="3"/>
  <c r="BG869" i="3"/>
  <c r="BE869" i="3"/>
  <c r="T869" i="3"/>
  <c r="R869" i="3"/>
  <c r="P869" i="3"/>
  <c r="BI867" i="3"/>
  <c r="BH867" i="3"/>
  <c r="BG867" i="3"/>
  <c r="BE867" i="3"/>
  <c r="T867" i="3"/>
  <c r="T866" i="3"/>
  <c r="R867" i="3"/>
  <c r="R866" i="3" s="1"/>
  <c r="P867" i="3"/>
  <c r="P866" i="3" s="1"/>
  <c r="BI865" i="3"/>
  <c r="BH865" i="3"/>
  <c r="BG865" i="3"/>
  <c r="BE865" i="3"/>
  <c r="T865" i="3"/>
  <c r="R865" i="3"/>
  <c r="P865" i="3"/>
  <c r="BI862" i="3"/>
  <c r="BH862" i="3"/>
  <c r="BG862" i="3"/>
  <c r="BE862" i="3"/>
  <c r="T862" i="3"/>
  <c r="R862" i="3"/>
  <c r="P862" i="3"/>
  <c r="BI859" i="3"/>
  <c r="BH859" i="3"/>
  <c r="BG859" i="3"/>
  <c r="BE859" i="3"/>
  <c r="T859" i="3"/>
  <c r="R859" i="3"/>
  <c r="P859" i="3"/>
  <c r="BI856" i="3"/>
  <c r="BH856" i="3"/>
  <c r="BG856" i="3"/>
  <c r="BE856" i="3"/>
  <c r="T856" i="3"/>
  <c r="R856" i="3"/>
  <c r="P856" i="3"/>
  <c r="BI853" i="3"/>
  <c r="BH853" i="3"/>
  <c r="BG853" i="3"/>
  <c r="BE853" i="3"/>
  <c r="T853" i="3"/>
  <c r="R853" i="3"/>
  <c r="P853" i="3"/>
  <c r="BI850" i="3"/>
  <c r="BH850" i="3"/>
  <c r="BG850" i="3"/>
  <c r="BE850" i="3"/>
  <c r="T850" i="3"/>
  <c r="R850" i="3"/>
  <c r="P850" i="3"/>
  <c r="BI847" i="3"/>
  <c r="BH847" i="3"/>
  <c r="BG847" i="3"/>
  <c r="BE847" i="3"/>
  <c r="T847" i="3"/>
  <c r="R847" i="3"/>
  <c r="P847" i="3"/>
  <c r="BI844" i="3"/>
  <c r="BH844" i="3"/>
  <c r="BG844" i="3"/>
  <c r="BE844" i="3"/>
  <c r="T844" i="3"/>
  <c r="R844" i="3"/>
  <c r="P844" i="3"/>
  <c r="BI841" i="3"/>
  <c r="BH841" i="3"/>
  <c r="BG841" i="3"/>
  <c r="BE841" i="3"/>
  <c r="T841" i="3"/>
  <c r="R841" i="3"/>
  <c r="P841" i="3"/>
  <c r="BI838" i="3"/>
  <c r="BH838" i="3"/>
  <c r="BG838" i="3"/>
  <c r="BE838" i="3"/>
  <c r="T838" i="3"/>
  <c r="R838" i="3"/>
  <c r="P838" i="3"/>
  <c r="BI835" i="3"/>
  <c r="BH835" i="3"/>
  <c r="BG835" i="3"/>
  <c r="BE835" i="3"/>
  <c r="T835" i="3"/>
  <c r="R835" i="3"/>
  <c r="P835" i="3"/>
  <c r="BI832" i="3"/>
  <c r="BH832" i="3"/>
  <c r="BG832" i="3"/>
  <c r="BE832" i="3"/>
  <c r="T832" i="3"/>
  <c r="R832" i="3"/>
  <c r="P832" i="3"/>
  <c r="BI829" i="3"/>
  <c r="BH829" i="3"/>
  <c r="BG829" i="3"/>
  <c r="BE829" i="3"/>
  <c r="T829" i="3"/>
  <c r="R829" i="3"/>
  <c r="P829" i="3"/>
  <c r="BI826" i="3"/>
  <c r="BH826" i="3"/>
  <c r="BG826" i="3"/>
  <c r="BE826" i="3"/>
  <c r="T826" i="3"/>
  <c r="R826" i="3"/>
  <c r="P826" i="3"/>
  <c r="BI825" i="3"/>
  <c r="BH825" i="3"/>
  <c r="BG825" i="3"/>
  <c r="BE825" i="3"/>
  <c r="T825" i="3"/>
  <c r="R825" i="3"/>
  <c r="P825" i="3"/>
  <c r="BI822" i="3"/>
  <c r="BH822" i="3"/>
  <c r="BG822" i="3"/>
  <c r="BE822" i="3"/>
  <c r="T822" i="3"/>
  <c r="R822" i="3"/>
  <c r="P822" i="3"/>
  <c r="BI819" i="3"/>
  <c r="BH819" i="3"/>
  <c r="BG819" i="3"/>
  <c r="BE819" i="3"/>
  <c r="T819" i="3"/>
  <c r="R819" i="3"/>
  <c r="P819" i="3"/>
  <c r="BI816" i="3"/>
  <c r="BH816" i="3"/>
  <c r="BG816" i="3"/>
  <c r="BE816" i="3"/>
  <c r="T816" i="3"/>
  <c r="R816" i="3"/>
  <c r="P816" i="3"/>
  <c r="BI813" i="3"/>
  <c r="BH813" i="3"/>
  <c r="BG813" i="3"/>
  <c r="BE813" i="3"/>
  <c r="T813" i="3"/>
  <c r="R813" i="3"/>
  <c r="P813" i="3"/>
  <c r="BI810" i="3"/>
  <c r="BH810" i="3"/>
  <c r="BG810" i="3"/>
  <c r="BE810" i="3"/>
  <c r="T810" i="3"/>
  <c r="R810" i="3"/>
  <c r="P810" i="3"/>
  <c r="BI807" i="3"/>
  <c r="BH807" i="3"/>
  <c r="BG807" i="3"/>
  <c r="BE807" i="3"/>
  <c r="T807" i="3"/>
  <c r="R807" i="3"/>
  <c r="P807" i="3"/>
  <c r="BI805" i="3"/>
  <c r="BH805" i="3"/>
  <c r="BG805" i="3"/>
  <c r="BE805" i="3"/>
  <c r="T805" i="3"/>
  <c r="R805" i="3"/>
  <c r="P805" i="3"/>
  <c r="BI803" i="3"/>
  <c r="BH803" i="3"/>
  <c r="BG803" i="3"/>
  <c r="BE803" i="3"/>
  <c r="T803" i="3"/>
  <c r="R803" i="3"/>
  <c r="P803" i="3"/>
  <c r="BI800" i="3"/>
  <c r="BH800" i="3"/>
  <c r="BG800" i="3"/>
  <c r="BE800" i="3"/>
  <c r="T800" i="3"/>
  <c r="R800" i="3"/>
  <c r="P800" i="3"/>
  <c r="BI797" i="3"/>
  <c r="BH797" i="3"/>
  <c r="BG797" i="3"/>
  <c r="BE797" i="3"/>
  <c r="T797" i="3"/>
  <c r="R797" i="3"/>
  <c r="P797" i="3"/>
  <c r="BI795" i="3"/>
  <c r="BH795" i="3"/>
  <c r="BG795" i="3"/>
  <c r="BE795" i="3"/>
  <c r="T795" i="3"/>
  <c r="R795" i="3"/>
  <c r="P795" i="3"/>
  <c r="BI793" i="3"/>
  <c r="BH793" i="3"/>
  <c r="BG793" i="3"/>
  <c r="BE793" i="3"/>
  <c r="T793" i="3"/>
  <c r="R793" i="3"/>
  <c r="P793" i="3"/>
  <c r="BI791" i="3"/>
  <c r="BH791" i="3"/>
  <c r="BG791" i="3"/>
  <c r="BE791" i="3"/>
  <c r="T791" i="3"/>
  <c r="R791" i="3"/>
  <c r="P791" i="3"/>
  <c r="BI788" i="3"/>
  <c r="BH788" i="3"/>
  <c r="BG788" i="3"/>
  <c r="BE788" i="3"/>
  <c r="T788" i="3"/>
  <c r="R788" i="3"/>
  <c r="P788" i="3"/>
  <c r="BI785" i="3"/>
  <c r="BH785" i="3"/>
  <c r="BG785" i="3"/>
  <c r="BE785" i="3"/>
  <c r="T785" i="3"/>
  <c r="R785" i="3"/>
  <c r="P785" i="3"/>
  <c r="BI782" i="3"/>
  <c r="BH782" i="3"/>
  <c r="BG782" i="3"/>
  <c r="BE782" i="3"/>
  <c r="T782" i="3"/>
  <c r="R782" i="3"/>
  <c r="P782" i="3"/>
  <c r="BI779" i="3"/>
  <c r="BH779" i="3"/>
  <c r="BG779" i="3"/>
  <c r="BE779" i="3"/>
  <c r="T779" i="3"/>
  <c r="R779" i="3"/>
  <c r="P779" i="3"/>
  <c r="BI776" i="3"/>
  <c r="BH776" i="3"/>
  <c r="BG776" i="3"/>
  <c r="BE776" i="3"/>
  <c r="T776" i="3"/>
  <c r="R776" i="3"/>
  <c r="P776" i="3"/>
  <c r="BI774" i="3"/>
  <c r="BH774" i="3"/>
  <c r="BG774" i="3"/>
  <c r="BE774" i="3"/>
  <c r="T774" i="3"/>
  <c r="R774" i="3"/>
  <c r="P774" i="3"/>
  <c r="BI771" i="3"/>
  <c r="BH771" i="3"/>
  <c r="BG771" i="3"/>
  <c r="BE771" i="3"/>
  <c r="T771" i="3"/>
  <c r="R771" i="3"/>
  <c r="P771" i="3"/>
  <c r="BI768" i="3"/>
  <c r="BH768" i="3"/>
  <c r="BG768" i="3"/>
  <c r="BE768" i="3"/>
  <c r="T768" i="3"/>
  <c r="R768" i="3"/>
  <c r="P768" i="3"/>
  <c r="BI765" i="3"/>
  <c r="BH765" i="3"/>
  <c r="BG765" i="3"/>
  <c r="BE765" i="3"/>
  <c r="T765" i="3"/>
  <c r="R765" i="3"/>
  <c r="P765" i="3"/>
  <c r="BI764" i="3"/>
  <c r="BH764" i="3"/>
  <c r="BG764" i="3"/>
  <c r="BE764" i="3"/>
  <c r="T764" i="3"/>
  <c r="R764" i="3"/>
  <c r="P764" i="3"/>
  <c r="BI763" i="3"/>
  <c r="BH763" i="3"/>
  <c r="BG763" i="3"/>
  <c r="BE763" i="3"/>
  <c r="T763" i="3"/>
  <c r="R763" i="3"/>
  <c r="P763" i="3"/>
  <c r="BI760" i="3"/>
  <c r="BH760" i="3"/>
  <c r="BG760" i="3"/>
  <c r="BE760" i="3"/>
  <c r="T760" i="3"/>
  <c r="R760" i="3"/>
  <c r="P760" i="3"/>
  <c r="BI757" i="3"/>
  <c r="BH757" i="3"/>
  <c r="BG757" i="3"/>
  <c r="BE757" i="3"/>
  <c r="T757" i="3"/>
  <c r="R757" i="3"/>
  <c r="P757" i="3"/>
  <c r="BI754" i="3"/>
  <c r="BH754" i="3"/>
  <c r="BG754" i="3"/>
  <c r="BE754" i="3"/>
  <c r="T754" i="3"/>
  <c r="R754" i="3"/>
  <c r="P754" i="3"/>
  <c r="BI751" i="3"/>
  <c r="BH751" i="3"/>
  <c r="BG751" i="3"/>
  <c r="BE751" i="3"/>
  <c r="T751" i="3"/>
  <c r="R751" i="3"/>
  <c r="P751" i="3"/>
  <c r="BI750" i="3"/>
  <c r="BH750" i="3"/>
  <c r="BG750" i="3"/>
  <c r="BE750" i="3"/>
  <c r="T750" i="3"/>
  <c r="R750" i="3"/>
  <c r="P750" i="3"/>
  <c r="BI749" i="3"/>
  <c r="BH749" i="3"/>
  <c r="BG749" i="3"/>
  <c r="BE749" i="3"/>
  <c r="T749" i="3"/>
  <c r="R749" i="3"/>
  <c r="P749" i="3"/>
  <c r="BI748" i="3"/>
  <c r="BH748" i="3"/>
  <c r="BG748" i="3"/>
  <c r="BE748" i="3"/>
  <c r="T748" i="3"/>
  <c r="R748" i="3"/>
  <c r="P748" i="3"/>
  <c r="BI747" i="3"/>
  <c r="BH747" i="3"/>
  <c r="BG747" i="3"/>
  <c r="BE747" i="3"/>
  <c r="T747" i="3"/>
  <c r="R747" i="3"/>
  <c r="P747" i="3"/>
  <c r="BI746" i="3"/>
  <c r="BH746" i="3"/>
  <c r="BG746" i="3"/>
  <c r="BE746" i="3"/>
  <c r="T746" i="3"/>
  <c r="R746" i="3"/>
  <c r="P746" i="3"/>
  <c r="BI745" i="3"/>
  <c r="BH745" i="3"/>
  <c r="BG745" i="3"/>
  <c r="BE745" i="3"/>
  <c r="T745" i="3"/>
  <c r="R745" i="3"/>
  <c r="P745" i="3"/>
  <c r="BI744" i="3"/>
  <c r="BH744" i="3"/>
  <c r="BG744" i="3"/>
  <c r="BE744" i="3"/>
  <c r="T744" i="3"/>
  <c r="R744" i="3"/>
  <c r="P744" i="3"/>
  <c r="BI743" i="3"/>
  <c r="BH743" i="3"/>
  <c r="BG743" i="3"/>
  <c r="BE743" i="3"/>
  <c r="T743" i="3"/>
  <c r="R743" i="3"/>
  <c r="P743" i="3"/>
  <c r="BI742" i="3"/>
  <c r="BH742" i="3"/>
  <c r="BG742" i="3"/>
  <c r="BE742" i="3"/>
  <c r="T742" i="3"/>
  <c r="R742" i="3"/>
  <c r="P742" i="3"/>
  <c r="BI741" i="3"/>
  <c r="BH741" i="3"/>
  <c r="BG741" i="3"/>
  <c r="BE741" i="3"/>
  <c r="T741" i="3"/>
  <c r="R741" i="3"/>
  <c r="P741" i="3"/>
  <c r="BI738" i="3"/>
  <c r="BH738" i="3"/>
  <c r="BG738" i="3"/>
  <c r="BE738" i="3"/>
  <c r="T738" i="3"/>
  <c r="R738" i="3"/>
  <c r="P738" i="3"/>
  <c r="BI735" i="3"/>
  <c r="BH735" i="3"/>
  <c r="BG735" i="3"/>
  <c r="BE735" i="3"/>
  <c r="T735" i="3"/>
  <c r="R735" i="3"/>
  <c r="P735" i="3"/>
  <c r="BI732" i="3"/>
  <c r="BH732" i="3"/>
  <c r="BG732" i="3"/>
  <c r="BE732" i="3"/>
  <c r="T732" i="3"/>
  <c r="R732" i="3"/>
  <c r="P732" i="3"/>
  <c r="BI729" i="3"/>
  <c r="BH729" i="3"/>
  <c r="BG729" i="3"/>
  <c r="BE729" i="3"/>
  <c r="T729" i="3"/>
  <c r="R729" i="3"/>
  <c r="P729" i="3"/>
  <c r="BI726" i="3"/>
  <c r="BH726" i="3"/>
  <c r="BG726" i="3"/>
  <c r="BE726" i="3"/>
  <c r="T726" i="3"/>
  <c r="R726" i="3"/>
  <c r="P726" i="3"/>
  <c r="BI723" i="3"/>
  <c r="BH723" i="3"/>
  <c r="BG723" i="3"/>
  <c r="BE723" i="3"/>
  <c r="T723" i="3"/>
  <c r="R723" i="3"/>
  <c r="P723" i="3"/>
  <c r="BI720" i="3"/>
  <c r="BH720" i="3"/>
  <c r="BG720" i="3"/>
  <c r="BE720" i="3"/>
  <c r="T720" i="3"/>
  <c r="R720" i="3"/>
  <c r="P720" i="3"/>
  <c r="BI717" i="3"/>
  <c r="BH717" i="3"/>
  <c r="BG717" i="3"/>
  <c r="BE717" i="3"/>
  <c r="T717" i="3"/>
  <c r="R717" i="3"/>
  <c r="P717" i="3"/>
  <c r="BI714" i="3"/>
  <c r="BH714" i="3"/>
  <c r="BG714" i="3"/>
  <c r="BE714" i="3"/>
  <c r="T714" i="3"/>
  <c r="R714" i="3"/>
  <c r="P714" i="3"/>
  <c r="BI711" i="3"/>
  <c r="BH711" i="3"/>
  <c r="BG711" i="3"/>
  <c r="BE711" i="3"/>
  <c r="T711" i="3"/>
  <c r="R711" i="3"/>
  <c r="P711" i="3"/>
  <c r="BI708" i="3"/>
  <c r="BH708" i="3"/>
  <c r="BG708" i="3"/>
  <c r="BE708" i="3"/>
  <c r="T708" i="3"/>
  <c r="R708" i="3"/>
  <c r="P708" i="3"/>
  <c r="BI705" i="3"/>
  <c r="BH705" i="3"/>
  <c r="BG705" i="3"/>
  <c r="BE705" i="3"/>
  <c r="T705" i="3"/>
  <c r="R705" i="3"/>
  <c r="P705" i="3"/>
  <c r="BI702" i="3"/>
  <c r="BH702" i="3"/>
  <c r="BG702" i="3"/>
  <c r="BE702" i="3"/>
  <c r="T702" i="3"/>
  <c r="R702" i="3"/>
  <c r="P702" i="3"/>
  <c r="BI699" i="3"/>
  <c r="BH699" i="3"/>
  <c r="BG699" i="3"/>
  <c r="BE699" i="3"/>
  <c r="T699" i="3"/>
  <c r="R699" i="3"/>
  <c r="P699" i="3"/>
  <c r="BI698" i="3"/>
  <c r="BH698" i="3"/>
  <c r="BG698" i="3"/>
  <c r="BE698" i="3"/>
  <c r="T698" i="3"/>
  <c r="R698" i="3"/>
  <c r="P698" i="3"/>
  <c r="BI697" i="3"/>
  <c r="BH697" i="3"/>
  <c r="BG697" i="3"/>
  <c r="BE697" i="3"/>
  <c r="T697" i="3"/>
  <c r="R697" i="3"/>
  <c r="P697" i="3"/>
  <c r="BI694" i="3"/>
  <c r="BH694" i="3"/>
  <c r="BG694" i="3"/>
  <c r="BE694" i="3"/>
  <c r="T694" i="3"/>
  <c r="R694" i="3"/>
  <c r="P694" i="3"/>
  <c r="BI693" i="3"/>
  <c r="BH693" i="3"/>
  <c r="BG693" i="3"/>
  <c r="BE693" i="3"/>
  <c r="T693" i="3"/>
  <c r="R693" i="3"/>
  <c r="P693" i="3"/>
  <c r="BI690" i="3"/>
  <c r="BH690" i="3"/>
  <c r="BG690" i="3"/>
  <c r="BE690" i="3"/>
  <c r="T690" i="3"/>
  <c r="R690" i="3"/>
  <c r="P690" i="3"/>
  <c r="BI687" i="3"/>
  <c r="BH687" i="3"/>
  <c r="BG687" i="3"/>
  <c r="BE687" i="3"/>
  <c r="T687" i="3"/>
  <c r="R687" i="3"/>
  <c r="P687" i="3"/>
  <c r="BI684" i="3"/>
  <c r="BH684" i="3"/>
  <c r="BG684" i="3"/>
  <c r="BE684" i="3"/>
  <c r="T684" i="3"/>
  <c r="R684" i="3"/>
  <c r="P684" i="3"/>
  <c r="BI681" i="3"/>
  <c r="BH681" i="3"/>
  <c r="BG681" i="3"/>
  <c r="BE681" i="3"/>
  <c r="T681" i="3"/>
  <c r="R681" i="3"/>
  <c r="P681" i="3"/>
  <c r="BI678" i="3"/>
  <c r="BH678" i="3"/>
  <c r="BG678" i="3"/>
  <c r="BE678" i="3"/>
  <c r="T678" i="3"/>
  <c r="R678" i="3"/>
  <c r="P678" i="3"/>
  <c r="BI675" i="3"/>
  <c r="BH675" i="3"/>
  <c r="BG675" i="3"/>
  <c r="BE675" i="3"/>
  <c r="T675" i="3"/>
  <c r="R675" i="3"/>
  <c r="P675" i="3"/>
  <c r="BI672" i="3"/>
  <c r="BH672" i="3"/>
  <c r="BG672" i="3"/>
  <c r="BE672" i="3"/>
  <c r="T672" i="3"/>
  <c r="R672" i="3"/>
  <c r="P672" i="3"/>
  <c r="BI669" i="3"/>
  <c r="BH669" i="3"/>
  <c r="BG669" i="3"/>
  <c r="BE669" i="3"/>
  <c r="T669" i="3"/>
  <c r="R669" i="3"/>
  <c r="P669" i="3"/>
  <c r="BI666" i="3"/>
  <c r="BH666" i="3"/>
  <c r="BG666" i="3"/>
  <c r="BE666" i="3"/>
  <c r="T666" i="3"/>
  <c r="R666" i="3"/>
  <c r="P666" i="3"/>
  <c r="BI665" i="3"/>
  <c r="BH665" i="3"/>
  <c r="BG665" i="3"/>
  <c r="BE665" i="3"/>
  <c r="T665" i="3"/>
  <c r="R665" i="3"/>
  <c r="P665" i="3"/>
  <c r="BI662" i="3"/>
  <c r="BH662" i="3"/>
  <c r="BG662" i="3"/>
  <c r="BE662" i="3"/>
  <c r="T662" i="3"/>
  <c r="R662" i="3"/>
  <c r="P662" i="3"/>
  <c r="BI659" i="3"/>
  <c r="BH659" i="3"/>
  <c r="BG659" i="3"/>
  <c r="BE659" i="3"/>
  <c r="T659" i="3"/>
  <c r="R659" i="3"/>
  <c r="P659" i="3"/>
  <c r="BI656" i="3"/>
  <c r="BH656" i="3"/>
  <c r="BG656" i="3"/>
  <c r="BE656" i="3"/>
  <c r="T656" i="3"/>
  <c r="R656" i="3"/>
  <c r="P656" i="3"/>
  <c r="BI653" i="3"/>
  <c r="BH653" i="3"/>
  <c r="BG653" i="3"/>
  <c r="BE653" i="3"/>
  <c r="T653" i="3"/>
  <c r="R653" i="3"/>
  <c r="P653" i="3"/>
  <c r="BI652" i="3"/>
  <c r="BH652" i="3"/>
  <c r="BG652" i="3"/>
  <c r="BE652" i="3"/>
  <c r="T652" i="3"/>
  <c r="R652" i="3"/>
  <c r="P652" i="3"/>
  <c r="BI651" i="3"/>
  <c r="BH651" i="3"/>
  <c r="BG651" i="3"/>
  <c r="BE651" i="3"/>
  <c r="T651" i="3"/>
  <c r="R651" i="3"/>
  <c r="P651" i="3"/>
  <c r="BI649" i="3"/>
  <c r="BH649" i="3"/>
  <c r="BG649" i="3"/>
  <c r="BE649" i="3"/>
  <c r="T649" i="3"/>
  <c r="R649" i="3"/>
  <c r="P649" i="3"/>
  <c r="BI646" i="3"/>
  <c r="BH646" i="3"/>
  <c r="BG646" i="3"/>
  <c r="BE646" i="3"/>
  <c r="T646" i="3"/>
  <c r="R646" i="3"/>
  <c r="P646" i="3"/>
  <c r="BI643" i="3"/>
  <c r="BH643" i="3"/>
  <c r="BG643" i="3"/>
  <c r="BE643" i="3"/>
  <c r="T643" i="3"/>
  <c r="R643" i="3"/>
  <c r="P643" i="3"/>
  <c r="BI640" i="3"/>
  <c r="BH640" i="3"/>
  <c r="BG640" i="3"/>
  <c r="BE640" i="3"/>
  <c r="T640" i="3"/>
  <c r="R640" i="3"/>
  <c r="P640" i="3"/>
  <c r="BI637" i="3"/>
  <c r="BH637" i="3"/>
  <c r="BG637" i="3"/>
  <c r="BE637" i="3"/>
  <c r="T637" i="3"/>
  <c r="R637" i="3"/>
  <c r="P637" i="3"/>
  <c r="BI634" i="3"/>
  <c r="BH634" i="3"/>
  <c r="BG634" i="3"/>
  <c r="BE634" i="3"/>
  <c r="T634" i="3"/>
  <c r="R634" i="3"/>
  <c r="P634" i="3"/>
  <c r="BI631" i="3"/>
  <c r="BH631" i="3"/>
  <c r="BG631" i="3"/>
  <c r="BE631" i="3"/>
  <c r="T631" i="3"/>
  <c r="R631" i="3"/>
  <c r="P631" i="3"/>
  <c r="BI628" i="3"/>
  <c r="BH628" i="3"/>
  <c r="BG628" i="3"/>
  <c r="BE628" i="3"/>
  <c r="T628" i="3"/>
  <c r="R628" i="3"/>
  <c r="P628" i="3"/>
  <c r="BI625" i="3"/>
  <c r="BH625" i="3"/>
  <c r="BG625" i="3"/>
  <c r="BE625" i="3"/>
  <c r="T625" i="3"/>
  <c r="R625" i="3"/>
  <c r="P625" i="3"/>
  <c r="BI622" i="3"/>
  <c r="BH622" i="3"/>
  <c r="BG622" i="3"/>
  <c r="BE622" i="3"/>
  <c r="T622" i="3"/>
  <c r="R622" i="3"/>
  <c r="P622" i="3"/>
  <c r="BI618" i="3"/>
  <c r="BH618" i="3"/>
  <c r="BG618" i="3"/>
  <c r="BE618" i="3"/>
  <c r="T618" i="3"/>
  <c r="R618" i="3"/>
  <c r="P618" i="3"/>
  <c r="BI615" i="3"/>
  <c r="BH615" i="3"/>
  <c r="BG615" i="3"/>
  <c r="BE615" i="3"/>
  <c r="T615" i="3"/>
  <c r="R615" i="3"/>
  <c r="P615" i="3"/>
  <c r="BI612" i="3"/>
  <c r="BH612" i="3"/>
  <c r="BG612" i="3"/>
  <c r="BE612" i="3"/>
  <c r="T612" i="3"/>
  <c r="R612" i="3"/>
  <c r="P612" i="3"/>
  <c r="BI609" i="3"/>
  <c r="BH609" i="3"/>
  <c r="BG609" i="3"/>
  <c r="BE609" i="3"/>
  <c r="T609" i="3"/>
  <c r="R609" i="3"/>
  <c r="P609" i="3"/>
  <c r="BI605" i="3"/>
  <c r="BH605" i="3"/>
  <c r="BG605" i="3"/>
  <c r="BE605" i="3"/>
  <c r="T605" i="3"/>
  <c r="R605" i="3"/>
  <c r="P605" i="3"/>
  <c r="BI602" i="3"/>
  <c r="BH602" i="3"/>
  <c r="BG602" i="3"/>
  <c r="BE602" i="3"/>
  <c r="T602" i="3"/>
  <c r="R602" i="3"/>
  <c r="P602" i="3"/>
  <c r="BI599" i="3"/>
  <c r="BH599" i="3"/>
  <c r="BG599" i="3"/>
  <c r="BE599" i="3"/>
  <c r="T599" i="3"/>
  <c r="R599" i="3"/>
  <c r="P599" i="3"/>
  <c r="BI596" i="3"/>
  <c r="BH596" i="3"/>
  <c r="BG596" i="3"/>
  <c r="BE596" i="3"/>
  <c r="T596" i="3"/>
  <c r="R596" i="3"/>
  <c r="P596" i="3"/>
  <c r="BI593" i="3"/>
  <c r="BH593" i="3"/>
  <c r="BG593" i="3"/>
  <c r="BE593" i="3"/>
  <c r="T593" i="3"/>
  <c r="R593" i="3"/>
  <c r="P593" i="3"/>
  <c r="BI590" i="3"/>
  <c r="BH590" i="3"/>
  <c r="BG590" i="3"/>
  <c r="BE590" i="3"/>
  <c r="T590" i="3"/>
  <c r="R590" i="3"/>
  <c r="P590" i="3"/>
  <c r="BI587" i="3"/>
  <c r="BH587" i="3"/>
  <c r="BG587" i="3"/>
  <c r="BE587" i="3"/>
  <c r="T587" i="3"/>
  <c r="R587" i="3"/>
  <c r="P587" i="3"/>
  <c r="BI586" i="3"/>
  <c r="BH586" i="3"/>
  <c r="BG586" i="3"/>
  <c r="BE586" i="3"/>
  <c r="T586" i="3"/>
  <c r="R586" i="3"/>
  <c r="P586" i="3"/>
  <c r="BI585" i="3"/>
  <c r="BH585" i="3"/>
  <c r="BG585" i="3"/>
  <c r="BE585" i="3"/>
  <c r="T585" i="3"/>
  <c r="R585" i="3"/>
  <c r="P585" i="3"/>
  <c r="BI584" i="3"/>
  <c r="BH584" i="3"/>
  <c r="BG584" i="3"/>
  <c r="BE584" i="3"/>
  <c r="T584" i="3"/>
  <c r="R584" i="3"/>
  <c r="P584" i="3"/>
  <c r="BI583" i="3"/>
  <c r="BH583" i="3"/>
  <c r="BG583" i="3"/>
  <c r="BE583" i="3"/>
  <c r="T583" i="3"/>
  <c r="R583" i="3"/>
  <c r="P583" i="3"/>
  <c r="BI582" i="3"/>
  <c r="BH582" i="3"/>
  <c r="BG582" i="3"/>
  <c r="BE582" i="3"/>
  <c r="T582" i="3"/>
  <c r="R582" i="3"/>
  <c r="P582" i="3"/>
  <c r="BI581" i="3"/>
  <c r="BH581" i="3"/>
  <c r="BG581" i="3"/>
  <c r="BE581" i="3"/>
  <c r="T581" i="3"/>
  <c r="R581" i="3"/>
  <c r="P581" i="3"/>
  <c r="BI580" i="3"/>
  <c r="BH580" i="3"/>
  <c r="BG580" i="3"/>
  <c r="BE580" i="3"/>
  <c r="T580" i="3"/>
  <c r="R580" i="3"/>
  <c r="P580" i="3"/>
  <c r="BI579" i="3"/>
  <c r="BH579" i="3"/>
  <c r="BG579" i="3"/>
  <c r="BE579" i="3"/>
  <c r="T579" i="3"/>
  <c r="R579" i="3"/>
  <c r="P579" i="3"/>
  <c r="BI578" i="3"/>
  <c r="BH578" i="3"/>
  <c r="BG578" i="3"/>
  <c r="BE578" i="3"/>
  <c r="T578" i="3"/>
  <c r="R578" i="3"/>
  <c r="P578" i="3"/>
  <c r="BI577" i="3"/>
  <c r="BH577" i="3"/>
  <c r="BG577" i="3"/>
  <c r="BE577" i="3"/>
  <c r="T577" i="3"/>
  <c r="R577" i="3"/>
  <c r="P577" i="3"/>
  <c r="BI576" i="3"/>
  <c r="BH576" i="3"/>
  <c r="BG576" i="3"/>
  <c r="BE576" i="3"/>
  <c r="T576" i="3"/>
  <c r="R576" i="3"/>
  <c r="P576" i="3"/>
  <c r="BI575" i="3"/>
  <c r="BH575" i="3"/>
  <c r="BG575" i="3"/>
  <c r="BE575" i="3"/>
  <c r="T575" i="3"/>
  <c r="R575" i="3"/>
  <c r="P575" i="3"/>
  <c r="BI572" i="3"/>
  <c r="BH572" i="3"/>
  <c r="BG572" i="3"/>
  <c r="BE572" i="3"/>
  <c r="T572" i="3"/>
  <c r="R572" i="3"/>
  <c r="P572" i="3"/>
  <c r="BI569" i="3"/>
  <c r="BH569" i="3"/>
  <c r="BG569" i="3"/>
  <c r="BE569" i="3"/>
  <c r="T569" i="3"/>
  <c r="R569" i="3"/>
  <c r="P569" i="3"/>
  <c r="BI566" i="3"/>
  <c r="BH566" i="3"/>
  <c r="BG566" i="3"/>
  <c r="BE566" i="3"/>
  <c r="T566" i="3"/>
  <c r="R566" i="3"/>
  <c r="P566" i="3"/>
  <c r="BI563" i="3"/>
  <c r="BH563" i="3"/>
  <c r="BG563" i="3"/>
  <c r="BE563" i="3"/>
  <c r="T563" i="3"/>
  <c r="R563" i="3"/>
  <c r="P563" i="3"/>
  <c r="BI562" i="3"/>
  <c r="BH562" i="3"/>
  <c r="BG562" i="3"/>
  <c r="BE562" i="3"/>
  <c r="T562" i="3"/>
  <c r="R562" i="3"/>
  <c r="P562" i="3"/>
  <c r="BI561" i="3"/>
  <c r="BH561" i="3"/>
  <c r="BG561" i="3"/>
  <c r="BE561" i="3"/>
  <c r="T561" i="3"/>
  <c r="R561" i="3"/>
  <c r="P561" i="3"/>
  <c r="BI560" i="3"/>
  <c r="BH560" i="3"/>
  <c r="BG560" i="3"/>
  <c r="BE560" i="3"/>
  <c r="T560" i="3"/>
  <c r="R560" i="3"/>
  <c r="P560" i="3"/>
  <c r="BI557" i="3"/>
  <c r="BH557" i="3"/>
  <c r="BG557" i="3"/>
  <c r="BE557" i="3"/>
  <c r="T557" i="3"/>
  <c r="R557" i="3"/>
  <c r="P557" i="3"/>
  <c r="BI554" i="3"/>
  <c r="BH554" i="3"/>
  <c r="BG554" i="3"/>
  <c r="BE554" i="3"/>
  <c r="T554" i="3"/>
  <c r="R554" i="3"/>
  <c r="P554" i="3"/>
  <c r="BI548" i="3"/>
  <c r="BH548" i="3"/>
  <c r="BG548" i="3"/>
  <c r="BE548" i="3"/>
  <c r="T548" i="3"/>
  <c r="R548" i="3"/>
  <c r="P548" i="3"/>
  <c r="BI547" i="3"/>
  <c r="BH547" i="3"/>
  <c r="BG547" i="3"/>
  <c r="BE547" i="3"/>
  <c r="T547" i="3"/>
  <c r="R547" i="3"/>
  <c r="P547" i="3"/>
  <c r="BI546" i="3"/>
  <c r="BH546" i="3"/>
  <c r="BG546" i="3"/>
  <c r="BE546" i="3"/>
  <c r="T546" i="3"/>
  <c r="R546" i="3"/>
  <c r="P546" i="3"/>
  <c r="BI545" i="3"/>
  <c r="BH545" i="3"/>
  <c r="BG545" i="3"/>
  <c r="BE545" i="3"/>
  <c r="T545" i="3"/>
  <c r="R545" i="3"/>
  <c r="P545" i="3"/>
  <c r="BI544" i="3"/>
  <c r="BH544" i="3"/>
  <c r="BG544" i="3"/>
  <c r="BE544" i="3"/>
  <c r="T544" i="3"/>
  <c r="R544" i="3"/>
  <c r="P544" i="3"/>
  <c r="BI541" i="3"/>
  <c r="BH541" i="3"/>
  <c r="BG541" i="3"/>
  <c r="BE541" i="3"/>
  <c r="T541" i="3"/>
  <c r="R541" i="3"/>
  <c r="P541" i="3"/>
  <c r="BI538" i="3"/>
  <c r="BH538" i="3"/>
  <c r="BG538" i="3"/>
  <c r="BE538" i="3"/>
  <c r="T538" i="3"/>
  <c r="R538" i="3"/>
  <c r="P538" i="3"/>
  <c r="BI535" i="3"/>
  <c r="BH535" i="3"/>
  <c r="BG535" i="3"/>
  <c r="BE535" i="3"/>
  <c r="T535" i="3"/>
  <c r="R535" i="3"/>
  <c r="P535" i="3"/>
  <c r="BI532" i="3"/>
  <c r="BH532" i="3"/>
  <c r="BG532" i="3"/>
  <c r="BE532" i="3"/>
  <c r="T532" i="3"/>
  <c r="R532" i="3"/>
  <c r="P532" i="3"/>
  <c r="BI531" i="3"/>
  <c r="BH531" i="3"/>
  <c r="BG531" i="3"/>
  <c r="BE531" i="3"/>
  <c r="T531" i="3"/>
  <c r="R531" i="3"/>
  <c r="P531" i="3"/>
  <c r="BI528" i="3"/>
  <c r="BH528" i="3"/>
  <c r="BG528" i="3"/>
  <c r="BE528" i="3"/>
  <c r="T528" i="3"/>
  <c r="R528" i="3"/>
  <c r="P528" i="3"/>
  <c r="BI527" i="3"/>
  <c r="BH527" i="3"/>
  <c r="BG527" i="3"/>
  <c r="BE527" i="3"/>
  <c r="T527" i="3"/>
  <c r="R527" i="3"/>
  <c r="P527" i="3"/>
  <c r="BI524" i="3"/>
  <c r="BH524" i="3"/>
  <c r="BG524" i="3"/>
  <c r="BE524" i="3"/>
  <c r="T524" i="3"/>
  <c r="R524" i="3"/>
  <c r="P524" i="3"/>
  <c r="BI521" i="3"/>
  <c r="BH521" i="3"/>
  <c r="BG521" i="3"/>
  <c r="BE521" i="3"/>
  <c r="T521" i="3"/>
  <c r="R521" i="3"/>
  <c r="P521" i="3"/>
  <c r="BI518" i="3"/>
  <c r="BH518" i="3"/>
  <c r="BG518" i="3"/>
  <c r="BE518" i="3"/>
  <c r="T518" i="3"/>
  <c r="R518" i="3"/>
  <c r="P518" i="3"/>
  <c r="BI515" i="3"/>
  <c r="BH515" i="3"/>
  <c r="BG515" i="3"/>
  <c r="BE515" i="3"/>
  <c r="T515" i="3"/>
  <c r="R515" i="3"/>
  <c r="P515" i="3"/>
  <c r="BI512" i="3"/>
  <c r="BH512" i="3"/>
  <c r="BG512" i="3"/>
  <c r="BE512" i="3"/>
  <c r="T512" i="3"/>
  <c r="R512" i="3"/>
  <c r="P512" i="3"/>
  <c r="BI509" i="3"/>
  <c r="BH509" i="3"/>
  <c r="BG509" i="3"/>
  <c r="BE509" i="3"/>
  <c r="T509" i="3"/>
  <c r="R509" i="3"/>
  <c r="P509" i="3"/>
  <c r="BI506" i="3"/>
  <c r="BH506" i="3"/>
  <c r="BG506" i="3"/>
  <c r="BE506" i="3"/>
  <c r="T506" i="3"/>
  <c r="R506" i="3"/>
  <c r="P506" i="3"/>
  <c r="BI503" i="3"/>
  <c r="BH503" i="3"/>
  <c r="BG503" i="3"/>
  <c r="BE503" i="3"/>
  <c r="T503" i="3"/>
  <c r="R503" i="3"/>
  <c r="P503" i="3"/>
  <c r="BI500" i="3"/>
  <c r="BH500" i="3"/>
  <c r="BG500" i="3"/>
  <c r="BE500" i="3"/>
  <c r="T500" i="3"/>
  <c r="R500" i="3"/>
  <c r="P500" i="3"/>
  <c r="BI497" i="3"/>
  <c r="BH497" i="3"/>
  <c r="BG497" i="3"/>
  <c r="BE497" i="3"/>
  <c r="T497" i="3"/>
  <c r="R497" i="3"/>
  <c r="P497" i="3"/>
  <c r="BI494" i="3"/>
  <c r="BH494" i="3"/>
  <c r="BG494" i="3"/>
  <c r="BE494" i="3"/>
  <c r="T494" i="3"/>
  <c r="R494" i="3"/>
  <c r="P494" i="3"/>
  <c r="BI491" i="3"/>
  <c r="BH491" i="3"/>
  <c r="BG491" i="3"/>
  <c r="BE491" i="3"/>
  <c r="T491" i="3"/>
  <c r="R491" i="3"/>
  <c r="P491" i="3"/>
  <c r="BI488" i="3"/>
  <c r="BH488" i="3"/>
  <c r="BG488" i="3"/>
  <c r="BE488" i="3"/>
  <c r="T488" i="3"/>
  <c r="R488" i="3"/>
  <c r="P488" i="3"/>
  <c r="BI485" i="3"/>
  <c r="BH485" i="3"/>
  <c r="BG485" i="3"/>
  <c r="BE485" i="3"/>
  <c r="T485" i="3"/>
  <c r="R485" i="3"/>
  <c r="P485" i="3"/>
  <c r="BI482" i="3"/>
  <c r="BH482" i="3"/>
  <c r="BG482" i="3"/>
  <c r="BE482" i="3"/>
  <c r="T482" i="3"/>
  <c r="R482" i="3"/>
  <c r="P482" i="3"/>
  <c r="BI479" i="3"/>
  <c r="BH479" i="3"/>
  <c r="BG479" i="3"/>
  <c r="BE479" i="3"/>
  <c r="T479" i="3"/>
  <c r="R479" i="3"/>
  <c r="P479" i="3"/>
  <c r="BI476" i="3"/>
  <c r="BH476" i="3"/>
  <c r="BG476" i="3"/>
  <c r="BE476" i="3"/>
  <c r="T476" i="3"/>
  <c r="R476" i="3"/>
  <c r="P476" i="3"/>
  <c r="BI473" i="3"/>
  <c r="BH473" i="3"/>
  <c r="BG473" i="3"/>
  <c r="BE473" i="3"/>
  <c r="T473" i="3"/>
  <c r="R473" i="3"/>
  <c r="P473" i="3"/>
  <c r="BI470" i="3"/>
  <c r="BH470" i="3"/>
  <c r="BG470" i="3"/>
  <c r="BE470" i="3"/>
  <c r="T470" i="3"/>
  <c r="R470" i="3"/>
  <c r="P470" i="3"/>
  <c r="BI467" i="3"/>
  <c r="BH467" i="3"/>
  <c r="BG467" i="3"/>
  <c r="BE467" i="3"/>
  <c r="T467" i="3"/>
  <c r="R467" i="3"/>
  <c r="P467" i="3"/>
  <c r="BI465" i="3"/>
  <c r="BH465" i="3"/>
  <c r="BG465" i="3"/>
  <c r="BE465" i="3"/>
  <c r="T465" i="3"/>
  <c r="R465" i="3"/>
  <c r="P465" i="3"/>
  <c r="BI462" i="3"/>
  <c r="BH462" i="3"/>
  <c r="BG462" i="3"/>
  <c r="BE462" i="3"/>
  <c r="T462" i="3"/>
  <c r="R462" i="3"/>
  <c r="P462" i="3"/>
  <c r="BI459" i="3"/>
  <c r="BH459" i="3"/>
  <c r="BG459" i="3"/>
  <c r="BE459" i="3"/>
  <c r="T459" i="3"/>
  <c r="R459" i="3"/>
  <c r="P459" i="3"/>
  <c r="BI456" i="3"/>
  <c r="BH456" i="3"/>
  <c r="BG456" i="3"/>
  <c r="BE456" i="3"/>
  <c r="T456" i="3"/>
  <c r="R456" i="3"/>
  <c r="P456" i="3"/>
  <c r="BI453" i="3"/>
  <c r="BH453" i="3"/>
  <c r="BG453" i="3"/>
  <c r="BE453" i="3"/>
  <c r="T453" i="3"/>
  <c r="R453" i="3"/>
  <c r="P453" i="3"/>
  <c r="BI450" i="3"/>
  <c r="BH450" i="3"/>
  <c r="BG450" i="3"/>
  <c r="BE450" i="3"/>
  <c r="T450" i="3"/>
  <c r="R450" i="3"/>
  <c r="P450" i="3"/>
  <c r="BI447" i="3"/>
  <c r="BH447" i="3"/>
  <c r="BG447" i="3"/>
  <c r="BE447" i="3"/>
  <c r="T447" i="3"/>
  <c r="R447" i="3"/>
  <c r="P447" i="3"/>
  <c r="BI444" i="3"/>
  <c r="BH444" i="3"/>
  <c r="BG444" i="3"/>
  <c r="BE444" i="3"/>
  <c r="T444" i="3"/>
  <c r="R444" i="3"/>
  <c r="P444" i="3"/>
  <c r="BI443" i="3"/>
  <c r="BH443" i="3"/>
  <c r="BG443" i="3"/>
  <c r="BE443" i="3"/>
  <c r="T443" i="3"/>
  <c r="R443" i="3"/>
  <c r="P443" i="3"/>
  <c r="BI442" i="3"/>
  <c r="BH442" i="3"/>
  <c r="BG442" i="3"/>
  <c r="BE442" i="3"/>
  <c r="T442" i="3"/>
  <c r="R442" i="3"/>
  <c r="P442" i="3"/>
  <c r="BI439" i="3"/>
  <c r="BH439" i="3"/>
  <c r="BG439" i="3"/>
  <c r="BE439" i="3"/>
  <c r="T439" i="3"/>
  <c r="R439" i="3"/>
  <c r="P439" i="3"/>
  <c r="BI436" i="3"/>
  <c r="BH436" i="3"/>
  <c r="BG436" i="3"/>
  <c r="BE436" i="3"/>
  <c r="T436" i="3"/>
  <c r="R436" i="3"/>
  <c r="P436" i="3"/>
  <c r="BI433" i="3"/>
  <c r="BH433" i="3"/>
  <c r="BG433" i="3"/>
  <c r="BE433" i="3"/>
  <c r="T433" i="3"/>
  <c r="R433" i="3"/>
  <c r="P433" i="3"/>
  <c r="BI430" i="3"/>
  <c r="BH430" i="3"/>
  <c r="BG430" i="3"/>
  <c r="BE430" i="3"/>
  <c r="T430" i="3"/>
  <c r="R430" i="3"/>
  <c r="P430" i="3"/>
  <c r="BI427" i="3"/>
  <c r="BH427" i="3"/>
  <c r="BG427" i="3"/>
  <c r="BE427" i="3"/>
  <c r="T427" i="3"/>
  <c r="R427" i="3"/>
  <c r="P427" i="3"/>
  <c r="BI424" i="3"/>
  <c r="BH424" i="3"/>
  <c r="BG424" i="3"/>
  <c r="BE424" i="3"/>
  <c r="T424" i="3"/>
  <c r="R424" i="3"/>
  <c r="P424" i="3"/>
  <c r="BI421" i="3"/>
  <c r="BH421" i="3"/>
  <c r="BG421" i="3"/>
  <c r="BE421" i="3"/>
  <c r="T421" i="3"/>
  <c r="R421" i="3"/>
  <c r="P421" i="3"/>
  <c r="BI418" i="3"/>
  <c r="BH418" i="3"/>
  <c r="BG418" i="3"/>
  <c r="BE418" i="3"/>
  <c r="T418" i="3"/>
  <c r="R418" i="3"/>
  <c r="P418" i="3"/>
  <c r="BI415" i="3"/>
  <c r="BH415" i="3"/>
  <c r="BG415" i="3"/>
  <c r="BE415" i="3"/>
  <c r="T415" i="3"/>
  <c r="T414" i="3" s="1"/>
  <c r="R415" i="3"/>
  <c r="R414" i="3" s="1"/>
  <c r="P415" i="3"/>
  <c r="P414" i="3"/>
  <c r="BI413" i="3"/>
  <c r="BH413" i="3"/>
  <c r="BG413" i="3"/>
  <c r="BE413" i="3"/>
  <c r="T413" i="3"/>
  <c r="R413" i="3"/>
  <c r="P413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0" i="3"/>
  <c r="BH390" i="3"/>
  <c r="BG390" i="3"/>
  <c r="BE390" i="3"/>
  <c r="T390" i="3"/>
  <c r="R390" i="3"/>
  <c r="P390" i="3"/>
  <c r="BI387" i="3"/>
  <c r="BH387" i="3"/>
  <c r="BG387" i="3"/>
  <c r="BE387" i="3"/>
  <c r="T387" i="3"/>
  <c r="R387" i="3"/>
  <c r="P387" i="3"/>
  <c r="BI384" i="3"/>
  <c r="BH384" i="3"/>
  <c r="BG384" i="3"/>
  <c r="BE384" i="3"/>
  <c r="T384" i="3"/>
  <c r="R384" i="3"/>
  <c r="P384" i="3"/>
  <c r="BI381" i="3"/>
  <c r="BH381" i="3"/>
  <c r="BG381" i="3"/>
  <c r="BE381" i="3"/>
  <c r="T381" i="3"/>
  <c r="R381" i="3"/>
  <c r="P381" i="3"/>
  <c r="BI378" i="3"/>
  <c r="BH378" i="3"/>
  <c r="BG378" i="3"/>
  <c r="BE378" i="3"/>
  <c r="T378" i="3"/>
  <c r="R378" i="3"/>
  <c r="P378" i="3"/>
  <c r="BI375" i="3"/>
  <c r="BH375" i="3"/>
  <c r="BG375" i="3"/>
  <c r="BE375" i="3"/>
  <c r="T375" i="3"/>
  <c r="R375" i="3"/>
  <c r="P375" i="3"/>
  <c r="BI372" i="3"/>
  <c r="BH372" i="3"/>
  <c r="BG372" i="3"/>
  <c r="BE372" i="3"/>
  <c r="T372" i="3"/>
  <c r="R372" i="3"/>
  <c r="P372" i="3"/>
  <c r="BI369" i="3"/>
  <c r="BH369" i="3"/>
  <c r="BG369" i="3"/>
  <c r="BE369" i="3"/>
  <c r="T369" i="3"/>
  <c r="R369" i="3"/>
  <c r="P369" i="3"/>
  <c r="BI366" i="3"/>
  <c r="BH366" i="3"/>
  <c r="BG366" i="3"/>
  <c r="BE366" i="3"/>
  <c r="T366" i="3"/>
  <c r="R366" i="3"/>
  <c r="P366" i="3"/>
  <c r="BI363" i="3"/>
  <c r="BH363" i="3"/>
  <c r="BG363" i="3"/>
  <c r="BE363" i="3"/>
  <c r="T363" i="3"/>
  <c r="R363" i="3"/>
  <c r="P363" i="3"/>
  <c r="BI360" i="3"/>
  <c r="BH360" i="3"/>
  <c r="BG360" i="3"/>
  <c r="BE360" i="3"/>
  <c r="T360" i="3"/>
  <c r="R360" i="3"/>
  <c r="P360" i="3"/>
  <c r="BI338" i="3"/>
  <c r="BH338" i="3"/>
  <c r="BG338" i="3"/>
  <c r="BE338" i="3"/>
  <c r="T338" i="3"/>
  <c r="R338" i="3"/>
  <c r="P338" i="3"/>
  <c r="BI332" i="3"/>
  <c r="BH332" i="3"/>
  <c r="BG332" i="3"/>
  <c r="BE332" i="3"/>
  <c r="T332" i="3"/>
  <c r="R332" i="3"/>
  <c r="P332" i="3"/>
  <c r="BI329" i="3"/>
  <c r="BH329" i="3"/>
  <c r="BG329" i="3"/>
  <c r="BE329" i="3"/>
  <c r="T329" i="3"/>
  <c r="R329" i="3"/>
  <c r="P329" i="3"/>
  <c r="BI323" i="3"/>
  <c r="BH323" i="3"/>
  <c r="BG323" i="3"/>
  <c r="BE323" i="3"/>
  <c r="T323" i="3"/>
  <c r="R323" i="3"/>
  <c r="P323" i="3"/>
  <c r="BI301" i="3"/>
  <c r="BH301" i="3"/>
  <c r="BG301" i="3"/>
  <c r="BE301" i="3"/>
  <c r="T301" i="3"/>
  <c r="R301" i="3"/>
  <c r="P301" i="3"/>
  <c r="BI279" i="3"/>
  <c r="BH279" i="3"/>
  <c r="BG279" i="3"/>
  <c r="BE279" i="3"/>
  <c r="T279" i="3"/>
  <c r="R279" i="3"/>
  <c r="P279" i="3"/>
  <c r="BI273" i="3"/>
  <c r="BH273" i="3"/>
  <c r="BG273" i="3"/>
  <c r="BE273" i="3"/>
  <c r="T273" i="3"/>
  <c r="R273" i="3"/>
  <c r="P273" i="3"/>
  <c r="BI270" i="3"/>
  <c r="BH270" i="3"/>
  <c r="BG270" i="3"/>
  <c r="BE270" i="3"/>
  <c r="T270" i="3"/>
  <c r="R270" i="3"/>
  <c r="P270" i="3"/>
  <c r="BI264" i="3"/>
  <c r="BH264" i="3"/>
  <c r="BG264" i="3"/>
  <c r="BE264" i="3"/>
  <c r="T264" i="3"/>
  <c r="R264" i="3"/>
  <c r="P264" i="3"/>
  <c r="BI258" i="3"/>
  <c r="BH258" i="3"/>
  <c r="BG258" i="3"/>
  <c r="BE258" i="3"/>
  <c r="T258" i="3"/>
  <c r="R258" i="3"/>
  <c r="P258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1" i="3"/>
  <c r="BH251" i="3"/>
  <c r="BG251" i="3"/>
  <c r="BE251" i="3"/>
  <c r="T251" i="3"/>
  <c r="R251" i="3"/>
  <c r="P251" i="3"/>
  <c r="BI228" i="3"/>
  <c r="BH228" i="3"/>
  <c r="BG228" i="3"/>
  <c r="BE228" i="3"/>
  <c r="T228" i="3"/>
  <c r="R228" i="3"/>
  <c r="P228" i="3"/>
  <c r="BI217" i="3"/>
  <c r="BH217" i="3"/>
  <c r="BG217" i="3"/>
  <c r="BE217" i="3"/>
  <c r="T217" i="3"/>
  <c r="R217" i="3"/>
  <c r="P21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194" i="3"/>
  <c r="BH194" i="3"/>
  <c r="BG194" i="3"/>
  <c r="BE194" i="3"/>
  <c r="T194" i="3"/>
  <c r="R194" i="3"/>
  <c r="P194" i="3"/>
  <c r="BI188" i="3"/>
  <c r="BH188" i="3"/>
  <c r="BG188" i="3"/>
  <c r="BE188" i="3"/>
  <c r="T188" i="3"/>
  <c r="R188" i="3"/>
  <c r="P188" i="3"/>
  <c r="BI182" i="3"/>
  <c r="BH182" i="3"/>
  <c r="BG182" i="3"/>
  <c r="BE182" i="3"/>
  <c r="T182" i="3"/>
  <c r="R182" i="3"/>
  <c r="P182" i="3"/>
  <c r="BI176" i="3"/>
  <c r="BH176" i="3"/>
  <c r="BG176" i="3"/>
  <c r="BE176" i="3"/>
  <c r="T176" i="3"/>
  <c r="R176" i="3"/>
  <c r="P176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R154" i="3"/>
  <c r="P154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6" i="3"/>
  <c r="BH146" i="3"/>
  <c r="BG146" i="3"/>
  <c r="BE146" i="3"/>
  <c r="T146" i="3"/>
  <c r="R146" i="3"/>
  <c r="P146" i="3"/>
  <c r="J140" i="3"/>
  <c r="J139" i="3"/>
  <c r="F139" i="3"/>
  <c r="F137" i="3"/>
  <c r="E135" i="3"/>
  <c r="J92" i="3"/>
  <c r="J91" i="3"/>
  <c r="F91" i="3"/>
  <c r="F89" i="3"/>
  <c r="E87" i="3"/>
  <c r="J18" i="3"/>
  <c r="E18" i="3"/>
  <c r="F92" i="3" s="1"/>
  <c r="J17" i="3"/>
  <c r="J12" i="3"/>
  <c r="J89" i="3" s="1"/>
  <c r="E7" i="3"/>
  <c r="E133" i="3"/>
  <c r="J37" i="2"/>
  <c r="J36" i="2"/>
  <c r="AY95" i="1" s="1"/>
  <c r="J35" i="2"/>
  <c r="AX95" i="1"/>
  <c r="BI1023" i="2"/>
  <c r="BH1023" i="2"/>
  <c r="BG1023" i="2"/>
  <c r="BE1023" i="2"/>
  <c r="BK1023" i="2"/>
  <c r="J1023" i="2" s="1"/>
  <c r="BF1023" i="2" s="1"/>
  <c r="BI1022" i="2"/>
  <c r="BH1022" i="2"/>
  <c r="BG1022" i="2"/>
  <c r="BE1022" i="2"/>
  <c r="BK1022" i="2"/>
  <c r="J1022" i="2"/>
  <c r="BF1022" i="2" s="1"/>
  <c r="BI1021" i="2"/>
  <c r="BH1021" i="2"/>
  <c r="BG1021" i="2"/>
  <c r="BE1021" i="2"/>
  <c r="BK1021" i="2"/>
  <c r="J1021" i="2" s="1"/>
  <c r="BF1021" i="2" s="1"/>
  <c r="BI1020" i="2"/>
  <c r="BH1020" i="2"/>
  <c r="BG1020" i="2"/>
  <c r="BE1020" i="2"/>
  <c r="BK1020" i="2"/>
  <c r="J1020" i="2"/>
  <c r="BF1020" i="2" s="1"/>
  <c r="BI1019" i="2"/>
  <c r="BH1019" i="2"/>
  <c r="BG1019" i="2"/>
  <c r="BE1019" i="2"/>
  <c r="BK1019" i="2"/>
  <c r="J1019" i="2" s="1"/>
  <c r="BF1019" i="2" s="1"/>
  <c r="BI1017" i="2"/>
  <c r="BH1017" i="2"/>
  <c r="BG1017" i="2"/>
  <c r="BE1017" i="2"/>
  <c r="T1017" i="2"/>
  <c r="T1016" i="2" s="1"/>
  <c r="T1015" i="2" s="1"/>
  <c r="R1017" i="2"/>
  <c r="R1016" i="2" s="1"/>
  <c r="R1015" i="2" s="1"/>
  <c r="P1017" i="2"/>
  <c r="P1016" i="2" s="1"/>
  <c r="P1015" i="2" s="1"/>
  <c r="BI1014" i="2"/>
  <c r="BH1014" i="2"/>
  <c r="BG1014" i="2"/>
  <c r="BE1014" i="2"/>
  <c r="T1014" i="2"/>
  <c r="R1014" i="2"/>
  <c r="P1014" i="2"/>
  <c r="BI1013" i="2"/>
  <c r="BH1013" i="2"/>
  <c r="BG1013" i="2"/>
  <c r="BE1013" i="2"/>
  <c r="T1013" i="2"/>
  <c r="R1013" i="2"/>
  <c r="P1013" i="2"/>
  <c r="BI1011" i="2"/>
  <c r="BH1011" i="2"/>
  <c r="BG1011" i="2"/>
  <c r="BE1011" i="2"/>
  <c r="T1011" i="2"/>
  <c r="R1011" i="2"/>
  <c r="P1011" i="2"/>
  <c r="BI1010" i="2"/>
  <c r="BH1010" i="2"/>
  <c r="BG1010" i="2"/>
  <c r="BE1010" i="2"/>
  <c r="T1010" i="2"/>
  <c r="R1010" i="2"/>
  <c r="P1010" i="2"/>
  <c r="BI1009" i="2"/>
  <c r="BH1009" i="2"/>
  <c r="BG1009" i="2"/>
  <c r="BE1009" i="2"/>
  <c r="T1009" i="2"/>
  <c r="R1009" i="2"/>
  <c r="P1009" i="2"/>
  <c r="BI1008" i="2"/>
  <c r="BH1008" i="2"/>
  <c r="BG1008" i="2"/>
  <c r="BE1008" i="2"/>
  <c r="T1008" i="2"/>
  <c r="R1008" i="2"/>
  <c r="P1008" i="2"/>
  <c r="BI1007" i="2"/>
  <c r="BH1007" i="2"/>
  <c r="BG1007" i="2"/>
  <c r="BE1007" i="2"/>
  <c r="T1007" i="2"/>
  <c r="R1007" i="2"/>
  <c r="P1007" i="2"/>
  <c r="BI1006" i="2"/>
  <c r="BH1006" i="2"/>
  <c r="BG1006" i="2"/>
  <c r="BE1006" i="2"/>
  <c r="T1006" i="2"/>
  <c r="R1006" i="2"/>
  <c r="P1006" i="2"/>
  <c r="BI1005" i="2"/>
  <c r="BH1005" i="2"/>
  <c r="BG1005" i="2"/>
  <c r="BE1005" i="2"/>
  <c r="T1005" i="2"/>
  <c r="R1005" i="2"/>
  <c r="P1005" i="2"/>
  <c r="BI1004" i="2"/>
  <c r="BH1004" i="2"/>
  <c r="BG1004" i="2"/>
  <c r="BE1004" i="2"/>
  <c r="T1004" i="2"/>
  <c r="R1004" i="2"/>
  <c r="P1004" i="2"/>
  <c r="BI1003" i="2"/>
  <c r="BH1003" i="2"/>
  <c r="BG1003" i="2"/>
  <c r="BE1003" i="2"/>
  <c r="T1003" i="2"/>
  <c r="R1003" i="2"/>
  <c r="P1003" i="2"/>
  <c r="BI1002" i="2"/>
  <c r="BH1002" i="2"/>
  <c r="BG1002" i="2"/>
  <c r="BE1002" i="2"/>
  <c r="T1002" i="2"/>
  <c r="R1002" i="2"/>
  <c r="P1002" i="2"/>
  <c r="BI1001" i="2"/>
  <c r="BH1001" i="2"/>
  <c r="BG1001" i="2"/>
  <c r="BE1001" i="2"/>
  <c r="T1001" i="2"/>
  <c r="R1001" i="2"/>
  <c r="P1001" i="2"/>
  <c r="BI1000" i="2"/>
  <c r="BH1000" i="2"/>
  <c r="BG1000" i="2"/>
  <c r="BE1000" i="2"/>
  <c r="T1000" i="2"/>
  <c r="R1000" i="2"/>
  <c r="P1000" i="2"/>
  <c r="BI999" i="2"/>
  <c r="BH999" i="2"/>
  <c r="BG999" i="2"/>
  <c r="BE999" i="2"/>
  <c r="T999" i="2"/>
  <c r="R999" i="2"/>
  <c r="P999" i="2"/>
  <c r="BI998" i="2"/>
  <c r="BH998" i="2"/>
  <c r="BG998" i="2"/>
  <c r="BE998" i="2"/>
  <c r="T998" i="2"/>
  <c r="R998" i="2"/>
  <c r="P998" i="2"/>
  <c r="BI997" i="2"/>
  <c r="BH997" i="2"/>
  <c r="BG997" i="2"/>
  <c r="BE997" i="2"/>
  <c r="T997" i="2"/>
  <c r="R997" i="2"/>
  <c r="P997" i="2"/>
  <c r="BI996" i="2"/>
  <c r="BH996" i="2"/>
  <c r="BG996" i="2"/>
  <c r="BE996" i="2"/>
  <c r="T996" i="2"/>
  <c r="R996" i="2"/>
  <c r="P996" i="2"/>
  <c r="BI995" i="2"/>
  <c r="BH995" i="2"/>
  <c r="BG995" i="2"/>
  <c r="BE995" i="2"/>
  <c r="T995" i="2"/>
  <c r="R995" i="2"/>
  <c r="P995" i="2"/>
  <c r="BI994" i="2"/>
  <c r="BH994" i="2"/>
  <c r="BG994" i="2"/>
  <c r="BE994" i="2"/>
  <c r="T994" i="2"/>
  <c r="R994" i="2"/>
  <c r="P994" i="2"/>
  <c r="BI993" i="2"/>
  <c r="BH993" i="2"/>
  <c r="BG993" i="2"/>
  <c r="BE993" i="2"/>
  <c r="T993" i="2"/>
  <c r="R993" i="2"/>
  <c r="P993" i="2"/>
  <c r="BI992" i="2"/>
  <c r="BH992" i="2"/>
  <c r="BG992" i="2"/>
  <c r="BE992" i="2"/>
  <c r="T992" i="2"/>
  <c r="R992" i="2"/>
  <c r="P992" i="2"/>
  <c r="BI991" i="2"/>
  <c r="BH991" i="2"/>
  <c r="BG991" i="2"/>
  <c r="BE991" i="2"/>
  <c r="T991" i="2"/>
  <c r="R991" i="2"/>
  <c r="P991" i="2"/>
  <c r="BI990" i="2"/>
  <c r="BH990" i="2"/>
  <c r="BG990" i="2"/>
  <c r="BE990" i="2"/>
  <c r="T990" i="2"/>
  <c r="R990" i="2"/>
  <c r="P990" i="2"/>
  <c r="BI989" i="2"/>
  <c r="BH989" i="2"/>
  <c r="BG989" i="2"/>
  <c r="BE989" i="2"/>
  <c r="T989" i="2"/>
  <c r="R989" i="2"/>
  <c r="P989" i="2"/>
  <c r="BI988" i="2"/>
  <c r="BH988" i="2"/>
  <c r="BG988" i="2"/>
  <c r="BE988" i="2"/>
  <c r="T988" i="2"/>
  <c r="R988" i="2"/>
  <c r="P988" i="2"/>
  <c r="BI987" i="2"/>
  <c r="BH987" i="2"/>
  <c r="BG987" i="2"/>
  <c r="BE987" i="2"/>
  <c r="T987" i="2"/>
  <c r="R987" i="2"/>
  <c r="P987" i="2"/>
  <c r="BI986" i="2"/>
  <c r="BH986" i="2"/>
  <c r="BG986" i="2"/>
  <c r="BE986" i="2"/>
  <c r="T986" i="2"/>
  <c r="R986" i="2"/>
  <c r="P986" i="2"/>
  <c r="BI985" i="2"/>
  <c r="BH985" i="2"/>
  <c r="BG985" i="2"/>
  <c r="BE985" i="2"/>
  <c r="T985" i="2"/>
  <c r="R985" i="2"/>
  <c r="P985" i="2"/>
  <c r="BI984" i="2"/>
  <c r="BH984" i="2"/>
  <c r="BG984" i="2"/>
  <c r="BE984" i="2"/>
  <c r="T984" i="2"/>
  <c r="R984" i="2"/>
  <c r="P984" i="2"/>
  <c r="BI983" i="2"/>
  <c r="BH983" i="2"/>
  <c r="BG983" i="2"/>
  <c r="BE983" i="2"/>
  <c r="T983" i="2"/>
  <c r="R983" i="2"/>
  <c r="P983" i="2"/>
  <c r="BI982" i="2"/>
  <c r="BH982" i="2"/>
  <c r="BG982" i="2"/>
  <c r="BE982" i="2"/>
  <c r="T982" i="2"/>
  <c r="R982" i="2"/>
  <c r="P982" i="2"/>
  <c r="BI981" i="2"/>
  <c r="BH981" i="2"/>
  <c r="BG981" i="2"/>
  <c r="BE981" i="2"/>
  <c r="T981" i="2"/>
  <c r="R981" i="2"/>
  <c r="P981" i="2"/>
  <c r="BI980" i="2"/>
  <c r="BH980" i="2"/>
  <c r="BG980" i="2"/>
  <c r="BE980" i="2"/>
  <c r="T980" i="2"/>
  <c r="R980" i="2"/>
  <c r="P980" i="2"/>
  <c r="BI979" i="2"/>
  <c r="BH979" i="2"/>
  <c r="BG979" i="2"/>
  <c r="BE979" i="2"/>
  <c r="T979" i="2"/>
  <c r="R979" i="2"/>
  <c r="P979" i="2"/>
  <c r="BI978" i="2"/>
  <c r="BH978" i="2"/>
  <c r="BG978" i="2"/>
  <c r="BE978" i="2"/>
  <c r="T978" i="2"/>
  <c r="R978" i="2"/>
  <c r="P978" i="2"/>
  <c r="BI977" i="2"/>
  <c r="BH977" i="2"/>
  <c r="BG977" i="2"/>
  <c r="BE977" i="2"/>
  <c r="T977" i="2"/>
  <c r="R977" i="2"/>
  <c r="P977" i="2"/>
  <c r="BI976" i="2"/>
  <c r="BH976" i="2"/>
  <c r="BG976" i="2"/>
  <c r="BE976" i="2"/>
  <c r="T976" i="2"/>
  <c r="R976" i="2"/>
  <c r="P976" i="2"/>
  <c r="BI975" i="2"/>
  <c r="BH975" i="2"/>
  <c r="BG975" i="2"/>
  <c r="BE975" i="2"/>
  <c r="T975" i="2"/>
  <c r="R975" i="2"/>
  <c r="P975" i="2"/>
  <c r="BI974" i="2"/>
  <c r="BH974" i="2"/>
  <c r="BG974" i="2"/>
  <c r="BE974" i="2"/>
  <c r="T974" i="2"/>
  <c r="R974" i="2"/>
  <c r="P974" i="2"/>
  <c r="BI973" i="2"/>
  <c r="BH973" i="2"/>
  <c r="BG973" i="2"/>
  <c r="BE973" i="2"/>
  <c r="T973" i="2"/>
  <c r="R973" i="2"/>
  <c r="P973" i="2"/>
  <c r="BI972" i="2"/>
  <c r="BH972" i="2"/>
  <c r="BG972" i="2"/>
  <c r="BE972" i="2"/>
  <c r="T972" i="2"/>
  <c r="R972" i="2"/>
  <c r="P972" i="2"/>
  <c r="BI971" i="2"/>
  <c r="BH971" i="2"/>
  <c r="BG971" i="2"/>
  <c r="BE971" i="2"/>
  <c r="T971" i="2"/>
  <c r="R971" i="2"/>
  <c r="P971" i="2"/>
  <c r="BI970" i="2"/>
  <c r="BH970" i="2"/>
  <c r="BG970" i="2"/>
  <c r="BE970" i="2"/>
  <c r="T970" i="2"/>
  <c r="R970" i="2"/>
  <c r="P970" i="2"/>
  <c r="BI969" i="2"/>
  <c r="BH969" i="2"/>
  <c r="BG969" i="2"/>
  <c r="BE969" i="2"/>
  <c r="T969" i="2"/>
  <c r="R969" i="2"/>
  <c r="P969" i="2"/>
  <c r="BI968" i="2"/>
  <c r="BH968" i="2"/>
  <c r="BG968" i="2"/>
  <c r="BE968" i="2"/>
  <c r="T968" i="2"/>
  <c r="R968" i="2"/>
  <c r="P968" i="2"/>
  <c r="BI961" i="2"/>
  <c r="BH961" i="2"/>
  <c r="BG961" i="2"/>
  <c r="BE961" i="2"/>
  <c r="T961" i="2"/>
  <c r="R961" i="2"/>
  <c r="P961" i="2"/>
  <c r="BI958" i="2"/>
  <c r="BH958" i="2"/>
  <c r="BG958" i="2"/>
  <c r="BE958" i="2"/>
  <c r="T958" i="2"/>
  <c r="R958" i="2"/>
  <c r="P958" i="2"/>
  <c r="BI957" i="2"/>
  <c r="BH957" i="2"/>
  <c r="BG957" i="2"/>
  <c r="BE957" i="2"/>
  <c r="T957" i="2"/>
  <c r="R957" i="2"/>
  <c r="P957" i="2"/>
  <c r="BI954" i="2"/>
  <c r="BH954" i="2"/>
  <c r="BG954" i="2"/>
  <c r="BE954" i="2"/>
  <c r="T954" i="2"/>
  <c r="R954" i="2"/>
  <c r="P954" i="2"/>
  <c r="BI951" i="2"/>
  <c r="BH951" i="2"/>
  <c r="BG951" i="2"/>
  <c r="BE951" i="2"/>
  <c r="T951" i="2"/>
  <c r="R951" i="2"/>
  <c r="P951" i="2"/>
  <c r="BI948" i="2"/>
  <c r="BH948" i="2"/>
  <c r="BG948" i="2"/>
  <c r="BE948" i="2"/>
  <c r="T948" i="2"/>
  <c r="R948" i="2"/>
  <c r="P948" i="2"/>
  <c r="BI941" i="2"/>
  <c r="BH941" i="2"/>
  <c r="BG941" i="2"/>
  <c r="BE941" i="2"/>
  <c r="T941" i="2"/>
  <c r="R941" i="2"/>
  <c r="P941" i="2"/>
  <c r="BI935" i="2"/>
  <c r="BH935" i="2"/>
  <c r="BG935" i="2"/>
  <c r="BE935" i="2"/>
  <c r="T935" i="2"/>
  <c r="R935" i="2"/>
  <c r="P935" i="2"/>
  <c r="BI929" i="2"/>
  <c r="BH929" i="2"/>
  <c r="BG929" i="2"/>
  <c r="BE929" i="2"/>
  <c r="T929" i="2"/>
  <c r="R929" i="2"/>
  <c r="P929" i="2"/>
  <c r="BI923" i="2"/>
  <c r="BH923" i="2"/>
  <c r="BG923" i="2"/>
  <c r="BE923" i="2"/>
  <c r="T923" i="2"/>
  <c r="R923" i="2"/>
  <c r="P923" i="2"/>
  <c r="BI917" i="2"/>
  <c r="BH917" i="2"/>
  <c r="BG917" i="2"/>
  <c r="BE917" i="2"/>
  <c r="T917" i="2"/>
  <c r="R917" i="2"/>
  <c r="P917" i="2"/>
  <c r="BI911" i="2"/>
  <c r="BH911" i="2"/>
  <c r="BG911" i="2"/>
  <c r="BE911" i="2"/>
  <c r="T911" i="2"/>
  <c r="R911" i="2"/>
  <c r="P911" i="2"/>
  <c r="BI909" i="2"/>
  <c r="BH909" i="2"/>
  <c r="BG909" i="2"/>
  <c r="BE909" i="2"/>
  <c r="T909" i="2"/>
  <c r="R909" i="2"/>
  <c r="P909" i="2"/>
  <c r="BI906" i="2"/>
  <c r="BH906" i="2"/>
  <c r="BG906" i="2"/>
  <c r="BE906" i="2"/>
  <c r="T906" i="2"/>
  <c r="R906" i="2"/>
  <c r="P906" i="2"/>
  <c r="BI903" i="2"/>
  <c r="BH903" i="2"/>
  <c r="BG903" i="2"/>
  <c r="BE903" i="2"/>
  <c r="T903" i="2"/>
  <c r="R903" i="2"/>
  <c r="P903" i="2"/>
  <c r="BI901" i="2"/>
  <c r="BH901" i="2"/>
  <c r="BG901" i="2"/>
  <c r="BE901" i="2"/>
  <c r="T901" i="2"/>
  <c r="R901" i="2"/>
  <c r="P901" i="2"/>
  <c r="BI898" i="2"/>
  <c r="BH898" i="2"/>
  <c r="BG898" i="2"/>
  <c r="BE898" i="2"/>
  <c r="T898" i="2"/>
  <c r="R898" i="2"/>
  <c r="P898" i="2"/>
  <c r="BI896" i="2"/>
  <c r="BH896" i="2"/>
  <c r="BG896" i="2"/>
  <c r="BE896" i="2"/>
  <c r="T896" i="2"/>
  <c r="R896" i="2"/>
  <c r="P896" i="2"/>
  <c r="BI895" i="2"/>
  <c r="BH895" i="2"/>
  <c r="BG895" i="2"/>
  <c r="BE895" i="2"/>
  <c r="T895" i="2"/>
  <c r="R895" i="2"/>
  <c r="P895" i="2"/>
  <c r="BI889" i="2"/>
  <c r="BH889" i="2"/>
  <c r="BG889" i="2"/>
  <c r="BE889" i="2"/>
  <c r="T889" i="2"/>
  <c r="R889" i="2"/>
  <c r="P889" i="2"/>
  <c r="BI887" i="2"/>
  <c r="BH887" i="2"/>
  <c r="BG887" i="2"/>
  <c r="BE887" i="2"/>
  <c r="T887" i="2"/>
  <c r="R887" i="2"/>
  <c r="P887" i="2"/>
  <c r="BI886" i="2"/>
  <c r="BH886" i="2"/>
  <c r="BG886" i="2"/>
  <c r="BE886" i="2"/>
  <c r="T886" i="2"/>
  <c r="R886" i="2"/>
  <c r="P886" i="2"/>
  <c r="BI883" i="2"/>
  <c r="BH883" i="2"/>
  <c r="BG883" i="2"/>
  <c r="BE883" i="2"/>
  <c r="T883" i="2"/>
  <c r="R883" i="2"/>
  <c r="P883" i="2"/>
  <c r="BI881" i="2"/>
  <c r="BH881" i="2"/>
  <c r="BG881" i="2"/>
  <c r="BE881" i="2"/>
  <c r="T881" i="2"/>
  <c r="R881" i="2"/>
  <c r="P881" i="2"/>
  <c r="BI878" i="2"/>
  <c r="BH878" i="2"/>
  <c r="BG878" i="2"/>
  <c r="BE878" i="2"/>
  <c r="T878" i="2"/>
  <c r="R878" i="2"/>
  <c r="P878" i="2"/>
  <c r="BI877" i="2"/>
  <c r="BH877" i="2"/>
  <c r="BG877" i="2"/>
  <c r="BE877" i="2"/>
  <c r="T877" i="2"/>
  <c r="R877" i="2"/>
  <c r="P877" i="2"/>
  <c r="BI874" i="2"/>
  <c r="BH874" i="2"/>
  <c r="BG874" i="2"/>
  <c r="BE874" i="2"/>
  <c r="T874" i="2"/>
  <c r="R874" i="2"/>
  <c r="P874" i="2"/>
  <c r="BI868" i="2"/>
  <c r="BH868" i="2"/>
  <c r="BG868" i="2"/>
  <c r="BE868" i="2"/>
  <c r="T868" i="2"/>
  <c r="R868" i="2"/>
  <c r="P868" i="2"/>
  <c r="BI862" i="2"/>
  <c r="BH862" i="2"/>
  <c r="BG862" i="2"/>
  <c r="BE862" i="2"/>
  <c r="T862" i="2"/>
  <c r="R862" i="2"/>
  <c r="P862" i="2"/>
  <c r="BI860" i="2"/>
  <c r="BH860" i="2"/>
  <c r="BG860" i="2"/>
  <c r="BE860" i="2"/>
  <c r="T860" i="2"/>
  <c r="R860" i="2"/>
  <c r="P860" i="2"/>
  <c r="BI859" i="2"/>
  <c r="BH859" i="2"/>
  <c r="BG859" i="2"/>
  <c r="BE859" i="2"/>
  <c r="T859" i="2"/>
  <c r="R859" i="2"/>
  <c r="P859" i="2"/>
  <c r="BI858" i="2"/>
  <c r="BH858" i="2"/>
  <c r="BG858" i="2"/>
  <c r="BE858" i="2"/>
  <c r="T858" i="2"/>
  <c r="R858" i="2"/>
  <c r="P858" i="2"/>
  <c r="BI857" i="2"/>
  <c r="BH857" i="2"/>
  <c r="BG857" i="2"/>
  <c r="BE857" i="2"/>
  <c r="T857" i="2"/>
  <c r="R857" i="2"/>
  <c r="P857" i="2"/>
  <c r="BI854" i="2"/>
  <c r="BH854" i="2"/>
  <c r="BG854" i="2"/>
  <c r="BE854" i="2"/>
  <c r="T854" i="2"/>
  <c r="R854" i="2"/>
  <c r="P854" i="2"/>
  <c r="BI851" i="2"/>
  <c r="BH851" i="2"/>
  <c r="BG851" i="2"/>
  <c r="BE851" i="2"/>
  <c r="T851" i="2"/>
  <c r="R851" i="2"/>
  <c r="P851" i="2"/>
  <c r="BI837" i="2"/>
  <c r="BH837" i="2"/>
  <c r="BG837" i="2"/>
  <c r="BE837" i="2"/>
  <c r="T837" i="2"/>
  <c r="R837" i="2"/>
  <c r="P837" i="2"/>
  <c r="BI834" i="2"/>
  <c r="BH834" i="2"/>
  <c r="BG834" i="2"/>
  <c r="BE834" i="2"/>
  <c r="T834" i="2"/>
  <c r="R834" i="2"/>
  <c r="P834" i="2"/>
  <c r="BI820" i="2"/>
  <c r="BH820" i="2"/>
  <c r="BG820" i="2"/>
  <c r="BE820" i="2"/>
  <c r="T820" i="2"/>
  <c r="R820" i="2"/>
  <c r="P820" i="2"/>
  <c r="BI819" i="2"/>
  <c r="BH819" i="2"/>
  <c r="BG819" i="2"/>
  <c r="BE819" i="2"/>
  <c r="T819" i="2"/>
  <c r="R819" i="2"/>
  <c r="P819" i="2"/>
  <c r="BI817" i="2"/>
  <c r="BH817" i="2"/>
  <c r="BG817" i="2"/>
  <c r="BE817" i="2"/>
  <c r="T817" i="2"/>
  <c r="R817" i="2"/>
  <c r="P817" i="2"/>
  <c r="BI814" i="2"/>
  <c r="BH814" i="2"/>
  <c r="BG814" i="2"/>
  <c r="BE814" i="2"/>
  <c r="T814" i="2"/>
  <c r="R814" i="2"/>
  <c r="P814" i="2"/>
  <c r="BI811" i="2"/>
  <c r="BH811" i="2"/>
  <c r="BG811" i="2"/>
  <c r="BE811" i="2"/>
  <c r="T811" i="2"/>
  <c r="R811" i="2"/>
  <c r="P811" i="2"/>
  <c r="BI810" i="2"/>
  <c r="BH810" i="2"/>
  <c r="BG810" i="2"/>
  <c r="BE810" i="2"/>
  <c r="T810" i="2"/>
  <c r="R810" i="2"/>
  <c r="P810" i="2"/>
  <c r="BI808" i="2"/>
  <c r="BH808" i="2"/>
  <c r="BG808" i="2"/>
  <c r="BE808" i="2"/>
  <c r="T808" i="2"/>
  <c r="R808" i="2"/>
  <c r="P808" i="2"/>
  <c r="BI807" i="2"/>
  <c r="BH807" i="2"/>
  <c r="BG807" i="2"/>
  <c r="BE807" i="2"/>
  <c r="T807" i="2"/>
  <c r="R807" i="2"/>
  <c r="P807" i="2"/>
  <c r="BI805" i="2"/>
  <c r="BH805" i="2"/>
  <c r="BG805" i="2"/>
  <c r="BE805" i="2"/>
  <c r="T805" i="2"/>
  <c r="T804" i="2" s="1"/>
  <c r="R805" i="2"/>
  <c r="R804" i="2" s="1"/>
  <c r="P805" i="2"/>
  <c r="P804" i="2" s="1"/>
  <c r="BI803" i="2"/>
  <c r="BH803" i="2"/>
  <c r="BG803" i="2"/>
  <c r="BE803" i="2"/>
  <c r="T803" i="2"/>
  <c r="R803" i="2"/>
  <c r="P803" i="2"/>
  <c r="BI800" i="2"/>
  <c r="BH800" i="2"/>
  <c r="BG800" i="2"/>
  <c r="BE800" i="2"/>
  <c r="T800" i="2"/>
  <c r="R800" i="2"/>
  <c r="P800" i="2"/>
  <c r="BI797" i="2"/>
  <c r="BH797" i="2"/>
  <c r="BG797" i="2"/>
  <c r="BE797" i="2"/>
  <c r="T797" i="2"/>
  <c r="R797" i="2"/>
  <c r="P797" i="2"/>
  <c r="BI794" i="2"/>
  <c r="BH794" i="2"/>
  <c r="BG794" i="2"/>
  <c r="BE794" i="2"/>
  <c r="T794" i="2"/>
  <c r="R794" i="2"/>
  <c r="P794" i="2"/>
  <c r="BI791" i="2"/>
  <c r="BH791" i="2"/>
  <c r="BG791" i="2"/>
  <c r="BE791" i="2"/>
  <c r="T791" i="2"/>
  <c r="R791" i="2"/>
  <c r="P791" i="2"/>
  <c r="BI788" i="2"/>
  <c r="BH788" i="2"/>
  <c r="BG788" i="2"/>
  <c r="BE788" i="2"/>
  <c r="T788" i="2"/>
  <c r="R788" i="2"/>
  <c r="P788" i="2"/>
  <c r="BI785" i="2"/>
  <c r="BH785" i="2"/>
  <c r="BG785" i="2"/>
  <c r="BE785" i="2"/>
  <c r="T785" i="2"/>
  <c r="R785" i="2"/>
  <c r="P785" i="2"/>
  <c r="BI782" i="2"/>
  <c r="BH782" i="2"/>
  <c r="BG782" i="2"/>
  <c r="BE782" i="2"/>
  <c r="T782" i="2"/>
  <c r="R782" i="2"/>
  <c r="P782" i="2"/>
  <c r="BI779" i="2"/>
  <c r="BH779" i="2"/>
  <c r="BG779" i="2"/>
  <c r="BE779" i="2"/>
  <c r="T779" i="2"/>
  <c r="R779" i="2"/>
  <c r="P779" i="2"/>
  <c r="BI776" i="2"/>
  <c r="BH776" i="2"/>
  <c r="BG776" i="2"/>
  <c r="BE776" i="2"/>
  <c r="T776" i="2"/>
  <c r="R776" i="2"/>
  <c r="P776" i="2"/>
  <c r="BI773" i="2"/>
  <c r="BH773" i="2"/>
  <c r="BG773" i="2"/>
  <c r="BE773" i="2"/>
  <c r="T773" i="2"/>
  <c r="R773" i="2"/>
  <c r="P773" i="2"/>
  <c r="BI770" i="2"/>
  <c r="BH770" i="2"/>
  <c r="BG770" i="2"/>
  <c r="BE770" i="2"/>
  <c r="T770" i="2"/>
  <c r="R770" i="2"/>
  <c r="P770" i="2"/>
  <c r="BI767" i="2"/>
  <c r="BH767" i="2"/>
  <c r="BG767" i="2"/>
  <c r="BE767" i="2"/>
  <c r="T767" i="2"/>
  <c r="R767" i="2"/>
  <c r="P767" i="2"/>
  <c r="BI764" i="2"/>
  <c r="BH764" i="2"/>
  <c r="BG764" i="2"/>
  <c r="BE764" i="2"/>
  <c r="T764" i="2"/>
  <c r="R764" i="2"/>
  <c r="P764" i="2"/>
  <c r="BI761" i="2"/>
  <c r="BH761" i="2"/>
  <c r="BG761" i="2"/>
  <c r="BE761" i="2"/>
  <c r="T761" i="2"/>
  <c r="R761" i="2"/>
  <c r="P761" i="2"/>
  <c r="BI758" i="2"/>
  <c r="BH758" i="2"/>
  <c r="BG758" i="2"/>
  <c r="BE758" i="2"/>
  <c r="T758" i="2"/>
  <c r="R758" i="2"/>
  <c r="P758" i="2"/>
  <c r="BI755" i="2"/>
  <c r="BH755" i="2"/>
  <c r="BG755" i="2"/>
  <c r="BE755" i="2"/>
  <c r="T755" i="2"/>
  <c r="R755" i="2"/>
  <c r="P755" i="2"/>
  <c r="BI752" i="2"/>
  <c r="BH752" i="2"/>
  <c r="BG752" i="2"/>
  <c r="BE752" i="2"/>
  <c r="T752" i="2"/>
  <c r="R752" i="2"/>
  <c r="P752" i="2"/>
  <c r="BI749" i="2"/>
  <c r="BH749" i="2"/>
  <c r="BG749" i="2"/>
  <c r="BE749" i="2"/>
  <c r="T749" i="2"/>
  <c r="R749" i="2"/>
  <c r="P749" i="2"/>
  <c r="BI746" i="2"/>
  <c r="BH746" i="2"/>
  <c r="BG746" i="2"/>
  <c r="BE746" i="2"/>
  <c r="T746" i="2"/>
  <c r="R746" i="2"/>
  <c r="P746" i="2"/>
  <c r="BI743" i="2"/>
  <c r="BH743" i="2"/>
  <c r="BG743" i="2"/>
  <c r="BE743" i="2"/>
  <c r="T743" i="2"/>
  <c r="R743" i="2"/>
  <c r="P743" i="2"/>
  <c r="BI740" i="2"/>
  <c r="BH740" i="2"/>
  <c r="BG740" i="2"/>
  <c r="BE740" i="2"/>
  <c r="T740" i="2"/>
  <c r="R740" i="2"/>
  <c r="P740" i="2"/>
  <c r="BI737" i="2"/>
  <c r="BH737" i="2"/>
  <c r="BG737" i="2"/>
  <c r="BE737" i="2"/>
  <c r="T737" i="2"/>
  <c r="R737" i="2"/>
  <c r="P737" i="2"/>
  <c r="BI734" i="2"/>
  <c r="BH734" i="2"/>
  <c r="BG734" i="2"/>
  <c r="BE734" i="2"/>
  <c r="T734" i="2"/>
  <c r="R734" i="2"/>
  <c r="P734" i="2"/>
  <c r="BI731" i="2"/>
  <c r="BH731" i="2"/>
  <c r="BG731" i="2"/>
  <c r="BE731" i="2"/>
  <c r="T731" i="2"/>
  <c r="R731" i="2"/>
  <c r="P731" i="2"/>
  <c r="BI728" i="2"/>
  <c r="BH728" i="2"/>
  <c r="BG728" i="2"/>
  <c r="BE728" i="2"/>
  <c r="T728" i="2"/>
  <c r="R728" i="2"/>
  <c r="P728" i="2"/>
  <c r="BI725" i="2"/>
  <c r="BH725" i="2"/>
  <c r="BG725" i="2"/>
  <c r="BE725" i="2"/>
  <c r="T725" i="2"/>
  <c r="R725" i="2"/>
  <c r="P725" i="2"/>
  <c r="BI722" i="2"/>
  <c r="BH722" i="2"/>
  <c r="BG722" i="2"/>
  <c r="BE722" i="2"/>
  <c r="T722" i="2"/>
  <c r="R722" i="2"/>
  <c r="P722" i="2"/>
  <c r="BI719" i="2"/>
  <c r="BH719" i="2"/>
  <c r="BG719" i="2"/>
  <c r="BE719" i="2"/>
  <c r="T719" i="2"/>
  <c r="R719" i="2"/>
  <c r="P719" i="2"/>
  <c r="BI716" i="2"/>
  <c r="BH716" i="2"/>
  <c r="BG716" i="2"/>
  <c r="BE716" i="2"/>
  <c r="T716" i="2"/>
  <c r="R716" i="2"/>
  <c r="P716" i="2"/>
  <c r="BI713" i="2"/>
  <c r="BH713" i="2"/>
  <c r="BG713" i="2"/>
  <c r="BE713" i="2"/>
  <c r="T713" i="2"/>
  <c r="R713" i="2"/>
  <c r="P713" i="2"/>
  <c r="BI710" i="2"/>
  <c r="BH710" i="2"/>
  <c r="BG710" i="2"/>
  <c r="BE710" i="2"/>
  <c r="T710" i="2"/>
  <c r="R710" i="2"/>
  <c r="P710" i="2"/>
  <c r="BI707" i="2"/>
  <c r="BH707" i="2"/>
  <c r="BG707" i="2"/>
  <c r="BE707" i="2"/>
  <c r="T707" i="2"/>
  <c r="R707" i="2"/>
  <c r="P707" i="2"/>
  <c r="BI705" i="2"/>
  <c r="BH705" i="2"/>
  <c r="BG705" i="2"/>
  <c r="BE705" i="2"/>
  <c r="T705" i="2"/>
  <c r="R705" i="2"/>
  <c r="P705" i="2"/>
  <c r="BI702" i="2"/>
  <c r="BH702" i="2"/>
  <c r="BG702" i="2"/>
  <c r="BE702" i="2"/>
  <c r="T702" i="2"/>
  <c r="R702" i="2"/>
  <c r="P702" i="2"/>
  <c r="BI699" i="2"/>
  <c r="BH699" i="2"/>
  <c r="BG699" i="2"/>
  <c r="BE699" i="2"/>
  <c r="T699" i="2"/>
  <c r="R699" i="2"/>
  <c r="P699" i="2"/>
  <c r="BI696" i="2"/>
  <c r="BH696" i="2"/>
  <c r="BG696" i="2"/>
  <c r="BE696" i="2"/>
  <c r="T696" i="2"/>
  <c r="R696" i="2"/>
  <c r="P696" i="2"/>
  <c r="BI693" i="2"/>
  <c r="BH693" i="2"/>
  <c r="BG693" i="2"/>
  <c r="BE693" i="2"/>
  <c r="T693" i="2"/>
  <c r="R693" i="2"/>
  <c r="P693" i="2"/>
  <c r="BI690" i="2"/>
  <c r="BH690" i="2"/>
  <c r="BG690" i="2"/>
  <c r="BE690" i="2"/>
  <c r="T690" i="2"/>
  <c r="R690" i="2"/>
  <c r="P690" i="2"/>
  <c r="BI687" i="2"/>
  <c r="BH687" i="2"/>
  <c r="BG687" i="2"/>
  <c r="BE687" i="2"/>
  <c r="T687" i="2"/>
  <c r="R687" i="2"/>
  <c r="P687" i="2"/>
  <c r="BI684" i="2"/>
  <c r="BH684" i="2"/>
  <c r="BG684" i="2"/>
  <c r="BE684" i="2"/>
  <c r="T684" i="2"/>
  <c r="R684" i="2"/>
  <c r="P684" i="2"/>
  <c r="BI683" i="2"/>
  <c r="BH683" i="2"/>
  <c r="BG683" i="2"/>
  <c r="BE683" i="2"/>
  <c r="T683" i="2"/>
  <c r="R683" i="2"/>
  <c r="P683" i="2"/>
  <c r="BI682" i="2"/>
  <c r="BH682" i="2"/>
  <c r="BG682" i="2"/>
  <c r="BE682" i="2"/>
  <c r="T682" i="2"/>
  <c r="R682" i="2"/>
  <c r="P682" i="2"/>
  <c r="BI679" i="2"/>
  <c r="BH679" i="2"/>
  <c r="BG679" i="2"/>
  <c r="BE679" i="2"/>
  <c r="T679" i="2"/>
  <c r="R679" i="2"/>
  <c r="P679" i="2"/>
  <c r="BI676" i="2"/>
  <c r="BH676" i="2"/>
  <c r="BG676" i="2"/>
  <c r="BE676" i="2"/>
  <c r="T676" i="2"/>
  <c r="R676" i="2"/>
  <c r="P676" i="2"/>
  <c r="BI673" i="2"/>
  <c r="BH673" i="2"/>
  <c r="BG673" i="2"/>
  <c r="BE673" i="2"/>
  <c r="T673" i="2"/>
  <c r="R673" i="2"/>
  <c r="P673" i="2"/>
  <c r="BI670" i="2"/>
  <c r="BH670" i="2"/>
  <c r="BG670" i="2"/>
  <c r="BE670" i="2"/>
  <c r="T670" i="2"/>
  <c r="R670" i="2"/>
  <c r="P670" i="2"/>
  <c r="BI667" i="2"/>
  <c r="BH667" i="2"/>
  <c r="BG667" i="2"/>
  <c r="BE667" i="2"/>
  <c r="T667" i="2"/>
  <c r="R667" i="2"/>
  <c r="P667" i="2"/>
  <c r="BI664" i="2"/>
  <c r="BH664" i="2"/>
  <c r="BG664" i="2"/>
  <c r="BE664" i="2"/>
  <c r="T664" i="2"/>
  <c r="R664" i="2"/>
  <c r="P664" i="2"/>
  <c r="BI661" i="2"/>
  <c r="BH661" i="2"/>
  <c r="BG661" i="2"/>
  <c r="BE661" i="2"/>
  <c r="T661" i="2"/>
  <c r="R661" i="2"/>
  <c r="P661" i="2"/>
  <c r="BI658" i="2"/>
  <c r="BH658" i="2"/>
  <c r="BG658" i="2"/>
  <c r="BE658" i="2"/>
  <c r="T658" i="2"/>
  <c r="R658" i="2"/>
  <c r="P658" i="2"/>
  <c r="BI655" i="2"/>
  <c r="BH655" i="2"/>
  <c r="BG655" i="2"/>
  <c r="BE655" i="2"/>
  <c r="T655" i="2"/>
  <c r="R655" i="2"/>
  <c r="P655" i="2"/>
  <c r="BI652" i="2"/>
  <c r="BH652" i="2"/>
  <c r="BG652" i="2"/>
  <c r="BE652" i="2"/>
  <c r="T652" i="2"/>
  <c r="R652" i="2"/>
  <c r="P652" i="2"/>
  <c r="BI649" i="2"/>
  <c r="BH649" i="2"/>
  <c r="BG649" i="2"/>
  <c r="BE649" i="2"/>
  <c r="T649" i="2"/>
  <c r="R649" i="2"/>
  <c r="P649" i="2"/>
  <c r="BI646" i="2"/>
  <c r="BH646" i="2"/>
  <c r="BG646" i="2"/>
  <c r="BE646" i="2"/>
  <c r="T646" i="2"/>
  <c r="R646" i="2"/>
  <c r="P646" i="2"/>
  <c r="BI643" i="2"/>
  <c r="BH643" i="2"/>
  <c r="BG643" i="2"/>
  <c r="BE643" i="2"/>
  <c r="T643" i="2"/>
  <c r="R643" i="2"/>
  <c r="P643" i="2"/>
  <c r="BI640" i="2"/>
  <c r="BH640" i="2"/>
  <c r="BG640" i="2"/>
  <c r="BE640" i="2"/>
  <c r="T640" i="2"/>
  <c r="R640" i="2"/>
  <c r="P640" i="2"/>
  <c r="BI637" i="2"/>
  <c r="BH637" i="2"/>
  <c r="BG637" i="2"/>
  <c r="BE637" i="2"/>
  <c r="T637" i="2"/>
  <c r="R637" i="2"/>
  <c r="P637" i="2"/>
  <c r="BI634" i="2"/>
  <c r="BH634" i="2"/>
  <c r="BG634" i="2"/>
  <c r="BE634" i="2"/>
  <c r="T634" i="2"/>
  <c r="R634" i="2"/>
  <c r="P634" i="2"/>
  <c r="BI631" i="2"/>
  <c r="BH631" i="2"/>
  <c r="BG631" i="2"/>
  <c r="BE631" i="2"/>
  <c r="T631" i="2"/>
  <c r="R631" i="2"/>
  <c r="P631" i="2"/>
  <c r="BI628" i="2"/>
  <c r="BH628" i="2"/>
  <c r="BG628" i="2"/>
  <c r="BE628" i="2"/>
  <c r="T628" i="2"/>
  <c r="R628" i="2"/>
  <c r="P628" i="2"/>
  <c r="BI625" i="2"/>
  <c r="BH625" i="2"/>
  <c r="BG625" i="2"/>
  <c r="BE625" i="2"/>
  <c r="T625" i="2"/>
  <c r="R625" i="2"/>
  <c r="P625" i="2"/>
  <c r="BI622" i="2"/>
  <c r="BH622" i="2"/>
  <c r="BG622" i="2"/>
  <c r="BE622" i="2"/>
  <c r="T622" i="2"/>
  <c r="R622" i="2"/>
  <c r="P622" i="2"/>
  <c r="BI619" i="2"/>
  <c r="BH619" i="2"/>
  <c r="BG619" i="2"/>
  <c r="BE619" i="2"/>
  <c r="T619" i="2"/>
  <c r="R619" i="2"/>
  <c r="P619" i="2"/>
  <c r="BI616" i="2"/>
  <c r="BH616" i="2"/>
  <c r="BG616" i="2"/>
  <c r="BE616" i="2"/>
  <c r="T616" i="2"/>
  <c r="R616" i="2"/>
  <c r="P616" i="2"/>
  <c r="BI613" i="2"/>
  <c r="BH613" i="2"/>
  <c r="BG613" i="2"/>
  <c r="BE613" i="2"/>
  <c r="T613" i="2"/>
  <c r="R613" i="2"/>
  <c r="P613" i="2"/>
  <c r="BI610" i="2"/>
  <c r="BH610" i="2"/>
  <c r="BG610" i="2"/>
  <c r="BE610" i="2"/>
  <c r="T610" i="2"/>
  <c r="R610" i="2"/>
  <c r="P610" i="2"/>
  <c r="BI607" i="2"/>
  <c r="BH607" i="2"/>
  <c r="BG607" i="2"/>
  <c r="BE607" i="2"/>
  <c r="T607" i="2"/>
  <c r="R607" i="2"/>
  <c r="P607" i="2"/>
  <c r="BI604" i="2"/>
  <c r="BH604" i="2"/>
  <c r="BG604" i="2"/>
  <c r="BE604" i="2"/>
  <c r="T604" i="2"/>
  <c r="R604" i="2"/>
  <c r="P604" i="2"/>
  <c r="BI601" i="2"/>
  <c r="BH601" i="2"/>
  <c r="BG601" i="2"/>
  <c r="BE601" i="2"/>
  <c r="T601" i="2"/>
  <c r="R601" i="2"/>
  <c r="P601" i="2"/>
  <c r="BI598" i="2"/>
  <c r="BH598" i="2"/>
  <c r="BG598" i="2"/>
  <c r="BE598" i="2"/>
  <c r="T598" i="2"/>
  <c r="R598" i="2"/>
  <c r="P598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1" i="2"/>
  <c r="BH591" i="2"/>
  <c r="BG591" i="2"/>
  <c r="BE591" i="2"/>
  <c r="T591" i="2"/>
  <c r="R591" i="2"/>
  <c r="P591" i="2"/>
  <c r="BI588" i="2"/>
  <c r="BH588" i="2"/>
  <c r="BG588" i="2"/>
  <c r="BE588" i="2"/>
  <c r="T588" i="2"/>
  <c r="R588" i="2"/>
  <c r="P588" i="2"/>
  <c r="BI585" i="2"/>
  <c r="BH585" i="2"/>
  <c r="BG585" i="2"/>
  <c r="BE585" i="2"/>
  <c r="T585" i="2"/>
  <c r="R585" i="2"/>
  <c r="P585" i="2"/>
  <c r="BI582" i="2"/>
  <c r="BH582" i="2"/>
  <c r="BG582" i="2"/>
  <c r="BE582" i="2"/>
  <c r="T582" i="2"/>
  <c r="R582" i="2"/>
  <c r="P582" i="2"/>
  <c r="BI579" i="2"/>
  <c r="BH579" i="2"/>
  <c r="BG579" i="2"/>
  <c r="BE579" i="2"/>
  <c r="T579" i="2"/>
  <c r="R579" i="2"/>
  <c r="P579" i="2"/>
  <c r="BI576" i="2"/>
  <c r="BH576" i="2"/>
  <c r="BG576" i="2"/>
  <c r="BE576" i="2"/>
  <c r="T576" i="2"/>
  <c r="R576" i="2"/>
  <c r="P576" i="2"/>
  <c r="BI573" i="2"/>
  <c r="BH573" i="2"/>
  <c r="BG573" i="2"/>
  <c r="BE573" i="2"/>
  <c r="T573" i="2"/>
  <c r="R573" i="2"/>
  <c r="P573" i="2"/>
  <c r="BI570" i="2"/>
  <c r="BH570" i="2"/>
  <c r="BG570" i="2"/>
  <c r="BE570" i="2"/>
  <c r="T570" i="2"/>
  <c r="R570" i="2"/>
  <c r="P570" i="2"/>
  <c r="BI567" i="2"/>
  <c r="BH567" i="2"/>
  <c r="BG567" i="2"/>
  <c r="BE567" i="2"/>
  <c r="T567" i="2"/>
  <c r="R567" i="2"/>
  <c r="P567" i="2"/>
  <c r="BI564" i="2"/>
  <c r="BH564" i="2"/>
  <c r="BG564" i="2"/>
  <c r="BE564" i="2"/>
  <c r="T564" i="2"/>
  <c r="R564" i="2"/>
  <c r="P564" i="2"/>
  <c r="BI561" i="2"/>
  <c r="BH561" i="2"/>
  <c r="BG561" i="2"/>
  <c r="BE561" i="2"/>
  <c r="T561" i="2"/>
  <c r="R561" i="2"/>
  <c r="P561" i="2"/>
  <c r="BI558" i="2"/>
  <c r="BH558" i="2"/>
  <c r="BG558" i="2"/>
  <c r="BE558" i="2"/>
  <c r="T558" i="2"/>
  <c r="R558" i="2"/>
  <c r="P558" i="2"/>
  <c r="BI555" i="2"/>
  <c r="BH555" i="2"/>
  <c r="BG555" i="2"/>
  <c r="BE555" i="2"/>
  <c r="T555" i="2"/>
  <c r="R555" i="2"/>
  <c r="P555" i="2"/>
  <c r="BI552" i="2"/>
  <c r="BH552" i="2"/>
  <c r="BG552" i="2"/>
  <c r="BE552" i="2"/>
  <c r="T552" i="2"/>
  <c r="R552" i="2"/>
  <c r="P552" i="2"/>
  <c r="BI550" i="2"/>
  <c r="BH550" i="2"/>
  <c r="BG550" i="2"/>
  <c r="BE550" i="2"/>
  <c r="T550" i="2"/>
  <c r="R550" i="2"/>
  <c r="P550" i="2"/>
  <c r="BI547" i="2"/>
  <c r="BH547" i="2"/>
  <c r="BG547" i="2"/>
  <c r="BE547" i="2"/>
  <c r="T547" i="2"/>
  <c r="R547" i="2"/>
  <c r="P547" i="2"/>
  <c r="BI544" i="2"/>
  <c r="BH544" i="2"/>
  <c r="BG544" i="2"/>
  <c r="BE544" i="2"/>
  <c r="T544" i="2"/>
  <c r="R544" i="2"/>
  <c r="P544" i="2"/>
  <c r="BI541" i="2"/>
  <c r="BH541" i="2"/>
  <c r="BG541" i="2"/>
  <c r="BE541" i="2"/>
  <c r="T541" i="2"/>
  <c r="R541" i="2"/>
  <c r="P541" i="2"/>
  <c r="BI538" i="2"/>
  <c r="BH538" i="2"/>
  <c r="BG538" i="2"/>
  <c r="BE538" i="2"/>
  <c r="T538" i="2"/>
  <c r="R538" i="2"/>
  <c r="P538" i="2"/>
  <c r="BI535" i="2"/>
  <c r="BH535" i="2"/>
  <c r="BG535" i="2"/>
  <c r="BE535" i="2"/>
  <c r="T535" i="2"/>
  <c r="R535" i="2"/>
  <c r="P535" i="2"/>
  <c r="BI532" i="2"/>
  <c r="BH532" i="2"/>
  <c r="BG532" i="2"/>
  <c r="BE532" i="2"/>
  <c r="T532" i="2"/>
  <c r="R532" i="2"/>
  <c r="P532" i="2"/>
  <c r="BI529" i="2"/>
  <c r="BH529" i="2"/>
  <c r="BG529" i="2"/>
  <c r="BE529" i="2"/>
  <c r="T529" i="2"/>
  <c r="R529" i="2"/>
  <c r="P529" i="2"/>
  <c r="BI526" i="2"/>
  <c r="BH526" i="2"/>
  <c r="BG526" i="2"/>
  <c r="BE526" i="2"/>
  <c r="T526" i="2"/>
  <c r="R526" i="2"/>
  <c r="P526" i="2"/>
  <c r="BI523" i="2"/>
  <c r="BH523" i="2"/>
  <c r="BG523" i="2"/>
  <c r="BE523" i="2"/>
  <c r="T523" i="2"/>
  <c r="R523" i="2"/>
  <c r="P523" i="2"/>
  <c r="BI520" i="2"/>
  <c r="BH520" i="2"/>
  <c r="BG520" i="2"/>
  <c r="BE520" i="2"/>
  <c r="T520" i="2"/>
  <c r="R520" i="2"/>
  <c r="P520" i="2"/>
  <c r="BI517" i="2"/>
  <c r="BH517" i="2"/>
  <c r="BG517" i="2"/>
  <c r="BE517" i="2"/>
  <c r="T517" i="2"/>
  <c r="R517" i="2"/>
  <c r="P517" i="2"/>
  <c r="BI514" i="2"/>
  <c r="BH514" i="2"/>
  <c r="BG514" i="2"/>
  <c r="BE514" i="2"/>
  <c r="T514" i="2"/>
  <c r="R514" i="2"/>
  <c r="P514" i="2"/>
  <c r="BI511" i="2"/>
  <c r="BH511" i="2"/>
  <c r="BG511" i="2"/>
  <c r="BE511" i="2"/>
  <c r="T511" i="2"/>
  <c r="R511" i="2"/>
  <c r="P511" i="2"/>
  <c r="BI508" i="2"/>
  <c r="BH508" i="2"/>
  <c r="BG508" i="2"/>
  <c r="BE508" i="2"/>
  <c r="T508" i="2"/>
  <c r="R508" i="2"/>
  <c r="P508" i="2"/>
  <c r="BI505" i="2"/>
  <c r="BH505" i="2"/>
  <c r="BG505" i="2"/>
  <c r="BE505" i="2"/>
  <c r="T505" i="2"/>
  <c r="R505" i="2"/>
  <c r="P505" i="2"/>
  <c r="BI502" i="2"/>
  <c r="BH502" i="2"/>
  <c r="BG502" i="2"/>
  <c r="BE502" i="2"/>
  <c r="T502" i="2"/>
  <c r="R502" i="2"/>
  <c r="P502" i="2"/>
  <c r="BI499" i="2"/>
  <c r="BH499" i="2"/>
  <c r="BG499" i="2"/>
  <c r="BE499" i="2"/>
  <c r="T499" i="2"/>
  <c r="R499" i="2"/>
  <c r="P499" i="2"/>
  <c r="BI496" i="2"/>
  <c r="BH496" i="2"/>
  <c r="BG496" i="2"/>
  <c r="BE496" i="2"/>
  <c r="T496" i="2"/>
  <c r="R496" i="2"/>
  <c r="P496" i="2"/>
  <c r="BI493" i="2"/>
  <c r="BH493" i="2"/>
  <c r="BG493" i="2"/>
  <c r="BE493" i="2"/>
  <c r="T493" i="2"/>
  <c r="R493" i="2"/>
  <c r="P493" i="2"/>
  <c r="BI490" i="2"/>
  <c r="BH490" i="2"/>
  <c r="BG490" i="2"/>
  <c r="BE490" i="2"/>
  <c r="T490" i="2"/>
  <c r="R490" i="2"/>
  <c r="P490" i="2"/>
  <c r="BI487" i="2"/>
  <c r="BH487" i="2"/>
  <c r="BG487" i="2"/>
  <c r="BE487" i="2"/>
  <c r="T487" i="2"/>
  <c r="R487" i="2"/>
  <c r="P487" i="2"/>
  <c r="BI484" i="2"/>
  <c r="BH484" i="2"/>
  <c r="BG484" i="2"/>
  <c r="BE484" i="2"/>
  <c r="T484" i="2"/>
  <c r="R484" i="2"/>
  <c r="P484" i="2"/>
  <c r="BI481" i="2"/>
  <c r="BH481" i="2"/>
  <c r="BG481" i="2"/>
  <c r="BE481" i="2"/>
  <c r="T481" i="2"/>
  <c r="R481" i="2"/>
  <c r="P481" i="2"/>
  <c r="BI478" i="2"/>
  <c r="BH478" i="2"/>
  <c r="BG478" i="2"/>
  <c r="BE478" i="2"/>
  <c r="T478" i="2"/>
  <c r="R478" i="2"/>
  <c r="P478" i="2"/>
  <c r="BI475" i="2"/>
  <c r="BH475" i="2"/>
  <c r="BG475" i="2"/>
  <c r="BE475" i="2"/>
  <c r="T475" i="2"/>
  <c r="R475" i="2"/>
  <c r="P475" i="2"/>
  <c r="BI472" i="2"/>
  <c r="BH472" i="2"/>
  <c r="BG472" i="2"/>
  <c r="BE472" i="2"/>
  <c r="T472" i="2"/>
  <c r="R472" i="2"/>
  <c r="P472" i="2"/>
  <c r="BI469" i="2"/>
  <c r="BH469" i="2"/>
  <c r="BG469" i="2"/>
  <c r="BE469" i="2"/>
  <c r="T469" i="2"/>
  <c r="R469" i="2"/>
  <c r="P469" i="2"/>
  <c r="BI466" i="2"/>
  <c r="BH466" i="2"/>
  <c r="BG466" i="2"/>
  <c r="BE466" i="2"/>
  <c r="T466" i="2"/>
  <c r="R466" i="2"/>
  <c r="P466" i="2"/>
  <c r="BI463" i="2"/>
  <c r="BH463" i="2"/>
  <c r="BG463" i="2"/>
  <c r="BE463" i="2"/>
  <c r="T463" i="2"/>
  <c r="R463" i="2"/>
  <c r="P463" i="2"/>
  <c r="BI460" i="2"/>
  <c r="BH460" i="2"/>
  <c r="BG460" i="2"/>
  <c r="BE460" i="2"/>
  <c r="T460" i="2"/>
  <c r="R460" i="2"/>
  <c r="P460" i="2"/>
  <c r="BI457" i="2"/>
  <c r="BH457" i="2"/>
  <c r="BG457" i="2"/>
  <c r="BE457" i="2"/>
  <c r="T457" i="2"/>
  <c r="R457" i="2"/>
  <c r="P457" i="2"/>
  <c r="BI454" i="2"/>
  <c r="BH454" i="2"/>
  <c r="BG454" i="2"/>
  <c r="BE454" i="2"/>
  <c r="T454" i="2"/>
  <c r="R454" i="2"/>
  <c r="P454" i="2"/>
  <c r="BI451" i="2"/>
  <c r="BH451" i="2"/>
  <c r="BG451" i="2"/>
  <c r="BE451" i="2"/>
  <c r="T451" i="2"/>
  <c r="R451" i="2"/>
  <c r="P451" i="2"/>
  <c r="BI448" i="2"/>
  <c r="BH448" i="2"/>
  <c r="BG448" i="2"/>
  <c r="BE448" i="2"/>
  <c r="T448" i="2"/>
  <c r="R448" i="2"/>
  <c r="P448" i="2"/>
  <c r="BI445" i="2"/>
  <c r="BH445" i="2"/>
  <c r="BG445" i="2"/>
  <c r="BE445" i="2"/>
  <c r="T445" i="2"/>
  <c r="R445" i="2"/>
  <c r="P445" i="2"/>
  <c r="BI442" i="2"/>
  <c r="BH442" i="2"/>
  <c r="BG442" i="2"/>
  <c r="BE442" i="2"/>
  <c r="T442" i="2"/>
  <c r="R442" i="2"/>
  <c r="P442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5" i="2"/>
  <c r="BH435" i="2"/>
  <c r="BG435" i="2"/>
  <c r="BE435" i="2"/>
  <c r="T435" i="2"/>
  <c r="R435" i="2"/>
  <c r="P435" i="2"/>
  <c r="BI429" i="2"/>
  <c r="BH429" i="2"/>
  <c r="BG429" i="2"/>
  <c r="BE429" i="2"/>
  <c r="T429" i="2"/>
  <c r="R429" i="2"/>
  <c r="P429" i="2"/>
  <c r="BI426" i="2"/>
  <c r="BH426" i="2"/>
  <c r="BG426" i="2"/>
  <c r="BE426" i="2"/>
  <c r="T426" i="2"/>
  <c r="R426" i="2"/>
  <c r="P426" i="2"/>
  <c r="BI423" i="2"/>
  <c r="BH423" i="2"/>
  <c r="BG423" i="2"/>
  <c r="BE423" i="2"/>
  <c r="T423" i="2"/>
  <c r="R423" i="2"/>
  <c r="P423" i="2"/>
  <c r="BI420" i="2"/>
  <c r="BH420" i="2"/>
  <c r="BG420" i="2"/>
  <c r="BE420" i="2"/>
  <c r="T420" i="2"/>
  <c r="R420" i="2"/>
  <c r="P420" i="2"/>
  <c r="BI417" i="2"/>
  <c r="BH417" i="2"/>
  <c r="BG417" i="2"/>
  <c r="BE417" i="2"/>
  <c r="T417" i="2"/>
  <c r="R417" i="2"/>
  <c r="P417" i="2"/>
  <c r="BI414" i="2"/>
  <c r="BH414" i="2"/>
  <c r="BG414" i="2"/>
  <c r="BE414" i="2"/>
  <c r="T414" i="2"/>
  <c r="R414" i="2"/>
  <c r="P414" i="2"/>
  <c r="BI411" i="2"/>
  <c r="BH411" i="2"/>
  <c r="BG411" i="2"/>
  <c r="BE411" i="2"/>
  <c r="T411" i="2"/>
  <c r="R411" i="2"/>
  <c r="P411" i="2"/>
  <c r="BI408" i="2"/>
  <c r="BH408" i="2"/>
  <c r="BG408" i="2"/>
  <c r="BE408" i="2"/>
  <c r="T408" i="2"/>
  <c r="R408" i="2"/>
  <c r="P408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1" i="2"/>
  <c r="BH401" i="2"/>
  <c r="BG401" i="2"/>
  <c r="BE401" i="2"/>
  <c r="T401" i="2"/>
  <c r="R401" i="2"/>
  <c r="P401" i="2"/>
  <c r="BI398" i="2"/>
  <c r="BH398" i="2"/>
  <c r="BG398" i="2"/>
  <c r="BE398" i="2"/>
  <c r="T398" i="2"/>
  <c r="R398" i="2"/>
  <c r="P398" i="2"/>
  <c r="BI395" i="2"/>
  <c r="BH395" i="2"/>
  <c r="BG395" i="2"/>
  <c r="BE395" i="2"/>
  <c r="T395" i="2"/>
  <c r="R395" i="2"/>
  <c r="P395" i="2"/>
  <c r="BI392" i="2"/>
  <c r="BH392" i="2"/>
  <c r="BG392" i="2"/>
  <c r="BE392" i="2"/>
  <c r="T392" i="2"/>
  <c r="R392" i="2"/>
  <c r="P392" i="2"/>
  <c r="BI389" i="2"/>
  <c r="BH389" i="2"/>
  <c r="BG389" i="2"/>
  <c r="BE389" i="2"/>
  <c r="T389" i="2"/>
  <c r="R389" i="2"/>
  <c r="P389" i="2"/>
  <c r="BI386" i="2"/>
  <c r="BH386" i="2"/>
  <c r="BG386" i="2"/>
  <c r="BE386" i="2"/>
  <c r="T386" i="2"/>
  <c r="R386" i="2"/>
  <c r="P386" i="2"/>
  <c r="BI383" i="2"/>
  <c r="BH383" i="2"/>
  <c r="BG383" i="2"/>
  <c r="BE383" i="2"/>
  <c r="T383" i="2"/>
  <c r="R383" i="2"/>
  <c r="P383" i="2"/>
  <c r="BI380" i="2"/>
  <c r="BH380" i="2"/>
  <c r="BG380" i="2"/>
  <c r="BE380" i="2"/>
  <c r="T380" i="2"/>
  <c r="R380" i="2"/>
  <c r="P380" i="2"/>
  <c r="BI377" i="2"/>
  <c r="BH377" i="2"/>
  <c r="BG377" i="2"/>
  <c r="BE377" i="2"/>
  <c r="T377" i="2"/>
  <c r="R377" i="2"/>
  <c r="P377" i="2"/>
  <c r="BI374" i="2"/>
  <c r="BH374" i="2"/>
  <c r="BG374" i="2"/>
  <c r="BE374" i="2"/>
  <c r="T374" i="2"/>
  <c r="R374" i="2"/>
  <c r="P374" i="2"/>
  <c r="BI371" i="2"/>
  <c r="BH371" i="2"/>
  <c r="BG371" i="2"/>
  <c r="BE371" i="2"/>
  <c r="T371" i="2"/>
  <c r="R371" i="2"/>
  <c r="P371" i="2"/>
  <c r="BI368" i="2"/>
  <c r="BH368" i="2"/>
  <c r="BG368" i="2"/>
  <c r="BE368" i="2"/>
  <c r="T368" i="2"/>
  <c r="R368" i="2"/>
  <c r="P368" i="2"/>
  <c r="BI365" i="2"/>
  <c r="BH365" i="2"/>
  <c r="BG365" i="2"/>
  <c r="BE365" i="2"/>
  <c r="T365" i="2"/>
  <c r="R365" i="2"/>
  <c r="P365" i="2"/>
  <c r="BI362" i="2"/>
  <c r="BH362" i="2"/>
  <c r="BG362" i="2"/>
  <c r="BE362" i="2"/>
  <c r="T362" i="2"/>
  <c r="R362" i="2"/>
  <c r="P362" i="2"/>
  <c r="BI359" i="2"/>
  <c r="BH359" i="2"/>
  <c r="BG359" i="2"/>
  <c r="BE359" i="2"/>
  <c r="T359" i="2"/>
  <c r="R359" i="2"/>
  <c r="P359" i="2"/>
  <c r="BI356" i="2"/>
  <c r="BH356" i="2"/>
  <c r="BG356" i="2"/>
  <c r="BE356" i="2"/>
  <c r="T356" i="2"/>
  <c r="R356" i="2"/>
  <c r="P356" i="2"/>
  <c r="BI353" i="2"/>
  <c r="BH353" i="2"/>
  <c r="BG353" i="2"/>
  <c r="BE353" i="2"/>
  <c r="T353" i="2"/>
  <c r="R353" i="2"/>
  <c r="P353" i="2"/>
  <c r="BI350" i="2"/>
  <c r="BH350" i="2"/>
  <c r="BG350" i="2"/>
  <c r="BE350" i="2"/>
  <c r="T350" i="2"/>
  <c r="R350" i="2"/>
  <c r="P350" i="2"/>
  <c r="BI347" i="2"/>
  <c r="BH347" i="2"/>
  <c r="BG347" i="2"/>
  <c r="BE347" i="2"/>
  <c r="T347" i="2"/>
  <c r="R347" i="2"/>
  <c r="P347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39" i="2"/>
  <c r="BH339" i="2"/>
  <c r="BG339" i="2"/>
  <c r="BE339" i="2"/>
  <c r="T339" i="2"/>
  <c r="R339" i="2"/>
  <c r="P339" i="2"/>
  <c r="BI336" i="2"/>
  <c r="BH336" i="2"/>
  <c r="BG336" i="2"/>
  <c r="BE336" i="2"/>
  <c r="T336" i="2"/>
  <c r="R336" i="2"/>
  <c r="P336" i="2"/>
  <c r="BI333" i="2"/>
  <c r="BH333" i="2"/>
  <c r="BG333" i="2"/>
  <c r="BE333" i="2"/>
  <c r="T333" i="2"/>
  <c r="R333" i="2"/>
  <c r="P333" i="2"/>
  <c r="BI330" i="2"/>
  <c r="BH330" i="2"/>
  <c r="BG330" i="2"/>
  <c r="BE330" i="2"/>
  <c r="T330" i="2"/>
  <c r="R330" i="2"/>
  <c r="P330" i="2"/>
  <c r="BI327" i="2"/>
  <c r="BH327" i="2"/>
  <c r="BG327" i="2"/>
  <c r="BE327" i="2"/>
  <c r="T327" i="2"/>
  <c r="R327" i="2"/>
  <c r="P327" i="2"/>
  <c r="BI324" i="2"/>
  <c r="BH324" i="2"/>
  <c r="BG324" i="2"/>
  <c r="BE324" i="2"/>
  <c r="T324" i="2"/>
  <c r="R324" i="2"/>
  <c r="P324" i="2"/>
  <c r="BI321" i="2"/>
  <c r="BH321" i="2"/>
  <c r="BG321" i="2"/>
  <c r="BE321" i="2"/>
  <c r="T321" i="2"/>
  <c r="R321" i="2"/>
  <c r="P321" i="2"/>
  <c r="BI318" i="2"/>
  <c r="BH318" i="2"/>
  <c r="BG318" i="2"/>
  <c r="BE318" i="2"/>
  <c r="T318" i="2"/>
  <c r="R318" i="2"/>
  <c r="P318" i="2"/>
  <c r="BI315" i="2"/>
  <c r="BH315" i="2"/>
  <c r="BG315" i="2"/>
  <c r="BE315" i="2"/>
  <c r="T315" i="2"/>
  <c r="R315" i="2"/>
  <c r="P315" i="2"/>
  <c r="BI312" i="2"/>
  <c r="BH312" i="2"/>
  <c r="BG312" i="2"/>
  <c r="BE312" i="2"/>
  <c r="T312" i="2"/>
  <c r="R312" i="2"/>
  <c r="P312" i="2"/>
  <c r="BI309" i="2"/>
  <c r="BH309" i="2"/>
  <c r="BG309" i="2"/>
  <c r="BE309" i="2"/>
  <c r="T309" i="2"/>
  <c r="R309" i="2"/>
  <c r="P309" i="2"/>
  <c r="BI306" i="2"/>
  <c r="BH306" i="2"/>
  <c r="BG306" i="2"/>
  <c r="BE306" i="2"/>
  <c r="T306" i="2"/>
  <c r="R306" i="2"/>
  <c r="P306" i="2"/>
  <c r="BI303" i="2"/>
  <c r="BH303" i="2"/>
  <c r="BG303" i="2"/>
  <c r="BE303" i="2"/>
  <c r="T303" i="2"/>
  <c r="R303" i="2"/>
  <c r="P303" i="2"/>
  <c r="BI300" i="2"/>
  <c r="BH300" i="2"/>
  <c r="BG300" i="2"/>
  <c r="BE300" i="2"/>
  <c r="T300" i="2"/>
  <c r="R300" i="2"/>
  <c r="P300" i="2"/>
  <c r="BI297" i="2"/>
  <c r="BH297" i="2"/>
  <c r="BG297" i="2"/>
  <c r="BE297" i="2"/>
  <c r="T297" i="2"/>
  <c r="R297" i="2"/>
  <c r="P297" i="2"/>
  <c r="BI294" i="2"/>
  <c r="BH294" i="2"/>
  <c r="BG294" i="2"/>
  <c r="BE294" i="2"/>
  <c r="T294" i="2"/>
  <c r="R294" i="2"/>
  <c r="P294" i="2"/>
  <c r="BI291" i="2"/>
  <c r="BH291" i="2"/>
  <c r="BG291" i="2"/>
  <c r="BE291" i="2"/>
  <c r="T291" i="2"/>
  <c r="R291" i="2"/>
  <c r="P291" i="2"/>
  <c r="BI288" i="2"/>
  <c r="BH288" i="2"/>
  <c r="BG288" i="2"/>
  <c r="BE288" i="2"/>
  <c r="T288" i="2"/>
  <c r="T287" i="2"/>
  <c r="R288" i="2"/>
  <c r="R287" i="2"/>
  <c r="P288" i="2"/>
  <c r="P287" i="2" s="1"/>
  <c r="BI286" i="2"/>
  <c r="BH286" i="2"/>
  <c r="BG286" i="2"/>
  <c r="BE286" i="2"/>
  <c r="T286" i="2"/>
  <c r="R286" i="2"/>
  <c r="P286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6" i="2"/>
  <c r="BH266" i="2"/>
  <c r="BG266" i="2"/>
  <c r="BE266" i="2"/>
  <c r="T266" i="2"/>
  <c r="R266" i="2"/>
  <c r="P266" i="2"/>
  <c r="BI263" i="2"/>
  <c r="BH263" i="2"/>
  <c r="BG263" i="2"/>
  <c r="BE263" i="2"/>
  <c r="T263" i="2"/>
  <c r="R263" i="2"/>
  <c r="P263" i="2"/>
  <c r="BI260" i="2"/>
  <c r="BH260" i="2"/>
  <c r="BG260" i="2"/>
  <c r="BE260" i="2"/>
  <c r="T260" i="2"/>
  <c r="R260" i="2"/>
  <c r="P260" i="2"/>
  <c r="BI257" i="2"/>
  <c r="BH257" i="2"/>
  <c r="BG257" i="2"/>
  <c r="BE257" i="2"/>
  <c r="T257" i="2"/>
  <c r="R257" i="2"/>
  <c r="P257" i="2"/>
  <c r="BI254" i="2"/>
  <c r="BH254" i="2"/>
  <c r="BG254" i="2"/>
  <c r="BE254" i="2"/>
  <c r="T254" i="2"/>
  <c r="R254" i="2"/>
  <c r="P254" i="2"/>
  <c r="BI251" i="2"/>
  <c r="BH251" i="2"/>
  <c r="BG251" i="2"/>
  <c r="BE251" i="2"/>
  <c r="T251" i="2"/>
  <c r="R251" i="2"/>
  <c r="P251" i="2"/>
  <c r="BI248" i="2"/>
  <c r="BH248" i="2"/>
  <c r="BG248" i="2"/>
  <c r="BE248" i="2"/>
  <c r="T248" i="2"/>
  <c r="R248" i="2"/>
  <c r="P248" i="2"/>
  <c r="BI245" i="2"/>
  <c r="BH245" i="2"/>
  <c r="BG245" i="2"/>
  <c r="BE245" i="2"/>
  <c r="T245" i="2"/>
  <c r="R245" i="2"/>
  <c r="P245" i="2"/>
  <c r="BI242" i="2"/>
  <c r="BH242" i="2"/>
  <c r="BG242" i="2"/>
  <c r="BE242" i="2"/>
  <c r="T242" i="2"/>
  <c r="R242" i="2"/>
  <c r="P242" i="2"/>
  <c r="BI239" i="2"/>
  <c r="BH239" i="2"/>
  <c r="BG239" i="2"/>
  <c r="BE239" i="2"/>
  <c r="T239" i="2"/>
  <c r="R239" i="2"/>
  <c r="P239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2" i="2"/>
  <c r="BH222" i="2"/>
  <c r="BG222" i="2"/>
  <c r="BE222" i="2"/>
  <c r="T222" i="2"/>
  <c r="R222" i="2"/>
  <c r="P222" i="2"/>
  <c r="BI215" i="2"/>
  <c r="BH215" i="2"/>
  <c r="BG215" i="2"/>
  <c r="BE215" i="2"/>
  <c r="T215" i="2"/>
  <c r="R215" i="2"/>
  <c r="P215" i="2"/>
  <c r="BI212" i="2"/>
  <c r="BH212" i="2"/>
  <c r="BG212" i="2"/>
  <c r="BE212" i="2"/>
  <c r="T212" i="2"/>
  <c r="R212" i="2"/>
  <c r="P212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R206" i="2"/>
  <c r="P206" i="2"/>
  <c r="BI203" i="2"/>
  <c r="BH203" i="2"/>
  <c r="BG203" i="2"/>
  <c r="BE203" i="2"/>
  <c r="T203" i="2"/>
  <c r="R203" i="2"/>
  <c r="P203" i="2"/>
  <c r="BI200" i="2"/>
  <c r="BH200" i="2"/>
  <c r="BG200" i="2"/>
  <c r="BE200" i="2"/>
  <c r="T200" i="2"/>
  <c r="R200" i="2"/>
  <c r="P200" i="2"/>
  <c r="BI197" i="2"/>
  <c r="BH197" i="2"/>
  <c r="BG197" i="2"/>
  <c r="BE197" i="2"/>
  <c r="T197" i="2"/>
  <c r="R197" i="2"/>
  <c r="P197" i="2"/>
  <c r="BI189" i="2"/>
  <c r="BH189" i="2"/>
  <c r="BG189" i="2"/>
  <c r="BE189" i="2"/>
  <c r="T189" i="2"/>
  <c r="R189" i="2"/>
  <c r="P189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R146" i="2"/>
  <c r="P146" i="2"/>
  <c r="J140" i="2"/>
  <c r="J139" i="2"/>
  <c r="F139" i="2"/>
  <c r="F137" i="2"/>
  <c r="E135" i="2"/>
  <c r="J92" i="2"/>
  <c r="J91" i="2"/>
  <c r="F91" i="2"/>
  <c r="F89" i="2"/>
  <c r="E87" i="2"/>
  <c r="J18" i="2"/>
  <c r="E18" i="2"/>
  <c r="F140" i="2"/>
  <c r="J17" i="2"/>
  <c r="J12" i="2"/>
  <c r="J137" i="2" s="1"/>
  <c r="E7" i="2"/>
  <c r="E85" i="2"/>
  <c r="L90" i="1"/>
  <c r="AM90" i="1"/>
  <c r="AM89" i="1"/>
  <c r="L89" i="1"/>
  <c r="AM87" i="1"/>
  <c r="L87" i="1"/>
  <c r="L85" i="1"/>
  <c r="L84" i="1"/>
  <c r="BK170" i="5"/>
  <c r="J170" i="5"/>
  <c r="BK169" i="5"/>
  <c r="J169" i="5"/>
  <c r="BK168" i="5"/>
  <c r="J168" i="5"/>
  <c r="BK167" i="5"/>
  <c r="J167" i="5"/>
  <c r="BK166" i="5"/>
  <c r="J166" i="5"/>
  <c r="BK165" i="5"/>
  <c r="J165" i="5"/>
  <c r="BK162" i="5"/>
  <c r="J162" i="5"/>
  <c r="BK158" i="5"/>
  <c r="J158" i="5"/>
  <c r="BK157" i="5"/>
  <c r="J157" i="5"/>
  <c r="BK154" i="5"/>
  <c r="J154" i="5"/>
  <c r="BK153" i="5"/>
  <c r="J153" i="5"/>
  <c r="BK152" i="5"/>
  <c r="BK151" i="5"/>
  <c r="BK150" i="5"/>
  <c r="BK149" i="5"/>
  <c r="J146" i="5"/>
  <c r="BK143" i="5"/>
  <c r="J135" i="5"/>
  <c r="BK134" i="5"/>
  <c r="BK129" i="5"/>
  <c r="J128" i="5"/>
  <c r="J125" i="5"/>
  <c r="J1007" i="4"/>
  <c r="J1003" i="4"/>
  <c r="J1002" i="4"/>
  <c r="J998" i="4"/>
  <c r="BK996" i="4"/>
  <c r="BK995" i="4"/>
  <c r="J990" i="4"/>
  <c r="J988" i="4"/>
  <c r="J987" i="4"/>
  <c r="BK984" i="4"/>
  <c r="BK980" i="4"/>
  <c r="J979" i="4"/>
  <c r="J978" i="4"/>
  <c r="J975" i="4"/>
  <c r="BK974" i="4"/>
  <c r="BK972" i="4"/>
  <c r="BK969" i="4"/>
  <c r="BK967" i="4"/>
  <c r="J965" i="4"/>
  <c r="BK964" i="4"/>
  <c r="J960" i="4"/>
  <c r="BK959" i="4"/>
  <c r="J958" i="4"/>
  <c r="J920" i="4"/>
  <c r="BK889" i="4"/>
  <c r="J886" i="4"/>
  <c r="J858" i="4"/>
  <c r="BK844" i="4"/>
  <c r="BK830" i="4"/>
  <c r="BK769" i="4"/>
  <c r="J753" i="4"/>
  <c r="BK694" i="4"/>
  <c r="BK586" i="4"/>
  <c r="J584" i="4"/>
  <c r="BK563" i="4"/>
  <c r="BK536" i="4"/>
  <c r="BK530" i="4"/>
  <c r="BK514" i="4"/>
  <c r="BK504" i="4"/>
  <c r="BK492" i="4"/>
  <c r="J487" i="4"/>
  <c r="BK485" i="4"/>
  <c r="BK476" i="4"/>
  <c r="BK474" i="4"/>
  <c r="BK463" i="4"/>
  <c r="J438" i="4"/>
  <c r="BK436" i="4"/>
  <c r="BK435" i="4"/>
  <c r="BK387" i="4"/>
  <c r="BK275" i="4"/>
  <c r="J173" i="4"/>
  <c r="J147" i="4"/>
  <c r="BK1147" i="3"/>
  <c r="J1145" i="3"/>
  <c r="BK1143" i="3"/>
  <c r="BK1142" i="3"/>
  <c r="J1141" i="3"/>
  <c r="J1140" i="3"/>
  <c r="J1133" i="3"/>
  <c r="BK1128" i="3"/>
  <c r="BK1126" i="3"/>
  <c r="BK1125" i="3"/>
  <c r="BK1124" i="3"/>
  <c r="J1123" i="3"/>
  <c r="BK1118" i="3"/>
  <c r="J1115" i="3"/>
  <c r="BK1100" i="3"/>
  <c r="BK1065" i="3"/>
  <c r="BK1049" i="3"/>
  <c r="J1033" i="3"/>
  <c r="J1031" i="3"/>
  <c r="J1009" i="3"/>
  <c r="J1003" i="3"/>
  <c r="BK994" i="3"/>
  <c r="BK980" i="3"/>
  <c r="BK978" i="3"/>
  <c r="J974" i="3"/>
  <c r="J971" i="3"/>
  <c r="BK953" i="3"/>
  <c r="J946" i="3"/>
  <c r="J945" i="3"/>
  <c r="J935" i="3"/>
  <c r="BK926" i="3"/>
  <c r="J903" i="3"/>
  <c r="BK876" i="3"/>
  <c r="J865" i="3"/>
  <c r="BK853" i="3"/>
  <c r="J847" i="3"/>
  <c r="BK844" i="3"/>
  <c r="BK835" i="3"/>
  <c r="J829" i="3"/>
  <c r="J826" i="3"/>
  <c r="J819" i="3"/>
  <c r="J803" i="3"/>
  <c r="BK800" i="3"/>
  <c r="J797" i="3"/>
  <c r="BK793" i="3"/>
  <c r="BK791" i="3"/>
  <c r="J785" i="3"/>
  <c r="BK779" i="3"/>
  <c r="BK765" i="3"/>
  <c r="J764" i="3"/>
  <c r="J754" i="3"/>
  <c r="BK749" i="3"/>
  <c r="J741" i="3"/>
  <c r="J738" i="3"/>
  <c r="J732" i="3"/>
  <c r="BK729" i="3"/>
  <c r="J726" i="3"/>
  <c r="BK714" i="3"/>
  <c r="BK711" i="3"/>
  <c r="J705" i="3"/>
  <c r="BK702" i="3"/>
  <c r="J699" i="3"/>
  <c r="BK697" i="3"/>
  <c r="BK693" i="3"/>
  <c r="J669" i="3"/>
  <c r="J653" i="3"/>
  <c r="BK643" i="3"/>
  <c r="BK640" i="3"/>
  <c r="BK637" i="3"/>
  <c r="BK628" i="3"/>
  <c r="BK625" i="3"/>
  <c r="BK602" i="3"/>
  <c r="J599" i="3"/>
  <c r="BK593" i="3"/>
  <c r="BK586" i="3"/>
  <c r="J585" i="3"/>
  <c r="J583" i="3"/>
  <c r="J577" i="3"/>
  <c r="BK575" i="3"/>
  <c r="J572" i="3"/>
  <c r="BK566" i="3"/>
  <c r="J554" i="3"/>
  <c r="J544" i="3"/>
  <c r="J541" i="3"/>
  <c r="BK535" i="3"/>
  <c r="BK528" i="3"/>
  <c r="J512" i="3"/>
  <c r="BK494" i="3"/>
  <c r="J479" i="3"/>
  <c r="BK473" i="3"/>
  <c r="J465" i="3"/>
  <c r="J462" i="3"/>
  <c r="J453" i="3"/>
  <c r="J447" i="3"/>
  <c r="BK433" i="3"/>
  <c r="BK427" i="3"/>
  <c r="BK409" i="3"/>
  <c r="J405" i="3"/>
  <c r="BK400" i="3"/>
  <c r="BK393" i="3"/>
  <c r="BK381" i="3"/>
  <c r="BK378" i="3"/>
  <c r="J375" i="3"/>
  <c r="J360" i="3"/>
  <c r="J338" i="3"/>
  <c r="J279" i="3"/>
  <c r="J273" i="3"/>
  <c r="BK264" i="3"/>
  <c r="BK255" i="3"/>
  <c r="J228" i="3"/>
  <c r="J206" i="3"/>
  <c r="J188" i="3"/>
  <c r="BK169" i="3"/>
  <c r="BK1005" i="2"/>
  <c r="J1004" i="2"/>
  <c r="BK1001" i="2"/>
  <c r="BK1000" i="2"/>
  <c r="BK992" i="2"/>
  <c r="BK985" i="2"/>
  <c r="BK978" i="2"/>
  <c r="J968" i="2"/>
  <c r="J961" i="2"/>
  <c r="J954" i="2"/>
  <c r="J903" i="2"/>
  <c r="BK878" i="2"/>
  <c r="BK858" i="2"/>
  <c r="BK857" i="2"/>
  <c r="J819" i="2"/>
  <c r="J807" i="2"/>
  <c r="BK800" i="2"/>
  <c r="BK764" i="2"/>
  <c r="BK761" i="2"/>
  <c r="BK737" i="2"/>
  <c r="J734" i="2"/>
  <c r="J696" i="2"/>
  <c r="BK679" i="2"/>
  <c r="BK664" i="2"/>
  <c r="J649" i="2"/>
  <c r="BK637" i="2"/>
  <c r="J631" i="2"/>
  <c r="J628" i="2"/>
  <c r="J625" i="2"/>
  <c r="BK622" i="2"/>
  <c r="BK604" i="2"/>
  <c r="J585" i="2"/>
  <c r="J582" i="2"/>
  <c r="BK552" i="2"/>
  <c r="BK529" i="2"/>
  <c r="BK517" i="2"/>
  <c r="BK414" i="2"/>
  <c r="BK405" i="2"/>
  <c r="BK336" i="2"/>
  <c r="J333" i="2"/>
  <c r="BK266" i="2"/>
  <c r="J212" i="2"/>
  <c r="BK186" i="2"/>
  <c r="BK179" i="2"/>
  <c r="J176" i="2"/>
  <c r="BK150" i="2"/>
  <c r="J152" i="5"/>
  <c r="J151" i="5"/>
  <c r="J150" i="5"/>
  <c r="J149" i="5"/>
  <c r="BK146" i="5"/>
  <c r="J143" i="5"/>
  <c r="BK135" i="5"/>
  <c r="J134" i="5"/>
  <c r="J129" i="5"/>
  <c r="BK128" i="5"/>
  <c r="BK125" i="5"/>
  <c r="J1000" i="4"/>
  <c r="BK999" i="4"/>
  <c r="BK994" i="4"/>
  <c r="J993" i="4"/>
  <c r="J991" i="4"/>
  <c r="BK978" i="4"/>
  <c r="BK976" i="4"/>
  <c r="BK975" i="4"/>
  <c r="J973" i="4"/>
  <c r="BK971" i="4"/>
  <c r="BK968" i="4"/>
  <c r="J967" i="4"/>
  <c r="J966" i="4"/>
  <c r="J961" i="4"/>
  <c r="J949" i="4"/>
  <c r="BK930" i="4"/>
  <c r="J927" i="4"/>
  <c r="BK924" i="4"/>
  <c r="BK886" i="4"/>
  <c r="BK872" i="4"/>
  <c r="BK825" i="4"/>
  <c r="J816" i="4"/>
  <c r="BK814" i="4"/>
  <c r="J795" i="4"/>
  <c r="J794" i="4"/>
  <c r="J767" i="4"/>
  <c r="BK764" i="4"/>
  <c r="BK762" i="4"/>
  <c r="BK761" i="4"/>
  <c r="BK750" i="4"/>
  <c r="J748" i="4"/>
  <c r="BK745" i="4"/>
  <c r="J727" i="4"/>
  <c r="BK710" i="4"/>
  <c r="J677" i="4"/>
  <c r="J660" i="4"/>
  <c r="J644" i="4"/>
  <c r="BK636" i="4"/>
  <c r="BK609" i="4"/>
  <c r="BK606" i="4"/>
  <c r="J595" i="4"/>
  <c r="BK592" i="4"/>
  <c r="BK585" i="4"/>
  <c r="BK583" i="4"/>
  <c r="J582" i="4"/>
  <c r="J580" i="4"/>
  <c r="BK576" i="4"/>
  <c r="BK574" i="4"/>
  <c r="BK573" i="4"/>
  <c r="J571" i="4"/>
  <c r="BK570" i="4"/>
  <c r="J568" i="4"/>
  <c r="J567" i="4"/>
  <c r="J566" i="4"/>
  <c r="BK564" i="4"/>
  <c r="J559" i="4"/>
  <c r="J558" i="4"/>
  <c r="J556" i="4"/>
  <c r="J554" i="4"/>
  <c r="BK551" i="4"/>
  <c r="J548" i="4"/>
  <c r="BK547" i="4"/>
  <c r="BK545" i="4"/>
  <c r="BK543" i="4"/>
  <c r="J539" i="4"/>
  <c r="J534" i="4"/>
  <c r="J532" i="4"/>
  <c r="J528" i="4"/>
  <c r="BK524" i="4"/>
  <c r="J522" i="4"/>
  <c r="BK519" i="4"/>
  <c r="BK518" i="4"/>
  <c r="BK517" i="4"/>
  <c r="J516" i="4"/>
  <c r="J515" i="4"/>
  <c r="J513" i="4"/>
  <c r="BK511" i="4"/>
  <c r="J507" i="4"/>
  <c r="J502" i="4"/>
  <c r="J501" i="4"/>
  <c r="BK495" i="4"/>
  <c r="BK493" i="4"/>
  <c r="J490" i="4"/>
  <c r="J489" i="4"/>
  <c r="J488" i="4"/>
  <c r="J485" i="4"/>
  <c r="BK480" i="4"/>
  <c r="J478" i="4"/>
  <c r="BK473" i="4"/>
  <c r="BK471" i="4"/>
  <c r="BK470" i="4"/>
  <c r="J468" i="4"/>
  <c r="J462" i="4"/>
  <c r="J461" i="4"/>
  <c r="J460" i="4"/>
  <c r="J459" i="4"/>
  <c r="BK456" i="4"/>
  <c r="J453" i="4"/>
  <c r="J451" i="4"/>
  <c r="J449" i="4"/>
  <c r="J441" i="4"/>
  <c r="J432" i="4"/>
  <c r="J429" i="4"/>
  <c r="J426" i="4"/>
  <c r="BK424" i="4"/>
  <c r="BK421" i="4"/>
  <c r="BK411" i="4"/>
  <c r="BK408" i="4"/>
  <c r="BK397" i="4"/>
  <c r="BK393" i="4"/>
  <c r="BK381" i="4"/>
  <c r="J375" i="4"/>
  <c r="BK366" i="4"/>
  <c r="BK344" i="4"/>
  <c r="J309" i="4"/>
  <c r="BK278" i="4"/>
  <c r="BK240" i="4"/>
  <c r="J223" i="4"/>
  <c r="J196" i="4"/>
  <c r="BK174" i="4"/>
  <c r="BK172" i="4"/>
  <c r="J161" i="4"/>
  <c r="J155" i="4"/>
  <c r="J150" i="4"/>
  <c r="BK1161" i="3"/>
  <c r="BK1157" i="3"/>
  <c r="J1155" i="3"/>
  <c r="J1152" i="3"/>
  <c r="J1151" i="3"/>
  <c r="BK1149" i="3"/>
  <c r="J1148" i="3"/>
  <c r="J1147" i="3"/>
  <c r="BK1145" i="3"/>
  <c r="J1142" i="3"/>
  <c r="BK1135" i="3"/>
  <c r="BK1133" i="3"/>
  <c r="BK1132" i="3"/>
  <c r="BK1127" i="3"/>
  <c r="J1125" i="3"/>
  <c r="BK1123" i="3"/>
  <c r="J1122" i="3"/>
  <c r="J1121" i="3"/>
  <c r="BK1117" i="3"/>
  <c r="BK1116" i="3"/>
  <c r="J1100" i="3"/>
  <c r="J1091" i="3"/>
  <c r="BK1088" i="3"/>
  <c r="J1076" i="3"/>
  <c r="J1057" i="3"/>
  <c r="BK1033" i="3"/>
  <c r="J1028" i="3"/>
  <c r="BK1022" i="3"/>
  <c r="J1007" i="3"/>
  <c r="J994" i="3"/>
  <c r="BK987" i="3"/>
  <c r="J978" i="3"/>
  <c r="BK971" i="3"/>
  <c r="BK967" i="3"/>
  <c r="J961" i="3"/>
  <c r="J950" i="3"/>
  <c r="J947" i="3"/>
  <c r="BK945" i="3"/>
  <c r="BK930" i="3"/>
  <c r="BK920" i="3"/>
  <c r="BK915" i="3"/>
  <c r="J884" i="3"/>
  <c r="BK873" i="3"/>
  <c r="J872" i="3"/>
  <c r="J870" i="3"/>
  <c r="J869" i="3"/>
  <c r="BK856" i="3"/>
  <c r="J850" i="3"/>
  <c r="J841" i="3"/>
  <c r="J838" i="3"/>
  <c r="BK822" i="3"/>
  <c r="BK816" i="3"/>
  <c r="BK810" i="3"/>
  <c r="J807" i="3"/>
  <c r="J805" i="3"/>
  <c r="BK803" i="3"/>
  <c r="J791" i="3"/>
  <c r="J782" i="3"/>
  <c r="J776" i="3"/>
  <c r="J771" i="3"/>
  <c r="J763" i="3"/>
  <c r="J757" i="3"/>
  <c r="BK754" i="3"/>
  <c r="J749" i="3"/>
  <c r="J748" i="3"/>
  <c r="J747" i="3"/>
  <c r="J746" i="3"/>
  <c r="BK744" i="3"/>
  <c r="J743" i="3"/>
  <c r="BK738" i="3"/>
  <c r="BK735" i="3"/>
  <c r="J714" i="3"/>
  <c r="BK705" i="3"/>
  <c r="BK698" i="3"/>
  <c r="J697" i="3"/>
  <c r="J693" i="3"/>
  <c r="J690" i="3"/>
  <c r="J687" i="3"/>
  <c r="J684" i="3"/>
  <c r="J681" i="3"/>
  <c r="J662" i="3"/>
  <c r="BK659" i="3"/>
  <c r="BK651" i="3"/>
  <c r="BK646" i="3"/>
  <c r="BK622" i="3"/>
  <c r="BK609" i="3"/>
  <c r="BK605" i="3"/>
  <c r="J596" i="3"/>
  <c r="J586" i="3"/>
  <c r="J584" i="3"/>
  <c r="J581" i="3"/>
  <c r="BK580" i="3"/>
  <c r="J579" i="3"/>
  <c r="J576" i="3"/>
  <c r="J575" i="3"/>
  <c r="J566" i="3"/>
  <c r="J547" i="3"/>
  <c r="BK544" i="3"/>
  <c r="BK541" i="3"/>
  <c r="BK538" i="3"/>
  <c r="J532" i="3"/>
  <c r="BK527" i="3"/>
  <c r="BK509" i="3"/>
  <c r="J503" i="3"/>
  <c r="J500" i="3"/>
  <c r="J494" i="3"/>
  <c r="J491" i="3"/>
  <c r="BK479" i="3"/>
  <c r="BK476" i="3"/>
  <c r="BK453" i="3"/>
  <c r="J450" i="3"/>
  <c r="BK447" i="3"/>
  <c r="J444" i="3"/>
  <c r="BK442" i="3"/>
  <c r="J439" i="3"/>
  <c r="BK430" i="3"/>
  <c r="BK421" i="3"/>
  <c r="J418" i="3"/>
  <c r="J409" i="3"/>
  <c r="J401" i="3"/>
  <c r="J400" i="3"/>
  <c r="J378" i="3"/>
  <c r="J369" i="3"/>
  <c r="J366" i="3"/>
  <c r="BK360" i="3"/>
  <c r="J329" i="3"/>
  <c r="J264" i="3"/>
  <c r="BK258" i="3"/>
  <c r="BK254" i="3"/>
  <c r="BK251" i="3"/>
  <c r="BK217" i="3"/>
  <c r="BK194" i="3"/>
  <c r="BK170" i="3"/>
  <c r="J167" i="3"/>
  <c r="J166" i="3"/>
  <c r="J165" i="3"/>
  <c r="J164" i="3"/>
  <c r="J154" i="3"/>
  <c r="J1017" i="2"/>
  <c r="J1013" i="2"/>
  <c r="J1009" i="2"/>
  <c r="J1003" i="2"/>
  <c r="BK1002" i="2"/>
  <c r="J1000" i="2"/>
  <c r="J999" i="2"/>
  <c r="J998" i="2"/>
  <c r="J996" i="2"/>
  <c r="BK993" i="2"/>
  <c r="J989" i="2"/>
  <c r="J987" i="2"/>
  <c r="J986" i="2"/>
  <c r="J985" i="2"/>
  <c r="BK984" i="2"/>
  <c r="BK982" i="2"/>
  <c r="J980" i="2"/>
  <c r="J976" i="2"/>
  <c r="J974" i="2"/>
  <c r="J973" i="2"/>
  <c r="BK971" i="2"/>
  <c r="BK954" i="2"/>
  <c r="BK941" i="2"/>
  <c r="J935" i="2"/>
  <c r="BK929" i="2"/>
  <c r="J917" i="2"/>
  <c r="J911" i="2"/>
  <c r="J909" i="2"/>
  <c r="BK896" i="2"/>
  <c r="J886" i="2"/>
  <c r="BK883" i="2"/>
  <c r="J881" i="2"/>
  <c r="BK877" i="2"/>
  <c r="J860" i="2"/>
  <c r="J854" i="2"/>
  <c r="J817" i="2"/>
  <c r="J805" i="2"/>
  <c r="J803" i="2"/>
  <c r="J794" i="2"/>
  <c r="J755" i="2"/>
  <c r="BK752" i="2"/>
  <c r="J746" i="2"/>
  <c r="BK734" i="2"/>
  <c r="J725" i="2"/>
  <c r="BK716" i="2"/>
  <c r="J707" i="2"/>
  <c r="BK702" i="2"/>
  <c r="BK699" i="2"/>
  <c r="BK693" i="2"/>
  <c r="BK690" i="2"/>
  <c r="J684" i="2"/>
  <c r="J676" i="2"/>
  <c r="BK670" i="2"/>
  <c r="BK661" i="2"/>
  <c r="BK655" i="2"/>
  <c r="J652" i="2"/>
  <c r="BK649" i="2"/>
  <c r="BK646" i="2"/>
  <c r="BK619" i="2"/>
  <c r="BK616" i="2"/>
  <c r="J607" i="2"/>
  <c r="J601" i="2"/>
  <c r="BK595" i="2"/>
  <c r="J591" i="2"/>
  <c r="BK582" i="2"/>
  <c r="J579" i="2"/>
  <c r="BK576" i="2"/>
  <c r="J573" i="2"/>
  <c r="J570" i="2"/>
  <c r="BK567" i="2"/>
  <c r="BK561" i="2"/>
  <c r="J558" i="2"/>
  <c r="J555" i="2"/>
  <c r="BK550" i="2"/>
  <c r="BK547" i="2"/>
  <c r="BK532" i="2"/>
  <c r="J526" i="2"/>
  <c r="BK523" i="2"/>
  <c r="J511" i="2"/>
  <c r="BK502" i="2"/>
  <c r="BK499" i="2"/>
  <c r="BK496" i="2"/>
  <c r="BK493" i="2"/>
  <c r="BK490" i="2"/>
  <c r="J478" i="2"/>
  <c r="J475" i="2"/>
  <c r="J463" i="2"/>
  <c r="J451" i="2"/>
  <c r="BK429" i="2"/>
  <c r="BK426" i="2"/>
  <c r="BK408" i="2"/>
  <c r="BK404" i="2"/>
  <c r="J389" i="2"/>
  <c r="J386" i="2"/>
  <c r="J374" i="2"/>
  <c r="J371" i="2"/>
  <c r="BK365" i="2"/>
  <c r="J362" i="2"/>
  <c r="J359" i="2"/>
  <c r="J356" i="2"/>
  <c r="BK350" i="2"/>
  <c r="J336" i="2"/>
  <c r="J330" i="2"/>
  <c r="BK309" i="2"/>
  <c r="BK303" i="2"/>
  <c r="J203" i="2"/>
  <c r="J186" i="2"/>
  <c r="BK182" i="2"/>
  <c r="BK176" i="2"/>
  <c r="BK170" i="2"/>
  <c r="BK167" i="2"/>
  <c r="J166" i="2"/>
  <c r="J165" i="2"/>
  <c r="BK163" i="2"/>
  <c r="BK162" i="2"/>
  <c r="BK161" i="2"/>
  <c r="J157" i="2"/>
  <c r="J149" i="2"/>
  <c r="J146" i="2"/>
  <c r="J957" i="4"/>
  <c r="J903" i="4"/>
  <c r="BK727" i="4"/>
  <c r="BK703" i="4"/>
  <c r="J594" i="4"/>
  <c r="BK591" i="4"/>
  <c r="BK580" i="4"/>
  <c r="BK562" i="4"/>
  <c r="J557" i="4"/>
  <c r="BK554" i="4"/>
  <c r="J552" i="4"/>
  <c r="BK541" i="4"/>
  <c r="BK534" i="4"/>
  <c r="BK526" i="4"/>
  <c r="J521" i="4"/>
  <c r="BK507" i="4"/>
  <c r="BK496" i="4"/>
  <c r="J486" i="4"/>
  <c r="BK467" i="4"/>
  <c r="J458" i="4"/>
  <c r="BK455" i="4"/>
  <c r="J440" i="4"/>
  <c r="BK438" i="4"/>
  <c r="J436" i="4"/>
  <c r="J435" i="4"/>
  <c r="J433" i="4"/>
  <c r="BK427" i="4"/>
  <c r="BK416" i="4"/>
  <c r="BK369" i="4"/>
  <c r="BK323" i="4"/>
  <c r="J176" i="4"/>
  <c r="BK154" i="4"/>
  <c r="BK1122" i="3"/>
  <c r="J1116" i="3"/>
  <c r="J1041" i="3"/>
  <c r="J1020" i="3"/>
  <c r="BK946" i="3"/>
  <c r="J920" i="3"/>
  <c r="J873" i="3"/>
  <c r="BK841" i="3"/>
  <c r="J765" i="3"/>
  <c r="BK763" i="3"/>
  <c r="BK745" i="3"/>
  <c r="BK743" i="3"/>
  <c r="BK723" i="3"/>
  <c r="J717" i="3"/>
  <c r="J711" i="3"/>
  <c r="BK708" i="3"/>
  <c r="BK694" i="3"/>
  <c r="J640" i="3"/>
  <c r="J593" i="3"/>
  <c r="BK583" i="3"/>
  <c r="BK531" i="3"/>
  <c r="BK515" i="3"/>
  <c r="BK503" i="3"/>
  <c r="J456" i="3"/>
  <c r="BK436" i="3"/>
  <c r="BK387" i="3"/>
  <c r="BK366" i="3"/>
  <c r="BK323" i="3"/>
  <c r="J146" i="3"/>
  <c r="J868" i="2"/>
  <c r="BK851" i="2"/>
  <c r="J740" i="2"/>
  <c r="BK710" i="2"/>
  <c r="BK683" i="2"/>
  <c r="BK667" i="2"/>
  <c r="J655" i="2"/>
  <c r="BK594" i="2"/>
  <c r="BK564" i="2"/>
  <c r="J514" i="2"/>
  <c r="J487" i="2"/>
  <c r="BK469" i="2"/>
  <c r="J466" i="2"/>
  <c r="J457" i="2"/>
  <c r="J439" i="2"/>
  <c r="BK417" i="2"/>
  <c r="BK411" i="2"/>
  <c r="J401" i="2"/>
  <c r="BK380" i="2"/>
  <c r="BK353" i="2"/>
  <c r="BK347" i="2"/>
  <c r="BK324" i="2"/>
  <c r="BK318" i="2"/>
  <c r="BK306" i="2"/>
  <c r="BK222" i="2"/>
  <c r="J206" i="2"/>
  <c r="BK200" i="2"/>
  <c r="J182" i="2"/>
  <c r="BK151" i="2"/>
  <c r="BK1004" i="4"/>
  <c r="BK1002" i="4"/>
  <c r="BK1000" i="4"/>
  <c r="J999" i="4"/>
  <c r="BK997" i="4"/>
  <c r="J996" i="4"/>
  <c r="BK992" i="4"/>
  <c r="BK990" i="4"/>
  <c r="J989" i="4"/>
  <c r="BK988" i="4"/>
  <c r="BK985" i="4"/>
  <c r="J984" i="4"/>
  <c r="BK983" i="4"/>
  <c r="BK982" i="4"/>
  <c r="BK981" i="4"/>
  <c r="BK979" i="4"/>
  <c r="BK970" i="4"/>
  <c r="J969" i="4"/>
  <c r="BK966" i="4"/>
  <c r="BK965" i="4"/>
  <c r="J963" i="4"/>
  <c r="J962" i="4"/>
  <c r="J959" i="4"/>
  <c r="J940" i="4"/>
  <c r="BK939" i="4"/>
  <c r="J924" i="4"/>
  <c r="BK903" i="4"/>
  <c r="J872" i="4"/>
  <c r="BK858" i="4"/>
  <c r="J825" i="4"/>
  <c r="BK816" i="4"/>
  <c r="J814" i="4"/>
  <c r="BK797" i="4"/>
  <c r="J791" i="4"/>
  <c r="J762" i="4"/>
  <c r="J750" i="4"/>
  <c r="J745" i="4"/>
  <c r="J738" i="4"/>
  <c r="BK713" i="4"/>
  <c r="BK702" i="4"/>
  <c r="J694" i="4"/>
  <c r="BK669" i="4"/>
  <c r="BK660" i="4"/>
  <c r="BK612" i="4"/>
  <c r="J598" i="4"/>
  <c r="J583" i="4"/>
  <c r="BK578" i="4"/>
  <c r="BK577" i="4"/>
  <c r="J576" i="4"/>
  <c r="BK569" i="4"/>
  <c r="BK566" i="4"/>
  <c r="J565" i="4"/>
  <c r="J564" i="4"/>
  <c r="J563" i="4"/>
  <c r="J562" i="4"/>
  <c r="BK561" i="4"/>
  <c r="BK560" i="4"/>
  <c r="BK556" i="4"/>
  <c r="J553" i="4"/>
  <c r="J550" i="4"/>
  <c r="J549" i="4"/>
  <c r="J546" i="4"/>
  <c r="J544" i="4"/>
  <c r="BK542" i="4"/>
  <c r="J541" i="4"/>
  <c r="BK538" i="4"/>
  <c r="J537" i="4"/>
  <c r="J536" i="4"/>
  <c r="J535" i="4"/>
  <c r="BK533" i="4"/>
  <c r="J531" i="4"/>
  <c r="J530" i="4"/>
  <c r="BK529" i="4"/>
  <c r="J527" i="4"/>
  <c r="BK525" i="4"/>
  <c r="BK523" i="4"/>
  <c r="J520" i="4"/>
  <c r="J518" i="4"/>
  <c r="BK516" i="4"/>
  <c r="J514" i="4"/>
  <c r="BK509" i="4"/>
  <c r="J508" i="4"/>
  <c r="BK506" i="4"/>
  <c r="J504" i="4"/>
  <c r="BK500" i="4"/>
  <c r="J497" i="4"/>
  <c r="J493" i="4"/>
  <c r="J492" i="4"/>
  <c r="BK491" i="4"/>
  <c r="BK489" i="4"/>
  <c r="BK484" i="4"/>
  <c r="BK482" i="4"/>
  <c r="J481" i="4"/>
  <c r="BK479" i="4"/>
  <c r="BK475" i="4"/>
  <c r="J474" i="4"/>
  <c r="J473" i="4"/>
  <c r="J472" i="4"/>
  <c r="J469" i="4"/>
  <c r="J467" i="4"/>
  <c r="J466" i="4"/>
  <c r="J463" i="4"/>
  <c r="BK462" i="4"/>
  <c r="J456" i="4"/>
  <c r="J454" i="4"/>
  <c r="BK453" i="4"/>
  <c r="BK452" i="4"/>
  <c r="BK449" i="4"/>
  <c r="J445" i="4"/>
  <c r="BK444" i="4"/>
  <c r="J443" i="4"/>
  <c r="J439" i="4"/>
  <c r="BK437" i="4"/>
  <c r="J431" i="4"/>
  <c r="BK425" i="4"/>
  <c r="BK415" i="4"/>
  <c r="BK412" i="4"/>
  <c r="J406" i="4"/>
  <c r="BK396" i="4"/>
  <c r="J387" i="4"/>
  <c r="J384" i="4"/>
  <c r="J366" i="4"/>
  <c r="J352" i="4"/>
  <c r="J344" i="4"/>
  <c r="J323" i="4"/>
  <c r="BK289" i="4"/>
  <c r="J281" i="4"/>
  <c r="BK272" i="4"/>
  <c r="BK257" i="4"/>
  <c r="BK222" i="4"/>
  <c r="J205" i="4"/>
  <c r="BK195" i="4"/>
  <c r="J177" i="4"/>
  <c r="BK176" i="4"/>
  <c r="J174" i="4"/>
  <c r="J172" i="4"/>
  <c r="BK171" i="4"/>
  <c r="BK161" i="4"/>
  <c r="BK153" i="4"/>
  <c r="BK1156" i="3"/>
  <c r="J1153" i="3"/>
  <c r="J1137" i="3"/>
  <c r="BK1136" i="3"/>
  <c r="BK1129" i="3"/>
  <c r="J1126" i="3"/>
  <c r="BK1107" i="3"/>
  <c r="J1094" i="3"/>
  <c r="BK1041" i="3"/>
  <c r="BK1031" i="3"/>
  <c r="BK935" i="3"/>
  <c r="BK897" i="3"/>
  <c r="J859" i="3"/>
  <c r="J835" i="3"/>
  <c r="J800" i="3"/>
  <c r="BK748" i="3"/>
  <c r="BK746" i="3"/>
  <c r="J729" i="3"/>
  <c r="J720" i="3"/>
  <c r="J433" i="3"/>
  <c r="BK402" i="3"/>
  <c r="J332" i="3"/>
  <c r="BK270" i="3"/>
  <c r="BK205" i="3"/>
  <c r="BK182" i="3"/>
  <c r="J170" i="3"/>
  <c r="BK165" i="3"/>
  <c r="BK154" i="3"/>
  <c r="BK150" i="3"/>
  <c r="BK1017" i="2"/>
  <c r="BK1013" i="2"/>
  <c r="J1010" i="2"/>
  <c r="J1006" i="2"/>
  <c r="J1002" i="2"/>
  <c r="BK999" i="2"/>
  <c r="BK998" i="2"/>
  <c r="J997" i="2"/>
  <c r="BK995" i="2"/>
  <c r="J993" i="2"/>
  <c r="J991" i="2"/>
  <c r="BK989" i="2"/>
  <c r="BK988" i="2"/>
  <c r="BK987" i="2"/>
  <c r="J984" i="2"/>
  <c r="J983" i="2"/>
  <c r="BK981" i="2"/>
  <c r="BK980" i="2"/>
  <c r="BK976" i="2"/>
  <c r="J957" i="2"/>
  <c r="J951" i="2"/>
  <c r="J948" i="2"/>
  <c r="J929" i="2"/>
  <c r="BK909" i="2"/>
  <c r="J906" i="2"/>
  <c r="BK898" i="2"/>
  <c r="J895" i="2"/>
  <c r="BK860" i="2"/>
  <c r="BK854" i="2"/>
  <c r="J851" i="2"/>
  <c r="J837" i="2"/>
  <c r="BK834" i="2"/>
  <c r="BK820" i="2"/>
  <c r="J814" i="2"/>
  <c r="J811" i="2"/>
  <c r="J808" i="2"/>
  <c r="BK807" i="2"/>
  <c r="J797" i="2"/>
  <c r="BK779" i="2"/>
  <c r="J773" i="2"/>
  <c r="BK767" i="2"/>
  <c r="J764" i="2"/>
  <c r="J761" i="2"/>
  <c r="BK758" i="2"/>
  <c r="BK755" i="2"/>
  <c r="BK749" i="2"/>
  <c r="J743" i="2"/>
  <c r="BK728" i="2"/>
  <c r="BK725" i="2"/>
  <c r="BK722" i="2"/>
  <c r="J713" i="2"/>
  <c r="BK705" i="2"/>
  <c r="J699" i="2"/>
  <c r="J693" i="2"/>
  <c r="BK684" i="2"/>
  <c r="J679" i="2"/>
  <c r="J670" i="2"/>
  <c r="J664" i="2"/>
  <c r="BK640" i="2"/>
  <c r="BK631" i="2"/>
  <c r="BK628" i="2"/>
  <c r="J619" i="2"/>
  <c r="BK613" i="2"/>
  <c r="J552" i="2"/>
  <c r="J538" i="2"/>
  <c r="J532" i="2"/>
  <c r="J523" i="2"/>
  <c r="J505" i="2"/>
  <c r="J502" i="2"/>
  <c r="J496" i="2"/>
  <c r="J493" i="2"/>
  <c r="BK487" i="2"/>
  <c r="J481" i="2"/>
  <c r="J472" i="2"/>
  <c r="BK457" i="2"/>
  <c r="BK454" i="2"/>
  <c r="BK451" i="2"/>
  <c r="BK445" i="2"/>
  <c r="BK442" i="2"/>
  <c r="BK438" i="2"/>
  <c r="J429" i="2"/>
  <c r="BK423" i="2"/>
  <c r="J417" i="2"/>
  <c r="J414" i="2"/>
  <c r="J408" i="2"/>
  <c r="J392" i="2"/>
  <c r="BK383" i="2"/>
  <c r="BK374" i="2"/>
  <c r="BK359" i="2"/>
  <c r="J350" i="2"/>
  <c r="BK344" i="2"/>
  <c r="BK339" i="2"/>
  <c r="J327" i="2"/>
  <c r="J324" i="2"/>
  <c r="J309" i="2"/>
  <c r="J303" i="2"/>
  <c r="J297" i="2"/>
  <c r="J294" i="2"/>
  <c r="J291" i="2"/>
  <c r="BK283" i="2"/>
  <c r="J282" i="2"/>
  <c r="J278" i="2"/>
  <c r="J274" i="2"/>
  <c r="J269" i="2"/>
  <c r="BK260" i="2"/>
  <c r="J257" i="2"/>
  <c r="J251" i="2"/>
  <c r="J248" i="2"/>
  <c r="BK245" i="2"/>
  <c r="J242" i="2"/>
  <c r="BK239" i="2"/>
  <c r="J229" i="2"/>
  <c r="BK215" i="2"/>
  <c r="BK212" i="2"/>
  <c r="BK209" i="2"/>
  <c r="BK203" i="2"/>
  <c r="J200" i="2"/>
  <c r="BK197" i="2"/>
  <c r="J189" i="2"/>
  <c r="BK183" i="2"/>
  <c r="BK173" i="2"/>
  <c r="BK166" i="2"/>
  <c r="BK165" i="2"/>
  <c r="BK164" i="2"/>
  <c r="J161" i="2"/>
  <c r="J150" i="2"/>
  <c r="BK146" i="2"/>
  <c r="BK977" i="4"/>
  <c r="BK962" i="4"/>
  <c r="J844" i="4"/>
  <c r="BK1120" i="3"/>
  <c r="J1119" i="3"/>
  <c r="J1118" i="3"/>
  <c r="J1117" i="3"/>
  <c r="J1101" i="3"/>
  <c r="BK1094" i="3"/>
  <c r="J1068" i="3"/>
  <c r="J1049" i="3"/>
  <c r="J1022" i="3"/>
  <c r="BK1020" i="3"/>
  <c r="BK1007" i="3"/>
  <c r="J1006" i="3"/>
  <c r="BK1003" i="3"/>
  <c r="J989" i="3"/>
  <c r="J987" i="3"/>
  <c r="J986" i="3"/>
  <c r="J975" i="3"/>
  <c r="J967" i="3"/>
  <c r="BK961" i="3"/>
  <c r="BK950" i="3"/>
  <c r="BK948" i="3"/>
  <c r="BK939" i="3"/>
  <c r="J930" i="3"/>
  <c r="J915" i="3"/>
  <c r="BK903" i="3"/>
  <c r="BK885" i="3"/>
  <c r="J882" i="3"/>
  <c r="BK872" i="3"/>
  <c r="BK867" i="3"/>
  <c r="BK865" i="3"/>
  <c r="BK862" i="3"/>
  <c r="BK847" i="3"/>
  <c r="BK832" i="3"/>
  <c r="BK825" i="3"/>
  <c r="J816" i="3"/>
  <c r="BK813" i="3"/>
  <c r="J810" i="3"/>
  <c r="BK805" i="3"/>
  <c r="BK797" i="3"/>
  <c r="BK795" i="3"/>
  <c r="J793" i="3"/>
  <c r="J788" i="3"/>
  <c r="BK785" i="3"/>
  <c r="BK782" i="3"/>
  <c r="BK771" i="3"/>
  <c r="BK760" i="3"/>
  <c r="BK757" i="3"/>
  <c r="J751" i="3"/>
  <c r="J750" i="3"/>
  <c r="BK747" i="3"/>
  <c r="BK742" i="3"/>
  <c r="BK726" i="3"/>
  <c r="BK717" i="3"/>
  <c r="J698" i="3"/>
  <c r="BK690" i="3"/>
  <c r="BK687" i="3"/>
  <c r="BK675" i="3"/>
  <c r="J672" i="3"/>
  <c r="BK666" i="3"/>
  <c r="J665" i="3"/>
  <c r="J659" i="3"/>
  <c r="BK652" i="3"/>
  <c r="J651" i="3"/>
  <c r="BK649" i="3"/>
  <c r="J634" i="3"/>
  <c r="J628" i="3"/>
  <c r="J625" i="3"/>
  <c r="J618" i="3"/>
  <c r="J615" i="3"/>
  <c r="J612" i="3"/>
  <c r="J602" i="3"/>
  <c r="J587" i="3"/>
  <c r="J569" i="3"/>
  <c r="J563" i="3"/>
  <c r="J562" i="3"/>
  <c r="J561" i="3"/>
  <c r="BK557" i="3"/>
  <c r="BK554" i="3"/>
  <c r="J548" i="3"/>
  <c r="BK547" i="3"/>
  <c r="J545" i="3"/>
  <c r="BK532" i="3"/>
  <c r="BK512" i="3"/>
  <c r="BK497" i="3"/>
  <c r="J488" i="3"/>
  <c r="BK482" i="3"/>
  <c r="BK470" i="3"/>
  <c r="BK467" i="3"/>
  <c r="BK465" i="3"/>
  <c r="BK462" i="3"/>
  <c r="BK459" i="3"/>
  <c r="J443" i="3"/>
  <c r="J436" i="3"/>
  <c r="J424" i="3"/>
  <c r="J415" i="3"/>
  <c r="J413" i="3"/>
  <c r="BK406" i="3"/>
  <c r="J393" i="3"/>
  <c r="BK390" i="3"/>
  <c r="J384" i="3"/>
  <c r="J381" i="3"/>
  <c r="J372" i="3"/>
  <c r="BK363" i="3"/>
  <c r="BK332" i="3"/>
  <c r="BK329" i="3"/>
  <c r="BK279" i="3"/>
  <c r="BK273" i="3"/>
  <c r="J205" i="3"/>
  <c r="J1011" i="2"/>
  <c r="BK979" i="2"/>
  <c r="BK973" i="2"/>
  <c r="BK969" i="2"/>
  <c r="BK906" i="2"/>
  <c r="J887" i="2"/>
  <c r="BK808" i="2"/>
  <c r="BK788" i="2"/>
  <c r="BK785" i="2"/>
  <c r="BK740" i="2"/>
  <c r="BK713" i="2"/>
  <c r="BK585" i="2"/>
  <c r="BK579" i="2"/>
  <c r="BK558" i="2"/>
  <c r="J529" i="2"/>
  <c r="J520" i="2"/>
  <c r="BK472" i="2"/>
  <c r="BK398" i="2"/>
  <c r="J395" i="2"/>
  <c r="BK368" i="2"/>
  <c r="J342" i="2"/>
  <c r="BK333" i="2"/>
  <c r="J321" i="2"/>
  <c r="BK300" i="2"/>
  <c r="BK273" i="2"/>
  <c r="BK251" i="2"/>
  <c r="BK242" i="2"/>
  <c r="J239" i="2"/>
  <c r="BK229" i="2"/>
  <c r="J209" i="2"/>
  <c r="J167" i="2"/>
  <c r="J151" i="2"/>
  <c r="BK1003" i="4"/>
  <c r="BK940" i="4"/>
  <c r="BK920" i="4"/>
  <c r="J830" i="4"/>
  <c r="BK828" i="4"/>
  <c r="BK795" i="4"/>
  <c r="BK791" i="4"/>
  <c r="J778" i="4"/>
  <c r="BK767" i="4"/>
  <c r="BK748" i="4"/>
  <c r="BK738" i="4"/>
  <c r="J707" i="4"/>
  <c r="BK705" i="4"/>
  <c r="BK704" i="4"/>
  <c r="J685" i="4"/>
  <c r="J669" i="4"/>
  <c r="BK644" i="4"/>
  <c r="J612" i="4"/>
  <c r="J611" i="4"/>
  <c r="BK598" i="4"/>
  <c r="BK589" i="4"/>
  <c r="BK587" i="4"/>
  <c r="J585" i="4"/>
  <c r="BK581" i="4"/>
  <c r="J578" i="4"/>
  <c r="J577" i="4"/>
  <c r="J574" i="4"/>
  <c r="J573" i="4"/>
  <c r="J572" i="4"/>
  <c r="BK571" i="4"/>
  <c r="J570" i="4"/>
  <c r="BK565" i="4"/>
  <c r="BK557" i="4"/>
  <c r="BK550" i="4"/>
  <c r="BK548" i="4"/>
  <c r="J547" i="4"/>
  <c r="J545" i="4"/>
  <c r="BK540" i="4"/>
  <c r="BK532" i="4"/>
  <c r="J529" i="4"/>
  <c r="J526" i="4"/>
  <c r="J525" i="4"/>
  <c r="J524" i="4"/>
  <c r="J523" i="4"/>
  <c r="BK522" i="4"/>
  <c r="BK520" i="4"/>
  <c r="J519" i="4"/>
  <c r="BK515" i="4"/>
  <c r="BK513" i="4"/>
  <c r="J510" i="4"/>
  <c r="BK508" i="4"/>
  <c r="BK503" i="4"/>
  <c r="BK501" i="4"/>
  <c r="J500" i="4"/>
  <c r="BK499" i="4"/>
  <c r="J498" i="4"/>
  <c r="J496" i="4"/>
  <c r="BK488" i="4"/>
  <c r="BK487" i="4"/>
  <c r="BK486" i="4"/>
  <c r="J483" i="4"/>
  <c r="BK481" i="4"/>
  <c r="J480" i="4"/>
  <c r="J479" i="4"/>
  <c r="J477" i="4"/>
  <c r="BK465" i="4"/>
  <c r="J464" i="4"/>
  <c r="BK461" i="4"/>
  <c r="BK459" i="4"/>
  <c r="BK458" i="4"/>
  <c r="J457" i="4"/>
  <c r="BK450" i="4"/>
  <c r="BK448" i="4"/>
  <c r="BK447" i="4"/>
  <c r="J444" i="4"/>
  <c r="BK440" i="4"/>
  <c r="BK430" i="4"/>
  <c r="J425" i="4"/>
  <c r="BK419" i="4"/>
  <c r="J416" i="4"/>
  <c r="J415" i="4"/>
  <c r="J412" i="4"/>
  <c r="J408" i="4"/>
  <c r="BK407" i="4"/>
  <c r="J396" i="4"/>
  <c r="BK384" i="4"/>
  <c r="J381" i="4"/>
  <c r="J372" i="4"/>
  <c r="J337" i="4"/>
  <c r="BK309" i="4"/>
  <c r="J301" i="4"/>
  <c r="J278" i="4"/>
  <c r="J272" i="4"/>
  <c r="J257" i="4"/>
  <c r="BK223" i="4"/>
  <c r="BK186" i="4"/>
  <c r="J175" i="4"/>
  <c r="BK173" i="4"/>
  <c r="J171" i="4"/>
  <c r="BK158" i="4"/>
  <c r="J154" i="4"/>
  <c r="J153" i="4"/>
  <c r="BK147" i="4"/>
  <c r="J1164" i="3"/>
  <c r="J1160" i="3"/>
  <c r="J1158" i="3"/>
  <c r="J1156" i="3"/>
  <c r="J1150" i="3"/>
  <c r="J1135" i="3"/>
  <c r="BK1134" i="3"/>
  <c r="J1131" i="3"/>
  <c r="BK1130" i="3"/>
  <c r="J1120" i="3"/>
  <c r="BK1119" i="3"/>
  <c r="BK1115" i="3"/>
  <c r="BK1101" i="3"/>
  <c r="BK1076" i="3"/>
  <c r="BK1068" i="3"/>
  <c r="J1065" i="3"/>
  <c r="BK1057" i="3"/>
  <c r="BK1006" i="3"/>
  <c r="J997" i="3"/>
  <c r="BK989" i="3"/>
  <c r="BK986" i="3"/>
  <c r="J980" i="3"/>
  <c r="J948" i="3"/>
  <c r="BK884" i="3"/>
  <c r="J876" i="3"/>
  <c r="BK859" i="3"/>
  <c r="J853" i="3"/>
  <c r="BK850" i="3"/>
  <c r="BK829" i="3"/>
  <c r="J822" i="3"/>
  <c r="BK788" i="3"/>
  <c r="BK774" i="3"/>
  <c r="J768" i="3"/>
  <c r="J744" i="3"/>
  <c r="J735" i="3"/>
  <c r="BK732" i="3"/>
  <c r="J708" i="3"/>
  <c r="BK681" i="3"/>
  <c r="J678" i="3"/>
  <c r="BK669" i="3"/>
  <c r="BK665" i="3"/>
  <c r="BK662" i="3"/>
  <c r="J656" i="3"/>
  <c r="J649" i="3"/>
  <c r="J637" i="3"/>
  <c r="BK615" i="3"/>
  <c r="BK612" i="3"/>
  <c r="BK596" i="3"/>
  <c r="J590" i="3"/>
  <c r="BK582" i="3"/>
  <c r="BK578" i="3"/>
  <c r="BK572" i="3"/>
  <c r="BK569" i="3"/>
  <c r="BK563" i="3"/>
  <c r="BK562" i="3"/>
  <c r="BK560" i="3"/>
  <c r="J557" i="3"/>
  <c r="BK548" i="3"/>
  <c r="BK546" i="3"/>
  <c r="J538" i="3"/>
  <c r="J535" i="3"/>
  <c r="J531" i="3"/>
  <c r="J527" i="3"/>
  <c r="J524" i="3"/>
  <c r="J521" i="3"/>
  <c r="J518" i="3"/>
  <c r="J509" i="3"/>
  <c r="BK506" i="3"/>
  <c r="BK500" i="3"/>
  <c r="BK488" i="3"/>
  <c r="J476" i="3"/>
  <c r="J467" i="3"/>
  <c r="J459" i="3"/>
  <c r="BK450" i="3"/>
  <c r="BK443" i="3"/>
  <c r="BK418" i="3"/>
  <c r="BK413" i="3"/>
  <c r="BK410" i="3"/>
  <c r="BK405" i="3"/>
  <c r="BK394" i="3"/>
  <c r="J387" i="3"/>
  <c r="J363" i="3"/>
  <c r="J323" i="3"/>
  <c r="BK301" i="3"/>
  <c r="J270" i="3"/>
  <c r="J258" i="3"/>
  <c r="J255" i="3"/>
  <c r="BK228" i="3"/>
  <c r="BK206" i="3"/>
  <c r="BK164" i="3"/>
  <c r="J157" i="3"/>
  <c r="J151" i="3"/>
  <c r="BK1006" i="2"/>
  <c r="BK1004" i="2"/>
  <c r="BK997" i="2"/>
  <c r="J995" i="2"/>
  <c r="J994" i="2"/>
  <c r="J992" i="2"/>
  <c r="BK990" i="2"/>
  <c r="J988" i="2"/>
  <c r="BK983" i="2"/>
  <c r="J979" i="2"/>
  <c r="BK975" i="2"/>
  <c r="J971" i="2"/>
  <c r="BK961" i="2"/>
  <c r="J958" i="2"/>
  <c r="BK957" i="2"/>
  <c r="BK951" i="2"/>
  <c r="J941" i="2"/>
  <c r="BK935" i="2"/>
  <c r="J923" i="2"/>
  <c r="BK911" i="2"/>
  <c r="BK903" i="2"/>
  <c r="BK895" i="2"/>
  <c r="J889" i="2"/>
  <c r="BK886" i="2"/>
  <c r="J883" i="2"/>
  <c r="J878" i="2"/>
  <c r="J862" i="2"/>
  <c r="J859" i="2"/>
  <c r="J857" i="2"/>
  <c r="J834" i="2"/>
  <c r="J820" i="2"/>
  <c r="BK814" i="2"/>
  <c r="J810" i="2"/>
  <c r="BK803" i="2"/>
  <c r="J788" i="2"/>
  <c r="J785" i="2"/>
  <c r="J782" i="2"/>
  <c r="BK776" i="2"/>
  <c r="BK770" i="2"/>
  <c r="J767" i="2"/>
  <c r="BK719" i="2"/>
  <c r="J716" i="2"/>
  <c r="J702" i="2"/>
  <c r="BK696" i="2"/>
  <c r="BK682" i="2"/>
  <c r="J673" i="2"/>
  <c r="J646" i="2"/>
  <c r="J643" i="2"/>
  <c r="BK634" i="2"/>
  <c r="BK625" i="2"/>
  <c r="J616" i="2"/>
  <c r="J613" i="2"/>
  <c r="J604" i="2"/>
  <c r="J598" i="2"/>
  <c r="BK591" i="2"/>
  <c r="J286" i="2"/>
  <c r="J279" i="2"/>
  <c r="J266" i="2"/>
  <c r="BK254" i="2"/>
  <c r="J222" i="2"/>
  <c r="J197" i="2"/>
  <c r="J179" i="2"/>
  <c r="J173" i="2"/>
  <c r="J170" i="2"/>
  <c r="BK157" i="2"/>
  <c r="J154" i="2"/>
  <c r="BK149" i="2"/>
  <c r="AS94" i="1"/>
  <c r="BK1007" i="4"/>
  <c r="J1004" i="4"/>
  <c r="BK998" i="4"/>
  <c r="J997" i="4"/>
  <c r="J995" i="4"/>
  <c r="J994" i="4"/>
  <c r="BK993" i="4"/>
  <c r="BK991" i="4"/>
  <c r="BK989" i="4"/>
  <c r="BK987" i="4"/>
  <c r="BK986" i="4"/>
  <c r="J985" i="4"/>
  <c r="J983" i="4"/>
  <c r="J982" i="4"/>
  <c r="J980" i="4"/>
  <c r="J976" i="4"/>
  <c r="BK973" i="4"/>
  <c r="J970" i="4"/>
  <c r="J968" i="4"/>
  <c r="BK961" i="4"/>
  <c r="BK958" i="4"/>
  <c r="BK949" i="4"/>
  <c r="J939" i="4"/>
  <c r="J930" i="4"/>
  <c r="J889" i="4"/>
  <c r="J788" i="4"/>
  <c r="J769" i="4"/>
  <c r="J761" i="4"/>
  <c r="J741" i="4"/>
  <c r="J713" i="4"/>
  <c r="J710" i="4"/>
  <c r="J705" i="4"/>
  <c r="J704" i="4"/>
  <c r="J703" i="4"/>
  <c r="BK677" i="4"/>
  <c r="J636" i="4"/>
  <c r="BK611" i="4"/>
  <c r="J609" i="4"/>
  <c r="J606" i="4"/>
  <c r="BK595" i="4"/>
  <c r="BK594" i="4"/>
  <c r="J591" i="4"/>
  <c r="J589" i="4"/>
  <c r="J586" i="4"/>
  <c r="BK584" i="4"/>
  <c r="J581" i="4"/>
  <c r="J579" i="4"/>
  <c r="BK572" i="4"/>
  <c r="BK567" i="4"/>
  <c r="J561" i="4"/>
  <c r="J560" i="4"/>
  <c r="BK558" i="4"/>
  <c r="BK553" i="4"/>
  <c r="J551" i="4"/>
  <c r="BK549" i="4"/>
  <c r="J543" i="4"/>
  <c r="J542" i="4"/>
  <c r="J540" i="4"/>
  <c r="BK537" i="4"/>
  <c r="J533" i="4"/>
  <c r="BK531" i="4"/>
  <c r="BK527" i="4"/>
  <c r="BK521" i="4"/>
  <c r="J517" i="4"/>
  <c r="BK512" i="4"/>
  <c r="BK510" i="4"/>
  <c r="J506" i="4"/>
  <c r="J503" i="4"/>
  <c r="BK502" i="4"/>
  <c r="J499" i="4"/>
  <c r="BK497" i="4"/>
  <c r="J495" i="4"/>
  <c r="BK494" i="4"/>
  <c r="J491" i="4"/>
  <c r="J484" i="4"/>
  <c r="BK478" i="4"/>
  <c r="BK477" i="4"/>
  <c r="J476" i="4"/>
  <c r="J475" i="4"/>
  <c r="J471" i="4"/>
  <c r="BK469" i="4"/>
  <c r="BK468" i="4"/>
  <c r="BK466" i="4"/>
  <c r="BK464" i="4"/>
  <c r="BK460" i="4"/>
  <c r="J455" i="4"/>
  <c r="BK454" i="4"/>
  <c r="J450" i="4"/>
  <c r="J448" i="4"/>
  <c r="J446" i="4"/>
  <c r="BK439" i="4"/>
  <c r="J437" i="4"/>
  <c r="J434" i="4"/>
  <c r="BK433" i="4"/>
  <c r="BK432" i="4"/>
  <c r="J430" i="4"/>
  <c r="BK429" i="4"/>
  <c r="J428" i="4"/>
  <c r="J427" i="4"/>
  <c r="J424" i="4"/>
  <c r="J419" i="4"/>
  <c r="J397" i="4"/>
  <c r="J393" i="4"/>
  <c r="J390" i="4"/>
  <c r="BK378" i="4"/>
  <c r="BK375" i="4"/>
  <c r="J369" i="4"/>
  <c r="BK352" i="4"/>
  <c r="BK298" i="4"/>
  <c r="BK281" i="4"/>
  <c r="J275" i="4"/>
  <c r="J195" i="4"/>
  <c r="BK177" i="4"/>
  <c r="BK175" i="4"/>
  <c r="BK155" i="4"/>
  <c r="J1161" i="3"/>
  <c r="BK1158" i="3"/>
  <c r="BK1155" i="3"/>
  <c r="J1154" i="3"/>
  <c r="BK1152" i="3"/>
  <c r="BK1151" i="3"/>
  <c r="BK1150" i="3"/>
  <c r="J1149" i="3"/>
  <c r="BK1148" i="3"/>
  <c r="J1146" i="3"/>
  <c r="J1144" i="3"/>
  <c r="J1143" i="3"/>
  <c r="BK1141" i="3"/>
  <c r="BK1140" i="3"/>
  <c r="J1139" i="3"/>
  <c r="BK1138" i="3"/>
  <c r="J1136" i="3"/>
  <c r="BK1131" i="3"/>
  <c r="J1130" i="3"/>
  <c r="J1129" i="3"/>
  <c r="J1124" i="3"/>
  <c r="BK1121" i="3"/>
  <c r="J1107" i="3"/>
  <c r="BK1091" i="3"/>
  <c r="J1088" i="3"/>
  <c r="BK1028" i="3"/>
  <c r="BK1009" i="3"/>
  <c r="BK997" i="3"/>
  <c r="BK975" i="3"/>
  <c r="BK974" i="3"/>
  <c r="J953" i="3"/>
  <c r="BK947" i="3"/>
  <c r="J939" i="3"/>
  <c r="J926" i="3"/>
  <c r="J897" i="3"/>
  <c r="J885" i="3"/>
  <c r="BK882" i="3"/>
  <c r="BK870" i="3"/>
  <c r="BK869" i="3"/>
  <c r="J867" i="3"/>
  <c r="J862" i="3"/>
  <c r="J856" i="3"/>
  <c r="J844" i="3"/>
  <c r="BK838" i="3"/>
  <c r="J832" i="3"/>
  <c r="BK826" i="3"/>
  <c r="J825" i="3"/>
  <c r="BK819" i="3"/>
  <c r="J813" i="3"/>
  <c r="BK807" i="3"/>
  <c r="J795" i="3"/>
  <c r="J779" i="3"/>
  <c r="BK776" i="3"/>
  <c r="J774" i="3"/>
  <c r="BK768" i="3"/>
  <c r="BK764" i="3"/>
  <c r="J760" i="3"/>
  <c r="BK751" i="3"/>
  <c r="BK750" i="3"/>
  <c r="J745" i="3"/>
  <c r="J742" i="3"/>
  <c r="BK741" i="3"/>
  <c r="J723" i="3"/>
  <c r="BK720" i="3"/>
  <c r="J702" i="3"/>
  <c r="BK699" i="3"/>
  <c r="J694" i="3"/>
  <c r="BK684" i="3"/>
  <c r="BK678" i="3"/>
  <c r="J675" i="3"/>
  <c r="BK672" i="3"/>
  <c r="BK656" i="3"/>
  <c r="BK653" i="3"/>
  <c r="J652" i="3"/>
  <c r="J646" i="3"/>
  <c r="J643" i="3"/>
  <c r="BK634" i="3"/>
  <c r="BK631" i="3"/>
  <c r="J622" i="3"/>
  <c r="J609" i="3"/>
  <c r="J605" i="3"/>
  <c r="BK599" i="3"/>
  <c r="BK590" i="3"/>
  <c r="BK587" i="3"/>
  <c r="BK585" i="3"/>
  <c r="BK584" i="3"/>
  <c r="BK581" i="3"/>
  <c r="J580" i="3"/>
  <c r="J578" i="3"/>
  <c r="BK577" i="3"/>
  <c r="BK561" i="3"/>
  <c r="J560" i="3"/>
  <c r="J546" i="3"/>
  <c r="BK545" i="3"/>
  <c r="BK524" i="3"/>
  <c r="BK521" i="3"/>
  <c r="BK518" i="3"/>
  <c r="J506" i="3"/>
  <c r="J497" i="3"/>
  <c r="BK491" i="3"/>
  <c r="J485" i="3"/>
  <c r="J482" i="3"/>
  <c r="J473" i="3"/>
  <c r="J470" i="3"/>
  <c r="BK456" i="3"/>
  <c r="BK444" i="3"/>
  <c r="J442" i="3"/>
  <c r="BK439" i="3"/>
  <c r="J430" i="3"/>
  <c r="J427" i="3"/>
  <c r="BK424" i="3"/>
  <c r="J421" i="3"/>
  <c r="BK415" i="3"/>
  <c r="J410" i="3"/>
  <c r="J406" i="3"/>
  <c r="J402" i="3"/>
  <c r="BK401" i="3"/>
  <c r="J394" i="3"/>
  <c r="J390" i="3"/>
  <c r="BK384" i="3"/>
  <c r="BK375" i="3"/>
  <c r="BK372" i="3"/>
  <c r="BK369" i="3"/>
  <c r="BK338" i="3"/>
  <c r="J301" i="3"/>
  <c r="J254" i="3"/>
  <c r="J251" i="3"/>
  <c r="J217" i="3"/>
  <c r="J194" i="3"/>
  <c r="BK188" i="3"/>
  <c r="J176" i="3"/>
  <c r="J168" i="3"/>
  <c r="BK167" i="3"/>
  <c r="BK151" i="3"/>
  <c r="BK149" i="3"/>
  <c r="J1014" i="2"/>
  <c r="BK1011" i="2"/>
  <c r="BK1008" i="2"/>
  <c r="J1007" i="2"/>
  <c r="J1005" i="2"/>
  <c r="J1001" i="2"/>
  <c r="BK996" i="2"/>
  <c r="BK994" i="2"/>
  <c r="J990" i="2"/>
  <c r="BK986" i="2"/>
  <c r="J982" i="2"/>
  <c r="J981" i="2"/>
  <c r="J978" i="2"/>
  <c r="J977" i="2"/>
  <c r="BK974" i="2"/>
  <c r="J972" i="2"/>
  <c r="J970" i="2"/>
  <c r="BK917" i="2"/>
  <c r="BK901" i="2"/>
  <c r="J896" i="2"/>
  <c r="BK881" i="2"/>
  <c r="J877" i="2"/>
  <c r="J874" i="2"/>
  <c r="BK868" i="2"/>
  <c r="BK817" i="2"/>
  <c r="J800" i="2"/>
  <c r="BK794" i="2"/>
  <c r="J791" i="2"/>
  <c r="J779" i="2"/>
  <c r="J758" i="2"/>
  <c r="J752" i="2"/>
  <c r="BK743" i="2"/>
  <c r="BK731" i="2"/>
  <c r="J728" i="2"/>
  <c r="J722" i="2"/>
  <c r="J719" i="2"/>
  <c r="BK707" i="2"/>
  <c r="BK687" i="2"/>
  <c r="J683" i="2"/>
  <c r="BK676" i="2"/>
  <c r="J658" i="2"/>
  <c r="BK652" i="2"/>
  <c r="BK643" i="2"/>
  <c r="J634" i="2"/>
  <c r="J622" i="2"/>
  <c r="J610" i="2"/>
  <c r="BK601" i="2"/>
  <c r="J588" i="2"/>
  <c r="J576" i="2"/>
  <c r="J567" i="2"/>
  <c r="J564" i="2"/>
  <c r="J561" i="2"/>
  <c r="BK544" i="2"/>
  <c r="J541" i="2"/>
  <c r="J535" i="2"/>
  <c r="BK520" i="2"/>
  <c r="BK514" i="2"/>
  <c r="BK511" i="2"/>
  <c r="J508" i="2"/>
  <c r="BK505" i="2"/>
  <c r="BK484" i="2"/>
  <c r="BK481" i="2"/>
  <c r="BK475" i="2"/>
  <c r="J469" i="2"/>
  <c r="J460" i="2"/>
  <c r="BK448" i="2"/>
  <c r="J445" i="2"/>
  <c r="J442" i="2"/>
  <c r="J438" i="2"/>
  <c r="J435" i="2"/>
  <c r="J420" i="2"/>
  <c r="J404" i="2"/>
  <c r="BK401" i="2"/>
  <c r="BK392" i="2"/>
  <c r="BK389" i="2"/>
  <c r="J383" i="2"/>
  <c r="J377" i="2"/>
  <c r="J365" i="2"/>
  <c r="BK362" i="2"/>
  <c r="BK356" i="2"/>
  <c r="J344" i="2"/>
  <c r="J339" i="2"/>
  <c r="BK327" i="2"/>
  <c r="J318" i="2"/>
  <c r="J315" i="2"/>
  <c r="J312" i="2"/>
  <c r="J306" i="2"/>
  <c r="BK297" i="2"/>
  <c r="BK291" i="2"/>
  <c r="J288" i="2"/>
  <c r="J283" i="2"/>
  <c r="BK275" i="2"/>
  <c r="BK274" i="2"/>
  <c r="J270" i="2"/>
  <c r="J263" i="2"/>
  <c r="J260" i="2"/>
  <c r="BK257" i="2"/>
  <c r="J254" i="2"/>
  <c r="J245" i="2"/>
  <c r="BK232" i="2"/>
  <c r="J992" i="4"/>
  <c r="J986" i="4"/>
  <c r="J981" i="4"/>
  <c r="J977" i="4"/>
  <c r="J974" i="4"/>
  <c r="J972" i="4"/>
  <c r="J971" i="4"/>
  <c r="J964" i="4"/>
  <c r="BK963" i="4"/>
  <c r="BK960" i="4"/>
  <c r="BK957" i="4"/>
  <c r="BK927" i="4"/>
  <c r="J828" i="4"/>
  <c r="J797" i="4"/>
  <c r="BK794" i="4"/>
  <c r="BK788" i="4"/>
  <c r="BK778" i="4"/>
  <c r="J764" i="4"/>
  <c r="BK753" i="4"/>
  <c r="BK741" i="4"/>
  <c r="BK707" i="4"/>
  <c r="J702" i="4"/>
  <c r="BK685" i="4"/>
  <c r="J592" i="4"/>
  <c r="J587" i="4"/>
  <c r="BK582" i="4"/>
  <c r="BK579" i="4"/>
  <c r="BK575" i="4"/>
  <c r="J575" i="4"/>
  <c r="J569" i="4"/>
  <c r="BK568" i="4"/>
  <c r="BK559" i="4"/>
  <c r="BK552" i="4"/>
  <c r="BK546" i="4"/>
  <c r="BK544" i="4"/>
  <c r="BK539" i="4"/>
  <c r="J538" i="4"/>
  <c r="BK535" i="4"/>
  <c r="BK528" i="4"/>
  <c r="J512" i="4"/>
  <c r="J511" i="4"/>
  <c r="J509" i="4"/>
  <c r="BK498" i="4"/>
  <c r="J494" i="4"/>
  <c r="BK490" i="4"/>
  <c r="BK483" i="4"/>
  <c r="J482" i="4"/>
  <c r="BK472" i="4"/>
  <c r="J470" i="4"/>
  <c r="J465" i="4"/>
  <c r="BK457" i="4"/>
  <c r="J452" i="4"/>
  <c r="BK451" i="4"/>
  <c r="J447" i="4"/>
  <c r="BK446" i="4"/>
  <c r="BK445" i="4"/>
  <c r="BK443" i="4"/>
  <c r="BK441" i="4"/>
  <c r="BK434" i="4"/>
  <c r="BK431" i="4"/>
  <c r="BK428" i="4"/>
  <c r="BK426" i="4"/>
  <c r="J421" i="4"/>
  <c r="J411" i="4"/>
  <c r="J407" i="4"/>
  <c r="BK406" i="4"/>
  <c r="BK390" i="4"/>
  <c r="J378" i="4"/>
  <c r="BK372" i="4"/>
  <c r="BK337" i="4"/>
  <c r="BK301" i="4"/>
  <c r="J298" i="4"/>
  <c r="J289" i="4"/>
  <c r="J240" i="4"/>
  <c r="J222" i="4"/>
  <c r="BK205" i="4"/>
  <c r="BK196" i="4"/>
  <c r="J186" i="4"/>
  <c r="J158" i="4"/>
  <c r="BK150" i="4"/>
  <c r="BK1164" i="3"/>
  <c r="BK1160" i="3"/>
  <c r="J1157" i="3"/>
  <c r="BK1154" i="3"/>
  <c r="BK1153" i="3"/>
  <c r="BK1146" i="3"/>
  <c r="BK1144" i="3"/>
  <c r="BK1139" i="3"/>
  <c r="J1138" i="3"/>
  <c r="BK1137" i="3"/>
  <c r="J1134" i="3"/>
  <c r="J1132" i="3"/>
  <c r="J1128" i="3"/>
  <c r="J1127" i="3"/>
  <c r="J666" i="3"/>
  <c r="J631" i="3"/>
  <c r="BK618" i="3"/>
  <c r="J582" i="3"/>
  <c r="BK579" i="3"/>
  <c r="BK576" i="3"/>
  <c r="J528" i="3"/>
  <c r="J515" i="3"/>
  <c r="BK485" i="3"/>
  <c r="J182" i="3"/>
  <c r="BK176" i="3"/>
  <c r="J169" i="3"/>
  <c r="BK168" i="3"/>
  <c r="BK166" i="3"/>
  <c r="BK157" i="3"/>
  <c r="J150" i="3"/>
  <c r="J149" i="3"/>
  <c r="BK146" i="3"/>
  <c r="BK1014" i="2"/>
  <c r="BK1010" i="2"/>
  <c r="BK1009" i="2"/>
  <c r="J1008" i="2"/>
  <c r="BK1007" i="2"/>
  <c r="BK1003" i="2"/>
  <c r="BK991" i="2"/>
  <c r="BK977" i="2"/>
  <c r="J975" i="2"/>
  <c r="BK972" i="2"/>
  <c r="BK970" i="2"/>
  <c r="J969" i="2"/>
  <c r="BK968" i="2"/>
  <c r="BK958" i="2"/>
  <c r="BK948" i="2"/>
  <c r="BK923" i="2"/>
  <c r="J901" i="2"/>
  <c r="J898" i="2"/>
  <c r="BK889" i="2"/>
  <c r="BK887" i="2"/>
  <c r="BK874" i="2"/>
  <c r="BK862" i="2"/>
  <c r="BK859" i="2"/>
  <c r="J858" i="2"/>
  <c r="BK837" i="2"/>
  <c r="BK819" i="2"/>
  <c r="BK811" i="2"/>
  <c r="BK810" i="2"/>
  <c r="BK805" i="2"/>
  <c r="BK797" i="2"/>
  <c r="BK791" i="2"/>
  <c r="BK782" i="2"/>
  <c r="J776" i="2"/>
  <c r="BK773" i="2"/>
  <c r="J770" i="2"/>
  <c r="J749" i="2"/>
  <c r="BK746" i="2"/>
  <c r="J737" i="2"/>
  <c r="J731" i="2"/>
  <c r="J710" i="2"/>
  <c r="J705" i="2"/>
  <c r="J690" i="2"/>
  <c r="J687" i="2"/>
  <c r="J682" i="2"/>
  <c r="BK673" i="2"/>
  <c r="J667" i="2"/>
  <c r="J661" i="2"/>
  <c r="BK658" i="2"/>
  <c r="J640" i="2"/>
  <c r="J637" i="2"/>
  <c r="BK610" i="2"/>
  <c r="BK607" i="2"/>
  <c r="BK598" i="2"/>
  <c r="J595" i="2"/>
  <c r="J594" i="2"/>
  <c r="BK588" i="2"/>
  <c r="BK573" i="2"/>
  <c r="BK570" i="2"/>
  <c r="BK555" i="2"/>
  <c r="J550" i="2"/>
  <c r="J547" i="2"/>
  <c r="J544" i="2"/>
  <c r="BK541" i="2"/>
  <c r="BK538" i="2"/>
  <c r="BK535" i="2"/>
  <c r="BK526" i="2"/>
  <c r="J517" i="2"/>
  <c r="BK508" i="2"/>
  <c r="J499" i="2"/>
  <c r="J490" i="2"/>
  <c r="J484" i="2"/>
  <c r="BK478" i="2"/>
  <c r="BK466" i="2"/>
  <c r="BK463" i="2"/>
  <c r="BK460" i="2"/>
  <c r="J454" i="2"/>
  <c r="J448" i="2"/>
  <c r="BK439" i="2"/>
  <c r="BK435" i="2"/>
  <c r="J426" i="2"/>
  <c r="J423" i="2"/>
  <c r="BK420" i="2"/>
  <c r="J411" i="2"/>
  <c r="J405" i="2"/>
  <c r="J398" i="2"/>
  <c r="BK395" i="2"/>
  <c r="BK386" i="2"/>
  <c r="J380" i="2"/>
  <c r="BK377" i="2"/>
  <c r="BK371" i="2"/>
  <c r="J368" i="2"/>
  <c r="J353" i="2"/>
  <c r="J347" i="2"/>
  <c r="BK342" i="2"/>
  <c r="BK330" i="2"/>
  <c r="BK321" i="2"/>
  <c r="BK315" i="2"/>
  <c r="BK312" i="2"/>
  <c r="J300" i="2"/>
  <c r="BK294" i="2"/>
  <c r="BK288" i="2"/>
  <c r="BK286" i="2"/>
  <c r="BK282" i="2"/>
  <c r="BK279" i="2"/>
  <c r="BK278" i="2"/>
  <c r="J275" i="2"/>
  <c r="J273" i="2"/>
  <c r="BK270" i="2"/>
  <c r="BK269" i="2"/>
  <c r="BK263" i="2"/>
  <c r="BK248" i="2"/>
  <c r="J232" i="2"/>
  <c r="J215" i="2"/>
  <c r="BK206" i="2"/>
  <c r="BK189" i="2"/>
  <c r="J183" i="2"/>
  <c r="J164" i="2"/>
  <c r="J163" i="2"/>
  <c r="J162" i="2"/>
  <c r="BK154" i="2"/>
  <c r="T145" i="2" l="1"/>
  <c r="P196" i="2"/>
  <c r="BK290" i="2"/>
  <c r="J290" i="2" s="1"/>
  <c r="J103" i="2" s="1"/>
  <c r="P290" i="2"/>
  <c r="T290" i="2"/>
  <c r="P551" i="2"/>
  <c r="BK818" i="2"/>
  <c r="J818" i="2"/>
  <c r="J110" i="2" s="1"/>
  <c r="T861" i="2"/>
  <c r="R888" i="2"/>
  <c r="BK910" i="2"/>
  <c r="J910" i="2" s="1"/>
  <c r="J116" i="2" s="1"/>
  <c r="BK947" i="2"/>
  <c r="J947" i="2"/>
  <c r="J117" i="2" s="1"/>
  <c r="T947" i="2"/>
  <c r="T1012" i="2"/>
  <c r="T250" i="3"/>
  <c r="R466" i="3"/>
  <c r="R775" i="3"/>
  <c r="R883" i="3"/>
  <c r="BK988" i="3"/>
  <c r="J988" i="3" s="1"/>
  <c r="J113" i="3" s="1"/>
  <c r="P1008" i="3"/>
  <c r="P1032" i="3"/>
  <c r="R1087" i="3"/>
  <c r="BK1159" i="3"/>
  <c r="J1159" i="3" s="1"/>
  <c r="J120" i="3" s="1"/>
  <c r="BK146" i="4"/>
  <c r="T593" i="4"/>
  <c r="BK160" i="2"/>
  <c r="J160" i="2" s="1"/>
  <c r="J99" i="2" s="1"/>
  <c r="P160" i="2"/>
  <c r="BK343" i="2"/>
  <c r="J343" i="2" s="1"/>
  <c r="J104" i="2" s="1"/>
  <c r="T551" i="2"/>
  <c r="P806" i="2"/>
  <c r="T818" i="2"/>
  <c r="BK882" i="2"/>
  <c r="J882" i="2"/>
  <c r="J112" i="2" s="1"/>
  <c r="P888" i="2"/>
  <c r="T897" i="2"/>
  <c r="P902" i="2"/>
  <c r="BK967" i="2"/>
  <c r="J967" i="2" s="1"/>
  <c r="J119" i="2" s="1"/>
  <c r="P1012" i="2"/>
  <c r="BK145" i="3"/>
  <c r="P145" i="3"/>
  <c r="R145" i="3"/>
  <c r="T145" i="3"/>
  <c r="T163" i="3"/>
  <c r="BK466" i="3"/>
  <c r="J466" i="3" s="1"/>
  <c r="J104" i="3" s="1"/>
  <c r="T650" i="3"/>
  <c r="BK871" i="3"/>
  <c r="J871" i="3" s="1"/>
  <c r="J109" i="3" s="1"/>
  <c r="R871" i="3"/>
  <c r="R949" i="3"/>
  <c r="R979" i="3"/>
  <c r="BK1008" i="3"/>
  <c r="J1008" i="3" s="1"/>
  <c r="J114" i="3" s="1"/>
  <c r="BK1032" i="3"/>
  <c r="J1032" i="3"/>
  <c r="J116" i="3"/>
  <c r="BK1114" i="3"/>
  <c r="J1114" i="3" s="1"/>
  <c r="J119" i="3" s="1"/>
  <c r="P1159" i="3"/>
  <c r="T146" i="4"/>
  <c r="P170" i="4"/>
  <c r="T170" i="4"/>
  <c r="P423" i="4"/>
  <c r="T749" i="4"/>
  <c r="BK145" i="2"/>
  <c r="J145" i="2"/>
  <c r="J98" i="2" s="1"/>
  <c r="BK196" i="2"/>
  <c r="J196" i="2" s="1"/>
  <c r="J100" i="2" s="1"/>
  <c r="P343" i="2"/>
  <c r="BK706" i="2"/>
  <c r="J706" i="2" s="1"/>
  <c r="J106" i="2" s="1"/>
  <c r="P818" i="2"/>
  <c r="BK888" i="2"/>
  <c r="J888" i="2" s="1"/>
  <c r="J113" i="2" s="1"/>
  <c r="P897" i="2"/>
  <c r="R910" i="2"/>
  <c r="R947" i="2"/>
  <c r="R1012" i="2"/>
  <c r="BK250" i="3"/>
  <c r="J250" i="3" s="1"/>
  <c r="J100" i="3" s="1"/>
  <c r="BK417" i="3"/>
  <c r="T466" i="3"/>
  <c r="T775" i="3"/>
  <c r="BK868" i="3"/>
  <c r="J868" i="3"/>
  <c r="J108" i="3" s="1"/>
  <c r="T868" i="3"/>
  <c r="T883" i="3"/>
  <c r="BK979" i="3"/>
  <c r="J979" i="3"/>
  <c r="J112" i="3" s="1"/>
  <c r="P979" i="3"/>
  <c r="T988" i="3"/>
  <c r="BK1021" i="3"/>
  <c r="J1021" i="3" s="1"/>
  <c r="J115" i="3" s="1"/>
  <c r="T1032" i="3"/>
  <c r="T1114" i="3"/>
  <c r="T763" i="4"/>
  <c r="T160" i="2"/>
  <c r="R290" i="2"/>
  <c r="R706" i="2"/>
  <c r="BK861" i="2"/>
  <c r="J861" i="2" s="1"/>
  <c r="J111" i="2" s="1"/>
  <c r="T910" i="2"/>
  <c r="BK1018" i="2"/>
  <c r="J1018" i="2" s="1"/>
  <c r="J123" i="2" s="1"/>
  <c r="R170" i="4"/>
  <c r="BK505" i="4"/>
  <c r="J505" i="4" s="1"/>
  <c r="J105" i="4" s="1"/>
  <c r="P610" i="4"/>
  <c r="R145" i="2"/>
  <c r="T196" i="2"/>
  <c r="T343" i="2"/>
  <c r="P706" i="2"/>
  <c r="BK806" i="2"/>
  <c r="J806" i="2" s="1"/>
  <c r="J108" i="2" s="1"/>
  <c r="BK809" i="2"/>
  <c r="J809" i="2" s="1"/>
  <c r="J109" i="2" s="1"/>
  <c r="R809" i="2"/>
  <c r="R861" i="2"/>
  <c r="R882" i="2"/>
  <c r="BK897" i="2"/>
  <c r="J897" i="2"/>
  <c r="J114" i="2"/>
  <c r="BK902" i="2"/>
  <c r="J902" i="2" s="1"/>
  <c r="J115" i="2" s="1"/>
  <c r="R902" i="2"/>
  <c r="P967" i="2"/>
  <c r="P966" i="2" s="1"/>
  <c r="BK163" i="3"/>
  <c r="J163" i="3"/>
  <c r="J99" i="3" s="1"/>
  <c r="R163" i="3"/>
  <c r="R417" i="3"/>
  <c r="T417" i="3"/>
  <c r="BK650" i="3"/>
  <c r="J650" i="3" s="1"/>
  <c r="J105" i="3" s="1"/>
  <c r="BK775" i="3"/>
  <c r="J775" i="3" s="1"/>
  <c r="J106" i="3" s="1"/>
  <c r="BK883" i="3"/>
  <c r="J883" i="3" s="1"/>
  <c r="J110" i="3" s="1"/>
  <c r="T949" i="3"/>
  <c r="P988" i="3"/>
  <c r="T1008" i="3"/>
  <c r="R1032" i="3"/>
  <c r="T1087" i="3"/>
  <c r="T1159" i="3"/>
  <c r="R146" i="4"/>
  <c r="P271" i="4"/>
  <c r="P145" i="4" s="1"/>
  <c r="BK442" i="4"/>
  <c r="J442" i="4" s="1"/>
  <c r="J104" i="4" s="1"/>
  <c r="R442" i="4"/>
  <c r="R505" i="4"/>
  <c r="R555" i="4"/>
  <c r="P590" i="4"/>
  <c r="T590" i="4"/>
  <c r="P593" i="4"/>
  <c r="R610" i="4"/>
  <c r="P706" i="4"/>
  <c r="P749" i="4"/>
  <c r="R768" i="4"/>
  <c r="P796" i="4"/>
  <c r="BK815" i="4"/>
  <c r="J815" i="4" s="1"/>
  <c r="J116" i="4" s="1"/>
  <c r="R815" i="4"/>
  <c r="R829" i="4"/>
  <c r="P923" i="4"/>
  <c r="BK956" i="4"/>
  <c r="T956" i="4"/>
  <c r="P1001" i="4"/>
  <c r="T1001" i="4"/>
  <c r="BK551" i="2"/>
  <c r="J551" i="2"/>
  <c r="J105" i="2" s="1"/>
  <c r="R818" i="2"/>
  <c r="T967" i="2"/>
  <c r="T966" i="2" s="1"/>
  <c r="P250" i="3"/>
  <c r="P650" i="3"/>
  <c r="P883" i="3"/>
  <c r="R988" i="3"/>
  <c r="P1087" i="3"/>
  <c r="BK1165" i="3"/>
  <c r="J1165" i="3"/>
  <c r="J123" i="3" s="1"/>
  <c r="BK271" i="4"/>
  <c r="J271" i="4" s="1"/>
  <c r="J100" i="4" s="1"/>
  <c r="R196" i="2"/>
  <c r="R343" i="2"/>
  <c r="T706" i="2"/>
  <c r="T806" i="2"/>
  <c r="P809" i="2"/>
  <c r="P861" i="2"/>
  <c r="P882" i="2"/>
  <c r="T888" i="2"/>
  <c r="P910" i="2"/>
  <c r="R967" i="2"/>
  <c r="R966" i="2" s="1"/>
  <c r="R250" i="3"/>
  <c r="P466" i="3"/>
  <c r="P775" i="3"/>
  <c r="R868" i="3"/>
  <c r="P871" i="3"/>
  <c r="T871" i="3"/>
  <c r="BK949" i="3"/>
  <c r="J949" i="3" s="1"/>
  <c r="J111" i="3" s="1"/>
  <c r="T979" i="3"/>
  <c r="R1008" i="3"/>
  <c r="P1021" i="3"/>
  <c r="R1021" i="3"/>
  <c r="T1021" i="3"/>
  <c r="BK1087" i="3"/>
  <c r="J1087" i="3" s="1"/>
  <c r="J117" i="3" s="1"/>
  <c r="P1114" i="3"/>
  <c r="P1113" i="3" s="1"/>
  <c r="R1159" i="3"/>
  <c r="P146" i="4"/>
  <c r="T271" i="4"/>
  <c r="BK423" i="4"/>
  <c r="J423" i="4"/>
  <c r="J103" i="4" s="1"/>
  <c r="T423" i="4"/>
  <c r="P442" i="4"/>
  <c r="P505" i="4"/>
  <c r="BK555" i="4"/>
  <c r="J555" i="4" s="1"/>
  <c r="J106" i="4" s="1"/>
  <c r="T555" i="4"/>
  <c r="R590" i="4"/>
  <c r="BK610" i="4"/>
  <c r="J610" i="4" s="1"/>
  <c r="J110" i="4" s="1"/>
  <c r="BK706" i="4"/>
  <c r="J706" i="4" s="1"/>
  <c r="J111" i="4" s="1"/>
  <c r="T706" i="4"/>
  <c r="R749" i="4"/>
  <c r="P763" i="4"/>
  <c r="BK768" i="4"/>
  <c r="J768" i="4" s="1"/>
  <c r="J114" i="4" s="1"/>
  <c r="T768" i="4"/>
  <c r="R796" i="4"/>
  <c r="BK829" i="4"/>
  <c r="J829" i="4" s="1"/>
  <c r="J117" i="4" s="1"/>
  <c r="T829" i="4"/>
  <c r="R923" i="4"/>
  <c r="R956" i="4"/>
  <c r="BK1008" i="4"/>
  <c r="J1008" i="4" s="1"/>
  <c r="J124" i="4" s="1"/>
  <c r="P145" i="2"/>
  <c r="P144" i="2" s="1"/>
  <c r="R160" i="2"/>
  <c r="R551" i="2"/>
  <c r="R806" i="2"/>
  <c r="T809" i="2"/>
  <c r="T882" i="2"/>
  <c r="R897" i="2"/>
  <c r="T902" i="2"/>
  <c r="P947" i="2"/>
  <c r="BK1012" i="2"/>
  <c r="J1012" i="2"/>
  <c r="J120" i="2"/>
  <c r="P163" i="3"/>
  <c r="P417" i="3"/>
  <c r="P416" i="3"/>
  <c r="R650" i="3"/>
  <c r="P868" i="3"/>
  <c r="P949" i="3"/>
  <c r="R1114" i="3"/>
  <c r="R1113" i="3"/>
  <c r="BK170" i="4"/>
  <c r="J170" i="4" s="1"/>
  <c r="J99" i="4" s="1"/>
  <c r="R271" i="4"/>
  <c r="R423" i="4"/>
  <c r="T442" i="4"/>
  <c r="T505" i="4"/>
  <c r="P555" i="4"/>
  <c r="BK590" i="4"/>
  <c r="J590" i="4" s="1"/>
  <c r="J108" i="4" s="1"/>
  <c r="BK593" i="4"/>
  <c r="J593" i="4" s="1"/>
  <c r="J109" i="4" s="1"/>
  <c r="R593" i="4"/>
  <c r="T610" i="4"/>
  <c r="R706" i="4"/>
  <c r="BK749" i="4"/>
  <c r="J749" i="4" s="1"/>
  <c r="J112" i="4" s="1"/>
  <c r="BK763" i="4"/>
  <c r="J763" i="4" s="1"/>
  <c r="J113" i="4" s="1"/>
  <c r="R763" i="4"/>
  <c r="P768" i="4"/>
  <c r="BK796" i="4"/>
  <c r="J796" i="4" s="1"/>
  <c r="J115" i="4" s="1"/>
  <c r="T796" i="4"/>
  <c r="P815" i="4"/>
  <c r="T815" i="4"/>
  <c r="P829" i="4"/>
  <c r="BK923" i="4"/>
  <c r="J923" i="4" s="1"/>
  <c r="J118" i="4" s="1"/>
  <c r="T923" i="4"/>
  <c r="P956" i="4"/>
  <c r="P955" i="4" s="1"/>
  <c r="BK1001" i="4"/>
  <c r="J1001" i="4" s="1"/>
  <c r="J121" i="4" s="1"/>
  <c r="R1001" i="4"/>
  <c r="BK124" i="5"/>
  <c r="J124" i="5" s="1"/>
  <c r="J98" i="5" s="1"/>
  <c r="P124" i="5"/>
  <c r="P123" i="5"/>
  <c r="R124" i="5"/>
  <c r="R123" i="5"/>
  <c r="T124" i="5"/>
  <c r="T123" i="5" s="1"/>
  <c r="T122" i="5" s="1"/>
  <c r="BK164" i="5"/>
  <c r="J164" i="5" s="1"/>
  <c r="J101" i="5" s="1"/>
  <c r="P164" i="5"/>
  <c r="P163" i="5" s="1"/>
  <c r="P122" i="5" s="1"/>
  <c r="AU98" i="1" s="1"/>
  <c r="R164" i="5"/>
  <c r="R163" i="5" s="1"/>
  <c r="T164" i="5"/>
  <c r="T163" i="5"/>
  <c r="BK171" i="5"/>
  <c r="J171" i="5" s="1"/>
  <c r="J102" i="5" s="1"/>
  <c r="J89" i="2"/>
  <c r="BF157" i="2"/>
  <c r="BF162" i="2"/>
  <c r="BF182" i="2"/>
  <c r="BF197" i="2"/>
  <c r="BF203" i="2"/>
  <c r="BF209" i="2"/>
  <c r="BF245" i="2"/>
  <c r="BF278" i="2"/>
  <c r="BF318" i="2"/>
  <c r="BF324" i="2"/>
  <c r="BF327" i="2"/>
  <c r="BF350" i="2"/>
  <c r="BF404" i="2"/>
  <c r="BF408" i="2"/>
  <c r="BF457" i="2"/>
  <c r="BF481" i="2"/>
  <c r="BF493" i="2"/>
  <c r="BF496" i="2"/>
  <c r="BF523" i="2"/>
  <c r="BF526" i="2"/>
  <c r="BF532" i="2"/>
  <c r="BF538" i="2"/>
  <c r="BF547" i="2"/>
  <c r="BF567" i="2"/>
  <c r="BF582" i="2"/>
  <c r="BF585" i="2"/>
  <c r="BF619" i="2"/>
  <c r="BF625" i="2"/>
  <c r="BF652" i="2"/>
  <c r="BF670" i="2"/>
  <c r="BF682" i="2"/>
  <c r="BF684" i="2"/>
  <c r="BF707" i="2"/>
  <c r="BF761" i="2"/>
  <c r="BF764" i="2"/>
  <c r="BF779" i="2"/>
  <c r="BF803" i="2"/>
  <c r="BF810" i="2"/>
  <c r="BF834" i="2"/>
  <c r="BF858" i="2"/>
  <c r="BF883" i="2"/>
  <c r="BF911" i="2"/>
  <c r="BF935" i="2"/>
  <c r="BF941" i="2"/>
  <c r="BF954" i="2"/>
  <c r="BF957" i="2"/>
  <c r="BF961" i="2"/>
  <c r="BF971" i="2"/>
  <c r="BF974" i="2"/>
  <c r="BF980" i="2"/>
  <c r="BF981" i="2"/>
  <c r="BF984" i="2"/>
  <c r="BF988" i="2"/>
  <c r="BF1004" i="2"/>
  <c r="BF1013" i="2"/>
  <c r="BK804" i="2"/>
  <c r="J804" i="2" s="1"/>
  <c r="J107" i="2" s="1"/>
  <c r="BF154" i="3"/>
  <c r="BF165" i="3"/>
  <c r="BF167" i="3"/>
  <c r="BF546" i="3"/>
  <c r="BF649" i="3"/>
  <c r="BF1130" i="3"/>
  <c r="BF1136" i="3"/>
  <c r="BF1145" i="3"/>
  <c r="BF1152" i="3"/>
  <c r="BF1155" i="3"/>
  <c r="BF1156" i="3"/>
  <c r="BF1161" i="3"/>
  <c r="J89" i="4"/>
  <c r="F141" i="4"/>
  <c r="BF171" i="4"/>
  <c r="BF172" i="4"/>
  <c r="BF366" i="4"/>
  <c r="BF384" i="4"/>
  <c r="BF415" i="4"/>
  <c r="BF416" i="4"/>
  <c r="BF424" i="4"/>
  <c r="BF429" i="4"/>
  <c r="BF436" i="4"/>
  <c r="BF440" i="4"/>
  <c r="BF454" i="4"/>
  <c r="BF456" i="4"/>
  <c r="BF459" i="4"/>
  <c r="BF462" i="4"/>
  <c r="BF467" i="4"/>
  <c r="BF468" i="4"/>
  <c r="BF477" i="4"/>
  <c r="BF485" i="4"/>
  <c r="BF495" i="4"/>
  <c r="BF503" i="4"/>
  <c r="BF514" i="4"/>
  <c r="BF515" i="4"/>
  <c r="BF516" i="4"/>
  <c r="BF519" i="4"/>
  <c r="BF524" i="4"/>
  <c r="BF525" i="4"/>
  <c r="BF526" i="4"/>
  <c r="BF533" i="4"/>
  <c r="BF536" i="4"/>
  <c r="BF541" i="4"/>
  <c r="BF548" i="4"/>
  <c r="BF550" i="4"/>
  <c r="BF558" i="4"/>
  <c r="BF565" i="4"/>
  <c r="BF570" i="4"/>
  <c r="BF571" i="4"/>
  <c r="BF574" i="4"/>
  <c r="BF576" i="4"/>
  <c r="BF581" i="4"/>
  <c r="BF583" i="4"/>
  <c r="BF586" i="4"/>
  <c r="BF591" i="4"/>
  <c r="BF592" i="4"/>
  <c r="BF594" i="4"/>
  <c r="BF606" i="4"/>
  <c r="BF636" i="4"/>
  <c r="BF738" i="4"/>
  <c r="BF745" i="4"/>
  <c r="BF762" i="4"/>
  <c r="BF769" i="4"/>
  <c r="BF825" i="4"/>
  <c r="BF889" i="4"/>
  <c r="BF930" i="4"/>
  <c r="BF940" i="4"/>
  <c r="BF949" i="4"/>
  <c r="BF961" i="4"/>
  <c r="BF970" i="4"/>
  <c r="BF979" i="4"/>
  <c r="BF980" i="4"/>
  <c r="BF229" i="2"/>
  <c r="BF242" i="2"/>
  <c r="BF270" i="2"/>
  <c r="BF291" i="2"/>
  <c r="BF294" i="2"/>
  <c r="BF297" i="2"/>
  <c r="BF312" i="2"/>
  <c r="BF359" i="2"/>
  <c r="BF380" i="2"/>
  <c r="BF398" i="2"/>
  <c r="BF417" i="2"/>
  <c r="BF429" i="2"/>
  <c r="BF439" i="2"/>
  <c r="BF451" i="2"/>
  <c r="BF508" i="2"/>
  <c r="BF514" i="2"/>
  <c r="BF561" i="2"/>
  <c r="BF576" i="2"/>
  <c r="BF598" i="2"/>
  <c r="BF607" i="2"/>
  <c r="BF616" i="2"/>
  <c r="BF628" i="2"/>
  <c r="BF646" i="2"/>
  <c r="BF655" i="2"/>
  <c r="BF673" i="2"/>
  <c r="BF679" i="2"/>
  <c r="BF705" i="2"/>
  <c r="BF713" i="2"/>
  <c r="BF814" i="2"/>
  <c r="BF860" i="2"/>
  <c r="BF878" i="2"/>
  <c r="BF886" i="2"/>
  <c r="BF929" i="2"/>
  <c r="BF958" i="2"/>
  <c r="BF968" i="2"/>
  <c r="BF976" i="2"/>
  <c r="BF985" i="2"/>
  <c r="BF989" i="2"/>
  <c r="BF991" i="2"/>
  <c r="BF993" i="2"/>
  <c r="BF995" i="2"/>
  <c r="BF998" i="2"/>
  <c r="BF1003" i="2"/>
  <c r="BF1006" i="2"/>
  <c r="BF1010" i="2"/>
  <c r="E85" i="3"/>
  <c r="J137" i="3"/>
  <c r="BF146" i="3"/>
  <c r="BF150" i="3"/>
  <c r="BF217" i="3"/>
  <c r="BF228" i="3"/>
  <c r="BF360" i="3"/>
  <c r="BF366" i="3"/>
  <c r="BF394" i="3"/>
  <c r="BF400" i="3"/>
  <c r="BF443" i="3"/>
  <c r="BF467" i="3"/>
  <c r="BF488" i="3"/>
  <c r="BF503" i="3"/>
  <c r="BF515" i="3"/>
  <c r="BF528" i="3"/>
  <c r="BF575" i="3"/>
  <c r="BF576" i="3"/>
  <c r="BF583" i="3"/>
  <c r="BF586" i="3"/>
  <c r="BF681" i="3"/>
  <c r="BF687" i="3"/>
  <c r="BF698" i="3"/>
  <c r="BF742" i="3"/>
  <c r="BF749" i="3"/>
  <c r="BF757" i="3"/>
  <c r="BF763" i="3"/>
  <c r="BF765" i="3"/>
  <c r="BF771" i="3"/>
  <c r="BF791" i="3"/>
  <c r="BF816" i="3"/>
  <c r="BF835" i="3"/>
  <c r="BF853" i="3"/>
  <c r="BF856" i="3"/>
  <c r="BF865" i="3"/>
  <c r="BF961" i="3"/>
  <c r="BF967" i="3"/>
  <c r="BF971" i="3"/>
  <c r="BF994" i="3"/>
  <c r="BF1022" i="3"/>
  <c r="BF1076" i="3"/>
  <c r="BF1094" i="3"/>
  <c r="BF1100" i="3"/>
  <c r="BF1121" i="3"/>
  <c r="BF1123" i="3"/>
  <c r="BF1128" i="3"/>
  <c r="BF1135" i="3"/>
  <c r="BF1138" i="3"/>
  <c r="BF1140" i="3"/>
  <c r="BF1143" i="3"/>
  <c r="BF1149" i="3"/>
  <c r="BF1153" i="3"/>
  <c r="BF1157" i="3"/>
  <c r="BF1158" i="3"/>
  <c r="BF1160" i="3"/>
  <c r="BK866" i="3"/>
  <c r="J866" i="3" s="1"/>
  <c r="J107" i="3" s="1"/>
  <c r="BF173" i="4"/>
  <c r="BF176" i="4"/>
  <c r="BF344" i="4"/>
  <c r="BF372" i="4"/>
  <c r="BF387" i="4"/>
  <c r="BF408" i="4"/>
  <c r="BF411" i="4"/>
  <c r="BF431" i="4"/>
  <c r="BF437" i="4"/>
  <c r="BF438" i="4"/>
  <c r="BF449" i="4"/>
  <c r="BF451" i="4"/>
  <c r="BF453" i="4"/>
  <c r="BF465" i="4"/>
  <c r="BF470" i="4"/>
  <c r="BF479" i="4"/>
  <c r="BF484" i="4"/>
  <c r="BF487" i="4"/>
  <c r="BF493" i="4"/>
  <c r="BF496" i="4"/>
  <c r="BF504" i="4"/>
  <c r="BF511" i="4"/>
  <c r="BF517" i="4"/>
  <c r="BF520" i="4"/>
  <c r="BF528" i="4"/>
  <c r="BF532" i="4"/>
  <c r="BF545" i="4"/>
  <c r="BF551" i="4"/>
  <c r="BF552" i="4"/>
  <c r="BF554" i="4"/>
  <c r="BF559" i="4"/>
  <c r="BF560" i="4"/>
  <c r="BF561" i="4"/>
  <c r="BF563" i="4"/>
  <c r="BF577" i="4"/>
  <c r="BF578" i="4"/>
  <c r="BF612" i="4"/>
  <c r="BF669" i="4"/>
  <c r="BF704" i="4"/>
  <c r="BF713" i="4"/>
  <c r="BF727" i="4"/>
  <c r="BF750" i="4"/>
  <c r="BF778" i="4"/>
  <c r="BF814" i="4"/>
  <c r="BF816" i="4"/>
  <c r="BF844" i="4"/>
  <c r="BF858" i="4"/>
  <c r="BF872" i="4"/>
  <c r="BF939" i="4"/>
  <c r="BF958" i="4"/>
  <c r="BF959" i="4"/>
  <c r="BF960" i="4"/>
  <c r="BF967" i="4"/>
  <c r="BF968" i="4"/>
  <c r="BF971" i="4"/>
  <c r="BF972" i="4"/>
  <c r="BF976" i="4"/>
  <c r="BF977" i="4"/>
  <c r="BF988" i="4"/>
  <c r="BF996" i="4"/>
  <c r="E133" i="2"/>
  <c r="BF150" i="2"/>
  <c r="BF151" i="2"/>
  <c r="BF167" i="2"/>
  <c r="BF176" i="2"/>
  <c r="BF200" i="2"/>
  <c r="BF206" i="2"/>
  <c r="BF215" i="2"/>
  <c r="BF248" i="2"/>
  <c r="BF251" i="2"/>
  <c r="BF266" i="2"/>
  <c r="BF269" i="2"/>
  <c r="BF279" i="2"/>
  <c r="BF283" i="2"/>
  <c r="BF288" i="2"/>
  <c r="BF687" i="2"/>
  <c r="BF690" i="2"/>
  <c r="BF693" i="2"/>
  <c r="BF722" i="2"/>
  <c r="BF725" i="2"/>
  <c r="BF743" i="2"/>
  <c r="BF755" i="2"/>
  <c r="BF794" i="2"/>
  <c r="BF797" i="2"/>
  <c r="BF837" i="2"/>
  <c r="BF851" i="2"/>
  <c r="BF868" i="2"/>
  <c r="BF874" i="2"/>
  <c r="BF887" i="2"/>
  <c r="BF909" i="2"/>
  <c r="BF986" i="2"/>
  <c r="BF987" i="2"/>
  <c r="BF999" i="2"/>
  <c r="BF1000" i="2"/>
  <c r="BF1009" i="2"/>
  <c r="BK287" i="2"/>
  <c r="J287" i="2"/>
  <c r="J101" i="2"/>
  <c r="BF176" i="3"/>
  <c r="BF194" i="3"/>
  <c r="BF338" i="3"/>
  <c r="BF401" i="3"/>
  <c r="BF409" i="3"/>
  <c r="BF430" i="3"/>
  <c r="BF439" i="3"/>
  <c r="BF453" i="3"/>
  <c r="BF470" i="3"/>
  <c r="BF482" i="3"/>
  <c r="BF544" i="3"/>
  <c r="BF545" i="3"/>
  <c r="BF584" i="3"/>
  <c r="BF585" i="3"/>
  <c r="BF609" i="3"/>
  <c r="BF625" i="3"/>
  <c r="BF628" i="3"/>
  <c r="BF631" i="3"/>
  <c r="BF640" i="3"/>
  <c r="BF666" i="3"/>
  <c r="BF693" i="3"/>
  <c r="BF694" i="3"/>
  <c r="BF714" i="3"/>
  <c r="BF717" i="3"/>
  <c r="BF738" i="3"/>
  <c r="BF741" i="3"/>
  <c r="BF745" i="3"/>
  <c r="BF747" i="3"/>
  <c r="BF750" i="3"/>
  <c r="BF751" i="3"/>
  <c r="BF754" i="3"/>
  <c r="BF760" i="3"/>
  <c r="BF764" i="3"/>
  <c r="BF795" i="3"/>
  <c r="BF800" i="3"/>
  <c r="BF826" i="3"/>
  <c r="BF862" i="3"/>
  <c r="BF869" i="3"/>
  <c r="BF920" i="3"/>
  <c r="BF930" i="3"/>
  <c r="BF945" i="3"/>
  <c r="BF974" i="3"/>
  <c r="BF978" i="3"/>
  <c r="BF1020" i="3"/>
  <c r="BF1117" i="3"/>
  <c r="BF1129" i="3"/>
  <c r="BF161" i="4"/>
  <c r="BF186" i="4"/>
  <c r="BF240" i="4"/>
  <c r="BF272" i="4"/>
  <c r="BF278" i="4"/>
  <c r="BF298" i="4"/>
  <c r="BF381" i="4"/>
  <c r="BF407" i="4"/>
  <c r="BF412" i="4"/>
  <c r="BF426" i="4"/>
  <c r="BF428" i="4"/>
  <c r="BF433" i="4"/>
  <c r="BF439" i="4"/>
  <c r="BF441" i="4"/>
  <c r="BF446" i="4"/>
  <c r="BF460" i="4"/>
  <c r="BF464" i="4"/>
  <c r="BF475" i="4"/>
  <c r="BF476" i="4"/>
  <c r="BF482" i="4"/>
  <c r="BF497" i="4"/>
  <c r="BF498" i="4"/>
  <c r="BF500" i="4"/>
  <c r="BF502" i="4"/>
  <c r="BF512" i="4"/>
  <c r="BF518" i="4"/>
  <c r="BF521" i="4"/>
  <c r="BF523" i="4"/>
  <c r="BF534" i="4"/>
  <c r="BF535" i="4"/>
  <c r="BF537" i="4"/>
  <c r="BF539" i="4"/>
  <c r="BF546" i="4"/>
  <c r="BF547" i="4"/>
  <c r="BF549" i="4"/>
  <c r="BF564" i="4"/>
  <c r="BF573" i="4"/>
  <c r="BF582" i="4"/>
  <c r="BF584" i="4"/>
  <c r="BF595" i="4"/>
  <c r="BF611" i="4"/>
  <c r="BF702" i="4"/>
  <c r="BF703" i="4"/>
  <c r="BF764" i="4"/>
  <c r="BF828" i="4"/>
  <c r="BF1004" i="4"/>
  <c r="BF146" i="2"/>
  <c r="BF154" i="2"/>
  <c r="BF165" i="2"/>
  <c r="BF173" i="2"/>
  <c r="BF183" i="2"/>
  <c r="BF212" i="2"/>
  <c r="BF263" i="2"/>
  <c r="BF274" i="2"/>
  <c r="BF275" i="2"/>
  <c r="BF315" i="2"/>
  <c r="BF344" i="2"/>
  <c r="BF414" i="2"/>
  <c r="BF438" i="2"/>
  <c r="BF466" i="2"/>
  <c r="BF594" i="2"/>
  <c r="BF613" i="2"/>
  <c r="BF661" i="2"/>
  <c r="BF676" i="2"/>
  <c r="BF683" i="2"/>
  <c r="BF702" i="2"/>
  <c r="BF746" i="2"/>
  <c r="BF770" i="2"/>
  <c r="BF805" i="2"/>
  <c r="BF977" i="2"/>
  <c r="BF992" i="2"/>
  <c r="BF1017" i="2"/>
  <c r="BF182" i="3"/>
  <c r="BF273" i="3"/>
  <c r="BF329" i="3"/>
  <c r="BF369" i="3"/>
  <c r="BF378" i="3"/>
  <c r="BF384" i="3"/>
  <c r="BF418" i="3"/>
  <c r="BF421" i="3"/>
  <c r="BF442" i="3"/>
  <c r="BF450" i="3"/>
  <c r="BF456" i="3"/>
  <c r="BF462" i="3"/>
  <c r="BF476" i="3"/>
  <c r="BF479" i="3"/>
  <c r="BF485" i="3"/>
  <c r="BF494" i="3"/>
  <c r="BF500" i="3"/>
  <c r="BF518" i="3"/>
  <c r="BF527" i="3"/>
  <c r="BF531" i="3"/>
  <c r="BF562" i="3"/>
  <c r="BF579" i="3"/>
  <c r="BF580" i="3"/>
  <c r="BF582" i="3"/>
  <c r="BF596" i="3"/>
  <c r="BF599" i="3"/>
  <c r="BF605" i="3"/>
  <c r="BF622" i="3"/>
  <c r="BF637" i="3"/>
  <c r="BF646" i="3"/>
  <c r="BF651" i="3"/>
  <c r="BF656" i="3"/>
  <c r="BF669" i="3"/>
  <c r="BF672" i="3"/>
  <c r="BF684" i="3"/>
  <c r="BF720" i="3"/>
  <c r="BF723" i="3"/>
  <c r="BF744" i="3"/>
  <c r="BF768" i="3"/>
  <c r="BF793" i="3"/>
  <c r="BF803" i="3"/>
  <c r="BF822" i="3"/>
  <c r="BF838" i="3"/>
  <c r="BF872" i="3"/>
  <c r="BF873" i="3"/>
  <c r="BF876" i="3"/>
  <c r="BF884" i="3"/>
  <c r="BF935" i="3"/>
  <c r="BF947" i="3"/>
  <c r="BF953" i="3"/>
  <c r="BF980" i="3"/>
  <c r="BF989" i="3"/>
  <c r="BF1009" i="3"/>
  <c r="BF1049" i="3"/>
  <c r="BF1065" i="3"/>
  <c r="BF1088" i="3"/>
  <c r="BF1115" i="3"/>
  <c r="BF1119" i="3"/>
  <c r="BF973" i="4"/>
  <c r="F92" i="2"/>
  <c r="BF163" i="2"/>
  <c r="BF166" i="2"/>
  <c r="BF170" i="2"/>
  <c r="BF186" i="2"/>
  <c r="BF232" i="2"/>
  <c r="BF254" i="2"/>
  <c r="BF257" i="2"/>
  <c r="BF273" i="2"/>
  <c r="BF282" i="2"/>
  <c r="BF286" i="2"/>
  <c r="BF306" i="2"/>
  <c r="BF321" i="2"/>
  <c r="BF333" i="2"/>
  <c r="BF336" i="2"/>
  <c r="BF347" i="2"/>
  <c r="BF356" i="2"/>
  <c r="BF368" i="2"/>
  <c r="BF377" i="2"/>
  <c r="BF389" i="2"/>
  <c r="BF420" i="2"/>
  <c r="BF426" i="2"/>
  <c r="BF435" i="2"/>
  <c r="BF448" i="2"/>
  <c r="BF463" i="2"/>
  <c r="BF478" i="2"/>
  <c r="BF484" i="2"/>
  <c r="BF499" i="2"/>
  <c r="BF517" i="2"/>
  <c r="BF520" i="2"/>
  <c r="BF529" i="2"/>
  <c r="BF550" i="2"/>
  <c r="BF564" i="2"/>
  <c r="BF579" i="2"/>
  <c r="BF591" i="2"/>
  <c r="BF601" i="2"/>
  <c r="BF604" i="2"/>
  <c r="BF634" i="2"/>
  <c r="BF637" i="2"/>
  <c r="BF649" i="2"/>
  <c r="BF664" i="2"/>
  <c r="BF667" i="2"/>
  <c r="BF696" i="2"/>
  <c r="BF716" i="2"/>
  <c r="BF719" i="2"/>
  <c r="BF731" i="2"/>
  <c r="BF737" i="2"/>
  <c r="BF740" i="2"/>
  <c r="BF752" i="2"/>
  <c r="BF776" i="2"/>
  <c r="BF785" i="2"/>
  <c r="BF817" i="2"/>
  <c r="BF819" i="2"/>
  <c r="BF857" i="2"/>
  <c r="BF889" i="2"/>
  <c r="BF896" i="2"/>
  <c r="BF901" i="2"/>
  <c r="BF923" i="2"/>
  <c r="BF951" i="2"/>
  <c r="BF973" i="2"/>
  <c r="BF982" i="2"/>
  <c r="BF996" i="2"/>
  <c r="BF1002" i="2"/>
  <c r="BF1005" i="2"/>
  <c r="BF1014" i="2"/>
  <c r="BF151" i="3"/>
  <c r="BF169" i="3"/>
  <c r="BF258" i="3"/>
  <c r="BF406" i="3"/>
  <c r="BF785" i="3"/>
  <c r="BF825" i="3"/>
  <c r="BF829" i="3"/>
  <c r="BF850" i="3"/>
  <c r="BF867" i="3"/>
  <c r="BF926" i="3"/>
  <c r="BF987" i="3"/>
  <c r="BF1118" i="3"/>
  <c r="BF1124" i="3"/>
  <c r="BF1154" i="3"/>
  <c r="BF1164" i="3"/>
  <c r="BK1163" i="3"/>
  <c r="BK1162" i="3" s="1"/>
  <c r="J1162" i="3" s="1"/>
  <c r="J121" i="3" s="1"/>
  <c r="E134" i="4"/>
  <c r="BF150" i="4"/>
  <c r="BF158" i="4"/>
  <c r="BF196" i="4"/>
  <c r="BF281" i="4"/>
  <c r="BF289" i="4"/>
  <c r="BF309" i="4"/>
  <c r="BF393" i="4"/>
  <c r="BF397" i="4"/>
  <c r="BF419" i="4"/>
  <c r="BF434" i="4"/>
  <c r="BF443" i="4"/>
  <c r="BF447" i="4"/>
  <c r="BF448" i="4"/>
  <c r="BF455" i="4"/>
  <c r="BF457" i="4"/>
  <c r="BF461" i="4"/>
  <c r="BF466" i="4"/>
  <c r="BF471" i="4"/>
  <c r="BF478" i="4"/>
  <c r="BF480" i="4"/>
  <c r="BF486" i="4"/>
  <c r="BF488" i="4"/>
  <c r="BF507" i="4"/>
  <c r="BF508" i="4"/>
  <c r="BF513" i="4"/>
  <c r="BF522" i="4"/>
  <c r="BF530" i="4"/>
  <c r="BF540" i="4"/>
  <c r="BF543" i="4"/>
  <c r="BF553" i="4"/>
  <c r="BF566" i="4"/>
  <c r="BF567" i="4"/>
  <c r="BF568" i="4"/>
  <c r="BF579" i="4"/>
  <c r="BF580" i="4"/>
  <c r="BF585" i="4"/>
  <c r="BF705" i="4"/>
  <c r="BF710" i="4"/>
  <c r="BF748" i="4"/>
  <c r="BF753" i="4"/>
  <c r="BF761" i="4"/>
  <c r="BF788" i="4"/>
  <c r="BF886" i="4"/>
  <c r="BF903" i="4"/>
  <c r="BF924" i="4"/>
  <c r="BF962" i="4"/>
  <c r="BF964" i="4"/>
  <c r="BF975" i="4"/>
  <c r="BF989" i="4"/>
  <c r="BF991" i="4"/>
  <c r="BF994" i="4"/>
  <c r="BF998" i="4"/>
  <c r="BK1006" i="4"/>
  <c r="J1006" i="4" s="1"/>
  <c r="J123" i="4" s="1"/>
  <c r="E112" i="5"/>
  <c r="J116" i="5"/>
  <c r="F119" i="5"/>
  <c r="BF125" i="5"/>
  <c r="BF161" i="2"/>
  <c r="BF189" i="2"/>
  <c r="BF239" i="2"/>
  <c r="BF260" i="2"/>
  <c r="BF342" i="2"/>
  <c r="BF405" i="2"/>
  <c r="BF552" i="2"/>
  <c r="BF558" i="2"/>
  <c r="BF573" i="2"/>
  <c r="BF631" i="2"/>
  <c r="BF643" i="2"/>
  <c r="BF734" i="2"/>
  <c r="BF800" i="2"/>
  <c r="BF820" i="2"/>
  <c r="BF898" i="2"/>
  <c r="BF164" i="3"/>
  <c r="BF251" i="3"/>
  <c r="BF332" i="3"/>
  <c r="BF381" i="3"/>
  <c r="BF393" i="3"/>
  <c r="BF459" i="3"/>
  <c r="BF473" i="3"/>
  <c r="BF491" i="3"/>
  <c r="BF509" i="3"/>
  <c r="BF541" i="3"/>
  <c r="BF547" i="3"/>
  <c r="BF566" i="3"/>
  <c r="BF581" i="3"/>
  <c r="BF587" i="3"/>
  <c r="BF652" i="3"/>
  <c r="BF662" i="3"/>
  <c r="BF697" i="3"/>
  <c r="BF729" i="3"/>
  <c r="BF774" i="3"/>
  <c r="BF788" i="3"/>
  <c r="BF807" i="3"/>
  <c r="BF847" i="3"/>
  <c r="BF939" i="3"/>
  <c r="BF1091" i="3"/>
  <c r="BF1107" i="3"/>
  <c r="BF1126" i="3"/>
  <c r="BF1133" i="3"/>
  <c r="BF174" i="4"/>
  <c r="BF195" i="4"/>
  <c r="BF375" i="4"/>
  <c r="BF421" i="4"/>
  <c r="BF430" i="4"/>
  <c r="BF444" i="4"/>
  <c r="BF463" i="4"/>
  <c r="BF469" i="4"/>
  <c r="BF474" i="4"/>
  <c r="BF481" i="4"/>
  <c r="BF490" i="4"/>
  <c r="BF501" i="4"/>
  <c r="BF531" i="4"/>
  <c r="BF569" i="4"/>
  <c r="BF660" i="4"/>
  <c r="BF677" i="4"/>
  <c r="BF767" i="4"/>
  <c r="BF154" i="5"/>
  <c r="BF149" i="2"/>
  <c r="BF179" i="2"/>
  <c r="BF303" i="2"/>
  <c r="BF330" i="2"/>
  <c r="BF353" i="2"/>
  <c r="BF362" i="2"/>
  <c r="BF374" i="2"/>
  <c r="BF383" i="2"/>
  <c r="BF395" i="2"/>
  <c r="BF401" i="2"/>
  <c r="BF411" i="2"/>
  <c r="BF445" i="2"/>
  <c r="BF460" i="2"/>
  <c r="BF469" i="2"/>
  <c r="BF472" i="2"/>
  <c r="BF487" i="2"/>
  <c r="BF505" i="2"/>
  <c r="BF544" i="2"/>
  <c r="BF555" i="2"/>
  <c r="BF610" i="2"/>
  <c r="BF622" i="2"/>
  <c r="BF640" i="2"/>
  <c r="BF658" i="2"/>
  <c r="BF758" i="2"/>
  <c r="BF782" i="2"/>
  <c r="BF788" i="2"/>
  <c r="BF791" i="2"/>
  <c r="BF807" i="2"/>
  <c r="BF808" i="2"/>
  <c r="BF811" i="2"/>
  <c r="BF854" i="2"/>
  <c r="BF862" i="2"/>
  <c r="BF877" i="2"/>
  <c r="BF903" i="2"/>
  <c r="BF906" i="2"/>
  <c r="BF969" i="2"/>
  <c r="BF970" i="2"/>
  <c r="BF978" i="2"/>
  <c r="BF979" i="2"/>
  <c r="BF994" i="2"/>
  <c r="BF997" i="2"/>
  <c r="BF1001" i="2"/>
  <c r="BF1008" i="2"/>
  <c r="BF1011" i="2"/>
  <c r="BK1016" i="2"/>
  <c r="J1016" i="2"/>
  <c r="J122" i="2" s="1"/>
  <c r="F140" i="3"/>
  <c r="BF157" i="3"/>
  <c r="BF168" i="3"/>
  <c r="BF188" i="3"/>
  <c r="BF206" i="3"/>
  <c r="BF264" i="3"/>
  <c r="BF301" i="3"/>
  <c r="BF323" i="3"/>
  <c r="BF372" i="3"/>
  <c r="BF375" i="3"/>
  <c r="BF387" i="3"/>
  <c r="BF405" i="3"/>
  <c r="BF413" i="3"/>
  <c r="BF427" i="3"/>
  <c r="BF433" i="3"/>
  <c r="BF436" i="3"/>
  <c r="BF444" i="3"/>
  <c r="BF465" i="3"/>
  <c r="BF497" i="3"/>
  <c r="BF506" i="3"/>
  <c r="BF524" i="3"/>
  <c r="BF532" i="3"/>
  <c r="BF535" i="3"/>
  <c r="BF548" i="3"/>
  <c r="BF554" i="3"/>
  <c r="BF557" i="3"/>
  <c r="BF560" i="3"/>
  <c r="BF569" i="3"/>
  <c r="BF572" i="3"/>
  <c r="BF590" i="3"/>
  <c r="BF593" i="3"/>
  <c r="BF602" i="3"/>
  <c r="BF612" i="3"/>
  <c r="BF618" i="3"/>
  <c r="BF643" i="3"/>
  <c r="BF653" i="3"/>
  <c r="BF659" i="3"/>
  <c r="BF665" i="3"/>
  <c r="BF675" i="3"/>
  <c r="BF678" i="3"/>
  <c r="BF702" i="3"/>
  <c r="BF705" i="3"/>
  <c r="BF711" i="3"/>
  <c r="BF726" i="3"/>
  <c r="BF743" i="3"/>
  <c r="BF779" i="3"/>
  <c r="BF805" i="3"/>
  <c r="BF813" i="3"/>
  <c r="BF819" i="3"/>
  <c r="BF844" i="3"/>
  <c r="BF859" i="3"/>
  <c r="BF870" i="3"/>
  <c r="BF882" i="3"/>
  <c r="BF897" i="3"/>
  <c r="BF903" i="3"/>
  <c r="BF915" i="3"/>
  <c r="BF946" i="3"/>
  <c r="BF948" i="3"/>
  <c r="BF986" i="3"/>
  <c r="BF997" i="3"/>
  <c r="BF1003" i="3"/>
  <c r="BF1006" i="3"/>
  <c r="BF1031" i="3"/>
  <c r="BF1033" i="3"/>
  <c r="BF1068" i="3"/>
  <c r="BF1131" i="3"/>
  <c r="BF1132" i="3"/>
  <c r="BF1134" i="3"/>
  <c r="BF1137" i="3"/>
  <c r="BF1141" i="3"/>
  <c r="BF1147" i="3"/>
  <c r="BF1148" i="3"/>
  <c r="BF1150" i="3"/>
  <c r="BF1151" i="3"/>
  <c r="BK414" i="3"/>
  <c r="J414" i="3" s="1"/>
  <c r="J101" i="3" s="1"/>
  <c r="BF147" i="4"/>
  <c r="BF154" i="4"/>
  <c r="BF155" i="4"/>
  <c r="BF222" i="4"/>
  <c r="BF223" i="4"/>
  <c r="BF275" i="4"/>
  <c r="BF337" i="4"/>
  <c r="BF352" i="4"/>
  <c r="BF369" i="4"/>
  <c r="BF378" i="4"/>
  <c r="BF390" i="4"/>
  <c r="BF396" i="4"/>
  <c r="BF425" i="4"/>
  <c r="BF435" i="4"/>
  <c r="BF452" i="4"/>
  <c r="BF458" i="4"/>
  <c r="BF472" i="4"/>
  <c r="BF473" i="4"/>
  <c r="BF491" i="4"/>
  <c r="BF492" i="4"/>
  <c r="BF494" i="4"/>
  <c r="BF506" i="4"/>
  <c r="BF509" i="4"/>
  <c r="BF510" i="4"/>
  <c r="BF527" i="4"/>
  <c r="BF529" i="4"/>
  <c r="BF538" i="4"/>
  <c r="BF542" i="4"/>
  <c r="BF544" i="4"/>
  <c r="BF556" i="4"/>
  <c r="BF562" i="4"/>
  <c r="BF572" i="4"/>
  <c r="BF587" i="4"/>
  <c r="BF609" i="4"/>
  <c r="BF685" i="4"/>
  <c r="BF694" i="4"/>
  <c r="BF707" i="4"/>
  <c r="BF741" i="4"/>
  <c r="BF791" i="4"/>
  <c r="BF795" i="4"/>
  <c r="BF797" i="4"/>
  <c r="BF830" i="4"/>
  <c r="BF920" i="4"/>
  <c r="BF957" i="4"/>
  <c r="BF963" i="4"/>
  <c r="BF965" i="4"/>
  <c r="BF978" i="4"/>
  <c r="BF981" i="4"/>
  <c r="BF985" i="4"/>
  <c r="BF990" i="4"/>
  <c r="BF992" i="4"/>
  <c r="BF993" i="4"/>
  <c r="BF1003" i="4"/>
  <c r="BF1007" i="4"/>
  <c r="BK588" i="4"/>
  <c r="J588" i="4" s="1"/>
  <c r="J107" i="4" s="1"/>
  <c r="BF128" i="5"/>
  <c r="BF129" i="5"/>
  <c r="BF135" i="5"/>
  <c r="BF146" i="5"/>
  <c r="BF149" i="5"/>
  <c r="BF150" i="5"/>
  <c r="BF151" i="5"/>
  <c r="BF152" i="5"/>
  <c r="BF164" i="2"/>
  <c r="BF222" i="2"/>
  <c r="BF300" i="2"/>
  <c r="BF309" i="2"/>
  <c r="BF339" i="2"/>
  <c r="BF365" i="2"/>
  <c r="BF371" i="2"/>
  <c r="BF386" i="2"/>
  <c r="BF392" i="2"/>
  <c r="BF423" i="2"/>
  <c r="BF442" i="2"/>
  <c r="BF454" i="2"/>
  <c r="BF475" i="2"/>
  <c r="BF490" i="2"/>
  <c r="BF502" i="2"/>
  <c r="BF511" i="2"/>
  <c r="BF535" i="2"/>
  <c r="BF541" i="2"/>
  <c r="BF570" i="2"/>
  <c r="BF588" i="2"/>
  <c r="BF595" i="2"/>
  <c r="BF699" i="2"/>
  <c r="BF710" i="2"/>
  <c r="BF728" i="2"/>
  <c r="BF749" i="2"/>
  <c r="BF767" i="2"/>
  <c r="BF773" i="2"/>
  <c r="BF859" i="2"/>
  <c r="BF881" i="2"/>
  <c r="BF895" i="2"/>
  <c r="BF917" i="2"/>
  <c r="BF948" i="2"/>
  <c r="BF972" i="2"/>
  <c r="BF975" i="2"/>
  <c r="BF983" i="2"/>
  <c r="BF990" i="2"/>
  <c r="BF1007" i="2"/>
  <c r="BF149" i="3"/>
  <c r="BF166" i="3"/>
  <c r="BF170" i="3"/>
  <c r="BF205" i="3"/>
  <c r="BF254" i="3"/>
  <c r="BF255" i="3"/>
  <c r="BF270" i="3"/>
  <c r="BF279" i="3"/>
  <c r="BF363" i="3"/>
  <c r="BF390" i="3"/>
  <c r="BF402" i="3"/>
  <c r="BF410" i="3"/>
  <c r="BF415" i="3"/>
  <c r="BF424" i="3"/>
  <c r="BF447" i="3"/>
  <c r="BF512" i="3"/>
  <c r="BF521" i="3"/>
  <c r="BF538" i="3"/>
  <c r="BF561" i="3"/>
  <c r="BF563" i="3"/>
  <c r="BF577" i="3"/>
  <c r="BF578" i="3"/>
  <c r="BF615" i="3"/>
  <c r="BF634" i="3"/>
  <c r="BF690" i="3"/>
  <c r="BF699" i="3"/>
  <c r="BF708" i="3"/>
  <c r="BF732" i="3"/>
  <c r="BF735" i="3"/>
  <c r="BF746" i="3"/>
  <c r="BF748" i="3"/>
  <c r="BF776" i="3"/>
  <c r="BF782" i="3"/>
  <c r="BF797" i="3"/>
  <c r="BF810" i="3"/>
  <c r="BF832" i="3"/>
  <c r="BF841" i="3"/>
  <c r="BF885" i="3"/>
  <c r="BF950" i="3"/>
  <c r="BF975" i="3"/>
  <c r="BF1007" i="3"/>
  <c r="BF1028" i="3"/>
  <c r="BF1041" i="3"/>
  <c r="BF1057" i="3"/>
  <c r="BF1101" i="3"/>
  <c r="BF1116" i="3"/>
  <c r="BF1120" i="3"/>
  <c r="BF1122" i="3"/>
  <c r="BF1125" i="3"/>
  <c r="BF1127" i="3"/>
  <c r="BF1139" i="3"/>
  <c r="BF1142" i="3"/>
  <c r="BF1144" i="3"/>
  <c r="BF1146" i="3"/>
  <c r="BF153" i="4"/>
  <c r="BF175" i="4"/>
  <c r="BF177" i="4"/>
  <c r="BF205" i="4"/>
  <c r="BF257" i="4"/>
  <c r="BF301" i="4"/>
  <c r="BF323" i="4"/>
  <c r="BF406" i="4"/>
  <c r="BF427" i="4"/>
  <c r="BF432" i="4"/>
  <c r="BF445" i="4"/>
  <c r="BF450" i="4"/>
  <c r="BF483" i="4"/>
  <c r="BF489" i="4"/>
  <c r="BF499" i="4"/>
  <c r="BF557" i="4"/>
  <c r="BF575" i="4"/>
  <c r="BF589" i="4"/>
  <c r="BF598" i="4"/>
  <c r="BF644" i="4"/>
  <c r="BF794" i="4"/>
  <c r="BF927" i="4"/>
  <c r="BF966" i="4"/>
  <c r="BF969" i="4"/>
  <c r="BF974" i="4"/>
  <c r="BF982" i="4"/>
  <c r="BF983" i="4"/>
  <c r="BF984" i="4"/>
  <c r="BF986" i="4"/>
  <c r="BF987" i="4"/>
  <c r="BF995" i="4"/>
  <c r="BF997" i="4"/>
  <c r="BF999" i="4"/>
  <c r="BF1000" i="4"/>
  <c r="BF1002" i="4"/>
  <c r="BK420" i="4"/>
  <c r="J420" i="4" s="1"/>
  <c r="J101" i="4" s="1"/>
  <c r="BF134" i="5"/>
  <c r="BF143" i="5"/>
  <c r="BF153" i="5"/>
  <c r="BF157" i="5"/>
  <c r="BF158" i="5"/>
  <c r="BF162" i="5"/>
  <c r="BF165" i="5"/>
  <c r="BF166" i="5"/>
  <c r="BF167" i="5"/>
  <c r="BF168" i="5"/>
  <c r="BF169" i="5"/>
  <c r="BF170" i="5"/>
  <c r="BK161" i="5"/>
  <c r="J161" i="5"/>
  <c r="J99" i="5" s="1"/>
  <c r="F35" i="2"/>
  <c r="BB95" i="1" s="1"/>
  <c r="F36" i="4"/>
  <c r="BC97" i="1" s="1"/>
  <c r="F33" i="4"/>
  <c r="AZ97" i="1" s="1"/>
  <c r="F35" i="3"/>
  <c r="BB96" i="1" s="1"/>
  <c r="F35" i="4"/>
  <c r="BB97" i="1" s="1"/>
  <c r="F37" i="5"/>
  <c r="BD98" i="1"/>
  <c r="F37" i="2"/>
  <c r="BD95" i="1" s="1"/>
  <c r="F36" i="5"/>
  <c r="BC98" i="1" s="1"/>
  <c r="F33" i="2"/>
  <c r="AZ95" i="1" s="1"/>
  <c r="F33" i="3"/>
  <c r="AZ96" i="1"/>
  <c r="F35" i="5"/>
  <c r="BB98" i="1" s="1"/>
  <c r="F36" i="2"/>
  <c r="BC95" i="1" s="1"/>
  <c r="F36" i="3"/>
  <c r="BC96" i="1" s="1"/>
  <c r="J33" i="3"/>
  <c r="AV96" i="1"/>
  <c r="F33" i="5"/>
  <c r="AZ98" i="1" s="1"/>
  <c r="F37" i="3"/>
  <c r="BD96" i="1" s="1"/>
  <c r="F37" i="4"/>
  <c r="BD97" i="1" s="1"/>
  <c r="J33" i="2"/>
  <c r="AV95" i="1" s="1"/>
  <c r="J33" i="4"/>
  <c r="AV97" i="1" s="1"/>
  <c r="J33" i="5"/>
  <c r="AV98" i="1" s="1"/>
  <c r="T955" i="4" l="1"/>
  <c r="R122" i="5"/>
  <c r="R144" i="2"/>
  <c r="T1113" i="3"/>
  <c r="BK145" i="4"/>
  <c r="J145" i="4" s="1"/>
  <c r="J97" i="4" s="1"/>
  <c r="P422" i="4"/>
  <c r="P144" i="4" s="1"/>
  <c r="AU97" i="1" s="1"/>
  <c r="T145" i="4"/>
  <c r="P144" i="3"/>
  <c r="P143" i="3"/>
  <c r="AU96" i="1"/>
  <c r="R422" i="4"/>
  <c r="R955" i="4"/>
  <c r="BK955" i="4"/>
  <c r="J955" i="4" s="1"/>
  <c r="J119" i="4" s="1"/>
  <c r="T416" i="3"/>
  <c r="P289" i="2"/>
  <c r="P143" i="2" s="1"/>
  <c r="AU95" i="1" s="1"/>
  <c r="R416" i="3"/>
  <c r="R289" i="2"/>
  <c r="BK416" i="3"/>
  <c r="J416" i="3"/>
  <c r="J102" i="3"/>
  <c r="R144" i="3"/>
  <c r="R143" i="3"/>
  <c r="BK144" i="3"/>
  <c r="J144" i="3"/>
  <c r="J97" i="3"/>
  <c r="R145" i="4"/>
  <c r="T144" i="3"/>
  <c r="T143" i="3"/>
  <c r="T289" i="2"/>
  <c r="T144" i="2"/>
  <c r="T422" i="4"/>
  <c r="BK289" i="2"/>
  <c r="J289" i="2" s="1"/>
  <c r="J102" i="2" s="1"/>
  <c r="J417" i="3"/>
  <c r="J103" i="3"/>
  <c r="BK1113" i="3"/>
  <c r="J1113" i="3" s="1"/>
  <c r="J118" i="3" s="1"/>
  <c r="J146" i="4"/>
  <c r="J98" i="4" s="1"/>
  <c r="BK144" i="2"/>
  <c r="J144" i="2"/>
  <c r="J97" i="2"/>
  <c r="BK1015" i="2"/>
  <c r="J1015" i="2" s="1"/>
  <c r="J121" i="2" s="1"/>
  <c r="J145" i="3"/>
  <c r="J98" i="3" s="1"/>
  <c r="J1163" i="3"/>
  <c r="J122" i="3"/>
  <c r="BK422" i="4"/>
  <c r="J422" i="4" s="1"/>
  <c r="J102" i="4" s="1"/>
  <c r="BK966" i="2"/>
  <c r="J966" i="2"/>
  <c r="J118" i="2" s="1"/>
  <c r="J956" i="4"/>
  <c r="J120" i="4" s="1"/>
  <c r="BK1005" i="4"/>
  <c r="J1005" i="4" s="1"/>
  <c r="J122" i="4" s="1"/>
  <c r="BK123" i="5"/>
  <c r="J123" i="5"/>
  <c r="J97" i="5" s="1"/>
  <c r="BK163" i="5"/>
  <c r="J163" i="5"/>
  <c r="J100" i="5"/>
  <c r="BC94" i="1"/>
  <c r="AY94" i="1" s="1"/>
  <c r="F34" i="5"/>
  <c r="BA98" i="1"/>
  <c r="F34" i="4"/>
  <c r="BA97" i="1" s="1"/>
  <c r="AZ94" i="1"/>
  <c r="AV94" i="1" s="1"/>
  <c r="AK29" i="1" s="1"/>
  <c r="J34" i="2"/>
  <c r="AW95" i="1" s="1"/>
  <c r="AT95" i="1" s="1"/>
  <c r="BD94" i="1"/>
  <c r="W33" i="1" s="1"/>
  <c r="F34" i="2"/>
  <c r="BA95" i="1" s="1"/>
  <c r="J34" i="3"/>
  <c r="AW96" i="1" s="1"/>
  <c r="AT96" i="1" s="1"/>
  <c r="F34" i="3"/>
  <c r="BA96" i="1" s="1"/>
  <c r="J34" i="4"/>
  <c r="AW97" i="1" s="1"/>
  <c r="AT97" i="1" s="1"/>
  <c r="BB94" i="1"/>
  <c r="AX94" i="1" s="1"/>
  <c r="J34" i="5"/>
  <c r="AW98" i="1"/>
  <c r="AT98" i="1" s="1"/>
  <c r="R144" i="4" l="1"/>
  <c r="T143" i="2"/>
  <c r="T144" i="4"/>
  <c r="R143" i="2"/>
  <c r="BK144" i="4"/>
  <c r="J144" i="4" s="1"/>
  <c r="J96" i="4" s="1"/>
  <c r="BK143" i="2"/>
  <c r="J143" i="2" s="1"/>
  <c r="J96" i="2" s="1"/>
  <c r="BK143" i="3"/>
  <c r="J143" i="3" s="1"/>
  <c r="J96" i="3" s="1"/>
  <c r="BK122" i="5"/>
  <c r="J122" i="5"/>
  <c r="J96" i="5"/>
  <c r="BA94" i="1"/>
  <c r="AW94" i="1" s="1"/>
  <c r="AK30" i="1" s="1"/>
  <c r="W32" i="1"/>
  <c r="AU94" i="1"/>
  <c r="W29" i="1"/>
  <c r="W31" i="1"/>
  <c r="J30" i="3" l="1"/>
  <c r="AG96" i="1"/>
  <c r="AN96" i="1"/>
  <c r="J30" i="2"/>
  <c r="AG95" i="1" s="1"/>
  <c r="AN95" i="1" s="1"/>
  <c r="W30" i="1"/>
  <c r="J30" i="4"/>
  <c r="AG97" i="1" s="1"/>
  <c r="AN97" i="1" s="1"/>
  <c r="J30" i="5"/>
  <c r="AG98" i="1"/>
  <c r="AN98" i="1"/>
  <c r="AT94" i="1"/>
  <c r="J39" i="4" l="1"/>
  <c r="J39" i="3"/>
  <c r="J39" i="5"/>
  <c r="J39" i="2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<sst xmlns="http://schemas.openxmlformats.org/spreadsheetml/2006/main" count="31019" uniqueCount="2307">
  <si>
    <t>Export Komplet</t>
  </si>
  <si>
    <t/>
  </si>
  <si>
    <t>2.0</t>
  </si>
  <si>
    <t>False</t>
  </si>
  <si>
    <t>{febf8632-81b0-4487-93d8-3d21dbfd6d01}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</si>
  <si>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</si>
  <si>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</si>
  <si>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</si>
  <si>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</si>
  <si>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</si>
  <si>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</si>
  <si>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</si>
  <si>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</si>
  <si>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20011a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</si>
  <si>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</si>
  <si>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</si>
  <si>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toaliet FA STU_ ľava strana_pravá strana _aula</t>
  </si>
  <si>
    <t>JKSO:</t>
  </si>
  <si>
    <t>KS:</t>
  </si>
  <si>
    <t>Miesto:</t>
  </si>
  <si>
    <t>FA STU, Bratislava</t>
  </si>
  <si>
    <t>Dátum:</t>
  </si>
  <si>
    <t>20. 12. 2020</t>
  </si>
  <si>
    <t>Objednávateľ:</t>
  </si>
  <si>
    <t>IČO:</t>
  </si>
  <si>
    <t>FA STU, Nám. Slobody, Bratislava</t>
  </si>
  <si>
    <t>IČ DPH:</t>
  </si>
  <si>
    <t>Zhotoviteľ:</t>
  </si>
  <si>
    <t>Vyplň údaj</t>
  </si>
  <si>
    <t>Projektant:</t>
  </si>
  <si>
    <t>Ing. arch Hronský, Ing arch. Daniel</t>
  </si>
  <si>
    <t>True</t>
  </si>
  <si>
    <t>Spracovateľ:</t>
  </si>
  <si>
    <t>Žákovičová Mária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</si>
  <si>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</si>
  <si>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</si>
  <si>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</si>
  <si>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</si>
  <si>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</si>
  <si>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</si>
  <si>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</si>
  <si>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</si>
  <si>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</si>
  <si>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</si>
  <si>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</si>
  <si>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</si>
  <si>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</si>
  <si>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</si>
  <si>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</si>
  <si>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</si>
  <si>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</si>
  <si>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</si>
  <si>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</si>
  <si>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</si>
  <si>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</si>
  <si>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</si>
  <si>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</si>
  <si>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</si>
  <si>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</si>
  <si>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</si>
  <si>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</si>
  <si>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</si>
  <si>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</si>
  <si>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</si>
  <si>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</si>
  <si>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</si>
  <si>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</si>
  <si>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</si>
  <si>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</si>
  <si>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</si>
  <si>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</si>
  <si>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</si>
  <si>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</si>
  <si>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</si>
  <si>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</si>
  <si>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</si>
  <si>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</si>
  <si>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</si>
  <si>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</si>
  <si>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</si>
  <si>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</si>
  <si>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>Rekonštrukcia toaliet FA STU - Aula</t>
  </si>
  <si>
    <t>STA</t>
  </si>
  <si>
    <t>1</t>
  </si>
  <si>
    <t>{ea06a34b-e8f8-4f22-82a9-a389fb0f0325}</t>
  </si>
  <si>
    <t>L</t>
  </si>
  <si>
    <t>Rekonštrukcia toaliet FA STU - ľavá strana</t>
  </si>
  <si>
    <t>{edf0d096-3e41-41b1-a896-46e88d2c3e15}</t>
  </si>
  <si>
    <t>P</t>
  </si>
  <si>
    <t>Rekonštrukcia toaliet - pravá strana</t>
  </si>
  <si>
    <t>{2f36f161-8be9-45ec-adbd-885420f3a5e0}</t>
  </si>
  <si>
    <t>S</t>
  </si>
  <si>
    <t>Prečerpávajúce zariadenie</t>
  </si>
  <si>
    <t>{d063c05c-8bc3-482f-a667-5472a2f707ea}</t>
  </si>
  <si>
    <t>KRYCÍ LIST ROZPOČTU</t>
  </si>
  <si>
    <t>Objekt:</t>
  </si>
  <si>
    <t>A - Rekonštrukcia toaliet FA STU - Aula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</si>
  <si>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</si>
  <si>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</si>
  <si>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</si>
  <si>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</si>
  <si>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</si>
  <si>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</si>
  <si>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</si>
  <si>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</si>
  <si>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</si>
  <si>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</si>
  <si>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</si>
  <si>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</si>
  <si>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721 - Zdravotechnika-potrubie</t>
  </si>
  <si>
    <t xml:space="preserve">    722 - Zdravotechnika - vnútorný vodovod-potrubie</t>
  </si>
  <si>
    <t xml:space="preserve">    725 - Zdravotechnika - zariaď. predmety </t>
  </si>
  <si>
    <t xml:space="preserve">    731 - Ústredné kúrenie, kotolne</t>
  </si>
  <si>
    <t xml:space="preserve">    734 - Ústredné kúrenie - armatúry</t>
  </si>
  <si>
    <t xml:space="preserve">    735 - Ústredné kúrenie - vykurovacie telesá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</si>
  <si>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</si>
  <si>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</si>
  <si>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</si>
  <si>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</si>
  <si>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</si>
  <si>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Dokončovacie práce a obklady</t>
  </si>
  <si>
    <t xml:space="preserve">    783 - Dokončovacie práce - nátery</t>
  </si>
  <si>
    <t xml:space="preserve">    784 - Dokončovacie práce - maľby</t>
  </si>
  <si>
    <t>M - Práce a dodávky M</t>
  </si>
  <si>
    <t xml:space="preserve">    21-M - Elektromontáže</t>
  </si>
  <si>
    <t xml:space="preserve">    21-Ma - Elektromontáže doplnky</t>
  </si>
  <si>
    <t>VRN - Vedľajšie rozpočtové náklady</t>
  </si>
  <si>
    <t xml:space="preserve">    VRN08 - Vplyv pracovného prostredia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</si>
  <si>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</si>
  <si>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</si>
  <si>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</si>
  <si>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</si>
  <si>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</si>
  <si>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</si>
  <si>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</si>
  <si>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</si>
  <si>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</si>
  <si>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</si>
  <si>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</si>
  <si>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</si>
  <si>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</si>
  <si>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</si>
  <si>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</si>
  <si>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</si>
  <si>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</si>
  <si>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</si>
  <si>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</si>
  <si>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310239211</t>
  </si>
  <si>
    <t>Zamurovanie otvoru s plochou nad 1 do 4m2 v murive nadzákladného tehlami na maltu vápennocementovú</t>
  </si>
  <si>
    <t>m3</t>
  </si>
  <si>
    <t>4</t>
  </si>
  <si>
    <t>2</t>
  </si>
  <si>
    <t>VV</t>
  </si>
  <si>
    <t>"domurovka"               2,44</t>
  </si>
  <si>
    <t>Súčet</t>
  </si>
  <si>
    <t>319202321</t>
  </si>
  <si>
    <t>Vyrovnanie nerovného povrchu primurovaním hr.30-80 mm</t>
  </si>
  <si>
    <t>m2</t>
  </si>
  <si>
    <t>319202331</t>
  </si>
  <si>
    <t>Vyrovnanie nerovného povrchu bez osekania tehál hr.80-150mm</t>
  </si>
  <si>
    <t>6</t>
  </si>
  <si>
    <t>340238212</t>
  </si>
  <si>
    <t>Zamurovanie otvoru s plochou do 1 m2 tehlami pálenými v stenách hr. nad 100 mm</t>
  </si>
  <si>
    <t>8</t>
  </si>
  <si>
    <t>"domurovka"               4,92</t>
  </si>
  <si>
    <t>5</t>
  </si>
  <si>
    <t>340239212</t>
  </si>
  <si>
    <t>Zamurovanie otvoru s plochou do 4 m2 tehlami pálenými v stenách hr. nad 100 mm</t>
  </si>
  <si>
    <t>10</t>
  </si>
  <si>
    <t>"domurovka"             6,24</t>
  </si>
  <si>
    <t>342231312</t>
  </si>
  <si>
    <t>Priečky a múriky z tehál pálených plných rozmeru 290x140x65 mm, hr. 140 mm, na maltu MVC</t>
  </si>
  <si>
    <t>12</t>
  </si>
  <si>
    <t>"subor 1.L/- S1 -priečky"           13,33</t>
  </si>
  <si>
    <t>Úpravy povrchov, podlahy, osadenie</t>
  </si>
  <si>
    <t>7</t>
  </si>
  <si>
    <t>611401111</t>
  </si>
  <si>
    <t>Omietka jednotlivých malých plôch na stropoch akoukoľvek maltou s plochou jednotlivo do 0, 09 m2</t>
  </si>
  <si>
    <t>ks</t>
  </si>
  <si>
    <t>14</t>
  </si>
  <si>
    <t>611401211</t>
  </si>
  <si>
    <t>Omietka jednotlivých malých plôch na stropoch s plochou jednotlivo nad 0, 09 do 0,25 m2</t>
  </si>
  <si>
    <t>16</t>
  </si>
  <si>
    <t>9</t>
  </si>
  <si>
    <t>611401311</t>
  </si>
  <si>
    <t>Omietka jednotlivých malých plôch na stropoch s plochou jednotlivo nad 0, 25 do 1 m2</t>
  </si>
  <si>
    <t>18</t>
  </si>
  <si>
    <t>612401191</t>
  </si>
  <si>
    <t>Omietka jednotlivých malých plôch vnútorných stien akoukoľvek maltou do 0, 09 m2</t>
  </si>
  <si>
    <t>11</t>
  </si>
  <si>
    <t>612401291</t>
  </si>
  <si>
    <t>Omietka jednotlivých malých plôch vnútorných stien akoukoľvek maltou nad 0, 09 do 0,25 m2</t>
  </si>
  <si>
    <t>22</t>
  </si>
  <si>
    <t>612401391</t>
  </si>
  <si>
    <t>Omietka jednotlivých malých plôch vnútorných stien akoukoľvek maltou nad 0, 25 do 1 m2</t>
  </si>
  <si>
    <t>24</t>
  </si>
  <si>
    <t>13</t>
  </si>
  <si>
    <t>612451121</t>
  </si>
  <si>
    <t>Vnútorná cementová omietka  hladká</t>
  </si>
  <si>
    <t>26</t>
  </si>
  <si>
    <t>"subor 1.L/- S1 -priečky"             13,33*2</t>
  </si>
  <si>
    <t>612471514</t>
  </si>
  <si>
    <t>Základná penetrácia pre vnútorné nátery</t>
  </si>
  <si>
    <t>28</t>
  </si>
  <si>
    <t>15</t>
  </si>
  <si>
    <t>612473185</t>
  </si>
  <si>
    <t>Príplatok za zabudované omietniky v ploche stien (meria sa v m2 plochy)</t>
  </si>
  <si>
    <t>30</t>
  </si>
  <si>
    <t>612491505</t>
  </si>
  <si>
    <t>Vnútorný izolačný náter omietok stien, dvojnásobný</t>
  </si>
  <si>
    <t>32</t>
  </si>
  <si>
    <t>17</t>
  </si>
  <si>
    <t>632001051</t>
  </si>
  <si>
    <t>Zhotovenie jednonásobného penetračného náteru pre potery a stierky</t>
  </si>
  <si>
    <t>34</t>
  </si>
  <si>
    <t>M</t>
  </si>
  <si>
    <t>585520002000</t>
  </si>
  <si>
    <t>Penetračný náter s plnivom z kremičitého piesku BAUMIT SuperGrund, pre samonivelizačné potery a sierky, 5 kg</t>
  </si>
  <si>
    <t>kg</t>
  </si>
  <si>
    <t>36</t>
  </si>
  <si>
    <t>19</t>
  </si>
  <si>
    <t>632447423</t>
  </si>
  <si>
    <t>Samonivelizačný poter podlahy</t>
  </si>
  <si>
    <t>38</t>
  </si>
  <si>
    <t>632902222</t>
  </si>
  <si>
    <t>Prebrúsenie zatvrdnutého povrchu betónových mazanín hr.40-50mm</t>
  </si>
  <si>
    <t>40</t>
  </si>
  <si>
    <t>"subor 1.L/ - dlažba šesťuholníková"          22,50</t>
  </si>
  <si>
    <t>21</t>
  </si>
  <si>
    <t>642942111R</t>
  </si>
  <si>
    <t>Preosadenie alebo úprava oceľovej dverovej zárubne po repasii</t>
  </si>
  <si>
    <t>42</t>
  </si>
  <si>
    <t>"subor 1.L -  DP3A.L dvere 800/2000"             1</t>
  </si>
  <si>
    <t>"subor 1.L -  DP3A.P dvere 800/2000"             1</t>
  </si>
  <si>
    <t>"subor 1.L -  D3A.L dvere 650/2000"               1</t>
  </si>
  <si>
    <t>"subor 1.L -  D3A.P dvere 650/2000"               1</t>
  </si>
  <si>
    <t>Medzisúčet   1.L</t>
  </si>
  <si>
    <t>Súčet   ( bez dodávky zárubní, použité budu repasované)</t>
  </si>
  <si>
    <t>Ostatné konštrukcie a práce-búranie</t>
  </si>
  <si>
    <t>941955002</t>
  </si>
  <si>
    <t>Lešenie ľahké pracovné pomocné s výškou lešeňovej podlahy nad 1,20 do 1,90 m</t>
  </si>
  <si>
    <t>44</t>
  </si>
  <si>
    <t>"pre podhľady"                        22,50</t>
  </si>
  <si>
    <t>23</t>
  </si>
  <si>
    <t>952901110</t>
  </si>
  <si>
    <t>Čistenie budov počas prác a pos končení</t>
  </si>
  <si>
    <t>46</t>
  </si>
  <si>
    <t>"nutnosť upratovanie počas prevádzky "          22,50*5</t>
  </si>
  <si>
    <t>952902110</t>
  </si>
  <si>
    <t>Čistenie budov zametaním</t>
  </si>
  <si>
    <t>48</t>
  </si>
  <si>
    <t>22,5*30 "Přepočítané koeficientom množstva</t>
  </si>
  <si>
    <t>25</t>
  </si>
  <si>
    <t>962032231</t>
  </si>
  <si>
    <t>Búranie muriva nadzákladového z tehál pálených, vápenopieskových,cementových na maltu,  -1,90500t</t>
  </si>
  <si>
    <t>50</t>
  </si>
  <si>
    <t>"subor 1.L/B.3 - murivo"                 62,00</t>
  </si>
  <si>
    <t>965081812</t>
  </si>
  <si>
    <t>Búranie dlažieb, z kamen., cement., terazzových, čadičových alebo keram. dĺžky , hr.nad 10 mm,  -0,06500t</t>
  </si>
  <si>
    <t>52</t>
  </si>
  <si>
    <t>"subor 1.L/B.1 - dlažba"                      22,70</t>
  </si>
  <si>
    <t>27</t>
  </si>
  <si>
    <t>968061125</t>
  </si>
  <si>
    <t>Vyvesenie dreveného dverného krídla do suti plochy do 2 m2, -0,02400t</t>
  </si>
  <si>
    <t>54</t>
  </si>
  <si>
    <t>"subor 1.L/B.4 -  dvere 600/1970"                   5</t>
  </si>
  <si>
    <t>968061125 1</t>
  </si>
  <si>
    <t>Vyvesenie dreveného dverného krídla pre repasiu plochy do 2 m2, -0,02400t</t>
  </si>
  <si>
    <t>56</t>
  </si>
  <si>
    <t>29</t>
  </si>
  <si>
    <t>968061125 R</t>
  </si>
  <si>
    <t>Repasia dreveného dverného krídla vr. kovania</t>
  </si>
  <si>
    <t>58</t>
  </si>
  <si>
    <t>"subor 1.L -  DP3A.L dvere 800/2000"             1*0,80*2,00</t>
  </si>
  <si>
    <t>"subor 1.L -  DP3A.P dvere 800/2000"             1*0,80*2,00</t>
  </si>
  <si>
    <t>"subor 1.L -  D3A.L dvere 650/2000"               1*0,65*2,00</t>
  </si>
  <si>
    <t>"subor 1.L -  D3A.P dvere 650/2000"               1*0,65*2,00</t>
  </si>
  <si>
    <t>968072455</t>
  </si>
  <si>
    <t>Vybúranie kovových dverových zárubní plochy do 2 m2,  -0,07600t</t>
  </si>
  <si>
    <t>60</t>
  </si>
  <si>
    <t>"subor 1.L/B.4 -  dvere 600/1970"                   5*0,60*1,97</t>
  </si>
  <si>
    <t>31</t>
  </si>
  <si>
    <t>968072455 R</t>
  </si>
  <si>
    <t>Repasia kovových dverových zárubní plochy do 2 m2,</t>
  </si>
  <si>
    <t>62</t>
  </si>
  <si>
    <t>971033241</t>
  </si>
  <si>
    <t>Vybúranie otvoru v murive tehl. plochy do 0, 0225 m2 hr.do 300 mm,  -0,00800t</t>
  </si>
  <si>
    <t>64</t>
  </si>
  <si>
    <t>"prierazy pre inštalácie"      16,00</t>
  </si>
  <si>
    <t>33</t>
  </si>
  <si>
    <t>971033331</t>
  </si>
  <si>
    <t>Vybúranie otvoru v murive tehl. plochy do 0, 09 m2 hr.do 150 mm,  -0,02600t</t>
  </si>
  <si>
    <t>66</t>
  </si>
  <si>
    <t>"prierazy pre inštalácie"       8</t>
  </si>
  <si>
    <t>971033341</t>
  </si>
  <si>
    <t>Vybúranie otvoru v murive tehl. plochy do 0, 09 m2 hr.do 300 mm,  -0,05700t</t>
  </si>
  <si>
    <t>68</t>
  </si>
  <si>
    <t>"prierazy pre inštalácie"       2</t>
  </si>
  <si>
    <t>35</t>
  </si>
  <si>
    <t>972054141</t>
  </si>
  <si>
    <t>Vybúranie otvoru v stropoch a klenbách železob. plochy do 0, 0225 m2,hr.nad 120 mm,  -0,00800t</t>
  </si>
  <si>
    <t>70</t>
  </si>
  <si>
    <t>"prierazy pre inštalácie"       13</t>
  </si>
  <si>
    <t>972054241</t>
  </si>
  <si>
    <t>Vybúranie otvoru v stropoch a klenbách železob. plochy do 0, 09 m2, hr.nad 120 mm,  -0,03200t</t>
  </si>
  <si>
    <t>72</t>
  </si>
  <si>
    <t>"prierazy pre inštalácie"       10</t>
  </si>
  <si>
    <t>37</t>
  </si>
  <si>
    <t>972054341</t>
  </si>
  <si>
    <t>Vybúranie otvoru v stropoch a klenbách železob. plochy do 0, 25 m2, hr.nad 120 mm,  -0,09000t</t>
  </si>
  <si>
    <t>74</t>
  </si>
  <si>
    <t>"prierazy pre inštalácie"       3</t>
  </si>
  <si>
    <t>973031813</t>
  </si>
  <si>
    <t>Vysekanie káps pre zaviazanie v murive z tehál hr. do 150 mm,  -0,01000t</t>
  </si>
  <si>
    <t>m</t>
  </si>
  <si>
    <t>76</t>
  </si>
  <si>
    <t>"domurovky"       7,40</t>
  </si>
  <si>
    <t>39</t>
  </si>
  <si>
    <t>974031143</t>
  </si>
  <si>
    <t>Vysekávanie rýh v akomkoľvek murive tehlovom na akúkoľvek maltu do hĺbky 70 mm a š. do 100 mm,  -0,01300t</t>
  </si>
  <si>
    <t>78</t>
  </si>
  <si>
    <t>"rozvody"            140</t>
  </si>
  <si>
    <t>974031153</t>
  </si>
  <si>
    <t>Vysekávanie rýh v akomkoľvek murive tehlovom na akúkoľvek maltu do hĺbky 100 mm a š. do 100 mm,  -0,01800t</t>
  </si>
  <si>
    <t>80</t>
  </si>
  <si>
    <t>"rozvody"            30</t>
  </si>
  <si>
    <t>41</t>
  </si>
  <si>
    <t>974032851</t>
  </si>
  <si>
    <t>Vyrezanie rýh frézovaním v murive z dierovaných pálených tehál hĺbky 2,5 cm, šírky 4 cm -0,00125t</t>
  </si>
  <si>
    <t>82</t>
  </si>
  <si>
    <t>"rozvody"             180,00</t>
  </si>
  <si>
    <t>976075211</t>
  </si>
  <si>
    <t>Vybúranie oceľových konštrukcií a pod. hmotnosti do 20 kg,  -1,0000t</t>
  </si>
  <si>
    <t>t</t>
  </si>
  <si>
    <t>84</t>
  </si>
  <si>
    <t>43</t>
  </si>
  <si>
    <t>978059531</t>
  </si>
  <si>
    <t>Odsekanie a odobratie stien z obkladačiek vnútorných nad 2 m2,  -0,06800t</t>
  </si>
  <si>
    <t>86</t>
  </si>
  <si>
    <t>"subor 1.L/B.2 - obklad"                    101,20</t>
  </si>
  <si>
    <t>978071419</t>
  </si>
  <si>
    <t>Drobné sekacie práce ,  -1,32000t</t>
  </si>
  <si>
    <t>kpl</t>
  </si>
  <si>
    <t>88</t>
  </si>
  <si>
    <t>45</t>
  </si>
  <si>
    <t>979011111</t>
  </si>
  <si>
    <t>Zvislá doprava sutiny a vybúraných hmôt za prvé podlažie nad alebo pod základným podlažím</t>
  </si>
  <si>
    <t>90</t>
  </si>
  <si>
    <t>979011121</t>
  </si>
  <si>
    <t>Zvislá doprava sutiny a vybúraných hmôt za každé ďalšie podlažie</t>
  </si>
  <si>
    <t>92</t>
  </si>
  <si>
    <t>132,379*5 "Přepočítané koeficientom množstva</t>
  </si>
  <si>
    <t>47</t>
  </si>
  <si>
    <t>979081111</t>
  </si>
  <si>
    <t>Odvoz sutiny a vybúraných hmôt na skládku do 1 km</t>
  </si>
  <si>
    <t>94</t>
  </si>
  <si>
    <t>979081121</t>
  </si>
  <si>
    <t>Odvoz sutiny a vybúraných hmôt na skládku za každý ďalší 1 km</t>
  </si>
  <si>
    <t>96</t>
  </si>
  <si>
    <t>132,379*34 "Přepočítané koeficientom množstva</t>
  </si>
  <si>
    <t>49</t>
  </si>
  <si>
    <t>979082111</t>
  </si>
  <si>
    <t>Vnútrostavenisková doprava sutiny a vybúraných hmôt do 10 m</t>
  </si>
  <si>
    <t>98</t>
  </si>
  <si>
    <t>979082121</t>
  </si>
  <si>
    <t>Vnútrostavenisková doprava sutiny a vybúraných hmôt za každých ďalších 5 m</t>
  </si>
  <si>
    <t>100</t>
  </si>
  <si>
    <t>132,379*19 "Přepočítané koeficientom množstva</t>
  </si>
  <si>
    <t>51</t>
  </si>
  <si>
    <t>979089012</t>
  </si>
  <si>
    <t>Poplatok za skladovanie - betón, tehly, dlaždice (17 01 ), ostatné</t>
  </si>
  <si>
    <t>102</t>
  </si>
  <si>
    <t>99</t>
  </si>
  <si>
    <t>Presun hmôt HSV</t>
  </si>
  <si>
    <t>999281111</t>
  </si>
  <si>
    <t>Presun hmôt pre opravy a údržbu objektov vrátane vonkajších plášťov výšky do 25 m</t>
  </si>
  <si>
    <t>104</t>
  </si>
  <si>
    <t>PSV</t>
  </si>
  <si>
    <t>Práce a dodávky PSV</t>
  </si>
  <si>
    <t>713</t>
  </si>
  <si>
    <t>Izolácie tepelné</t>
  </si>
  <si>
    <t>53</t>
  </si>
  <si>
    <t>713482111</t>
  </si>
  <si>
    <t>Montáž trubíc z PE, hr.do 10 mm,vnút.priemer do 38 mm</t>
  </si>
  <si>
    <t>-775588346</t>
  </si>
  <si>
    <t>50,7*0,25</t>
  </si>
  <si>
    <t>283310001000</t>
  </si>
  <si>
    <t>Izolačná PE trubica TUBOLIT DG 16x9 mm (d potrubia x hr. izolácie), nadrezaná, AZ FLEX</t>
  </si>
  <si>
    <t>108</t>
  </si>
  <si>
    <t>15,606*0,25</t>
  </si>
  <si>
    <t>55</t>
  </si>
  <si>
    <t>283310001200</t>
  </si>
  <si>
    <t>Izolačná PE trubica TUBOLIT DG 20x9 mm (d potrubia x hr. izolácie), nadrezaná, AZ FLEX</t>
  </si>
  <si>
    <t>110</t>
  </si>
  <si>
    <t>36,108*0,25</t>
  </si>
  <si>
    <t>713482121</t>
  </si>
  <si>
    <t>Montáž trubíc z PE, hr.15-20 mm,vnút.priemer do 38 mm</t>
  </si>
  <si>
    <t>1918464018</t>
  </si>
  <si>
    <t>127,22*0,25</t>
  </si>
  <si>
    <t>57</t>
  </si>
  <si>
    <t>283310002800</t>
  </si>
  <si>
    <t>Izolačná PE trubica TUBOLIT DG 20x13 mm (d potrubia x hr. izolácie), nadrezaná, AZ FLEX</t>
  </si>
  <si>
    <t>114</t>
  </si>
  <si>
    <t>68,544*0,25</t>
  </si>
  <si>
    <t>283310002600</t>
  </si>
  <si>
    <t>Izolačná PE trubica TUBOLIT DG 16x13 mm (d potrubia x hr. izolácie), nadrezaná, AZ FLEX</t>
  </si>
  <si>
    <t>116</t>
  </si>
  <si>
    <t>20,42*0,25</t>
  </si>
  <si>
    <t>59</t>
  </si>
  <si>
    <t>283310003000</t>
  </si>
  <si>
    <t>Izolačná PE trubica TUBOLIT DG 26x13 mm (d potrubia x hr. izolácie), nadrezaná, AZ FLEX</t>
  </si>
  <si>
    <t>118</t>
  </si>
  <si>
    <t>16,32*0,25</t>
  </si>
  <si>
    <t>283310004900</t>
  </si>
  <si>
    <t>Izolačná PE trubica TUBOLIT DG 32x20 mm (d potrubia x hr. izolácie), nadrezaná, AZ FLEX</t>
  </si>
  <si>
    <t>120</t>
  </si>
  <si>
    <t>24,48*0,25</t>
  </si>
  <si>
    <t>61</t>
  </si>
  <si>
    <t>713482122</t>
  </si>
  <si>
    <t>Montáž trubíc z PE, hr.15-20 mm,vnút.priemer 39-70 mm</t>
  </si>
  <si>
    <t>-2065654711</t>
  </si>
  <si>
    <t>283310005000</t>
  </si>
  <si>
    <t>Izolačná PE trubica TUBOLIT DG 40x20 mm (d potrubia x hr. izolácie), nadrezaná, AZ FLEX</t>
  </si>
  <si>
    <t>124</t>
  </si>
  <si>
    <t>63</t>
  </si>
  <si>
    <t>713482131</t>
  </si>
  <si>
    <t>Montáž trubíc z PE, hr.30 mm,vnút.priemer do 38 mm</t>
  </si>
  <si>
    <t>1429796002</t>
  </si>
  <si>
    <t>41,9*0,25</t>
  </si>
  <si>
    <t>283310006400</t>
  </si>
  <si>
    <t>Izolačná PE trubica TUBOLIT DG 32x30 mm (d potrubia x hr. izolácie), rozrezaná, AZ FLEX</t>
  </si>
  <si>
    <t>128</t>
  </si>
  <si>
    <t>22,44*0,25</t>
  </si>
  <si>
    <t>65</t>
  </si>
  <si>
    <t>283310005802</t>
  </si>
  <si>
    <t>Izolačná PE trubica TUBOLIT DG 26x25 mm (d potrubia x hr. izolácie), rozrezaná, AZ FLEX</t>
  </si>
  <si>
    <t>130</t>
  </si>
  <si>
    <t>20,196*0,25</t>
  </si>
  <si>
    <t>713530805</t>
  </si>
  <si>
    <t>Montáž protipožiarnej manžety na prestup potrubia d 65-91 mm, EI120, z jednej strany</t>
  </si>
  <si>
    <t>-760678918</t>
  </si>
  <si>
    <t>67</t>
  </si>
  <si>
    <t>449410001000</t>
  </si>
  <si>
    <t>Protipožiarna manžeta HILTI CP 644-75/2.5", D 75 mm</t>
  </si>
  <si>
    <t>134</t>
  </si>
  <si>
    <t>713530810</t>
  </si>
  <si>
    <t>Montáž protipožiarnej manžety na prestup potrubia d 92-125 mm, EI120, z jednej strany</t>
  </si>
  <si>
    <t>325332062</t>
  </si>
  <si>
    <t>69</t>
  </si>
  <si>
    <t>449410001200</t>
  </si>
  <si>
    <t>Protipožiarna manžeta HILTI CP 644-110/4", D 110 mm</t>
  </si>
  <si>
    <t>138</t>
  </si>
  <si>
    <t>998713203</t>
  </si>
  <si>
    <t>Presun hmôt pre izolácie tepelné v objektoch výšky nad 12 m do 24 m</t>
  </si>
  <si>
    <t>%</t>
  </si>
  <si>
    <t>-1996542627</t>
  </si>
  <si>
    <t>721</t>
  </si>
  <si>
    <t>Zdravotechnika-potrubie</t>
  </si>
  <si>
    <t>71</t>
  </si>
  <si>
    <t>721140802.S</t>
  </si>
  <si>
    <t>Demontáž potrubia z liatinových rúr odpadového alebo dažďového do DN 100,  -0,01492t</t>
  </si>
  <si>
    <t>-429882679</t>
  </si>
  <si>
    <t>30*0,25</t>
  </si>
  <si>
    <t>721140806.S</t>
  </si>
  <si>
    <t>Demontáž potrubia z liatinových rúr odpadového alebo dažďového nad 100 do DN 200,  -0,03065t</t>
  </si>
  <si>
    <t>-2121392537</t>
  </si>
  <si>
    <t>50*0,25</t>
  </si>
  <si>
    <t>73</t>
  </si>
  <si>
    <t>721171113.S</t>
  </si>
  <si>
    <t>Potrubie z PVC - U odpadové ležaté hrdlové D 200x4,9 mm</t>
  </si>
  <si>
    <t>351007318</t>
  </si>
  <si>
    <t>10*0,25</t>
  </si>
  <si>
    <t>721171711</t>
  </si>
  <si>
    <t>Potrubie z rúr RAUPIANO Plus odpadné zvislé DN 75</t>
  </si>
  <si>
    <t>1046433569</t>
  </si>
  <si>
    <t>25*0,25</t>
  </si>
  <si>
    <t>75</t>
  </si>
  <si>
    <t>286140047600</t>
  </si>
  <si>
    <t>Rúra odpadová odhlučnená RAUPIANO Plus DN 75, dĺ. 3 m, materiál: RAU-PP (minerálna výstuž), REHAU</t>
  </si>
  <si>
    <t>150</t>
  </si>
  <si>
    <t>25*0,25/3</t>
  </si>
  <si>
    <t>721171713</t>
  </si>
  <si>
    <t>Potrubie z rúr RAUPIANO Plus odpadné zvislé DN 110</t>
  </si>
  <si>
    <t>-808175257</t>
  </si>
  <si>
    <t>70*0,25</t>
  </si>
  <si>
    <t>77</t>
  </si>
  <si>
    <t>286140049100</t>
  </si>
  <si>
    <t>Rúra odpadová odhlučnená RAUPIANO Plus DN 110, dĺ. 3 m, materiál: RAU-PP (minerálna výstuž), REHAU</t>
  </si>
  <si>
    <t>154</t>
  </si>
  <si>
    <t>24,5*0,25</t>
  </si>
  <si>
    <t>721171803.S</t>
  </si>
  <si>
    <t>Demontáž potrubia z novodurových rúr odpadového alebo pripojovacieho do D75,  -0,00210 t</t>
  </si>
  <si>
    <t>-450609715</t>
  </si>
  <si>
    <t>15*0,25</t>
  </si>
  <si>
    <t>79</t>
  </si>
  <si>
    <t>721171808.S</t>
  </si>
  <si>
    <t>Demontáž potrubia z novodurových rúr odpadového alebo pripojovacieho nad 75 do D114,  -0,00198 t</t>
  </si>
  <si>
    <t>1853461557</t>
  </si>
  <si>
    <t>5*0,25</t>
  </si>
  <si>
    <t>721172206.S</t>
  </si>
  <si>
    <t>Montáž odpadového HT potrubia vodorovného DN 50</t>
  </si>
  <si>
    <t>-640591752</t>
  </si>
  <si>
    <t>35*0,25</t>
  </si>
  <si>
    <t>81</t>
  </si>
  <si>
    <t>286140037400.S</t>
  </si>
  <si>
    <t>HT rúra hrdlová DN 50 dĺ. 1 m, PP systém pre rozvod vnútorného odpadu</t>
  </si>
  <si>
    <t>162</t>
  </si>
  <si>
    <t>36,75*0,25</t>
  </si>
  <si>
    <t>721172230.S</t>
  </si>
  <si>
    <t>Montáž odpadového HT potrubia zvislého DN 70</t>
  </si>
  <si>
    <t>-2018749833</t>
  </si>
  <si>
    <t>20*0,25</t>
  </si>
  <si>
    <t>83</t>
  </si>
  <si>
    <t>286140038000</t>
  </si>
  <si>
    <t>HT rúra hrdlová DN 70 dĺ. 1 m PP systém pre rozvod vnútorného odpadu, PIPELIFE</t>
  </si>
  <si>
    <t>166</t>
  </si>
  <si>
    <t>21*0,25</t>
  </si>
  <si>
    <t>721172233.S</t>
  </si>
  <si>
    <t>Montáž odpadového HT potrubia zvislého DN 100</t>
  </si>
  <si>
    <t>-1071780851</t>
  </si>
  <si>
    <t>12*0,25</t>
  </si>
  <si>
    <t>85</t>
  </si>
  <si>
    <t>286140038600</t>
  </si>
  <si>
    <t>HT rúra hrdlová DN 100 dĺ. 1 m PP systém pre rozvod vnútorného odpadu, PIPELIFE</t>
  </si>
  <si>
    <t>170</t>
  </si>
  <si>
    <t>12,6*0,25</t>
  </si>
  <si>
    <t>721172236.S</t>
  </si>
  <si>
    <t>Montáž odpadového HT potrubia zvislého DN 125</t>
  </si>
  <si>
    <t>103465972</t>
  </si>
  <si>
    <t>87</t>
  </si>
  <si>
    <t>286140040400.S</t>
  </si>
  <si>
    <t>HT rúra hladká DN 100 dĺ. 5 m, PP systém pre rozvod vnútorného odpadu</t>
  </si>
  <si>
    <t>174</t>
  </si>
  <si>
    <t>5,25*0,25</t>
  </si>
  <si>
    <t>721172239.S</t>
  </si>
  <si>
    <t>Montáž odpadového HT potrubia zvislého DN 150</t>
  </si>
  <si>
    <t>-1863388718</t>
  </si>
  <si>
    <t>89</t>
  </si>
  <si>
    <t>286140040600.S</t>
  </si>
  <si>
    <t>HT rúra hladká DN 150 dĺ. 5 m, PP systém pre rozvod vnútorného odpadu</t>
  </si>
  <si>
    <t>178</t>
  </si>
  <si>
    <t>10,5*0,25</t>
  </si>
  <si>
    <t>721172296.S</t>
  </si>
  <si>
    <t>Montáž kolena HT potrubia DN 100</t>
  </si>
  <si>
    <t>-1635423629</t>
  </si>
  <si>
    <t>91</t>
  </si>
  <si>
    <t>286540002300</t>
  </si>
  <si>
    <t>Koleno HT DN 100/45°, PP systém pre beztlakový rozvod vnútorného odpadu, PIPELIFE</t>
  </si>
  <si>
    <t>445253111</t>
  </si>
  <si>
    <t>721172309.S</t>
  </si>
  <si>
    <t>Montáž odbočky HT potrubia DN 50</t>
  </si>
  <si>
    <t>-171703617</t>
  </si>
  <si>
    <t>93</t>
  </si>
  <si>
    <t>286540008400</t>
  </si>
  <si>
    <t>Odbočka HT DN 50/50/45°, PP systém pre beztlakový rozvod vnútorného odpadu, PIPELIFE</t>
  </si>
  <si>
    <t>182</t>
  </si>
  <si>
    <t>721172312.S</t>
  </si>
  <si>
    <t>Montáž odbočky HT potrubia DN 70</t>
  </si>
  <si>
    <t>-1636206401</t>
  </si>
  <si>
    <t>95</t>
  </si>
  <si>
    <t>286540009300</t>
  </si>
  <si>
    <t>Odbočka HT DN 70/70/45°, PP systém pre beztlakový rozvod vnútorného odpadu, PIPELIFE</t>
  </si>
  <si>
    <t>186</t>
  </si>
  <si>
    <t>721172315.S</t>
  </si>
  <si>
    <t>Montáž odbočky HT potrubia DN 100</t>
  </si>
  <si>
    <t>-987987294</t>
  </si>
  <si>
    <t>97</t>
  </si>
  <si>
    <t>286540010500</t>
  </si>
  <si>
    <t>Odbočka HT DN 100/100/45°, PP systém pre beztlakový rozvod vnútorného odpadu,</t>
  </si>
  <si>
    <t>190</t>
  </si>
  <si>
    <t>721172321.S</t>
  </si>
  <si>
    <t>Montáž odbočky HT potrubia DN 150</t>
  </si>
  <si>
    <t>2019838988</t>
  </si>
  <si>
    <t>286540012000</t>
  </si>
  <si>
    <t>Odbočka HT DN 150/150/45°, PP systém pre beztlakový rozvod vnútorného odpadu, PIPELIFE</t>
  </si>
  <si>
    <t>194</t>
  </si>
  <si>
    <t>721172333.S</t>
  </si>
  <si>
    <t>Montáž redukcie HT potrubia DN 100</t>
  </si>
  <si>
    <t>719000353</t>
  </si>
  <si>
    <t>"100/75"</t>
  </si>
  <si>
    <t>"100/50"</t>
  </si>
  <si>
    <t>101</t>
  </si>
  <si>
    <t>286540006700</t>
  </si>
  <si>
    <t>Redukcia krátka HT DN 100/50, PP systém pre beztlakový rozvod vnútorného odpadu, PIPELIFE</t>
  </si>
  <si>
    <t>198</t>
  </si>
  <si>
    <t>286540006800</t>
  </si>
  <si>
    <t xml:space="preserve">Redukcia krátka HT DN 100/70, PP systém pre beztlakový rozvod vnútorného odpadu, </t>
  </si>
  <si>
    <t>1220651114</t>
  </si>
  <si>
    <t>103</t>
  </si>
  <si>
    <t>721172339.S</t>
  </si>
  <si>
    <t>Montáž redukcie HT potrubia DN 150</t>
  </si>
  <si>
    <t>-386369679</t>
  </si>
  <si>
    <t>286540005800</t>
  </si>
  <si>
    <t>Redukcia HT DN 150/100, PP systém pre beztlakový rozvod vnútorného odpadu, PIPELIFE</t>
  </si>
  <si>
    <t>202</t>
  </si>
  <si>
    <t>105</t>
  </si>
  <si>
    <t>286540005900</t>
  </si>
  <si>
    <t>Redukcia HT DN 150/125, PP systém pre beztlakový rozvod vnútorného odpadu, PIPELIFE</t>
  </si>
  <si>
    <t>204</t>
  </si>
  <si>
    <t>106</t>
  </si>
  <si>
    <t>721172345.S</t>
  </si>
  <si>
    <t>Montáž prechodu HT potrubia na liatinu DN 70</t>
  </si>
  <si>
    <t>34094730</t>
  </si>
  <si>
    <t>107</t>
  </si>
  <si>
    <t>286540018500.S</t>
  </si>
  <si>
    <t>Prechod z liatinu na HT DN 70, bez tesnenia, PP systém pre beztlakový rozvod vnútorného odpadu</t>
  </si>
  <si>
    <t>208</t>
  </si>
  <si>
    <t>721172348.S</t>
  </si>
  <si>
    <t>Montáž prechodu HT potrubia na liatinu DN 100</t>
  </si>
  <si>
    <t>1164568823</t>
  </si>
  <si>
    <t>109</t>
  </si>
  <si>
    <t>286540018600.S</t>
  </si>
  <si>
    <t>Prechod z liatinu na HT DN 100, bez tesnenia, PP systém pre beztlakový rozvod vnútorného odpadu</t>
  </si>
  <si>
    <t>212</t>
  </si>
  <si>
    <t>721172354.S</t>
  </si>
  <si>
    <t>Montáž čistiaceho kusu HT potrubia DN 70</t>
  </si>
  <si>
    <t>1650500273</t>
  </si>
  <si>
    <t>111</t>
  </si>
  <si>
    <t>286540019000.S</t>
  </si>
  <si>
    <t>Čistiaci kus HT DN 70, PP systém pre beztlakový rozvod vnútorného odpadu</t>
  </si>
  <si>
    <t>216</t>
  </si>
  <si>
    <t>112</t>
  </si>
  <si>
    <t>721172357.S</t>
  </si>
  <si>
    <t>Montáž čistiaceho kusu HT potrubia DN 100</t>
  </si>
  <si>
    <t>-838120035</t>
  </si>
  <si>
    <t>113</t>
  </si>
  <si>
    <t>286540019100.S</t>
  </si>
  <si>
    <t>Čistiaci kus HT DN 100, PP systém pre beztlakový rozvod vnútorného odpadu</t>
  </si>
  <si>
    <t>220</t>
  </si>
  <si>
    <t>721172360.S</t>
  </si>
  <si>
    <t>Montáž čistiaceho kusu HT potrubia DN 125</t>
  </si>
  <si>
    <t>-208426866</t>
  </si>
  <si>
    <t>115</t>
  </si>
  <si>
    <t>286540019200.S</t>
  </si>
  <si>
    <t>Čistiaci kus HT DN 125, PP systém pre beztlakový rozvod vnútorného odpadu</t>
  </si>
  <si>
    <t>224</t>
  </si>
  <si>
    <t>721172363.S</t>
  </si>
  <si>
    <t>Montáž čistiaceho kusu HT potrubia DN 150</t>
  </si>
  <si>
    <t>903356152</t>
  </si>
  <si>
    <t>117</t>
  </si>
  <si>
    <t>286540019300.S</t>
  </si>
  <si>
    <t>Čistiaci kus HT DN 150, PP systém pre beztlakový rozvod vnútorného odpadu</t>
  </si>
  <si>
    <t>228</t>
  </si>
  <si>
    <t>721172390.S</t>
  </si>
  <si>
    <t>Montáž vetracej hlavice pre HT potrubie DN 70</t>
  </si>
  <si>
    <t>-285055453</t>
  </si>
  <si>
    <t>119</t>
  </si>
  <si>
    <t>40887</t>
  </si>
  <si>
    <t>HL807 Vetracia sada DN75</t>
  </si>
  <si>
    <t>232</t>
  </si>
  <si>
    <t>721172393.S</t>
  </si>
  <si>
    <t>Montáž vetracej hlavice pre HT potrubie DN 100</t>
  </si>
  <si>
    <t>924516797</t>
  </si>
  <si>
    <t>121</t>
  </si>
  <si>
    <t>40888</t>
  </si>
  <si>
    <t>HL810 Vetracia sada DN110</t>
  </si>
  <si>
    <t>236</t>
  </si>
  <si>
    <t>122</t>
  </si>
  <si>
    <t>721172472.S</t>
  </si>
  <si>
    <t>Montáž odbočky pre odhlučnené potrubia DN 110</t>
  </si>
  <si>
    <t>1272536260</t>
  </si>
  <si>
    <t>123</t>
  </si>
  <si>
    <t>286530070900</t>
  </si>
  <si>
    <t>Koleno 90° pripájacie pre závesné WC, D 110/90 mm, GEBERIT</t>
  </si>
  <si>
    <t>240</t>
  </si>
  <si>
    <t>721172500.S</t>
  </si>
  <si>
    <t>Montáž čistiaceho kusu pre odhlučnené potrubia DN 75</t>
  </si>
  <si>
    <t>709188906</t>
  </si>
  <si>
    <t>125</t>
  </si>
  <si>
    <t>286540142900</t>
  </si>
  <si>
    <t>Rúra s čistiacim otvorom RAUPIANO Plus RAU-PP (minerálna výstuž) DN 75, odhlučnený systém domovej kanalizácie, REHAU</t>
  </si>
  <si>
    <t>244</t>
  </si>
  <si>
    <t>126</t>
  </si>
  <si>
    <t>721172503.S</t>
  </si>
  <si>
    <t>Montáž čistiaceho kusu pre odhlučnené potrubia DN 110</t>
  </si>
  <si>
    <t>-2024353957</t>
  </si>
  <si>
    <t>127</t>
  </si>
  <si>
    <t>286540143100</t>
  </si>
  <si>
    <t>Rúra s čistiacim otvorom RAUPIANO Plus RAU-PP (minerálna výstuž) DN 110, odhlučnený systém domovej kanalizácie, REHAU</t>
  </si>
  <si>
    <t>248</t>
  </si>
  <si>
    <t>721172633</t>
  </si>
  <si>
    <t>Montáž odbočky odpadového potrubia RAUPIANO odhlučneného DN 75</t>
  </si>
  <si>
    <t>995725378</t>
  </si>
  <si>
    <t>129</t>
  </si>
  <si>
    <t>286540114300</t>
  </si>
  <si>
    <t>Odbočka jednoduchá RAUPIANO Plus RAU-PP (minerálna výstuž) DN 75/50, 87°, odhlučnený systém domovej kanalizácie, REHAU</t>
  </si>
  <si>
    <t>252</t>
  </si>
  <si>
    <t>721172639</t>
  </si>
  <si>
    <t>Montáž odbočky odpadového potrubia RAUPIANO odhlučneného DN 110</t>
  </si>
  <si>
    <t>467823316</t>
  </si>
  <si>
    <t>4+4+3</t>
  </si>
  <si>
    <t>131</t>
  </si>
  <si>
    <t>286540115700</t>
  </si>
  <si>
    <t>Odbočka jednoduchá RAUPIANO Plus RAU-PP (minerálna výstuž) DN 110/110, 87°, odhlučnený systém domovej kanalizácie, REHAU</t>
  </si>
  <si>
    <t>256</t>
  </si>
  <si>
    <t>132</t>
  </si>
  <si>
    <t>286540115600</t>
  </si>
  <si>
    <t>Odbočka jednoduchá RAUPIANO Plus RAU-PP (minerálna výstuž) DN 110/110, 45°, odhlučnený systém domovej kanalizácie, REHAU</t>
  </si>
  <si>
    <t>1764528523</t>
  </si>
  <si>
    <t>133</t>
  </si>
  <si>
    <t>286540115300</t>
  </si>
  <si>
    <t>Odbočka jednoduchá RAUPIANO Plus RAU-PP (minerálna výstuž) DN 110/ 50, 45°, odhlučnený systém domovej kanalizácie, REHAU</t>
  </si>
  <si>
    <t>258</t>
  </si>
  <si>
    <t>721194105.S</t>
  </si>
  <si>
    <t>Zriadenie prípojky na potrubí vyvedenie a upevnenie odpadových výpustiek D 50 mm</t>
  </si>
  <si>
    <t>824230867</t>
  </si>
  <si>
    <t>5+3</t>
  </si>
  <si>
    <t>135</t>
  </si>
  <si>
    <t>721194109.S</t>
  </si>
  <si>
    <t>Zriadenie prípojky na potrubí vyvedenie a upevnenie odpadových výpustiek D 110 mm</t>
  </si>
  <si>
    <t>696471765</t>
  </si>
  <si>
    <t>6+1</t>
  </si>
  <si>
    <t>136</t>
  </si>
  <si>
    <t>721290111.S</t>
  </si>
  <si>
    <t>Ostatné - skúška tesnosti kanalizácie v objektoch vodou do DN 125</t>
  </si>
  <si>
    <t>-997230246</t>
  </si>
  <si>
    <t>165*0,25</t>
  </si>
  <si>
    <t>137</t>
  </si>
  <si>
    <t>721290112.S</t>
  </si>
  <si>
    <t>Ostatné - skúška tesnosti kanalizácie v objektoch vodou DN 150 alebo DN 200</t>
  </si>
  <si>
    <t>2018314944</t>
  </si>
  <si>
    <t>2,5</t>
  </si>
  <si>
    <t>721290823.S</t>
  </si>
  <si>
    <t>Vnútrostav. premiestnenie vybúraných hmôt vnútor. kanal. vodorovne do 100 m z budov vysokých do 24 m</t>
  </si>
  <si>
    <t>528315802</t>
  </si>
  <si>
    <t>2,022*0,25</t>
  </si>
  <si>
    <t>139</t>
  </si>
  <si>
    <t>721300912.S</t>
  </si>
  <si>
    <t>Prečistenie zvislých odpadov v jednom podlaží do DN 200</t>
  </si>
  <si>
    <t>-1824932939</t>
  </si>
  <si>
    <t>140</t>
  </si>
  <si>
    <t>998721203.S</t>
  </si>
  <si>
    <t>Presun hmôt pre vnútornú kanalizáciu v objektoch výšky nad 12 do 24 m</t>
  </si>
  <si>
    <t>242348029</t>
  </si>
  <si>
    <t>722</t>
  </si>
  <si>
    <t>Zdravotechnika - vnútorný vodovod-potrubie</t>
  </si>
  <si>
    <t>141</t>
  </si>
  <si>
    <t>722130802.S</t>
  </si>
  <si>
    <t>Demontáž potrubia z oceľových rúrok závitových  do DN 40,  -0,00497t</t>
  </si>
  <si>
    <t>164877705</t>
  </si>
  <si>
    <t>142</t>
  </si>
  <si>
    <t>722130803.S</t>
  </si>
  <si>
    <t>Demontáž potrubia z oceľových rúrok závitových  do DN 50,  -0,00670t</t>
  </si>
  <si>
    <t>-815038155</t>
  </si>
  <si>
    <t>143</t>
  </si>
  <si>
    <t>722172601</t>
  </si>
  <si>
    <t>Potrubie z rúr REHAU, rúrka univerzálna RAUTITAN stabil D 16,2x2,6 mm v kotúčoch</t>
  </si>
  <si>
    <t>-1844442669</t>
  </si>
  <si>
    <t>42,38*0,25</t>
  </si>
  <si>
    <t>144</t>
  </si>
  <si>
    <t>722172602</t>
  </si>
  <si>
    <t>Potrubie z rúr REHAU, rúrka univerzálna RAUTITAN stabil D 20,0x2,9 mm v kotúčoch</t>
  </si>
  <si>
    <t>-807978018</t>
  </si>
  <si>
    <t>123,12*0,25</t>
  </si>
  <si>
    <t>145</t>
  </si>
  <si>
    <t>722172603</t>
  </si>
  <si>
    <t>Potrubie z rúr REHAU, rúrka univerzálna RAUTITAN stabil D 25,0x3,7 mm v kotúčoch</t>
  </si>
  <si>
    <t>-1260604652</t>
  </si>
  <si>
    <t>42,96*0,25</t>
  </si>
  <si>
    <t>146</t>
  </si>
  <si>
    <t>722172611</t>
  </si>
  <si>
    <t>Potrubie z rúr REHAU, rúrka univerzálna RAUTITAN stabil D 32,0x4,7 mm v tyčiach</t>
  </si>
  <si>
    <t>-1674743286</t>
  </si>
  <si>
    <t>7,5</t>
  </si>
  <si>
    <t>147</t>
  </si>
  <si>
    <t>722172612</t>
  </si>
  <si>
    <t>Potrubie z rúr REHAU, rúrka univerzálna RAUTITAN stabil D 40,0x6,0 mm v tyčiach</t>
  </si>
  <si>
    <t>-878932394</t>
  </si>
  <si>
    <t>148</t>
  </si>
  <si>
    <t>722173000</t>
  </si>
  <si>
    <t>Montáž plasthliníkového T-kusu RAUTITAN pre vodu lisovaním D 20 mm</t>
  </si>
  <si>
    <t>-738392339</t>
  </si>
  <si>
    <t>149</t>
  </si>
  <si>
    <t>286220017500</t>
  </si>
  <si>
    <t>T-Kus RAUTITAN PX D 20-16-20 mm, odbočka redukovaná, materiál: PPSU, REHAU</t>
  </si>
  <si>
    <t>290</t>
  </si>
  <si>
    <t>722173003</t>
  </si>
  <si>
    <t>Montáž plasthliníkového T-kusu RAUTITAN pre vodu lisovaním D 25 mm</t>
  </si>
  <si>
    <t>2058942681</t>
  </si>
  <si>
    <t>1+1+1</t>
  </si>
  <si>
    <t>151</t>
  </si>
  <si>
    <t>286220017900</t>
  </si>
  <si>
    <t>T-Kus RAUTITAN PX D 25 mm, odbočka a prietok rovnaké, materiál: PPSU, REHAU</t>
  </si>
  <si>
    <t>294</t>
  </si>
  <si>
    <t>152</t>
  </si>
  <si>
    <t>286220018200</t>
  </si>
  <si>
    <t>T-Kus RAUTITAN PX D 25-16-25 mm, odbočka redukovaná, materiál: PPSU, REHAU</t>
  </si>
  <si>
    <t>296</t>
  </si>
  <si>
    <t>153</t>
  </si>
  <si>
    <t>286220018700</t>
  </si>
  <si>
    <t>T-Kus RAUTITAN PX D 25-25-20 mm, prietoková redukcia, materiál: PPSU, REHAU</t>
  </si>
  <si>
    <t>298</t>
  </si>
  <si>
    <t>722173006</t>
  </si>
  <si>
    <t>Montáž plasthliníkového T-kusu RAUTITAN pre vodu lisovaním D 32 mm</t>
  </si>
  <si>
    <t>-1625551002</t>
  </si>
  <si>
    <t>1+1+1+1</t>
  </si>
  <si>
    <t>155</t>
  </si>
  <si>
    <t>286220018900</t>
  </si>
  <si>
    <t>T-Kus RAUTITAN PX D 32 mm, odbočka a prietok rovnaké, materiál: PPSU, REHAU</t>
  </si>
  <si>
    <t>302</t>
  </si>
  <si>
    <t>156</t>
  </si>
  <si>
    <t>286220019000</t>
  </si>
  <si>
    <t>T-Kus RAUTITAN PX D 32-16-32 mm, odbočka redukovaná, materiál: PPSU, REHAU</t>
  </si>
  <si>
    <t>304</t>
  </si>
  <si>
    <t>157</t>
  </si>
  <si>
    <t>286220019300</t>
  </si>
  <si>
    <t>T-Kus RAUTITAN PX D 32-20-32 mm, odbočka redukovaná, materiál: PPSU, REHAU</t>
  </si>
  <si>
    <t>306</t>
  </si>
  <si>
    <t>158</t>
  </si>
  <si>
    <t>286220019600</t>
  </si>
  <si>
    <t>T-Kus RAUTITAN PX D 32-25-32 mm, odbočka redukovaná, materiál: PPSU, REHAU</t>
  </si>
  <si>
    <t>308</t>
  </si>
  <si>
    <t>159</t>
  </si>
  <si>
    <t>722173009</t>
  </si>
  <si>
    <t>Montáž plasthliníkového T-kusu RAUTITAN pre vodu lisovaním D 40 mm</t>
  </si>
  <si>
    <t>-843741078</t>
  </si>
  <si>
    <t>160</t>
  </si>
  <si>
    <t>286220020300</t>
  </si>
  <si>
    <t>T-Kus RAUTITAN PX D 40-32-40 mm, odbočka redukovaná, materiál: PPSU, REHAU</t>
  </si>
  <si>
    <t>312</t>
  </si>
  <si>
    <t>161</t>
  </si>
  <si>
    <t>722181131.S</t>
  </si>
  <si>
    <t>Ochrana potrubia gumovými vložkami do upevňovacích prvkov proti prenášaniu hluku do DN 25</t>
  </si>
  <si>
    <t>-87558524</t>
  </si>
  <si>
    <t>104*0,25</t>
  </si>
  <si>
    <t>722181134.S</t>
  </si>
  <si>
    <t>Ochrana potrubia gumovými vložkami do upevňovacích prvkov proti prenášaniu hluku nad 25 do DN 50</t>
  </si>
  <si>
    <t>1665522112</t>
  </si>
  <si>
    <t>40,7*0,25</t>
  </si>
  <si>
    <t>163</t>
  </si>
  <si>
    <t>722181137.S</t>
  </si>
  <si>
    <t>Ochrana potrubia gumovými vložkami do upevňovacích prvkov proti prenášaniu hluku nad 50 do DN 100</t>
  </si>
  <si>
    <t>154346184</t>
  </si>
  <si>
    <t>164</t>
  </si>
  <si>
    <t>722181139.S</t>
  </si>
  <si>
    <t>Ochrana potrubia gumovými vložkami do upevňovacích prvkov proti prenášaniu hluku nad 100 do DN 200</t>
  </si>
  <si>
    <t>-1619609367</t>
  </si>
  <si>
    <t>165</t>
  </si>
  <si>
    <t>722181812.S</t>
  </si>
  <si>
    <t>Demontáž plstených pásov z rúr do D50,  -0,00023t</t>
  </si>
  <si>
    <t>602007491</t>
  </si>
  <si>
    <t>170*0,25</t>
  </si>
  <si>
    <t>722190402.S</t>
  </si>
  <si>
    <t>Vyvedenie a upevnenie výpustky DN 20</t>
  </si>
  <si>
    <t>-1498070472</t>
  </si>
  <si>
    <t>6+5*2+3+2</t>
  </si>
  <si>
    <t>167</t>
  </si>
  <si>
    <t>722220111.S</t>
  </si>
  <si>
    <t>Montáž armatúry závitovej s jedným závitom, nástenka pre výtokový ventil G 1/2</t>
  </si>
  <si>
    <t>-2022326202</t>
  </si>
  <si>
    <t>168</t>
  </si>
  <si>
    <t>722220121.S</t>
  </si>
  <si>
    <t>Montáž armatúry závitovej s jedným závitom, nástenka pre batériu G 1/2</t>
  </si>
  <si>
    <t>pár</t>
  </si>
  <si>
    <t>-47438720</t>
  </si>
  <si>
    <t>169</t>
  </si>
  <si>
    <t>551110020800.S</t>
  </si>
  <si>
    <t>Ventil rohový s filtrom, 1/2" - 3/8" s maticou, chrómovaná mosadz</t>
  </si>
  <si>
    <t>330</t>
  </si>
  <si>
    <t>5*2+3</t>
  </si>
  <si>
    <t>722220863.S</t>
  </si>
  <si>
    <t>Demontáž armatúry závitovej s dvomi závitmi  -0,00146t</t>
  </si>
  <si>
    <t>1299609972</t>
  </si>
  <si>
    <t>171</t>
  </si>
  <si>
    <t>722221015.S</t>
  </si>
  <si>
    <t>Montáž guľového kohúta závitového priameho pre vodu G 3/4</t>
  </si>
  <si>
    <t>-1017272342</t>
  </si>
  <si>
    <t>172</t>
  </si>
  <si>
    <t>551110005000.S</t>
  </si>
  <si>
    <t>Guľový uzáver pre vodu 3/4", niklovaná mosadz</t>
  </si>
  <si>
    <t>336</t>
  </si>
  <si>
    <t>173</t>
  </si>
  <si>
    <t>722221020.S</t>
  </si>
  <si>
    <t>Montáž guľového kohúta závitového priameho pre vodu G 1</t>
  </si>
  <si>
    <t>1978665512</t>
  </si>
  <si>
    <t>551110005100.S</t>
  </si>
  <si>
    <t>Guľový uzáver pre vodu 1", niklovaná mosadz</t>
  </si>
  <si>
    <t>340</t>
  </si>
  <si>
    <t>175</t>
  </si>
  <si>
    <t>722221190.S</t>
  </si>
  <si>
    <t>Montáž tlakového redukčného závitového ventilu bez manometru G 1/2</t>
  </si>
  <si>
    <t>1518556845</t>
  </si>
  <si>
    <t>176</t>
  </si>
  <si>
    <t>551110017604</t>
  </si>
  <si>
    <t>Tlakový regulačný ventil, 1/2" MM, so šróbením, Oventrop Aquastrom T plus</t>
  </si>
  <si>
    <t>344</t>
  </si>
  <si>
    <t>177</t>
  </si>
  <si>
    <t>722221365.S</t>
  </si>
  <si>
    <t>Montáž vodovodného filtra závitového G 3/4</t>
  </si>
  <si>
    <t>1232413337</t>
  </si>
  <si>
    <t>422010003000.S</t>
  </si>
  <si>
    <t>Filter závitový na vodu 3/4", FF, PN 20, mosadz</t>
  </si>
  <si>
    <t>348</t>
  </si>
  <si>
    <t>179</t>
  </si>
  <si>
    <t>722221370.S</t>
  </si>
  <si>
    <t>Montáž vodovodného filtra závitového G 1</t>
  </si>
  <si>
    <t>1204780863</t>
  </si>
  <si>
    <t>180</t>
  </si>
  <si>
    <t>422010003100.S</t>
  </si>
  <si>
    <t>Filter závitový na vodu 1", FF, PN 20, mosadz</t>
  </si>
  <si>
    <t>352</t>
  </si>
  <si>
    <t>181</t>
  </si>
  <si>
    <t>722221375.S</t>
  </si>
  <si>
    <t>Montáž vodovodného filtra závitového G 5/4</t>
  </si>
  <si>
    <t>274085521</t>
  </si>
  <si>
    <t>422010003200.S</t>
  </si>
  <si>
    <t>Filter závitový na vodu 5/4", FF, PN 20, mosadz</t>
  </si>
  <si>
    <t>356</t>
  </si>
  <si>
    <t>183</t>
  </si>
  <si>
    <t>722222012.S</t>
  </si>
  <si>
    <t>Montáž uzatváracieho ventilu šikmého na pitnú vodu DN 15</t>
  </si>
  <si>
    <t>-11864292</t>
  </si>
  <si>
    <t>184</t>
  </si>
  <si>
    <t>551110029503</t>
  </si>
  <si>
    <t>Ventil uzatvárací šikmý DN 15 na pitnú vodu s vnútorným závitom, nestúpavé vreteno, s vypúšťaním</t>
  </si>
  <si>
    <t>360</t>
  </si>
  <si>
    <t>185</t>
  </si>
  <si>
    <t>722222014.S</t>
  </si>
  <si>
    <t>Montáž uzatváracieho ventilu šikmého na pitnú vodu DN 20</t>
  </si>
  <si>
    <t>1532078413</t>
  </si>
  <si>
    <t>551110029510.S</t>
  </si>
  <si>
    <t>Ventil uzatvárací šikmý DN 20 na pitnú vodu s vnútorným závitom, nestúpavé vreteno, s vypúšťaním</t>
  </si>
  <si>
    <t>364</t>
  </si>
  <si>
    <t>187</t>
  </si>
  <si>
    <t>722222016.S</t>
  </si>
  <si>
    <t>Montáž uzatváracieho ventilu šikmého na pitnú vodu DN 25</t>
  </si>
  <si>
    <t>1224331485</t>
  </si>
  <si>
    <t>188</t>
  </si>
  <si>
    <t>551110029523</t>
  </si>
  <si>
    <t>Ventil uzatvárací šikmý DN 25 na pitnú vodu s vnútorným závitom, nestúpavé vreteno, s vypúšťaním</t>
  </si>
  <si>
    <t>368</t>
  </si>
  <si>
    <t>189</t>
  </si>
  <si>
    <t>722222018.S</t>
  </si>
  <si>
    <t>Montáž uzatváracieho ventilu šikmého na pitnú vodu DN 32</t>
  </si>
  <si>
    <t>-2035215611</t>
  </si>
  <si>
    <t>1-1</t>
  </si>
  <si>
    <t>551110029533</t>
  </si>
  <si>
    <t>Ventil uzatvárací šikmý DN 32 na pitnú vodu s vnútorným závitom, nestúpavé vreteno, s vypúšťaním</t>
  </si>
  <si>
    <t>372</t>
  </si>
  <si>
    <t>191</t>
  </si>
  <si>
    <t>722290226.S</t>
  </si>
  <si>
    <t>Tlaková skúška vodovodného potrubia závitového do DN 50</t>
  </si>
  <si>
    <t>1233095845</t>
  </si>
  <si>
    <t>10,6+30,7+10,75+7,5</t>
  </si>
  <si>
    <t>192</t>
  </si>
  <si>
    <t>722290234.S</t>
  </si>
  <si>
    <t>Prepláchnutie a dezinfekcia vodovodného potrubia do DN 80</t>
  </si>
  <si>
    <t>-2025264747</t>
  </si>
  <si>
    <t>59,55</t>
  </si>
  <si>
    <t>193</t>
  </si>
  <si>
    <t>722290823.S</t>
  </si>
  <si>
    <t>Vnútrostav. premiestnenie vybúraných hmôt vnútorný vodovod vodorovne do 100 m z budov vys. do 24 m</t>
  </si>
  <si>
    <t>-1075038603</t>
  </si>
  <si>
    <t>1,237*0,25</t>
  </si>
  <si>
    <t>998722203.S</t>
  </si>
  <si>
    <t>Presun hmôt pre vnútorný vodovod v objektoch výšky nad 12 do 24 m</t>
  </si>
  <si>
    <t>-1616958281</t>
  </si>
  <si>
    <t>725</t>
  </si>
  <si>
    <t xml:space="preserve">Zdravotechnika - zariaď. predmety </t>
  </si>
  <si>
    <t>195</t>
  </si>
  <si>
    <t>725110814.S</t>
  </si>
  <si>
    <t>Demontáž záchoda odsávacieho alebo kombinačného,  -0,03420t</t>
  </si>
  <si>
    <t>súb.</t>
  </si>
  <si>
    <t>391180615</t>
  </si>
  <si>
    <t>196</t>
  </si>
  <si>
    <t>725130811.S</t>
  </si>
  <si>
    <t>Demontáž pisoárového státia 1 dielnych,  -0,03968t</t>
  </si>
  <si>
    <t>672061271</t>
  </si>
  <si>
    <t>197</t>
  </si>
  <si>
    <t>725149715.S</t>
  </si>
  <si>
    <t>Montáž predstenového systému záchodov do ľahkých stien s kovovou konštrukciou</t>
  </si>
  <si>
    <t>-2131987531</t>
  </si>
  <si>
    <t>552370000100</t>
  </si>
  <si>
    <t>Predstenový systém DuoFix pre závesné WC, výška 1120 mm so splachovacou podomietkovou nádržou Sigma 12, bezbariérový, plast, GEBERIT</t>
  </si>
  <si>
    <t>388</t>
  </si>
  <si>
    <t>199</t>
  </si>
  <si>
    <t>725149720.S</t>
  </si>
  <si>
    <t>Montáž záchodu do predstenového systému</t>
  </si>
  <si>
    <t>1133699703</t>
  </si>
  <si>
    <t>200</t>
  </si>
  <si>
    <t>642360000500.S</t>
  </si>
  <si>
    <t>Misa záchodová keramická závesná so splachovacím okruhom</t>
  </si>
  <si>
    <t>392</t>
  </si>
  <si>
    <t>201</t>
  </si>
  <si>
    <t>554330000200.S</t>
  </si>
  <si>
    <t>Záchodové sedadlo plastové s poklopom s automatickým pozvoľným sklápaním</t>
  </si>
  <si>
    <t>394</t>
  </si>
  <si>
    <t>552380000100</t>
  </si>
  <si>
    <t>Ovládacie tlačidlo podomietkové pre dvojité splachovanie Sigma20, 246x164 mm, lesklý/matný/lesklý chróm, GEBERIT</t>
  </si>
  <si>
    <t>396</t>
  </si>
  <si>
    <t>203</t>
  </si>
  <si>
    <t>552380000103</t>
  </si>
  <si>
    <t>Tlmiaca podložka pod WC</t>
  </si>
  <si>
    <t>398</t>
  </si>
  <si>
    <t>725149740.S</t>
  </si>
  <si>
    <t>Montáž predstenového systému pisoárov do ľahkých stien s kovovou konštrukciou</t>
  </si>
  <si>
    <t>134789241</t>
  </si>
  <si>
    <t>205</t>
  </si>
  <si>
    <t>552370000800</t>
  </si>
  <si>
    <t>Predstenový systém DuoFix pre pisoár, univerzálny, výška 1120-1300 mm pre rozprašovaciu hlavu, plast, GEBERIT</t>
  </si>
  <si>
    <t>402</t>
  </si>
  <si>
    <t>206</t>
  </si>
  <si>
    <t>725149745.S</t>
  </si>
  <si>
    <t>Montáž pisoáru do predstenového systému</t>
  </si>
  <si>
    <t>-277693175</t>
  </si>
  <si>
    <t>207</t>
  </si>
  <si>
    <t>642510000200.S</t>
  </si>
  <si>
    <t>Pisoár so senzorom keramický závesný</t>
  </si>
  <si>
    <t>406</t>
  </si>
  <si>
    <t>7251497832</t>
  </si>
  <si>
    <t>Montáž predstenového systému výlevky do ľahkých stien s kovovou konštrukciou</t>
  </si>
  <si>
    <t>1945866149</t>
  </si>
  <si>
    <t>209</t>
  </si>
  <si>
    <t>5523700012045</t>
  </si>
  <si>
    <t>Predstenový systém pre výlevku</t>
  </si>
  <si>
    <t>410</t>
  </si>
  <si>
    <t>210</t>
  </si>
  <si>
    <t>725210821.S</t>
  </si>
  <si>
    <t>Demontáž umývadiel alebo umývadielok bez výtokovej armatúry,  -0,01946t</t>
  </si>
  <si>
    <t>144541679</t>
  </si>
  <si>
    <t>211</t>
  </si>
  <si>
    <t>725219201.S</t>
  </si>
  <si>
    <t>Montáž umývadla keramického na konzoly, bez výtokovej armatúry</t>
  </si>
  <si>
    <t>-354786455</t>
  </si>
  <si>
    <t>642110004300.S</t>
  </si>
  <si>
    <t>Umývadlo keramické</t>
  </si>
  <si>
    <t>416</t>
  </si>
  <si>
    <t>213</t>
  </si>
  <si>
    <t>642110004304</t>
  </si>
  <si>
    <t>Na mieste upravená traverza</t>
  </si>
  <si>
    <t>-1823853665</t>
  </si>
  <si>
    <t>2-2</t>
  </si>
  <si>
    <t>214</t>
  </si>
  <si>
    <t>725291114.S</t>
  </si>
  <si>
    <t>Montáž doplnkov zariadení kúpeľní a záchodov, madlá</t>
  </si>
  <si>
    <t>337966638</t>
  </si>
  <si>
    <t>215</t>
  </si>
  <si>
    <t>642520000223</t>
  </si>
  <si>
    <t>Pisoárová deliaca stena Duravit lxšxhr 700x400x100 mm, keramická,</t>
  </si>
  <si>
    <t>422</t>
  </si>
  <si>
    <t>725330820.S</t>
  </si>
  <si>
    <t>Demontáž výlevky bez výtokovej armatúry, bez nádrže a splachovacieho potrubia, diturvitovej,  -0,03470t</t>
  </si>
  <si>
    <t>-1666308005</t>
  </si>
  <si>
    <t>217</t>
  </si>
  <si>
    <t>725332320.S</t>
  </si>
  <si>
    <t>Montáž výlevky keramickej závesnej bez výtokovej armatúry</t>
  </si>
  <si>
    <t>-118401244</t>
  </si>
  <si>
    <t>218</t>
  </si>
  <si>
    <t>552320000202</t>
  </si>
  <si>
    <t>Výlevka závesná s  nerez mrežou</t>
  </si>
  <si>
    <t>428</t>
  </si>
  <si>
    <t>219</t>
  </si>
  <si>
    <t>725590813.S</t>
  </si>
  <si>
    <t>Vnútrostaveniskové premiestnenie vybúraných hmôt zariaďovacích predmetov vodorovne do 100 m z budov s výš. do 24 m</t>
  </si>
  <si>
    <t>-1157742054</t>
  </si>
  <si>
    <t>1,917*0,25</t>
  </si>
  <si>
    <t>725820810.S</t>
  </si>
  <si>
    <t>Demontáž batérie drezovej, umývadlovej nástennej,  -0,0026t</t>
  </si>
  <si>
    <t>-782606188</t>
  </si>
  <si>
    <t>5+1</t>
  </si>
  <si>
    <t>221</t>
  </si>
  <si>
    <t>725829201.S</t>
  </si>
  <si>
    <t>Montáž batérie umývadlovej a drezovej nástennej pákovej alebo klasickej s mechanickým ovládaním</t>
  </si>
  <si>
    <t>65551399</t>
  </si>
  <si>
    <t>222</t>
  </si>
  <si>
    <t>551450000200</t>
  </si>
  <si>
    <t>Batéria drezová nástenná Logo Neo DN 15, rozmer dxšxv 253x147x103 mm, jednopáková, chróm, KLUDI</t>
  </si>
  <si>
    <t>436</t>
  </si>
  <si>
    <t>223</t>
  </si>
  <si>
    <t>725829402.S</t>
  </si>
  <si>
    <t>Montáž batérie umývadlovej a drezovej stojankovej, so senzorovým ovládaním s prívodom teplej a studenej vody</t>
  </si>
  <si>
    <t>-2131286566</t>
  </si>
  <si>
    <t>41507</t>
  </si>
  <si>
    <t>SCHELL elekt.batéria Celis 230</t>
  </si>
  <si>
    <t>440</t>
  </si>
  <si>
    <t>225</t>
  </si>
  <si>
    <t>725869301.S</t>
  </si>
  <si>
    <t>Montáž zápachovej uzávierky pre zariaďovacie predmety, umývadlovej do D 40</t>
  </si>
  <si>
    <t>469480549</t>
  </si>
  <si>
    <t>226</t>
  </si>
  <si>
    <t>551620006400.S</t>
  </si>
  <si>
    <t>Zápachová uzávierka - sifón pre umývadlá DN 40 chrom</t>
  </si>
  <si>
    <t>444</t>
  </si>
  <si>
    <t>227</t>
  </si>
  <si>
    <t>998725203.S</t>
  </si>
  <si>
    <t>Presun hmôt pre zariaďovacie predmety v objektoch výšky nad 12 do 24 m</t>
  </si>
  <si>
    <t>1865217566</t>
  </si>
  <si>
    <t>731</t>
  </si>
  <si>
    <t>Ústredné kúrenie, kotolne</t>
  </si>
  <si>
    <t>73-3</t>
  </si>
  <si>
    <t>ÚK - skúšky</t>
  </si>
  <si>
    <t>hod</t>
  </si>
  <si>
    <t>448</t>
  </si>
  <si>
    <t>734</t>
  </si>
  <si>
    <t>Ústredné kúrenie - armatúry</t>
  </si>
  <si>
    <t>229</t>
  </si>
  <si>
    <t>734411111</t>
  </si>
  <si>
    <t>Teplomer technický s ochranným púzdrom - priamy typ 160 prev."A"</t>
  </si>
  <si>
    <t>-1498064409</t>
  </si>
  <si>
    <t>230</t>
  </si>
  <si>
    <t>998734203</t>
  </si>
  <si>
    <t>Presun hmôt pre armatúry v objektoch výšky nad 6 do 24 m</t>
  </si>
  <si>
    <t>507085049</t>
  </si>
  <si>
    <t>735</t>
  </si>
  <si>
    <t>Ústredné kúrenie - vykurovacie telesá</t>
  </si>
  <si>
    <t>231</t>
  </si>
  <si>
    <t>7350009121</t>
  </si>
  <si>
    <t>Vyregulovanie dvojregulačného ventilu s termostatickým ovládaním</t>
  </si>
  <si>
    <t>454</t>
  </si>
  <si>
    <t>735110911</t>
  </si>
  <si>
    <t>Oprava vykurovacieho telesa  liatinového 850/850, RADIÁTOR pôvodný liatinový repasovaný, náter RAL9003. Radiátory v nových pozíciách budú doplnené zrušenými.</t>
  </si>
  <si>
    <t>456</t>
  </si>
  <si>
    <t>"R.1 -radiator 850/580"           2</t>
  </si>
  <si>
    <t>233</t>
  </si>
  <si>
    <t>735151812</t>
  </si>
  <si>
    <t>Demontáž radiátora ,  -0,02326t</t>
  </si>
  <si>
    <t>458</t>
  </si>
  <si>
    <t>"subor 1.L/B.5 - radiator"                1</t>
  </si>
  <si>
    <t>234</t>
  </si>
  <si>
    <t>998735203</t>
  </si>
  <si>
    <t>Presun hmôt pre vykurovacie telesá v objektoch výšky nad 12 do 24 m</t>
  </si>
  <si>
    <t>460</t>
  </si>
  <si>
    <t>763</t>
  </si>
  <si>
    <t>Konštrukcie - drevostavby</t>
  </si>
  <si>
    <t>235</t>
  </si>
  <si>
    <t>763119120</t>
  </si>
  <si>
    <t>SDK konštrukcia ochrana hran (rohov)</t>
  </si>
  <si>
    <t>462</t>
  </si>
  <si>
    <t>763119210</t>
  </si>
  <si>
    <t>SDK konštrukcia základný penetračný náter (Grundierung)</t>
  </si>
  <si>
    <t>464</t>
  </si>
  <si>
    <t>"subor 1.L/P2- podhľad s.v.2600"                    0,45</t>
  </si>
  <si>
    <t>Medzisúčet  P2</t>
  </si>
  <si>
    <t>"subor 1.L/P3- podhľad s.v.3000"                    4,70</t>
  </si>
  <si>
    <t>Medzisúčet  P3</t>
  </si>
  <si>
    <t>"subor 1.L/P4- podhľad s.v.3200"                   0,90</t>
  </si>
  <si>
    <t>Medzisúčet  P4</t>
  </si>
  <si>
    <t>"subor 1.L/P5- podhľad s.v.2600"                    2,00</t>
  </si>
  <si>
    <t>Medzisúčet  P5</t>
  </si>
  <si>
    <t>"subor 1.L/P6- podhľad s.v.2800"                    0,90</t>
  </si>
  <si>
    <t>Medzisúčet  P6</t>
  </si>
  <si>
    <t>"subor 1.L/P7- podhľad pri oknách"             14,00</t>
  </si>
  <si>
    <t>Medzisúčet  P7</t>
  </si>
  <si>
    <t>237</t>
  </si>
  <si>
    <t>763125385</t>
  </si>
  <si>
    <t>SDK predsadená stena -podomioetkový inštalačný systém</t>
  </si>
  <si>
    <t>466</t>
  </si>
  <si>
    <t>"subor 1.L/S2 - predsadená stena"               22,00</t>
  </si>
  <si>
    <t>238</t>
  </si>
  <si>
    <t>763133310</t>
  </si>
  <si>
    <t>SDK podhľad KNAUF , závesná dvojvrstvová kca v jednej rovine, profil CD a UD, dosky GKBI hr. 12,5 mm</t>
  </si>
  <si>
    <t>468</t>
  </si>
  <si>
    <t>239</t>
  </si>
  <si>
    <t>7631345-1</t>
  </si>
  <si>
    <t>Úpravy  podhľadu pre svietidlá - zapustené</t>
  </si>
  <si>
    <t>470</t>
  </si>
  <si>
    <t>"subor 1.L/S1"                   7</t>
  </si>
  <si>
    <t>7631345-4</t>
  </si>
  <si>
    <t>Úpravy  podhľadu pre svietidlá - prisadené dl.1500mm</t>
  </si>
  <si>
    <t>472</t>
  </si>
  <si>
    <t>"subor 1.L/S5"                   2</t>
  </si>
  <si>
    <t>241</t>
  </si>
  <si>
    <t>763170031</t>
  </si>
  <si>
    <t>Revízne dvierka s pevnými pántmi 300x300 mm</t>
  </si>
  <si>
    <t>474</t>
  </si>
  <si>
    <t>242</t>
  </si>
  <si>
    <t>7631700322</t>
  </si>
  <si>
    <t>Revízne dvierka s pevnými pántmi 150x250mm</t>
  </si>
  <si>
    <t>476</t>
  </si>
  <si>
    <t>243</t>
  </si>
  <si>
    <t>763190010</t>
  </si>
  <si>
    <t>Úprava spojov medzi sdk konštrukciou a murivom, betónovou konštrukciou prepáskovaním a pretmelením</t>
  </si>
  <si>
    <t>478</t>
  </si>
  <si>
    <t>998763406</t>
  </si>
  <si>
    <t>Presun hmôt pre sádrokartónové konštrukcie v stavbách(objektoch )výšky od 24 do 52 m</t>
  </si>
  <si>
    <t>480</t>
  </si>
  <si>
    <t>766</t>
  </si>
  <si>
    <t>Konštrukcie stolárske</t>
  </si>
  <si>
    <t>245</t>
  </si>
  <si>
    <t>766662113</t>
  </si>
  <si>
    <t>Znovuosadenie dverového krídla otočného jednokrídlového  vrátane kovania</t>
  </si>
  <si>
    <t>482</t>
  </si>
  <si>
    <t>"DP3A.L   800/2000"                   1</t>
  </si>
  <si>
    <t>"DP3A.P   800/2000"                   1</t>
  </si>
  <si>
    <t>"D3A.L   650/2000"                     1</t>
  </si>
  <si>
    <t>"D3A.P   650/2000"                     1</t>
  </si>
  <si>
    <t>246</t>
  </si>
  <si>
    <t>766662912-A</t>
  </si>
  <si>
    <t>Repasia dverných krídiel z tvrdého dreva s výmenou čiastkových prvkov alebo kovaní  (A-kľučka so štítom bez otvoru na kľúč)dyhované, poškodené pôvodné dyhové zosadenky doplniť, lak polomat, ZÁRUBŇA pôvodná repasovaná, náter RAL9003, repasovaný dubový prah</t>
  </si>
  <si>
    <t>484</t>
  </si>
  <si>
    <t>"DP3A.L   800/2000"                   1*0,80*2,00</t>
  </si>
  <si>
    <t>"DP3A.P   800/2000"                   1*0,80*2,00</t>
  </si>
  <si>
    <t>"D3A.L   650/2000"                     1*0,65*2,00</t>
  </si>
  <si>
    <t>"D3A.P   650/2000"                     1*0,65*2,00</t>
  </si>
  <si>
    <t>247</t>
  </si>
  <si>
    <t>766669116</t>
  </si>
  <si>
    <t>Montáž samozatvárača pre dverné krídla s hmotnosťou do 25 kg</t>
  </si>
  <si>
    <t>486</t>
  </si>
  <si>
    <t>"tabulka prvkov -35"             2</t>
  </si>
  <si>
    <t>5491701010</t>
  </si>
  <si>
    <t>Hydraulický samozatvárač - váha dverí do 25 kg</t>
  </si>
  <si>
    <t>488</t>
  </si>
  <si>
    <t>249</t>
  </si>
  <si>
    <t>76699</t>
  </si>
  <si>
    <t>Montáž a dodávka zabudovaných skriniek</t>
  </si>
  <si>
    <t>komplet</t>
  </si>
  <si>
    <t>490</t>
  </si>
  <si>
    <t>"zabudované skrinky"              1</t>
  </si>
  <si>
    <t>250</t>
  </si>
  <si>
    <t>998766204</t>
  </si>
  <si>
    <t>Presun hmot pre konštrukcie stolárske v objektoch výšky nad 24 do 36 m</t>
  </si>
  <si>
    <t>492</t>
  </si>
  <si>
    <t>767</t>
  </si>
  <si>
    <t>Konštrukcie doplnkové kovové</t>
  </si>
  <si>
    <t>251</t>
  </si>
  <si>
    <t>767131113</t>
  </si>
  <si>
    <t>Montáž sanitárných priečok</t>
  </si>
  <si>
    <t>494</t>
  </si>
  <si>
    <t>"subor 1.L/S4 - kabínky"               10,00*2,145</t>
  </si>
  <si>
    <t>63431000</t>
  </si>
  <si>
    <t>Sanitárne priečky SVF 30.EGGER, jasná šedá vr, dverí</t>
  </si>
  <si>
    <t>496</t>
  </si>
  <si>
    <t>253</t>
  </si>
  <si>
    <t>998767204</t>
  </si>
  <si>
    <t>Presun hmôt pre kovové stavebné doplnkové konštrukcie v objektoch výšky nad 24 do 36 m</t>
  </si>
  <si>
    <t>498</t>
  </si>
  <si>
    <t>771</t>
  </si>
  <si>
    <t>Podlahy z dlaždíc</t>
  </si>
  <si>
    <t>254</t>
  </si>
  <si>
    <t>771580030</t>
  </si>
  <si>
    <t>Montáž podláh z mozaiky s rovnými hranami do tmelu</t>
  </si>
  <si>
    <t>500</t>
  </si>
  <si>
    <t>255</t>
  </si>
  <si>
    <t>597865141</t>
  </si>
  <si>
    <t>Malá šesťuholníková mozaiková dlažba s hranou 6-uholníka dlhou 23 mm, šparovacia hmota</t>
  </si>
  <si>
    <t>502</t>
  </si>
  <si>
    <t>771579815</t>
  </si>
  <si>
    <t>Rezanie hrán obkladačiek a dlaždíc pod 45 stupňovým uhlom - Jolly hrany</t>
  </si>
  <si>
    <t>504</t>
  </si>
  <si>
    <t>257</t>
  </si>
  <si>
    <t>998771204</t>
  </si>
  <si>
    <t>Presun hmôt pre podlahy z dlaždíc v objektoch výšky nad 24 do 36 m</t>
  </si>
  <si>
    <t>506</t>
  </si>
  <si>
    <t>777</t>
  </si>
  <si>
    <t>Podlahy syntetické</t>
  </si>
  <si>
    <t>777641902</t>
  </si>
  <si>
    <t>Opravy podláh nátermi  penetračnými akrylovými</t>
  </si>
  <si>
    <t>508</t>
  </si>
  <si>
    <t>259</t>
  </si>
  <si>
    <t>998777204</t>
  </si>
  <si>
    <t>Presun hmôt pre podlahy syntetické v objektoch výšky nad 24 do 36 m</t>
  </si>
  <si>
    <t>510</t>
  </si>
  <si>
    <t>781</t>
  </si>
  <si>
    <t>Dokončovacie práce a obklady</t>
  </si>
  <si>
    <t>260</t>
  </si>
  <si>
    <t>781445011</t>
  </si>
  <si>
    <t>Montáž obkladov vnútor. stien z obkladačiek kladených do tmelu veľ. 100x100 mm vr. ukončujúcich líšt</t>
  </si>
  <si>
    <t>512</t>
  </si>
  <si>
    <t>"subor 1.L/ - obklad 100x100"         92,00</t>
  </si>
  <si>
    <t>261</t>
  </si>
  <si>
    <t>5976551000</t>
  </si>
  <si>
    <t>Obkladačky keramické  100x100 biele</t>
  </si>
  <si>
    <t>514</t>
  </si>
  <si>
    <t>92*1,02 "Přepočítané koeficientom množstva</t>
  </si>
  <si>
    <t>262</t>
  </si>
  <si>
    <t>998781204</t>
  </si>
  <si>
    <t>Presun hmôt pre obklady keramické v objektoch výšky nad 24 do 36 m</t>
  </si>
  <si>
    <t>516</t>
  </si>
  <si>
    <t>783</t>
  </si>
  <si>
    <t>Dokončovacie práce - nátery</t>
  </si>
  <si>
    <t>263</t>
  </si>
  <si>
    <t>783201811</t>
  </si>
  <si>
    <t>Odstránenie starých náterov z kovových stavebných doplnkových konštrukcií oškrabaním</t>
  </si>
  <si>
    <t>518</t>
  </si>
  <si>
    <t>"DP3A.L   800/2000"                   1*(0,80+2,00*2)*(0,25+2*0,05)</t>
  </si>
  <si>
    <t>"DP3A.P   800/2000"                   1*(0,80+2,00*2)*(0,25+2*0,05)</t>
  </si>
  <si>
    <t>"D3A.L   650/2000"                     1*(0,65+2,00*2)*(0,25+2*0,05)</t>
  </si>
  <si>
    <t>"D3A.P   650/2000"                     1*(0,65+2,00*2)*(0,25+2*0,05)</t>
  </si>
  <si>
    <t>264</t>
  </si>
  <si>
    <t>783201812</t>
  </si>
  <si>
    <t>Odstránenie starých náterov z kovových stavebných doplnkových konštrukcií oceľovou kefou</t>
  </si>
  <si>
    <t>520</t>
  </si>
  <si>
    <t>265</t>
  </si>
  <si>
    <t>783214900</t>
  </si>
  <si>
    <t>Oprava náterov kov.stav.doplnk.konštr. olejové jednonásobné s 1x emailovaním - 70µm</t>
  </si>
  <si>
    <t>522</t>
  </si>
  <si>
    <t>266</t>
  </si>
  <si>
    <t>783221900</t>
  </si>
  <si>
    <t>Oprava náterov kov.stav.doplnk.konštr. syntetické na vzduchu schnúce jednonásobné - 35μm</t>
  </si>
  <si>
    <t>524</t>
  </si>
  <si>
    <t>267</t>
  </si>
  <si>
    <t>783601814</t>
  </si>
  <si>
    <t>Odstránenie starých náterov zo stolár. výrobkov oškrabaním s obrúsením, dverí</t>
  </si>
  <si>
    <t>526</t>
  </si>
  <si>
    <t>"DP3A.L   800/2000"                   1*0,80*2,00*2</t>
  </si>
  <si>
    <t>"DP3A.P   800/2000"                   1*0,80*2,00*2</t>
  </si>
  <si>
    <t>"D3A.L   650/2000"                     1*0,65*2,00*2</t>
  </si>
  <si>
    <t>"D3A.P   650/2000"                     1*0,65*2,00*2</t>
  </si>
  <si>
    <t>268</t>
  </si>
  <si>
    <t>783622940</t>
  </si>
  <si>
    <t>Oprava náterov stolár.výrobkov syntetické dvojnás. 2x tmelením, žilkovaním, lazúrovaním, 1x lakovaním</t>
  </si>
  <si>
    <t>528</t>
  </si>
  <si>
    <t>784</t>
  </si>
  <si>
    <t>Dokončovacie práce - maľby</t>
  </si>
  <si>
    <t>269</t>
  </si>
  <si>
    <t>784133931</t>
  </si>
  <si>
    <t>Oprava, maľby z maliarskych zmesí Primalex, Farmal,  dvojnásobné, tónované na jemnozrnný podklad na schodisku výšky do 3, 80 m</t>
  </si>
  <si>
    <t>530</t>
  </si>
  <si>
    <t>"stavajúce steny bez zásahov"          15,00</t>
  </si>
  <si>
    <t>270</t>
  </si>
  <si>
    <t>784401801</t>
  </si>
  <si>
    <t>Odstránenie malieb obrúsením a oprášením, výšky do 3, 80 m</t>
  </si>
  <si>
    <t>532</t>
  </si>
  <si>
    <t>"stavajúce steny bez zásahov"         15,00</t>
  </si>
  <si>
    <t>271</t>
  </si>
  <si>
    <t>784410100</t>
  </si>
  <si>
    <t>Penetrovanie jednonásobné jemnozrnných podkladov výšky do 3, 80 m</t>
  </si>
  <si>
    <t>534</t>
  </si>
  <si>
    <t>272</t>
  </si>
  <si>
    <t>784410600</t>
  </si>
  <si>
    <t>Vyrovnanie trhlín a nerovností na jemnozrnných povrchoch výšky do 3, 80 m</t>
  </si>
  <si>
    <t>536</t>
  </si>
  <si>
    <t>273</t>
  </si>
  <si>
    <t>784411301</t>
  </si>
  <si>
    <t>Pačokovanie vápenným mliekom jednonásobné jemnozrnných podkladov výšky do 3, 80 m</t>
  </si>
  <si>
    <t>538</t>
  </si>
  <si>
    <t>274</t>
  </si>
  <si>
    <t>784452471</t>
  </si>
  <si>
    <t>Maľby z maliarskych zmesí Primalex, Farmal, ručne nanášané dvojnásobné na jemnozrnný podklad výšky do 3, 80 m</t>
  </si>
  <si>
    <t>540</t>
  </si>
  <si>
    <t>"pačok"                                      26,60</t>
  </si>
  <si>
    <t>"SDK predsteny-časť"           22*0,3</t>
  </si>
  <si>
    <t>"SDK podhlad/nový"             22,95</t>
  </si>
  <si>
    <t>Práce a dodávky M</t>
  </si>
  <si>
    <t>21-M</t>
  </si>
  <si>
    <t>Elektromontáže</t>
  </si>
  <si>
    <t>275</t>
  </si>
  <si>
    <t>210010301</t>
  </si>
  <si>
    <t>Krabica prístrojová bez zapojenia (1901, KP 68, KZ 3)</t>
  </si>
  <si>
    <t>542</t>
  </si>
  <si>
    <t>276</t>
  </si>
  <si>
    <t>3201254875</t>
  </si>
  <si>
    <t>Krabica prístrojová KP 68</t>
  </si>
  <si>
    <t>544</t>
  </si>
  <si>
    <t>277</t>
  </si>
  <si>
    <t>210010321</t>
  </si>
  <si>
    <t>Krabica odbočná s viečkom, svorkovnicou vrátane zapojenia (1903, KR 68) kruhová</t>
  </si>
  <si>
    <t>546</t>
  </si>
  <si>
    <t>278</t>
  </si>
  <si>
    <t>3201254785</t>
  </si>
  <si>
    <t>Krabica rozvodná KR 68 vr.wagosvoriek</t>
  </si>
  <si>
    <t>548</t>
  </si>
  <si>
    <t>279</t>
  </si>
  <si>
    <t>210110041</t>
  </si>
  <si>
    <t>Spínače polozapustené a zapustené vrátane zapojenia jednopólový - radenie 1</t>
  </si>
  <si>
    <t>550</t>
  </si>
  <si>
    <t>280</t>
  </si>
  <si>
    <t>3205485485</t>
  </si>
  <si>
    <t>Spínač č.1 10A/230V,IP20</t>
  </si>
  <si>
    <t>552</t>
  </si>
  <si>
    <t>281</t>
  </si>
  <si>
    <t>210110043</t>
  </si>
  <si>
    <t>Spínač polozapustený a zapustený vrátane zapojenia sériový prep.stried. - radenie 5</t>
  </si>
  <si>
    <t>554</t>
  </si>
  <si>
    <t>282</t>
  </si>
  <si>
    <t>3751200014</t>
  </si>
  <si>
    <t>Spínač č.5 10A/230V,IP20</t>
  </si>
  <si>
    <t>556</t>
  </si>
  <si>
    <t>283</t>
  </si>
  <si>
    <t>210110045</t>
  </si>
  <si>
    <t>Spínač polozapustený a zapustený vrátane zapojenia stried.prep.- radenie 6</t>
  </si>
  <si>
    <t>558</t>
  </si>
  <si>
    <t>284</t>
  </si>
  <si>
    <t>210111012</t>
  </si>
  <si>
    <t>Domová zásuvka polozapustená alebo zapustená, 10/16 A 250 V 2P + Z 2 x zapojenie</t>
  </si>
  <si>
    <t>560</t>
  </si>
  <si>
    <t>285</t>
  </si>
  <si>
    <t>3185184844</t>
  </si>
  <si>
    <t>Zásuvka 230V, podomietková, uložená v rámiku IP43</t>
  </si>
  <si>
    <t>562</t>
  </si>
  <si>
    <t>286</t>
  </si>
  <si>
    <t>210220321</t>
  </si>
  <si>
    <t>Svorka na potrub."Bernard" vrát. pásika(bez vodiča a prípoj. vodiča)</t>
  </si>
  <si>
    <t>564</t>
  </si>
  <si>
    <t>287</t>
  </si>
  <si>
    <t>3333652100</t>
  </si>
  <si>
    <t>Svorka Bernard</t>
  </si>
  <si>
    <t>566</t>
  </si>
  <si>
    <t>288</t>
  </si>
  <si>
    <t>210220124</t>
  </si>
  <si>
    <t>A-Zapustené, merané DOWNLIGHT</t>
  </si>
  <si>
    <t>568</t>
  </si>
  <si>
    <t>289</t>
  </si>
  <si>
    <t>3201247410</t>
  </si>
  <si>
    <t>570</t>
  </si>
  <si>
    <t>210214745</t>
  </si>
  <si>
    <t>B-Prisadené, merané DOWNLIGHT</t>
  </si>
  <si>
    <t>572</t>
  </si>
  <si>
    <t>291</t>
  </si>
  <si>
    <t>3698521475</t>
  </si>
  <si>
    <t>574</t>
  </si>
  <si>
    <t>292</t>
  </si>
  <si>
    <t>2102587451</t>
  </si>
  <si>
    <t>C-LED pás 1950lm, 17W/m, 12V DC + Al profil</t>
  </si>
  <si>
    <t>576</t>
  </si>
  <si>
    <t>293</t>
  </si>
  <si>
    <t>3365325201</t>
  </si>
  <si>
    <t>578</t>
  </si>
  <si>
    <t>2023254141.1</t>
  </si>
  <si>
    <t>Zdroj 12V AC-DC SELV 100W</t>
  </si>
  <si>
    <t>580</t>
  </si>
  <si>
    <t>295</t>
  </si>
  <si>
    <t>3652147845.4</t>
  </si>
  <si>
    <t>582</t>
  </si>
  <si>
    <t>214789521</t>
  </si>
  <si>
    <t>D-Líniové svietidlo nástenné, lineárna žiarivka 24W T5, 600mm</t>
  </si>
  <si>
    <t>584</t>
  </si>
  <si>
    <t>297</t>
  </si>
  <si>
    <t>3020105023</t>
  </si>
  <si>
    <t>586</t>
  </si>
  <si>
    <t>210190004</t>
  </si>
  <si>
    <t>Rozvádzač AWEX FZLV-12Ah Kontrolny panel PZS AWEX</t>
  </si>
  <si>
    <t>588</t>
  </si>
  <si>
    <t>299</t>
  </si>
  <si>
    <t>310001684</t>
  </si>
  <si>
    <t>590</t>
  </si>
  <si>
    <t>300</t>
  </si>
  <si>
    <t>210100101</t>
  </si>
  <si>
    <t>Ukončenie Cu drôtov a lán včítane zapojenie, jedna žila, vodič s prierezom do 16 mm2</t>
  </si>
  <si>
    <t>592</t>
  </si>
  <si>
    <t>301</t>
  </si>
  <si>
    <t>210811325</t>
  </si>
  <si>
    <t>Silový kábel nehorľavý 600-1000 V , 3x1,5 mm2 uložený pod omietkou N2XH</t>
  </si>
  <si>
    <t>594</t>
  </si>
  <si>
    <t>321068654</t>
  </si>
  <si>
    <t>Nehorľavé káble - bez funkčnosti N2XH-O  3x 1,5 mm2 bezhalog.</t>
  </si>
  <si>
    <t>596</t>
  </si>
  <si>
    <t>303</t>
  </si>
  <si>
    <t>387984541</t>
  </si>
  <si>
    <t>Nehorľavé káble - bez funkčnosti N2XH-J  3x 1,5 mm2 bezhalog.</t>
  </si>
  <si>
    <t>598</t>
  </si>
  <si>
    <t>210811326</t>
  </si>
  <si>
    <t>Silový kábel nehorľavý 600-1000 V , 3x2,5 mm2 uložený pod omietkou N2XH</t>
  </si>
  <si>
    <t>600</t>
  </si>
  <si>
    <t>305</t>
  </si>
  <si>
    <t>321689495</t>
  </si>
  <si>
    <t>Nehorľavé káble - bez funkčnosti N2XH-J  3x 2,5 mm2 bezhalog.</t>
  </si>
  <si>
    <t>602</t>
  </si>
  <si>
    <t>210811335</t>
  </si>
  <si>
    <t>Silový kábel nehorľavý 600-1000 V , 2x2,5 mm2 uložený pod omietkou  N2XH</t>
  </si>
  <si>
    <t>604</t>
  </si>
  <si>
    <t>307</t>
  </si>
  <si>
    <t>325168486</t>
  </si>
  <si>
    <t>Nehorľavé káble - bez funkčnosti N2XH-J  2x2,5 mm2 bezhalog.</t>
  </si>
  <si>
    <t>606</t>
  </si>
  <si>
    <t>210800507</t>
  </si>
  <si>
    <t>Vodič  medený  a lano nn a vn (v mm2)  CY 6</t>
  </si>
  <si>
    <t>608</t>
  </si>
  <si>
    <t>309</t>
  </si>
  <si>
    <t>3411403848</t>
  </si>
  <si>
    <t>Vodič CY 6 žz</t>
  </si>
  <si>
    <t>610</t>
  </si>
  <si>
    <t>310</t>
  </si>
  <si>
    <t>921</t>
  </si>
  <si>
    <t>Úprava a montáž výzbroje do rozvádzača</t>
  </si>
  <si>
    <t>612</t>
  </si>
  <si>
    <t>311</t>
  </si>
  <si>
    <t>A9D55616</t>
  </si>
  <si>
    <t>Prúdový chránič s nadrúdovou ochranou IDPN N VIGI 16A B 30MA AC</t>
  </si>
  <si>
    <t>614</t>
  </si>
  <si>
    <t>A9D55610</t>
  </si>
  <si>
    <t>Prúdový chránič s nadrúdovou ochranou IDPN N VIGI 10A B 30MA AC</t>
  </si>
  <si>
    <t>616</t>
  </si>
  <si>
    <t>313</t>
  </si>
  <si>
    <t>A9D31610</t>
  </si>
  <si>
    <t>Prúdový chránič s nadrúdovou ochranou IDPN N VIGI 10A C 30MA AC</t>
  </si>
  <si>
    <t>618</t>
  </si>
  <si>
    <t>314</t>
  </si>
  <si>
    <t>2202033652.1</t>
  </si>
  <si>
    <t>Sekanie-otvory pre krabice,prierazy,drážky vr.odvzu sute na skládku</t>
  </si>
  <si>
    <t>620</t>
  </si>
  <si>
    <t>315</t>
  </si>
  <si>
    <t>236987414.2</t>
  </si>
  <si>
    <t>Revízna správa</t>
  </si>
  <si>
    <t>622</t>
  </si>
  <si>
    <t>316</t>
  </si>
  <si>
    <t>2365874510.2</t>
  </si>
  <si>
    <t>Projekt skutočného vyhotovenia</t>
  </si>
  <si>
    <t>624</t>
  </si>
  <si>
    <t>317</t>
  </si>
  <si>
    <t>PPV.1</t>
  </si>
  <si>
    <t>PPV</t>
  </si>
  <si>
    <t>626</t>
  </si>
  <si>
    <t>318</t>
  </si>
  <si>
    <t>PM.1</t>
  </si>
  <si>
    <t>Podružný materiál</t>
  </si>
  <si>
    <t>628</t>
  </si>
  <si>
    <t>21-Ma</t>
  </si>
  <si>
    <t>Elektromontáže doplnky</t>
  </si>
  <si>
    <t>319</t>
  </si>
  <si>
    <t>M105</t>
  </si>
  <si>
    <t>Stenový axiálny ventilátor s časovačom biely priemeru 100mm. Kryt ventilátora je štvorcový bombírovaný s nasávaním spoza predsadeného krytu.</t>
  </si>
  <si>
    <t>630</t>
  </si>
  <si>
    <t>320</t>
  </si>
  <si>
    <t>M107</t>
  </si>
  <si>
    <t>Biele teleso sušiča s vonkajším rozmerom 280 x 355 x 139mm s kovovolesklým výfukom teplého vzduchu umiestneným v ľavom dolnom rohu.</t>
  </si>
  <si>
    <t>632</t>
  </si>
  <si>
    <t>VRN</t>
  </si>
  <si>
    <t>Vedľajšie rozpočtové náklady</t>
  </si>
  <si>
    <t>VRN08</t>
  </si>
  <si>
    <t>Vplyv pracovného prostredia</t>
  </si>
  <si>
    <t>321</t>
  </si>
  <si>
    <t>000800014</t>
  </si>
  <si>
    <t>Vplyv pracovného prostredia - prevádzka investora</t>
  </si>
  <si>
    <t>634</t>
  </si>
  <si>
    <t>VP</t>
  </si>
  <si>
    <t xml:space="preserve">  Práce naviac</t>
  </si>
  <si>
    <t>PN</t>
  </si>
  <si>
    <t>L - Rekonštrukcia toaliet FA STU - ľavá strana</t>
  </si>
  <si>
    <t>"domurovka"             3,66</t>
  </si>
  <si>
    <t>"domurovka"              7,38</t>
  </si>
  <si>
    <t>"domurovka"            9,36</t>
  </si>
  <si>
    <t>"subor 2.L/- S1 -priečky"             6,02</t>
  </si>
  <si>
    <t>"subor 3.L/- S1 -priečky"             5,06</t>
  </si>
  <si>
    <t>"subor 4.L/- S1 -priečky"            2,75</t>
  </si>
  <si>
    <t>"subor 5.L/- S1 -priečky"            3,33</t>
  </si>
  <si>
    <t>"subor 2.L/- S1 -priečky"             6,02*2</t>
  </si>
  <si>
    <t>"subor 3.L/- S1 -priečky"             5,06*2</t>
  </si>
  <si>
    <t>"subor 4.L/- S1 -priečky"            2,75*2</t>
  </si>
  <si>
    <t>"subor 5.L/- S1 -priečky"            3,33*2</t>
  </si>
  <si>
    <t>Medzisúčet</t>
  </si>
  <si>
    <t>"subor 2.L/ - dlažba 100x100"                  3,00</t>
  </si>
  <si>
    <t>"subor 3.L/ - dlažba 100x100"                  2,30</t>
  </si>
  <si>
    <t>"subor 4.L/ - dlažba 100x100"                  2,75</t>
  </si>
  <si>
    <t>"subor 2.L -  DP2A.L dvere 650/2000"               1</t>
  </si>
  <si>
    <t>"subor 2.L -  DP2A.P dvere 650/2000"               1</t>
  </si>
  <si>
    <t>"subor 2.L -  DP2C.P dvere 650/2000"               1</t>
  </si>
  <si>
    <t>"subor 2.L -  D3A.P dvere 650/2000"                2</t>
  </si>
  <si>
    <t>Medzisúčet  2.L</t>
  </si>
  <si>
    <t>"subor 3.L -  DP2A.L dvere 650/2000"             1</t>
  </si>
  <si>
    <t>"subor 3.L -  DP2A.P dvere 650/2000"             1</t>
  </si>
  <si>
    <t>"subor 3.L -  DP2C.L dvere 650/2000"             1</t>
  </si>
  <si>
    <t>"subor 3.L -  D3A.P dvere 650/2000"                2</t>
  </si>
  <si>
    <t>Medzisúčet  3.L</t>
  </si>
  <si>
    <t>"subor 4.L -  DP2A.L dvere 650/2000"             1</t>
  </si>
  <si>
    <t>"subor 4.L -  DP2A.P dvere 650/2000"             1</t>
  </si>
  <si>
    <t>"subor 4.L -  DP2C.L dvere 650/2000"             1</t>
  </si>
  <si>
    <t>"subor 4.L -  D3A.P dvere 650/2000"                2</t>
  </si>
  <si>
    <t>Medzisúčet  4.L</t>
  </si>
  <si>
    <t>"subor 5.L -  DP2A.L dvere 650/2000"             1</t>
  </si>
  <si>
    <t>"subor 5.L -  DP2A.P dvere 650/2000"             1</t>
  </si>
  <si>
    <t>"subor 5.L -  D3A.L dvere 650/2000"                1</t>
  </si>
  <si>
    <t>"subor 5.L -  D3A.P dvere 650/2000"                1</t>
  </si>
  <si>
    <t>Medzisúčet  5.L</t>
  </si>
  <si>
    <t>"pre podhľady"                        91,34</t>
  </si>
  <si>
    <t>92,5*30 "Přepočítané koeficientom množstva</t>
  </si>
  <si>
    <t>"subor 2.L/B.3 - murivo"                   5,10</t>
  </si>
  <si>
    <t>"subor 3.L/B.3 - murivo"                   4,40</t>
  </si>
  <si>
    <t>"subor 4.L/B.3 - murivo"                   5,60</t>
  </si>
  <si>
    <t>"subor 5.L/B.3 - murivo"                   3,32</t>
  </si>
  <si>
    <t>"subor 2.L/B.1 - dlažba"                      22,80</t>
  </si>
  <si>
    <t>"subor 3.L/B.1 - dlažba"                     22,10</t>
  </si>
  <si>
    <t>"subor 4.L/B.1 - dlažba"                     23,40</t>
  </si>
  <si>
    <t>"subor 5.L/B.1 - dlažba"                     23,90</t>
  </si>
  <si>
    <t>968061112</t>
  </si>
  <si>
    <t>Vyvesenie dreveného okenného krídla do suti plochy do 1, 5 m2, -0,01200t</t>
  </si>
  <si>
    <t>"subor 2.L -  B7 - svetlík 770/1250"             1</t>
  </si>
  <si>
    <t>"subor 2.L/B.4 -  dvere 600/1970"                   7</t>
  </si>
  <si>
    <t>"subor 3.L/B.4 -  dvere 600/1970"                   7</t>
  </si>
  <si>
    <t>"subor 4.L/B.4 -  dvere 600/1970"                   7</t>
  </si>
  <si>
    <t>"subor 5.L/B.4 -  dvere 600/1970"                   7</t>
  </si>
  <si>
    <t>"subor 2.L -  DP2A.L dvere 650/2000"               1*0,65*2,00</t>
  </si>
  <si>
    <t>"subor 2.L -  DP2A.P dvere 650/2000"               1*0,65*2,00</t>
  </si>
  <si>
    <t>"subor 2.L -  DP2C.P dvere 650/2000"               1*0,65*2,00</t>
  </si>
  <si>
    <t>"subor 2.L -  D3A.P dvere 650/2000"                2*0,65*2,00</t>
  </si>
  <si>
    <t>"subor 3.L -  DP2A.L dvere 650/2000"             1*0,65*2,00</t>
  </si>
  <si>
    <t>"subor 3.L -  DP2A.P dvere 650/2000"             1*0,65*2,00</t>
  </si>
  <si>
    <t>"subor 3.L -  DP2C.L dvere 650/2000"             1*0,65*2,00</t>
  </si>
  <si>
    <t>"subor 3.L -  D3A.P dvere 650/2000"                2*0,65*2,00</t>
  </si>
  <si>
    <t>"subor 4.L -  DP2A.L dvere 650/2000"             1*0,65*2,00</t>
  </si>
  <si>
    <t>"subor 4.L -  DP2A.P dvere 650/2000"             1*0,65*2,00</t>
  </si>
  <si>
    <t>"subor 4.L -  DP2C.L dvere 650/2000"             1*0,65*2,00</t>
  </si>
  <si>
    <t>"subor 4.L -  D3A.P dvere 650/2000"                2*0,65*2,00</t>
  </si>
  <si>
    <t>"subor 5.L -  DP2A.L dvere 650/2000"             1*0,65*2,00</t>
  </si>
  <si>
    <t>"subor 5.L -  DP2A.P dvere 650/2000"             1*0,65*2,00</t>
  </si>
  <si>
    <t>"subor 5.L -  D3A.L dvere 650/2000"                1*0,65*2,00</t>
  </si>
  <si>
    <t>"subor 5.L -  D3A.P dvere 650/2000"                1*0,65*2,00</t>
  </si>
  <si>
    <t>Medzisúčet 5.L</t>
  </si>
  <si>
    <t>968061125 RS</t>
  </si>
  <si>
    <t>Repasia dreveného svetlíka</t>
  </si>
  <si>
    <t>"subor 2.L -  SV.1 - svetlík 770/1050"               3*0,77*1,05</t>
  </si>
  <si>
    <t>"subor 3.L -  SV.1 - svetlík 770/1050"               3*0,77*1,05</t>
  </si>
  <si>
    <t>"subor 4.L -  SV.1 - svetlík 770/1050"               3*0,77*1,05</t>
  </si>
  <si>
    <t>"subor 5.L -  SV.1 - svetlík 770/1050"               2*0,77*1,05</t>
  </si>
  <si>
    <t>968062244</t>
  </si>
  <si>
    <t>Vybúranie drevených rámov okien jednod. plochy do 1 m2,  -0,04100t</t>
  </si>
  <si>
    <t>"subor 2.L -  B7 - svetlík 770/1250"              0,77*1,25</t>
  </si>
  <si>
    <t>"subor 2.L/B.4 -  dvere 600/1970"                   7*0,60*1,97</t>
  </si>
  <si>
    <t>"subor 3.L/B.4 -  dvere 600/1970"                   7*0,60*1,97</t>
  </si>
  <si>
    <t>"subor 4.L/B.4 -  dvere 600/1970"                   7*0,60*1,97</t>
  </si>
  <si>
    <t>"subor 5.L/B.4 -  dvere 600/1970"                   7*0,60*1,97</t>
  </si>
  <si>
    <t>"prierazy pre inštalácie"      27</t>
  </si>
  <si>
    <t>"prierazy pre inštalácie"       20</t>
  </si>
  <si>
    <t>"prierazy pre inštalácie"       5</t>
  </si>
  <si>
    <t>971033441</t>
  </si>
  <si>
    <t>Vybúranie otvoru v murive tehl. plochy do 0, 25 m2 hr.do 300 mm,  -0,14600t</t>
  </si>
  <si>
    <t>"prierazy pre inštalácie"     2</t>
  </si>
  <si>
    <t>"prierazy pre inštalácie"       33</t>
  </si>
  <si>
    <t>"prierazy pre inštalácie"       15</t>
  </si>
  <si>
    <t>"prierazy pre inštalácie"       4</t>
  </si>
  <si>
    <t>"domurovky"       11,10</t>
  </si>
  <si>
    <t>"rozvody"             210,00</t>
  </si>
  <si>
    <t>"rozvody"            50,00</t>
  </si>
  <si>
    <t>"rozvody"           300,00</t>
  </si>
  <si>
    <t>"subor 2.L/B.2 - obklad"                    115,20</t>
  </si>
  <si>
    <t>"subor 3.L/B.2 - obklad"                    126,00</t>
  </si>
  <si>
    <t>"subor 4.L/B.2 - obklad"                    124,00</t>
  </si>
  <si>
    <t>"subor 5.L/B.2 - obklad"                     117,70</t>
  </si>
  <si>
    <t>85,734*5 "Přepočítané koeficientom množstva</t>
  </si>
  <si>
    <t>85,734*34 "Přepočítané koeficientom množstva</t>
  </si>
  <si>
    <t>85,734*19 "Přepočítané koeficientom množstva</t>
  </si>
  <si>
    <t>1685392786</t>
  </si>
  <si>
    <t>50,7*0,87</t>
  </si>
  <si>
    <t>15,606*0,87</t>
  </si>
  <si>
    <t>36,108*0,87</t>
  </si>
  <si>
    <t>259959011</t>
  </si>
  <si>
    <t>127,22*0,87</t>
  </si>
  <si>
    <t>68,544*0,87</t>
  </si>
  <si>
    <t>20,42*0,87</t>
  </si>
  <si>
    <t>16,32*0,87</t>
  </si>
  <si>
    <t>24,48*0,87</t>
  </si>
  <si>
    <t>-77272811</t>
  </si>
  <si>
    <t>1726954430</t>
  </si>
  <si>
    <t>41,9*0,87</t>
  </si>
  <si>
    <t>22,44*0,87</t>
  </si>
  <si>
    <t>20,196*0,87</t>
  </si>
  <si>
    <t>-1916172556</t>
  </si>
  <si>
    <t>-999143001</t>
  </si>
  <si>
    <t>-814480602</t>
  </si>
  <si>
    <t>219303988</t>
  </si>
  <si>
    <t>30*0,87</t>
  </si>
  <si>
    <t>429393902</t>
  </si>
  <si>
    <t>50*0,87</t>
  </si>
  <si>
    <t>1967974888</t>
  </si>
  <si>
    <t>10*0,87</t>
  </si>
  <si>
    <t>1987652804</t>
  </si>
  <si>
    <t>25*0,87</t>
  </si>
  <si>
    <t>8,75*0,87</t>
  </si>
  <si>
    <t>1202967979</t>
  </si>
  <si>
    <t>70*0,87</t>
  </si>
  <si>
    <t>24,5*0,87</t>
  </si>
  <si>
    <t>-733184307</t>
  </si>
  <si>
    <t>15*0,87</t>
  </si>
  <si>
    <t>1187624053</t>
  </si>
  <si>
    <t>5*0,87</t>
  </si>
  <si>
    <t>-1793040521</t>
  </si>
  <si>
    <t>35*0,87</t>
  </si>
  <si>
    <t>36,75*0,87</t>
  </si>
  <si>
    <t>-179382358</t>
  </si>
  <si>
    <t>20*0,87+6</t>
  </si>
  <si>
    <t>21*0,87+6</t>
  </si>
  <si>
    <t>1040763836</t>
  </si>
  <si>
    <t>12*0,87</t>
  </si>
  <si>
    <t>12,6*0,87</t>
  </si>
  <si>
    <t>-690126629</t>
  </si>
  <si>
    <t>5,25*0,87</t>
  </si>
  <si>
    <t>-485867159</t>
  </si>
  <si>
    <t>10,5*0,87</t>
  </si>
  <si>
    <t>721172293.S</t>
  </si>
  <si>
    <t>Montáž kolena HT potrubia DN 70</t>
  </si>
  <si>
    <t>-416556820</t>
  </si>
  <si>
    <t>286540001800</t>
  </si>
  <si>
    <t>Koleno HT DN 70/45°, PP systém pre beztlakový rozvod vnútorného odpadu, PIPELIFE</t>
  </si>
  <si>
    <t>1884780261</t>
  </si>
  <si>
    <t>-2076101749</t>
  </si>
  <si>
    <t>-991184835</t>
  </si>
  <si>
    <t>-1572566422</t>
  </si>
  <si>
    <t>7-4</t>
  </si>
  <si>
    <t>-459380802</t>
  </si>
  <si>
    <t>702715757</t>
  </si>
  <si>
    <t>1225140129</t>
  </si>
  <si>
    <t>-198941242</t>
  </si>
  <si>
    <t>5-1</t>
  </si>
  <si>
    <t>Redukcia krátka HT DN 100/70, PP systém pre beztlakový rozvod vnútorného odpadu, PIPELIFE</t>
  </si>
  <si>
    <t>551715354</t>
  </si>
  <si>
    <t>113195039</t>
  </si>
  <si>
    <t>-162977078</t>
  </si>
  <si>
    <t>6-1</t>
  </si>
  <si>
    <t>2110147613</t>
  </si>
  <si>
    <t>6-3</t>
  </si>
  <si>
    <t>1015934511</t>
  </si>
  <si>
    <t>-240492450</t>
  </si>
  <si>
    <t>-1089403731</t>
  </si>
  <si>
    <t>-54825369</t>
  </si>
  <si>
    <t>-45136018</t>
  </si>
  <si>
    <t>-541810118</t>
  </si>
  <si>
    <t>1711509370</t>
  </si>
  <si>
    <t>27-6+3</t>
  </si>
  <si>
    <t>857407157</t>
  </si>
  <si>
    <t>6-1+1</t>
  </si>
  <si>
    <t>1014908338</t>
  </si>
  <si>
    <t>15-3+4</t>
  </si>
  <si>
    <t>-2141296682</t>
  </si>
  <si>
    <t>18-1+3</t>
  </si>
  <si>
    <t>286540114400</t>
  </si>
  <si>
    <t>Odbočka jednoduchá RAUPIANO Plus RAU-PP (minerálna výstuž) DN 75/75, 45°, odhlučnený systém domovej kanalizácie, REHAU</t>
  </si>
  <si>
    <t>-1046554487</t>
  </si>
  <si>
    <t>-1397375022</t>
  </si>
  <si>
    <t>17+2+3+3</t>
  </si>
  <si>
    <t>19-4</t>
  </si>
  <si>
    <t>733821879</t>
  </si>
  <si>
    <t>Odbočka jednoduchá RAUPIANO Plus RAU-PP (minerálna výstuž) DN 110/ 50, 87°, odhlučnený systém domovej kanalizácie, REHAU</t>
  </si>
  <si>
    <t>2+1</t>
  </si>
  <si>
    <t>286540115400</t>
  </si>
  <si>
    <t>Odbočka jednoduchá RAUPIANO Plus RAU-PP (minerálna výstuž) DN 110/ 75, 45°, odhlučnený systém domovej kanalizácie, REHAU</t>
  </si>
  <si>
    <t>-1552117996</t>
  </si>
  <si>
    <t>-1107268816</t>
  </si>
  <si>
    <t>28-8+2+2</t>
  </si>
  <si>
    <t>-462926343</t>
  </si>
  <si>
    <t>30-6-1+3</t>
  </si>
  <si>
    <t>1773673751</t>
  </si>
  <si>
    <t>165*0,87+6</t>
  </si>
  <si>
    <t>-1570342670</t>
  </si>
  <si>
    <t>20*0,87</t>
  </si>
  <si>
    <t>1374466057</t>
  </si>
  <si>
    <t>2,022*0,87</t>
  </si>
  <si>
    <t>1544302274</t>
  </si>
  <si>
    <t>-1928111740</t>
  </si>
  <si>
    <t>1742512934</t>
  </si>
  <si>
    <t>1658746175</t>
  </si>
  <si>
    <t>-1650412303</t>
  </si>
  <si>
    <t>42,38*0,87</t>
  </si>
  <si>
    <t>1609623378</t>
  </si>
  <si>
    <t>123,12*0,87</t>
  </si>
  <si>
    <t>-2294483</t>
  </si>
  <si>
    <t>42,96*0,87</t>
  </si>
  <si>
    <t>115475416</t>
  </si>
  <si>
    <t>55,2-7,5</t>
  </si>
  <si>
    <t>-959417736</t>
  </si>
  <si>
    <t>-375136892</t>
  </si>
  <si>
    <t>21-6+9</t>
  </si>
  <si>
    <t>1067642182</t>
  </si>
  <si>
    <t>5+4+6</t>
  </si>
  <si>
    <t>5-1+1</t>
  </si>
  <si>
    <t>4-1+1</t>
  </si>
  <si>
    <t>5-1+2</t>
  </si>
  <si>
    <t>-1563883092</t>
  </si>
  <si>
    <t>1+1+6</t>
  </si>
  <si>
    <t>646419911</t>
  </si>
  <si>
    <t>-753924083</t>
  </si>
  <si>
    <t>104*0,87</t>
  </si>
  <si>
    <t>-671583218</t>
  </si>
  <si>
    <t>40,7*0,87</t>
  </si>
  <si>
    <t>-791019218</t>
  </si>
  <si>
    <t>45*1,12</t>
  </si>
  <si>
    <t>1513229217</t>
  </si>
  <si>
    <t>42,5*1,12</t>
  </si>
  <si>
    <t>-1303888834</t>
  </si>
  <si>
    <t>170*0,87</t>
  </si>
  <si>
    <t>539640657</t>
  </si>
  <si>
    <t>68-21+3+2*2+2</t>
  </si>
  <si>
    <t>765913878</t>
  </si>
  <si>
    <t>15-3+2</t>
  </si>
  <si>
    <t>1670513972</t>
  </si>
  <si>
    <t>15-5+2</t>
  </si>
  <si>
    <t>338</t>
  </si>
  <si>
    <t>12*2+14</t>
  </si>
  <si>
    <t>1384217656</t>
  </si>
  <si>
    <t>64-10</t>
  </si>
  <si>
    <t>-1496292816</t>
  </si>
  <si>
    <t>8-3</t>
  </si>
  <si>
    <t>-1289523200</t>
  </si>
  <si>
    <t>-799474091</t>
  </si>
  <si>
    <t>1367378939</t>
  </si>
  <si>
    <t>-1142177512</t>
  </si>
  <si>
    <t>-1093419442</t>
  </si>
  <si>
    <t>-193011048</t>
  </si>
  <si>
    <t>-863980977</t>
  </si>
  <si>
    <t>4-4+1</t>
  </si>
  <si>
    <t>-1299731840</t>
  </si>
  <si>
    <t>3-2+1</t>
  </si>
  <si>
    <t>376</t>
  </si>
  <si>
    <t>725878717</t>
  </si>
  <si>
    <t>380</t>
  </si>
  <si>
    <t>-1585904368</t>
  </si>
  <si>
    <t>36,87+107,114+37,375+47,7+26,4</t>
  </si>
  <si>
    <t>-1341186298</t>
  </si>
  <si>
    <t>255,459</t>
  </si>
  <si>
    <t>116930979</t>
  </si>
  <si>
    <t>1,237*0,87</t>
  </si>
  <si>
    <t>-330667873</t>
  </si>
  <si>
    <t>586329638</t>
  </si>
  <si>
    <t>1561125345</t>
  </si>
  <si>
    <t>-909836405</t>
  </si>
  <si>
    <t>1512073267</t>
  </si>
  <si>
    <t>400</t>
  </si>
  <si>
    <t>404</t>
  </si>
  <si>
    <t>-1978196080</t>
  </si>
  <si>
    <t>1780665578</t>
  </si>
  <si>
    <t>414</t>
  </si>
  <si>
    <t>-661819968</t>
  </si>
  <si>
    <t>3-1</t>
  </si>
  <si>
    <t>418</t>
  </si>
  <si>
    <t>226203579</t>
  </si>
  <si>
    <t>13-5+2</t>
  </si>
  <si>
    <t>-428777220</t>
  </si>
  <si>
    <t>424</t>
  </si>
  <si>
    <t>426</t>
  </si>
  <si>
    <t>1311045214</t>
  </si>
  <si>
    <t>10-2</t>
  </si>
  <si>
    <t>430</t>
  </si>
  <si>
    <t>-1249255503</t>
  </si>
  <si>
    <t>-400714806</t>
  </si>
  <si>
    <t>1829222870</t>
  </si>
  <si>
    <t>1,917*0,87</t>
  </si>
  <si>
    <t>-488252298</t>
  </si>
  <si>
    <t>16-5-1+2</t>
  </si>
  <si>
    <t>-1606807270</t>
  </si>
  <si>
    <t>-1290765381</t>
  </si>
  <si>
    <t>719806741</t>
  </si>
  <si>
    <t>452</t>
  </si>
  <si>
    <t>1085860818</t>
  </si>
  <si>
    <t>-1964427202</t>
  </si>
  <si>
    <t>-1870878488</t>
  </si>
  <si>
    <t>"R.1 -radiator 850/580"           8</t>
  </si>
  <si>
    <t>"subor 2.L/B.5 - radiator"                2</t>
  </si>
  <si>
    <t>"subor 3.L/B.5 - radiator"                2</t>
  </si>
  <si>
    <t>"subor 4.L/B.5 - radiator"                2</t>
  </si>
  <si>
    <t>"subor 5.L/B.5 - radiator"                2</t>
  </si>
  <si>
    <t>"subor 2.L/P1- podhľad s.v.3300"                    18,34-3,13</t>
  </si>
  <si>
    <t>"subor 3.L/P1- podhľad s.v.3350"                    18,60-3,60</t>
  </si>
  <si>
    <t>"subor 4.L/P1- podhľad s.v.3370"                    19,30-4,59</t>
  </si>
  <si>
    <t>"subor 5.L/P1- podhľad s.v.3350"                    22,42-3,85</t>
  </si>
  <si>
    <t>Medzisúčet  p1</t>
  </si>
  <si>
    <t>"subor 2.L/P2- podhľad s.v.3500"                   3,13</t>
  </si>
  <si>
    <t>"subor 3.L/P2- podhľad s.v.3550"                   3,60</t>
  </si>
  <si>
    <t>"subor 4.L/P2- podhľad s.v.3570"                   4,59</t>
  </si>
  <si>
    <t>"subor 5.L/P2- podhľad s.v.3550"                   3,85</t>
  </si>
  <si>
    <t>"subor 2.L/S2 - predsadená stena"               40,30</t>
  </si>
  <si>
    <t>"subor 3.L/S2 - predsadená stena"               41,06</t>
  </si>
  <si>
    <t>"subor 4.L/S2 - predsadená stena"               35,40</t>
  </si>
  <si>
    <t>"subor 5.L/S2 - predsadená stena"              21,06</t>
  </si>
  <si>
    <t>763133319</t>
  </si>
  <si>
    <t>Oprava SDK podhľad KNAUF , závesná dvojvrstvová kca v jednej rovine, profil CD a UD, dosky GKBI hr. 12,5 mm</t>
  </si>
  <si>
    <t>"subor 2.L/P3- podhľad s.v.3560"                    3,00</t>
  </si>
  <si>
    <t>"subor 3.L/P3- podhľad s.v.3577"                    2,37</t>
  </si>
  <si>
    <t>"subor 4.L/P3- podhľad s.v.3602"                   2,75</t>
  </si>
  <si>
    <t>"subor 2.L/S1"                   8</t>
  </si>
  <si>
    <t>"subor 3.L/S1"                  5</t>
  </si>
  <si>
    <t>"subor 4.L/S1"                   5</t>
  </si>
  <si>
    <t>"subor 5.L/S1"                   6</t>
  </si>
  <si>
    <t>7631345-2</t>
  </si>
  <si>
    <t>Úpravy  podhľadu pre svietidlá - prisadené dl.900mm</t>
  </si>
  <si>
    <t>"subor 3.L/S5"                  1</t>
  </si>
  <si>
    <t>"subor 5.L/S5"                   1</t>
  </si>
  <si>
    <t>7631345-3</t>
  </si>
  <si>
    <t>Úpravy  podhľadu pre svietidlá - prisadené dl.1200mm</t>
  </si>
  <si>
    <t>"subor 2.L/S4"                   2</t>
  </si>
  <si>
    <t>"subor 3.L/S4"                   1</t>
  </si>
  <si>
    <t>"subor 5.L/S4"                   1</t>
  </si>
  <si>
    <t>7631345-5</t>
  </si>
  <si>
    <t>Úpravy  podhľadu pre svietidlá - prisadené</t>
  </si>
  <si>
    <t>"subor 2.L/S3"                   1</t>
  </si>
  <si>
    <t>"subor 3.L/S3"                   1</t>
  </si>
  <si>
    <t>7631345-6</t>
  </si>
  <si>
    <t>Úpravy  podhľadu pre svietidlá - prisadené dl.2600mm</t>
  </si>
  <si>
    <t>"subor 2.L/S2"                  2</t>
  </si>
  <si>
    <t>"subor 3.L/S2"                  2</t>
  </si>
  <si>
    <t>"subor 4.L/S2"                  2</t>
  </si>
  <si>
    <t>"subor 5.L/S2"                  2</t>
  </si>
  <si>
    <t>7666219pc</t>
  </si>
  <si>
    <t>Replika okien jednoduchých pevných vr. materiálu   RÁM, LIŠTOVANIE svetlíka pôvodné repasované, náter RAL9003</t>
  </si>
  <si>
    <t>"SV.1 svetlík 770/1030"                   11*0,77*1,03</t>
  </si>
  <si>
    <t>"DP2A.L   650/2000"                   4</t>
  </si>
  <si>
    <t>"DP2A.P   650/2000"                   4</t>
  </si>
  <si>
    <t>"D3A.P   650/2000"                     7</t>
  </si>
  <si>
    <t>"DP2C.L   650/2000"                   2</t>
  </si>
  <si>
    <t>"DP2C.P   650/2000"                   1</t>
  </si>
  <si>
    <t>"DP2A.L   650/2000"                   4*0,65*2,00</t>
  </si>
  <si>
    <t>"DP2A.P   650/2000"                   4*0,65*2,00</t>
  </si>
  <si>
    <t>"D3A.P   650/2000"                   7*0,65*2,00</t>
  </si>
  <si>
    <t>766662912-C</t>
  </si>
  <si>
    <t>Repasia dverných krídiel z tvrdého dreva s výmenou čiastkových prvkov alebo kovaní  (C-kľučka so štítom na cylindrický zámok) dyhované, poškodené pôvodné dyhové zosadenky doplniť, lak polomat, ZÁRUBŇA pôvodná repasovaná, náter RAL9003, repasovaný dubový p</t>
  </si>
  <si>
    <t>"DP2C.L   650/2000"                   2*0,65*2,00</t>
  </si>
  <si>
    <t>"DP2C.P   650/2000"                   1*0,65*2,00</t>
  </si>
  <si>
    <t>"tabulka prvkov -35"              11</t>
  </si>
  <si>
    <t>"subor 2.L/S4 - kabínky"                  5,00*2,145</t>
  </si>
  <si>
    <t>"subor 3.L/S4 - kabínky"                  5,00*2,145</t>
  </si>
  <si>
    <t>"subor 4.L/S4 - kabínky"                  5,01*2,145</t>
  </si>
  <si>
    <t>"subor 5.L/S4 - kabínky"                  6,00*2,145</t>
  </si>
  <si>
    <t>771575101</t>
  </si>
  <si>
    <t>Montáž podláh z dlaždíc keramických do tmelu veľ. 100 x 100 mm</t>
  </si>
  <si>
    <t>5976446000</t>
  </si>
  <si>
    <t>Dlaždice keramické 100x100 biele</t>
  </si>
  <si>
    <t>8,05*1,02 "Přepočítané koeficientom množstva</t>
  </si>
  <si>
    <t>77,3*1,04 "Přepočítané koeficientom množstva</t>
  </si>
  <si>
    <t>"subor 2.L/ - obklad 100x100"           69,00</t>
  </si>
  <si>
    <t>"subor 3.L/ - obklad 100x100"           69,00</t>
  </si>
  <si>
    <t>"subor 4.L/ - obklad 100x100"           70,77</t>
  </si>
  <si>
    <t>"subor 5.L/ - obklad 100x100"            73,00</t>
  </si>
  <si>
    <t>281,77*1,02 "Přepočítané koeficientom množstva</t>
  </si>
  <si>
    <t>"DP2A.L   650/2000"                   4*(0,65+2,00*2)*(0,25+2*0,05)</t>
  </si>
  <si>
    <t>"DP2A.P   650/2000"                   4*(0,65+2,00*2)*(0,25+2*0,05)</t>
  </si>
  <si>
    <t>"D3A.P   650/2000"                     7*(0,65+2,00*2)*(0,25+2*0,05)</t>
  </si>
  <si>
    <t>"DP2C.L   650/2000"                   2*(0,65+2,00*2)*(0,25+2*0,05)</t>
  </si>
  <si>
    <t>"DP2C.P   650/2000"                   1*(0,65+2,00*2)*(0,25+2*0,05)</t>
  </si>
  <si>
    <t>783601811</t>
  </si>
  <si>
    <t>Odstránenie starých náterov zo stolár. výrobkov oškrabaním s obrúsením, okien, portálov a výkladov</t>
  </si>
  <si>
    <t>"SV.1 svetlík 770/1030"                   11*0,77*1,03*4</t>
  </si>
  <si>
    <t>"DP2A.L   650/2000"                   4*0,65*2,00*2</t>
  </si>
  <si>
    <t>"DP2A.P   650/2000"                   4*0,65*2,00*2</t>
  </si>
  <si>
    <t>"D3A.P   650/2000"                     7*0,65*2,00*2</t>
  </si>
  <si>
    <t>"DP2C.L   650/2000"                   2*0,65*2,00*2</t>
  </si>
  <si>
    <t>"DP2C.P   650/2000"                   1*0,65*2,00*2</t>
  </si>
  <si>
    <t>Medzisúčet dvere</t>
  </si>
  <si>
    <t>Medzisúčet svetlík</t>
  </si>
  <si>
    <t>"stavajúce steny bez zásahov"          65,00</t>
  </si>
  <si>
    <t>"pačok"                                      34,32</t>
  </si>
  <si>
    <t>"SDK predsteny-časť"           137,82*0,3</t>
  </si>
  <si>
    <t>"SDK podhlad/nový"            78,66</t>
  </si>
  <si>
    <t>"SDK podhlad/oprava"             8,12</t>
  </si>
  <si>
    <t>3652147845.5</t>
  </si>
  <si>
    <t>322</t>
  </si>
  <si>
    <t>323</t>
  </si>
  <si>
    <t>324</t>
  </si>
  <si>
    <t>325</t>
  </si>
  <si>
    <t>326</t>
  </si>
  <si>
    <t>636</t>
  </si>
  <si>
    <t>327</t>
  </si>
  <si>
    <t>638</t>
  </si>
  <si>
    <t>328</t>
  </si>
  <si>
    <t>640</t>
  </si>
  <si>
    <t>329</t>
  </si>
  <si>
    <t>642</t>
  </si>
  <si>
    <t>644</t>
  </si>
  <si>
    <t>331</t>
  </si>
  <si>
    <t>646</t>
  </si>
  <si>
    <t>332</t>
  </si>
  <si>
    <t>236987414.1</t>
  </si>
  <si>
    <t>648</t>
  </si>
  <si>
    <t>333</t>
  </si>
  <si>
    <t>2365874510.1</t>
  </si>
  <si>
    <t>650</t>
  </si>
  <si>
    <t>334</t>
  </si>
  <si>
    <t>M202</t>
  </si>
  <si>
    <t>652</t>
  </si>
  <si>
    <t>335</t>
  </si>
  <si>
    <t>PM</t>
  </si>
  <si>
    <t>654</t>
  </si>
  <si>
    <t>656</t>
  </si>
  <si>
    <t>337</t>
  </si>
  <si>
    <t>658</t>
  </si>
  <si>
    <t>660</t>
  </si>
  <si>
    <t>P - Rekonštrukcia toaliet - pravá strana</t>
  </si>
  <si>
    <t xml:space="preserve">    769 - Montáže vzduchotechnických zariadení</t>
  </si>
  <si>
    <t>310235251</t>
  </si>
  <si>
    <t>Zamurovanie otvoru s plochou do 0,0225 m2 v murive nadzákladného tehlami nad 300 do 450 mm</t>
  </si>
  <si>
    <t>"subor 1.P/- S8 -zamur.otvoru"         1</t>
  </si>
  <si>
    <t>"domurovka"               3,50</t>
  </si>
  <si>
    <t>"domurovka"               5,60</t>
  </si>
  <si>
    <t>"domurovka"              10,30</t>
  </si>
  <si>
    <t>"subor 1.P/- S1 -priečky"         4,70</t>
  </si>
  <si>
    <t>"subor 2.P/- S1 -priečky"         10,00</t>
  </si>
  <si>
    <t>"subor 3.P/- S1 -priečky"         7,07</t>
  </si>
  <si>
    <t>"subor 4.P/- S1 -priečky"         26,87</t>
  </si>
  <si>
    <t>"subor 5.P/- S1 -priečky"         4,13</t>
  </si>
  <si>
    <t>"subor 6.P/- S1 -priečky"         7,40</t>
  </si>
  <si>
    <t>"subor 7.P/- S1 -priečky"         3,00</t>
  </si>
  <si>
    <t>"subor 1.P/- S1 -priečky"         4,70*2</t>
  </si>
  <si>
    <t>"subor 2.P/- S1 -priečky"         10,00*2</t>
  </si>
  <si>
    <t>"subor 3.P/- S1 -priečky"         7,07*2</t>
  </si>
  <si>
    <t>"subor 4.P/- S1 -priečky"         26,87*2</t>
  </si>
  <si>
    <t>"subor 5.P/- S1 -priečky"         4,13*2</t>
  </si>
  <si>
    <t>"subor 6.P/- S1 -priečky"         7,40*2</t>
  </si>
  <si>
    <t>"subor 7.P/- S1 -priečky"         3,00*2</t>
  </si>
  <si>
    <t>"subor 1.P/ - dlažba 100x100"                 3,10</t>
  </si>
  <si>
    <t>"subor 2.P/ - dlažba 100x100"                 3,10</t>
  </si>
  <si>
    <t>"subor 3.P/ - dlažba 100x100"                 3,40</t>
  </si>
  <si>
    <t>"subor 4.P/ - dlažba 100x100"                 3,20</t>
  </si>
  <si>
    <t>"subor 5.P/ - dlažba 100x100"                  2,63</t>
  </si>
  <si>
    <t>"subor 6.P/ - dlažba 100x100"                  3,00</t>
  </si>
  <si>
    <t>"subor 7.P/ - dlažba 100x100"                  2,73</t>
  </si>
  <si>
    <t>"DP1A.L   600/2000"                   1</t>
  </si>
  <si>
    <t>"DP1A.P   600/2000"                   1</t>
  </si>
  <si>
    <t>"DP2A.L   650/2000"                   3</t>
  </si>
  <si>
    <t>"DP2A.P   650/2000"                  3</t>
  </si>
  <si>
    <t>"D3A.L   650/2000"                     12</t>
  </si>
  <si>
    <t>"D4A.L   650/2000"                     2</t>
  </si>
  <si>
    <t>"D4A.P   650/2000"                     2</t>
  </si>
  <si>
    <t>"DP1B.P   600/2000"                   1</t>
  </si>
  <si>
    <t>"DP2C.P   650/2000"                   4</t>
  </si>
  <si>
    <t>"D1C.P   600/2000"                      1</t>
  </si>
  <si>
    <t>"pre podhľady"                        116,10+22,19</t>
  </si>
  <si>
    <t>"nutnosť upratovanie počas prevádzky "        140,00*5</t>
  </si>
  <si>
    <t>140*30 "Přepočítané koeficientom množstva</t>
  </si>
  <si>
    <t>"subor 2.P/B.3 - murivo"                   2,37</t>
  </si>
  <si>
    <t>"subor 3.P/B.3 - murivo"                  3,12</t>
  </si>
  <si>
    <t>"subor 4.P/B.3 - murivo"                  5,01</t>
  </si>
  <si>
    <t>"subor 5.P/B.3 - murivo"                  3,81</t>
  </si>
  <si>
    <t>"subor 6.P/B.3 - murivo"                  5,47</t>
  </si>
  <si>
    <t>"subor 7.P/B.3 - murivo"                  5,00</t>
  </si>
  <si>
    <t>"subor 1.P/B.1 - dlažba"                     4,70</t>
  </si>
  <si>
    <t>"subor 2.P/B.1 - dlažba"                   21,60</t>
  </si>
  <si>
    <t>"subor 3.P/B.1 - dlažba"                   23,70</t>
  </si>
  <si>
    <t>"subor 4.P/B.1 - dlažba"                   22,60</t>
  </si>
  <si>
    <t>"subor 5.P/B.1 - dlažba"                   22,50</t>
  </si>
  <si>
    <t>"subor 6.P/B.1 - dlažba"                   24,00</t>
  </si>
  <si>
    <t>"subor 7.P/B.1 - dlažba"                   23,60</t>
  </si>
  <si>
    <t>967031132</t>
  </si>
  <si>
    <t>Prikresanie rovných ostení, bez odstupu, po hrubom vybúraní otvorov, v murive tehl. na maltu,  -0,05700t</t>
  </si>
  <si>
    <t>"subor 1.P/B.3 - prisekanie"                6,00</t>
  </si>
  <si>
    <t>"subor 2.P/B.4 -  dvere 600/1970"                4</t>
  </si>
  <si>
    <t>"subor 3.P/B.4 -  dvere 600/1970"                3</t>
  </si>
  <si>
    <t>"subor 4.P/B.4 -  dvere 600/1970"                5</t>
  </si>
  <si>
    <t>"subor 5.P/B.4 -  dvere 600/1970"                8</t>
  </si>
  <si>
    <t>"subor 6.P/B.4 -  dvere 600/1970"                7</t>
  </si>
  <si>
    <t>"subor 7.P/B.4 -  dvere 600/1970"                7</t>
  </si>
  <si>
    <t>"DP1A.L   600/2000"                   1*0,60*2,00</t>
  </si>
  <si>
    <t>"DP1A.P   600/2000"                   1*0,60*2,00</t>
  </si>
  <si>
    <t>"DP2A.L   650/2000"                   3*0,65*2,00</t>
  </si>
  <si>
    <t>"DP2A.P   650/2000"                  3*0,65*2,00</t>
  </si>
  <si>
    <t>"D3A.L   650/2000"                     12*0,65*2,00</t>
  </si>
  <si>
    <t>"D4A.L   650/2000"                     2*0,65*2,00</t>
  </si>
  <si>
    <t>"D4A.P   650/2000"                     2*0,65*2,00</t>
  </si>
  <si>
    <t>"DP1B.P   600/2000"                   1*0,60*2,00</t>
  </si>
  <si>
    <t>"DP2C.P   650/2000"                   4*0,65*2,00</t>
  </si>
  <si>
    <t>"D1C.P   600/2000"                      1*0,60*2,00</t>
  </si>
  <si>
    <t>"subor 3.P -  SV.1 - svetlík 770/1050"               3*0,77*1,05</t>
  </si>
  <si>
    <t>"subor 4.P -  SV.1 - svetlík 770/1050"               2*0,77*1,05</t>
  </si>
  <si>
    <t>"subor 5.P -  SV.1 - svetlík 770/1050"               3*0,77*1,05</t>
  </si>
  <si>
    <t>"subor 6.P -  SV.1 - svetlík 770/1050"               3*0,77*1,05</t>
  </si>
  <si>
    <t>"subor 7.P -  SV.1 - svetlík 770/1050"               3*0,77*1,05</t>
  </si>
  <si>
    <t>"subor 2.P/B.4 -  dvere 600/1970"                4*0,60*1,97</t>
  </si>
  <si>
    <t>"subor 3.P/B.4 -  dvere 600/1970"                3*0,60*1,97</t>
  </si>
  <si>
    <t>"subor 4.P/B.4 -  dvere 600/1970"                5*0,60*1,97</t>
  </si>
  <si>
    <t>"subor 5.P/B.4 -  dvere 600/1970"                8*0,60*1,97</t>
  </si>
  <si>
    <t>"subor 6.P/B.4 -  dvere 600/1970"                7*0,60*1,97</t>
  </si>
  <si>
    <t>"subor 7.P/B.4 -  dvere 600/1970"                7*0,60*1,97</t>
  </si>
  <si>
    <t>971033351</t>
  </si>
  <si>
    <t>Vybúranie otvoru v murive tehl. plochy do 0,09 m2 hr. do 450 mm,  -0,08000t</t>
  </si>
  <si>
    <t>"subor 1.P/- S5 -prieraz"         1</t>
  </si>
  <si>
    <t>"prierazy pre inštalácie"       34</t>
  </si>
  <si>
    <t>"prierazy pre inštalácie"       25</t>
  </si>
  <si>
    <t>"prierazy pre inštalácie"       7</t>
  </si>
  <si>
    <t>"domurovky"       26,20</t>
  </si>
  <si>
    <t>"rozvody"              380,00</t>
  </si>
  <si>
    <t>"rozvody"             80,00</t>
  </si>
  <si>
    <t>"rozvody"             480,00</t>
  </si>
  <si>
    <t>"subor 1.P/B.2 - obklad"                    20,80</t>
  </si>
  <si>
    <t>"subor 2.P/B.2 - obklad"                    86,00</t>
  </si>
  <si>
    <t>"subor 3.P/B.2 - obklad"                    89,70</t>
  </si>
  <si>
    <t>"subor 4.P/B.2 - obklad"                   92,00</t>
  </si>
  <si>
    <t xml:space="preserve">"subor 5.P/B.2 - obklad"                 118,00  </t>
  </si>
  <si>
    <t xml:space="preserve">"subor 6.P/B.2 - obklad"                 120,00  </t>
  </si>
  <si>
    <t>"subor 7.P/B.2 - obklad"                 117,50</t>
  </si>
  <si>
    <t>117,425*5 "Přepočítané koeficientom množstva</t>
  </si>
  <si>
    <t>117,425*34 "Přepočítané koeficientom množstva</t>
  </si>
  <si>
    <t>117,425*19 "Přepočítané koeficientom množstva</t>
  </si>
  <si>
    <t>286220017300</t>
  </si>
  <si>
    <t>T-Kus RAUTITAN PX D 20 mm, odbočka a prietok rovnaké, materiál: PPSU, REHAU</t>
  </si>
  <si>
    <t>342</t>
  </si>
  <si>
    <t>346</t>
  </si>
  <si>
    <t>350</t>
  </si>
  <si>
    <t>354</t>
  </si>
  <si>
    <t>358</t>
  </si>
  <si>
    <t>362</t>
  </si>
  <si>
    <t>366</t>
  </si>
  <si>
    <t>370</t>
  </si>
  <si>
    <t>725129210.S</t>
  </si>
  <si>
    <t>Montáž pisoáru keramického s automatickým splachovaním</t>
  </si>
  <si>
    <t>642510000203</t>
  </si>
  <si>
    <t>Pisoár so senzorom keramický automatický</t>
  </si>
  <si>
    <t>374</t>
  </si>
  <si>
    <t>378</t>
  </si>
  <si>
    <t>382</t>
  </si>
  <si>
    <t>384</t>
  </si>
  <si>
    <t>386</t>
  </si>
  <si>
    <t>390</t>
  </si>
  <si>
    <t>408</t>
  </si>
  <si>
    <t>412</t>
  </si>
  <si>
    <t>420</t>
  </si>
  <si>
    <t>432</t>
  </si>
  <si>
    <t>434</t>
  </si>
  <si>
    <t>734411111	Teplomer t</t>
  </si>
  <si>
    <t>438</t>
  </si>
  <si>
    <t>442</t>
  </si>
  <si>
    <t>"R.1 -radiator 850/580"           12</t>
  </si>
  <si>
    <t>446</t>
  </si>
  <si>
    <t>"subor 2.P/B.5 - radiator"               2</t>
  </si>
  <si>
    <t>"subor 3.P/B.5 - radiator"               2</t>
  </si>
  <si>
    <t>"subor 4.P/B.5 - radiator"               2</t>
  </si>
  <si>
    <t>"subor 5.P/B.5 - radiator"               2</t>
  </si>
  <si>
    <t>"subor 6.P/B.5 - radiator"               2</t>
  </si>
  <si>
    <t>"subor 7.P/B.5 - radiator"               2</t>
  </si>
  <si>
    <t>735151829</t>
  </si>
  <si>
    <t>Demontáž bojleru ,  -0,055t</t>
  </si>
  <si>
    <t>"subor 1.P/B.6 - bojler"              1</t>
  </si>
  <si>
    <t>450</t>
  </si>
  <si>
    <t>"subor 2.P/P1- podhľad s.v.2700"                    18,10-3,701</t>
  </si>
  <si>
    <t>"subor 3.P/P1- podhľad s.v.3000"                    19,10-4,179</t>
  </si>
  <si>
    <t>"subor 4.P/P1- podhľad s.v.3000"                    19,80-4,696</t>
  </si>
  <si>
    <t>"subor 5.P/P1- podhľad s.v.3350"                    19,40-4,05</t>
  </si>
  <si>
    <t>"subor 6.P/P1- podhľad s.v.3370"                    19,80-4,571</t>
  </si>
  <si>
    <t>"subor 7.P/P1- podhľad s.v.3350"                    19,90-4,388</t>
  </si>
  <si>
    <t>Medzisúčet  P1</t>
  </si>
  <si>
    <t>"subor 2.P/P2- podhľad s.v.2900"                    3,701</t>
  </si>
  <si>
    <t>"subor 3.P/P2- podhľad s.v.3200"                    4,179</t>
  </si>
  <si>
    <t>"subor 4.P/P2- podhľad s.v.3500"                    4,696</t>
  </si>
  <si>
    <t>"subor 5.P/P2- podhľad s.v.3550"                    4,05</t>
  </si>
  <si>
    <t>"subor 6.P/P2- podhľad s.v.3570"                     4,571</t>
  </si>
  <si>
    <t>"subor 7.P/P2- podhľad s.v.3550"                     4,388</t>
  </si>
  <si>
    <t>"subor 1.P/P1- podhľad s.v.3630"                    4,14</t>
  </si>
  <si>
    <t>"subor 2.P/P3- podhľad s.v.2757"                    3,13</t>
  </si>
  <si>
    <t>"subor 3.P/P3- podhľad s.v.3550"                    3,33</t>
  </si>
  <si>
    <t>"subor 4.P/P3- podhľad s.v.3630"                    3,27</t>
  </si>
  <si>
    <t>"subor 5.P/P3- podhľad s.v.3590"                    2,62</t>
  </si>
  <si>
    <t>"subor 6.P/P3- podhľad s.v.3590"                    3,00</t>
  </si>
  <si>
    <t>"subor 7.P/P3- podhľad s.v.3660"                    2,70</t>
  </si>
  <si>
    <t>"subor 2.P/S2 - predsadená stena"               22,00</t>
  </si>
  <si>
    <t>"subor 3.P/S2 - predsadená stena"               29,00</t>
  </si>
  <si>
    <t>"subor 4.P/S2 - predsadená stena"               36,00</t>
  </si>
  <si>
    <t>"subor 5.P/S2 - predsadená stena"                32,40</t>
  </si>
  <si>
    <t>"subor 6.P/S2 - predsadená stena"                31,50</t>
  </si>
  <si>
    <t>"subor 7.P/S2 - predsadená stena"                30,40</t>
  </si>
  <si>
    <t>"subor 2.L/S1"                   5</t>
  </si>
  <si>
    <t>"subor 3.L/S1"                   5</t>
  </si>
  <si>
    <t>"subor 5.L/S1"                   5</t>
  </si>
  <si>
    <t>"subor 6.L/S1"                   5</t>
  </si>
  <si>
    <t>"subor 7.L/S1"                   5</t>
  </si>
  <si>
    <t>"subor 2.P/S4"                   2</t>
  </si>
  <si>
    <t>"subor 3.P/S4"                   2</t>
  </si>
  <si>
    <t>"subor 4.P/S4"                   2</t>
  </si>
  <si>
    <t>"subor 5.P/S4"                   2</t>
  </si>
  <si>
    <t>"subor 6.P/S4"                   2</t>
  </si>
  <si>
    <t>"subor 7.P/S4"                   2</t>
  </si>
  <si>
    <t>"subor 1.P/S3"                   1</t>
  </si>
  <si>
    <t>"subor 2.P/S3"                   1</t>
  </si>
  <si>
    <t>"subor 3.P/S3"                   1</t>
  </si>
  <si>
    <t>"subor 4.P/S3"                   1</t>
  </si>
  <si>
    <t>"subor 5.P/S3"                   1</t>
  </si>
  <si>
    <t>"subor 6.P/S3"                   1</t>
  </si>
  <si>
    <t>"subor 7.P/S3"                   1</t>
  </si>
  <si>
    <t>"subor 2.P/S2"                  2</t>
  </si>
  <si>
    <t>"subor 3.P/S2"                  2</t>
  </si>
  <si>
    <t>"subor 4.P/S2"                  2</t>
  </si>
  <si>
    <t>"subor 5.P/S2"                  2</t>
  </si>
  <si>
    <t>"subor 6.P/S2"                  2</t>
  </si>
  <si>
    <t>"subor 7.P/S2"                  2</t>
  </si>
  <si>
    <t>"SV.1 svetlík 770/1030"                   15*0,77*1,03</t>
  </si>
  <si>
    <t>7666219pc1</t>
  </si>
  <si>
    <t>Replika okien jednoduchých pevných vr. materiálu   RÁM, LIŠTOVANIE svetlíka NOVÝ, náter RAL9003</t>
  </si>
  <si>
    <t>"SV.2 svetlík 770/1030"                   1*0,77*1,03</t>
  </si>
  <si>
    <t>"DP1A.L   600/2000"                   1*0,65*2,00</t>
  </si>
  <si>
    <t>"DP1A.P   600/2000"                   1*0,65*2,00</t>
  </si>
  <si>
    <t>766662912-B</t>
  </si>
  <si>
    <t>Repasia dverných krídiel z tvrdého dreva s výmenou čiastkových prvkov alebo kovaní  (B-kľučka so štítom s WC zámkom)dyhované, poškodené pôvodné dyhové zosadenky doplniť, lak polomat, ZÁRUBŇA pôvodná repasovaná, náter RAL9003, repasovaný dubový prah</t>
  </si>
  <si>
    <t>"DP1B.P   600/2000"                   1*0,65*2,00</t>
  </si>
  <si>
    <t>767112812</t>
  </si>
  <si>
    <t>Demontáž sanitárných priečok,  -0,03300t</t>
  </si>
  <si>
    <t>"subor 2.P/B.6 - san.priečka"         2*3,10*3,60</t>
  </si>
  <si>
    <t>"subor 2.P/S4 - kabínky"                  4,80*2,145</t>
  </si>
  <si>
    <t>"subor 3.P/S4 - kabínky"                  5,02*2,145</t>
  </si>
  <si>
    <t>"subor 4.P/S4 - kabínky"                  5,00*2,145</t>
  </si>
  <si>
    <t>"subor 5.P/S4 - kabínky"                 5,03*2,145</t>
  </si>
  <si>
    <t>"subor 6.P/S4 - kabínky"                 4,70*2,145</t>
  </si>
  <si>
    <t>"subor 7.P/S4 - kabínky"                 4,70*2,145</t>
  </si>
  <si>
    <t>769</t>
  </si>
  <si>
    <t>Montáže vzduchotechnických zariadení</t>
  </si>
  <si>
    <t>769082795</t>
  </si>
  <si>
    <t>Demontáž vetracej mriežky</t>
  </si>
  <si>
    <t>"subor 1.P/B.7 - vetr.mriežka"              1</t>
  </si>
  <si>
    <t>998769206</t>
  </si>
  <si>
    <t>Presun hmôt pre montáž vzduchotechnických zariadení v stavbe (objekte) výšky nad 24 do 52 m</t>
  </si>
  <si>
    <t>21,16*1,02 "Přepočítané koeficientom množstva</t>
  </si>
  <si>
    <t>"subor 1.P/ - obklad 100x100"          23,10</t>
  </si>
  <si>
    <t>"subor 2.P/ - obklad 100x100"          67,90</t>
  </si>
  <si>
    <t>"subor 3.P/ - obklad 100x100"          69,50</t>
  </si>
  <si>
    <t>"subor 4.P/ - obklad 100x100"          70,00</t>
  </si>
  <si>
    <t>"subor 5.P/ - obklad 100x100"          68,43</t>
  </si>
  <si>
    <t>"subor 6.P/ - obklad 100x100"          70,00</t>
  </si>
  <si>
    <t>"subor 7.P/ - obklad 100x100"          70,20</t>
  </si>
  <si>
    <t>439,13*1,02 "Přepočítané koeficientom množstva</t>
  </si>
  <si>
    <t>"DP1A.L   600/2000"                   1*(0,60+2,00*2)*(0,25+2*0,05)</t>
  </si>
  <si>
    <t>"DP1A.P   600/2000"                   1*(0,60+2,00*2)*(0,25+2*0,05)</t>
  </si>
  <si>
    <t>"DP2A.L   650/2000"                   3*(0,65+2,00*2)*(0,25+2*0,05)</t>
  </si>
  <si>
    <t>"DP2A.P   650/2000"                  3*(0,65+2,00*2)*(0,25+2*0,05)</t>
  </si>
  <si>
    <t>"D3A.L   650/2000"                     12*(0,65+2,00*2)*(0,25+2*0,05)</t>
  </si>
  <si>
    <t>"D4A.L   650/2000"                     2*(0,65+2,00*2)*(0,25+2*0,05)</t>
  </si>
  <si>
    <t>"D4A.P   650/2000"                     2*(0,65+2,00*2)*(0,25+2*0,05)</t>
  </si>
  <si>
    <t>"DP1B.P   600/2000"                   1*(0,60+2,00*2)*(0,25+2*0,05)</t>
  </si>
  <si>
    <t>"DP2C.P   650/2000"                   4*(0,65+2,00*2)*(0,25+2*0,05)</t>
  </si>
  <si>
    <t>"D1C.P   600/2000"                      1*(0,60+2,00*2)*(0,25+2*0,05)</t>
  </si>
  <si>
    <t>"SV.1 svetlík 770/1030"                   15*0,77*1,03*4</t>
  </si>
  <si>
    <t>"DP1A.L   600/2000"                   1*0,65*2,00*2</t>
  </si>
  <si>
    <t>"DP1A.P   600/2000"                   1*0,65*2,00*2</t>
  </si>
  <si>
    <t>"DP2A.L   650/2000"                   3*0,65*2,00*2</t>
  </si>
  <si>
    <t>"DP2A.P   650/2000"                  3*0,65*2,00*2</t>
  </si>
  <si>
    <t>"D3A.L   650/2000"                     12*0,65*2,00*2</t>
  </si>
  <si>
    <t>"D4A.L   650/2000"                     2*0,65*2,00*2</t>
  </si>
  <si>
    <t>"D4A.P   650/2000"                     2*0,65*2,00*2</t>
  </si>
  <si>
    <t>"DP1B.P   600/2000"                   1*0,65*2,00*2</t>
  </si>
  <si>
    <t>"DP2C.P   650/2000"                   4*0,65*2,00*2</t>
  </si>
  <si>
    <t>"D1C.P   600/2000"                      1*0,60*2,00*2</t>
  </si>
  <si>
    <t>783824220</t>
  </si>
  <si>
    <t>Nátery syntetické farby bielej betónových povrchov stien dvojnásobné 1x s emailovaním</t>
  </si>
  <si>
    <t>"domurovky "     65,00</t>
  </si>
  <si>
    <t>"stavajúce steny bez zásahov"          86,00</t>
  </si>
  <si>
    <t>"pačok"                                       126,34</t>
  </si>
  <si>
    <t>"SDK predsteny-časť"           181,3*0,3</t>
  </si>
  <si>
    <t>"SDK podhlad/nový"             116,10</t>
  </si>
  <si>
    <t>"SDK podhlad/oprava"          22,19</t>
  </si>
  <si>
    <t>3652147845.2</t>
  </si>
  <si>
    <t>M106</t>
  </si>
  <si>
    <t>Karbónový infražiarič s diaľkovým ovládaním, s pripojením do zásuvky, 1800W, Biela farba</t>
  </si>
  <si>
    <t>7,58</t>
  </si>
  <si>
    <t>S - Prečerpávajúce zariadenie</t>
  </si>
  <si>
    <t xml:space="preserve">    8 - Rúrové vedenie</t>
  </si>
  <si>
    <t xml:space="preserve">    724 - Zdravotechnika - strojné vybavenie</t>
  </si>
  <si>
    <t>Rúrové vedenie</t>
  </si>
  <si>
    <t>857242121</t>
  </si>
  <si>
    <t>Montáž liatinovej tvarovky jednoosovej na potrubí z rúr prírubových DN 80</t>
  </si>
  <si>
    <t>1659038105</t>
  </si>
  <si>
    <t>552520023700</t>
  </si>
  <si>
    <t xml:space="preserve">Tvarovka FF z tvárnej liatiny, prírubová DN 80, dĺ. 200 mm, PN 16, </t>
  </si>
  <si>
    <t>1525932347</t>
  </si>
  <si>
    <t>871251178</t>
  </si>
  <si>
    <t>Montáž vodovodného RC potrubia z PE 100 RC SDR11 zváraného natupo D 90x8,2 mm</t>
  </si>
  <si>
    <t>917530634</t>
  </si>
  <si>
    <t>"výtlak"</t>
  </si>
  <si>
    <t>1,28+4,3+0,8+0,8+0,4</t>
  </si>
  <si>
    <t>286130018300</t>
  </si>
  <si>
    <t xml:space="preserve">Rúra dvojvrstvová SafeTech RC na pitnú vodu SDR11, 90x8,2x12 m, materiál: PE 100 RC, </t>
  </si>
  <si>
    <t>-1068458055</t>
  </si>
  <si>
    <t>877251066</t>
  </si>
  <si>
    <t>Montáž elektrotvarovky pre vodovodné potrubia z PE 100 D 90 mm</t>
  </si>
  <si>
    <t>1446770802</t>
  </si>
  <si>
    <t>"lemový nakružok"</t>
  </si>
  <si>
    <t>"koleno 45st"</t>
  </si>
  <si>
    <t>"redukcia"</t>
  </si>
  <si>
    <t>286530023500</t>
  </si>
  <si>
    <t xml:space="preserve">Koleno 45° na tupo PE 100, na vodu, plyn a kanalizáciu, SDR 11 L D 90 mm, </t>
  </si>
  <si>
    <t>1495816227</t>
  </si>
  <si>
    <t>286530153900</t>
  </si>
  <si>
    <t>Lemový nákružok s integrovanou prírubou EFL PE 100 SDR 11 D/DN 90/80,</t>
  </si>
  <si>
    <t>1123692288</t>
  </si>
  <si>
    <t>286530095900</t>
  </si>
  <si>
    <t xml:space="preserve">Redukcia s dlhými ramenami  PE 100 SDR 11 D 110/90 mm, </t>
  </si>
  <si>
    <t>1406625245</t>
  </si>
  <si>
    <t>877356030</t>
  </si>
  <si>
    <t>Montáž kanalizačnej PVC-U odbočky DN 200</t>
  </si>
  <si>
    <t>-1585160595</t>
  </si>
  <si>
    <t>286510013700</t>
  </si>
  <si>
    <t xml:space="preserve">Odbočka 45° PVC-U, DN 200/110 hladká pre gravitačnú kanalizáciu KG potrubia, </t>
  </si>
  <si>
    <t>1206817439</t>
  </si>
  <si>
    <t>891244121</t>
  </si>
  <si>
    <t>Montáž vodovodného kompenzátora upchávkového a gumového alebo montážnej vložky DN 80</t>
  </si>
  <si>
    <t>2035007382</t>
  </si>
  <si>
    <t>551810001203</t>
  </si>
  <si>
    <t xml:space="preserve">Tlmiaca manžeta DN 80, PN 40, </t>
  </si>
  <si>
    <t>877607810</t>
  </si>
  <si>
    <t>891245321</t>
  </si>
  <si>
    <t>Montáž vodovodnej armatúry na potrubí, spätná klapka DN 80</t>
  </si>
  <si>
    <t>-1416856810</t>
  </si>
  <si>
    <t>422820001600.S</t>
  </si>
  <si>
    <t xml:space="preserve">Klapka prírubová spätná (gulička) s kontrolným otvorom, DN 80, dĺ. 260 mm, liatina, </t>
  </si>
  <si>
    <t>-641064826</t>
  </si>
  <si>
    <t>892241111</t>
  </si>
  <si>
    <t>Ostatné práce na rúrovom vedení, tlakové skúšky vodovodného potrubia DN do 80</t>
  </si>
  <si>
    <t>-1998750173</t>
  </si>
  <si>
    <t>998276101</t>
  </si>
  <si>
    <t>Presun hmôt pre rúrové vedenie hĺbené z rúr z plast., hmôt alebo sklolamin. v otvorenom výkope</t>
  </si>
  <si>
    <t>-1332359948</t>
  </si>
  <si>
    <t>724</t>
  </si>
  <si>
    <t>Zdravotechnika - strojné vybavenie</t>
  </si>
  <si>
    <t>724400103.S</t>
  </si>
  <si>
    <t>Montáž a zapojenie malej čerpacej stanice pre  sanitárne zariadenie</t>
  </si>
  <si>
    <t>426710000523</t>
  </si>
  <si>
    <t>Prečerpávacie zariadenia Multilift MD.15.3.4 x400V, alebo ekvivalent, 2xčerpadlo, spätný ventil, výstupný adapter s pripojením DN100, snímač hladiny, riadiaca jednotka, objem nádoby 130l</t>
  </si>
  <si>
    <t>426710000525</t>
  </si>
  <si>
    <t>Uzatvárací ventil , vstupná strana nádoby</t>
  </si>
  <si>
    <t>426710000526</t>
  </si>
  <si>
    <t>Uzatvárací ventil  DN80, výtlak,</t>
  </si>
  <si>
    <t>426710000527</t>
  </si>
  <si>
    <t>Čerpadlo ručné membránové, Rp1 1/2"</t>
  </si>
  <si>
    <t>998724201.S</t>
  </si>
  <si>
    <t>Presun hmôt pre strojné vybavenie v objektoch výšky do 6 m</t>
  </si>
  <si>
    <t>ZOZNAM FIGÚR</t>
  </si>
  <si>
    <t>Výmera</t>
  </si>
  <si>
    <t xml:space="preserve"> S</t>
  </si>
  <si>
    <t>Použitie figúry:</t>
  </si>
  <si>
    <t>96,12*1,04 "Přepočítané koeficientom množstva</t>
  </si>
  <si>
    <t xml:space="preserve">Montáž podláh z mozaiky s rovnými hranami do tmelu vrátane očistenia pôvodnej dlažby pre sekundárnu montáž a vyskladania vzoru mozaiky do šablóny </t>
  </si>
  <si>
    <t>"subor 2.P/ - dlažba šesťuholníková 23x23"   vrátane očistenia pôvodnej dlažby pre sekundárnu montáž a vyskladania vzoru mozaiky do šablóny 
                                                               18,00</t>
  </si>
  <si>
    <t>"subor 3.P/ - dlažba šesťuholníková 23x23"                  19,30</t>
  </si>
  <si>
    <t>"subor 4.P/ - dlažba šesťuholníková 23x23"                  19,00</t>
  </si>
  <si>
    <t>"subor 5.P/ - dlažba šesťuholníková 23x23"                  19,00</t>
  </si>
  <si>
    <t>"subor 6.P/ - dlažba šesťuholníková 23x23"                  19,62</t>
  </si>
  <si>
    <t>"subor 7.P/ - dlažba šesťuholníková 23x23"                  19,20</t>
  </si>
  <si>
    <t>"subor 2.P/ - dlažba šesťuholníková 23x23"                  18,00</t>
  </si>
  <si>
    <t xml:space="preserve">"subor 1.L/ - dlažba šesťuholníková 23x23"  vrátane očistenia pôvodnej dlažby pre sekundárnu montáž a vyskladania vzoru mozaiky do šablóny          22,50  </t>
  </si>
  <si>
    <t>"subor 2.L/ - dlažba šesťuholníková 23x23"                  18,00</t>
  </si>
  <si>
    <t>"subor 3.L/ - dlažba šesťuholníková 23x23"                  18,00</t>
  </si>
  <si>
    <t>"subor 4.L/ - dlažba šesťuholníková 23x23"                  19,30</t>
  </si>
  <si>
    <t>"subor 5.L/ - dlažba šesťuholníková 23x23"                  22,00</t>
  </si>
  <si>
    <t>"subor 1.L/ - dlažba šesťuholníková 23x23"                  22,50</t>
  </si>
  <si>
    <t>"subor 1.L/ - dlažba šesťuholníková 23x23"                   22,50</t>
  </si>
  <si>
    <t>"subor 1.L/ - dlažba šesťuholníková 23x23"          22,50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</si>
</sst>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E6E7D5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3" fillId="6" borderId="22" xfId="0" applyFont="1" applyFill="1" applyBorder="1" applyAlignment="1" applyProtection="1">
      <alignment horizontal="center" vertical="center"/>
      <protection locked="0"/>
    </xf>
    <xf numFmtId="0" fontId="36" fillId="6" borderId="22" xfId="0" applyFont="1" applyFill="1" applyBorder="1" applyAlignment="1" applyProtection="1">
      <alignment horizontal="center" vertical="center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2" fillId="3" borderId="22" xfId="0" applyFont="1" applyFill="1" applyBorder="1" applyAlignment="1" applyProtection="1">
      <alignment horizontal="left" vertical="center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 x14ac:dyDescent="0.2">
      <c r="AR2" s="256" t="s">
        <v>5</v>
      </c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 x14ac:dyDescent="0.2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 x14ac:dyDescent="0.2">
      <c r="B5" s="21"/>
      <c r="D5" s="25" t="s">
        <v>12</v>
      </c>
      <c r="K5" s="265" t="s">
        <v>13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R5" s="21"/>
      <c r="BE5" s="262" t="s">
        <v>14</v>
      </c>
      <c r="BS5" s="18" t="s">
        <v>6</v>
      </c>
    </row>
    <row r="6" spans="1:74" s="1" customFormat="1" ht="36.950000000000003" customHeight="1" x14ac:dyDescent="0.2">
      <c r="B6" s="21"/>
      <c r="D6" s="27" t="s">
        <v>15</v>
      </c>
      <c r="K6" s="266" t="s">
        <v>16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R6" s="21"/>
      <c r="BE6" s="263"/>
      <c r="BS6" s="18" t="s">
        <v>6</v>
      </c>
    </row>
    <row r="7" spans="1:74" s="1" customFormat="1" ht="12" customHeight="1" x14ac:dyDescent="0.2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63"/>
      <c r="BS7" s="18" t="s">
        <v>6</v>
      </c>
    </row>
    <row r="8" spans="1:74" s="1" customFormat="1" ht="12" customHeight="1" x14ac:dyDescent="0.2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63"/>
      <c r="BS8" s="18" t="s">
        <v>6</v>
      </c>
    </row>
    <row r="9" spans="1:74" s="1" customFormat="1" ht="14.45" customHeight="1" x14ac:dyDescent="0.2">
      <c r="B9" s="21"/>
      <c r="AR9" s="21"/>
      <c r="BE9" s="263"/>
      <c r="BS9" s="18" t="s">
        <v>6</v>
      </c>
    </row>
    <row r="10" spans="1:74" s="1" customFormat="1" ht="12" customHeight="1" x14ac:dyDescent="0.2">
      <c r="B10" s="21"/>
      <c r="D10" s="28" t="s">
        <v>23</v>
      </c>
      <c r="AK10" s="28" t="s">
        <v>24</v>
      </c>
      <c r="AN10" s="26" t="s">
        <v>1</v>
      </c>
      <c r="AR10" s="21"/>
      <c r="BE10" s="263"/>
      <c r="BS10" s="18" t="s">
        <v>6</v>
      </c>
    </row>
    <row r="11" spans="1:74" s="1" customFormat="1" ht="18.399999999999999" customHeight="1" x14ac:dyDescent="0.2">
      <c r="B11" s="21"/>
      <c r="E11" s="26" t="s">
        <v>25</v>
      </c>
      <c r="AK11" s="28" t="s">
        <v>26</v>
      </c>
      <c r="AN11" s="26" t="s">
        <v>1</v>
      </c>
      <c r="AR11" s="21"/>
      <c r="BE11" s="263"/>
      <c r="BS11" s="18" t="s">
        <v>6</v>
      </c>
    </row>
    <row r="12" spans="1:74" s="1" customFormat="1" ht="6.95" customHeight="1" x14ac:dyDescent="0.2">
      <c r="B12" s="21"/>
      <c r="AR12" s="21"/>
      <c r="BE12" s="263"/>
      <c r="BS12" s="18" t="s">
        <v>6</v>
      </c>
    </row>
    <row r="13" spans="1:74" s="1" customFormat="1" ht="12" customHeight="1" x14ac:dyDescent="0.2">
      <c r="B13" s="21"/>
      <c r="D13" s="28" t="s">
        <v>27</v>
      </c>
      <c r="AK13" s="28" t="s">
        <v>24</v>
      </c>
      <c r="AN13" s="30" t="s">
        <v>28</v>
      </c>
      <c r="AR13" s="21"/>
      <c r="BE13" s="263"/>
      <c r="BS13" s="18" t="s">
        <v>6</v>
      </c>
    </row>
    <row r="14" spans="1:74" ht="12.75" x14ac:dyDescent="0.2">
      <c r="B14" s="21"/>
      <c r="E14" s="267" t="s">
        <v>28</v>
      </c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8" t="s">
        <v>26</v>
      </c>
      <c r="AN14" s="30" t="s">
        <v>28</v>
      </c>
      <c r="AR14" s="21"/>
      <c r="BE14" s="263"/>
      <c r="BS14" s="18" t="s">
        <v>6</v>
      </c>
    </row>
    <row r="15" spans="1:74" s="1" customFormat="1" ht="6.95" customHeight="1" x14ac:dyDescent="0.2">
      <c r="B15" s="21"/>
      <c r="AR15" s="21"/>
      <c r="BE15" s="263"/>
      <c r="BS15" s="18" t="s">
        <v>3</v>
      </c>
    </row>
    <row r="16" spans="1:74" s="1" customFormat="1" ht="12" customHeight="1" x14ac:dyDescent="0.2">
      <c r="B16" s="21"/>
      <c r="D16" s="28" t="s">
        <v>29</v>
      </c>
      <c r="AK16" s="28" t="s">
        <v>24</v>
      </c>
      <c r="AN16" s="26" t="s">
        <v>1</v>
      </c>
      <c r="AR16" s="21"/>
      <c r="BE16" s="263"/>
      <c r="BS16" s="18" t="s">
        <v>3</v>
      </c>
    </row>
    <row r="17" spans="1:71" s="1" customFormat="1" ht="18.399999999999999" customHeight="1" x14ac:dyDescent="0.2">
      <c r="B17" s="21"/>
      <c r="E17" s="26" t="s">
        <v>30</v>
      </c>
      <c r="AK17" s="28" t="s">
        <v>26</v>
      </c>
      <c r="AN17" s="26" t="s">
        <v>1</v>
      </c>
      <c r="AR17" s="21"/>
      <c r="BE17" s="263"/>
      <c r="BS17" s="18" t="s">
        <v>31</v>
      </c>
    </row>
    <row r="18" spans="1:71" s="1" customFormat="1" ht="6.95" customHeight="1" x14ac:dyDescent="0.2">
      <c r="B18" s="21"/>
      <c r="AR18" s="21"/>
      <c r="BE18" s="263"/>
      <c r="BS18" s="18" t="s">
        <v>6</v>
      </c>
    </row>
    <row r="19" spans="1:71" s="1" customFormat="1" ht="12" customHeight="1" x14ac:dyDescent="0.2">
      <c r="B19" s="21"/>
      <c r="D19" s="28" t="s">
        <v>32</v>
      </c>
      <c r="AK19" s="28" t="s">
        <v>24</v>
      </c>
      <c r="AN19" s="26" t="s">
        <v>1</v>
      </c>
      <c r="AR19" s="21"/>
      <c r="BE19" s="263"/>
      <c r="BS19" s="18" t="s">
        <v>6</v>
      </c>
    </row>
    <row r="20" spans="1:71" s="1" customFormat="1" ht="18.399999999999999" customHeight="1" x14ac:dyDescent="0.2">
      <c r="B20" s="21"/>
      <c r="E20" s="26" t="s">
        <v>33</v>
      </c>
      <c r="AK20" s="28" t="s">
        <v>26</v>
      </c>
      <c r="AN20" s="26" t="s">
        <v>1</v>
      </c>
      <c r="AR20" s="21"/>
      <c r="BE20" s="263"/>
      <c r="BS20" s="18" t="s">
        <v>31</v>
      </c>
    </row>
    <row r="21" spans="1:71" s="1" customFormat="1" ht="6.95" customHeight="1" x14ac:dyDescent="0.2">
      <c r="B21" s="21"/>
      <c r="AR21" s="21"/>
      <c r="BE21" s="263"/>
    </row>
    <row r="22" spans="1:71" s="1" customFormat="1" ht="12" customHeight="1" x14ac:dyDescent="0.2">
      <c r="B22" s="21"/>
      <c r="D22" s="28" t="s">
        <v>34</v>
      </c>
      <c r="AR22" s="21"/>
      <c r="BE22" s="263"/>
    </row>
    <row r="23" spans="1:71" s="1" customFormat="1" ht="16.5" customHeight="1" x14ac:dyDescent="0.2">
      <c r="B23" s="21"/>
      <c r="E23" s="269" t="s">
        <v>1</v>
      </c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R23" s="21"/>
      <c r="BE23" s="263"/>
    </row>
    <row r="24" spans="1:71" s="1" customFormat="1" ht="6.95" customHeight="1" x14ac:dyDescent="0.2">
      <c r="B24" s="21"/>
      <c r="AR24" s="21"/>
      <c r="BE24" s="263"/>
    </row>
    <row r="25" spans="1:71" s="1" customFormat="1" ht="6.95" customHeight="1" x14ac:dyDescent="0.2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3"/>
    </row>
    <row r="26" spans="1:71" s="2" customFormat="1" ht="25.9" customHeight="1" x14ac:dyDescent="0.2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3">
        <f>ROUND(AG94,2)</f>
        <v>0</v>
      </c>
      <c r="AL26" s="254"/>
      <c r="AM26" s="254"/>
      <c r="AN26" s="254"/>
      <c r="AO26" s="254"/>
      <c r="AP26" s="33"/>
      <c r="AQ26" s="33"/>
      <c r="AR26" s="34"/>
      <c r="BE26" s="263"/>
    </row>
    <row r="27" spans="1:71" s="2" customFormat="1" ht="6.95" customHeight="1" x14ac:dyDescent="0.2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3"/>
    </row>
    <row r="28" spans="1:71" s="2" customFormat="1" ht="12.75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55" t="s">
        <v>36</v>
      </c>
      <c r="M28" s="255"/>
      <c r="N28" s="255"/>
      <c r="O28" s="255"/>
      <c r="P28" s="255"/>
      <c r="Q28" s="33"/>
      <c r="R28" s="33"/>
      <c r="S28" s="33"/>
      <c r="T28" s="33"/>
      <c r="U28" s="33"/>
      <c r="V28" s="33"/>
      <c r="W28" s="255" t="s">
        <v>37</v>
      </c>
      <c r="X28" s="255"/>
      <c r="Y28" s="255"/>
      <c r="Z28" s="255"/>
      <c r="AA28" s="255"/>
      <c r="AB28" s="255"/>
      <c r="AC28" s="255"/>
      <c r="AD28" s="255"/>
      <c r="AE28" s="255"/>
      <c r="AF28" s="33"/>
      <c r="AG28" s="33"/>
      <c r="AH28" s="33"/>
      <c r="AI28" s="33"/>
      <c r="AJ28" s="33"/>
      <c r="AK28" s="255" t="s">
        <v>38</v>
      </c>
      <c r="AL28" s="255"/>
      <c r="AM28" s="255"/>
      <c r="AN28" s="255"/>
      <c r="AO28" s="255"/>
      <c r="AP28" s="33"/>
      <c r="AQ28" s="33"/>
      <c r="AR28" s="34"/>
      <c r="BE28" s="263"/>
    </row>
    <row r="29" spans="1:71" s="3" customFormat="1" ht="14.45" customHeight="1" x14ac:dyDescent="0.2">
      <c r="B29" s="38"/>
      <c r="D29" s="28" t="s">
        <v>39</v>
      </c>
      <c r="F29" s="28" t="s">
        <v>40</v>
      </c>
      <c r="L29" s="249">
        <v>0.2</v>
      </c>
      <c r="M29" s="248"/>
      <c r="N29" s="248"/>
      <c r="O29" s="248"/>
      <c r="P29" s="248"/>
      <c r="W29" s="247">
        <f>ROUND(AZ94, 2)</f>
        <v>0</v>
      </c>
      <c r="X29" s="248"/>
      <c r="Y29" s="248"/>
      <c r="Z29" s="248"/>
      <c r="AA29" s="248"/>
      <c r="AB29" s="248"/>
      <c r="AC29" s="248"/>
      <c r="AD29" s="248"/>
      <c r="AE29" s="248"/>
      <c r="AK29" s="247">
        <f>ROUND(AV94, 2)</f>
        <v>0</v>
      </c>
      <c r="AL29" s="248"/>
      <c r="AM29" s="248"/>
      <c r="AN29" s="248"/>
      <c r="AO29" s="248"/>
      <c r="AR29" s="38"/>
      <c r="BE29" s="264"/>
    </row>
    <row r="30" spans="1:71" s="3" customFormat="1" ht="14.45" customHeight="1" x14ac:dyDescent="0.2">
      <c r="B30" s="38"/>
      <c r="F30" s="28" t="s">
        <v>41</v>
      </c>
      <c r="L30" s="249">
        <v>0.2</v>
      </c>
      <c r="M30" s="248"/>
      <c r="N30" s="248"/>
      <c r="O30" s="248"/>
      <c r="P30" s="248"/>
      <c r="W30" s="247">
        <f>ROUND(BA94, 2)</f>
        <v>0</v>
      </c>
      <c r="X30" s="248"/>
      <c r="Y30" s="248"/>
      <c r="Z30" s="248"/>
      <c r="AA30" s="248"/>
      <c r="AB30" s="248"/>
      <c r="AC30" s="248"/>
      <c r="AD30" s="248"/>
      <c r="AE30" s="248"/>
      <c r="AK30" s="247">
        <f>ROUND(AW94, 2)</f>
        <v>0</v>
      </c>
      <c r="AL30" s="248"/>
      <c r="AM30" s="248"/>
      <c r="AN30" s="248"/>
      <c r="AO30" s="248"/>
      <c r="AR30" s="38"/>
      <c r="BE30" s="264"/>
    </row>
    <row r="31" spans="1:71" s="3" customFormat="1" ht="14.45" hidden="1" customHeight="1" x14ac:dyDescent="0.2">
      <c r="B31" s="38"/>
      <c r="F31" s="28" t="s">
        <v>42</v>
      </c>
      <c r="L31" s="249">
        <v>0.2</v>
      </c>
      <c r="M31" s="248"/>
      <c r="N31" s="248"/>
      <c r="O31" s="248"/>
      <c r="P31" s="248"/>
      <c r="W31" s="247">
        <f>ROUND(BB94, 2)</f>
        <v>0</v>
      </c>
      <c r="X31" s="248"/>
      <c r="Y31" s="248"/>
      <c r="Z31" s="248"/>
      <c r="AA31" s="248"/>
      <c r="AB31" s="248"/>
      <c r="AC31" s="248"/>
      <c r="AD31" s="248"/>
      <c r="AE31" s="248"/>
      <c r="AK31" s="247">
        <v>0</v>
      </c>
      <c r="AL31" s="248"/>
      <c r="AM31" s="248"/>
      <c r="AN31" s="248"/>
      <c r="AO31" s="248"/>
      <c r="AR31" s="38"/>
      <c r="BE31" s="264"/>
    </row>
    <row r="32" spans="1:71" s="3" customFormat="1" ht="14.45" hidden="1" customHeight="1" x14ac:dyDescent="0.2">
      <c r="B32" s="38"/>
      <c r="F32" s="28" t="s">
        <v>43</v>
      </c>
      <c r="L32" s="249">
        <v>0.2</v>
      </c>
      <c r="M32" s="248"/>
      <c r="N32" s="248"/>
      <c r="O32" s="248"/>
      <c r="P32" s="248"/>
      <c r="W32" s="247">
        <f>ROUND(BC94, 2)</f>
        <v>0</v>
      </c>
      <c r="X32" s="248"/>
      <c r="Y32" s="248"/>
      <c r="Z32" s="248"/>
      <c r="AA32" s="248"/>
      <c r="AB32" s="248"/>
      <c r="AC32" s="248"/>
      <c r="AD32" s="248"/>
      <c r="AE32" s="248"/>
      <c r="AK32" s="247">
        <v>0</v>
      </c>
      <c r="AL32" s="248"/>
      <c r="AM32" s="248"/>
      <c r="AN32" s="248"/>
      <c r="AO32" s="248"/>
      <c r="AR32" s="38"/>
      <c r="BE32" s="264"/>
    </row>
    <row r="33" spans="1:57" s="3" customFormat="1" ht="14.45" hidden="1" customHeight="1" x14ac:dyDescent="0.2">
      <c r="B33" s="38"/>
      <c r="F33" s="28" t="s">
        <v>44</v>
      </c>
      <c r="L33" s="249">
        <v>0</v>
      </c>
      <c r="M33" s="248"/>
      <c r="N33" s="248"/>
      <c r="O33" s="248"/>
      <c r="P33" s="248"/>
      <c r="W33" s="247">
        <f>ROUND(BD94, 2)</f>
        <v>0</v>
      </c>
      <c r="X33" s="248"/>
      <c r="Y33" s="248"/>
      <c r="Z33" s="248"/>
      <c r="AA33" s="248"/>
      <c r="AB33" s="248"/>
      <c r="AC33" s="248"/>
      <c r="AD33" s="248"/>
      <c r="AE33" s="248"/>
      <c r="AK33" s="247">
        <v>0</v>
      </c>
      <c r="AL33" s="248"/>
      <c r="AM33" s="248"/>
      <c r="AN33" s="248"/>
      <c r="AO33" s="248"/>
      <c r="AR33" s="38"/>
      <c r="BE33" s="264"/>
    </row>
    <row r="34" spans="1:57" s="2" customFormat="1" ht="6.95" customHeight="1" x14ac:dyDescent="0.2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3"/>
    </row>
    <row r="35" spans="1:57" s="2" customFormat="1" ht="25.9" customHeight="1" x14ac:dyDescent="0.2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61" t="s">
        <v>47</v>
      </c>
      <c r="Y35" s="259"/>
      <c r="Z35" s="259"/>
      <c r="AA35" s="259"/>
      <c r="AB35" s="259"/>
      <c r="AC35" s="41"/>
      <c r="AD35" s="41"/>
      <c r="AE35" s="41"/>
      <c r="AF35" s="41"/>
      <c r="AG35" s="41"/>
      <c r="AH35" s="41"/>
      <c r="AI35" s="41"/>
      <c r="AJ35" s="41"/>
      <c r="AK35" s="258">
        <f>SUM(AK26:AK33)</f>
        <v>0</v>
      </c>
      <c r="AL35" s="259"/>
      <c r="AM35" s="259"/>
      <c r="AN35" s="259"/>
      <c r="AO35" s="260"/>
      <c r="AP35" s="39"/>
      <c r="AQ35" s="39"/>
      <c r="AR35" s="34"/>
      <c r="BE35" s="33"/>
    </row>
    <row r="36" spans="1:57" s="2" customFormat="1" ht="6.95" customHeight="1" x14ac:dyDescent="0.2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 x14ac:dyDescent="0.2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 x14ac:dyDescent="0.2">
      <c r="B38" s="21"/>
      <c r="AR38" s="21"/>
    </row>
    <row r="39" spans="1:57" s="1" customFormat="1" ht="14.45" customHeight="1" x14ac:dyDescent="0.2">
      <c r="B39" s="21"/>
      <c r="AR39" s="21"/>
    </row>
    <row r="40" spans="1:57" s="1" customFormat="1" ht="14.45" customHeight="1" x14ac:dyDescent="0.2">
      <c r="B40" s="21"/>
      <c r="AR40" s="21"/>
    </row>
    <row r="41" spans="1:57" s="1" customFormat="1" ht="14.45" customHeight="1" x14ac:dyDescent="0.2">
      <c r="B41" s="21"/>
      <c r="AR41" s="21"/>
    </row>
    <row r="42" spans="1:57" s="1" customFormat="1" ht="14.45" customHeight="1" x14ac:dyDescent="0.2">
      <c r="B42" s="21"/>
      <c r="AR42" s="21"/>
    </row>
    <row r="43" spans="1:57" s="1" customFormat="1" ht="14.45" customHeight="1" x14ac:dyDescent="0.2">
      <c r="B43" s="21"/>
      <c r="AR43" s="21"/>
    </row>
    <row r="44" spans="1:57" s="1" customFormat="1" ht="14.45" customHeight="1" x14ac:dyDescent="0.2">
      <c r="B44" s="21"/>
      <c r="AR44" s="21"/>
    </row>
    <row r="45" spans="1:57" s="1" customFormat="1" ht="14.45" customHeight="1" x14ac:dyDescent="0.2">
      <c r="B45" s="21"/>
      <c r="AR45" s="21"/>
    </row>
    <row r="46" spans="1:57" s="1" customFormat="1" ht="14.45" customHeight="1" x14ac:dyDescent="0.2">
      <c r="B46" s="21"/>
      <c r="AR46" s="21"/>
    </row>
    <row r="47" spans="1:57" s="1" customFormat="1" ht="14.45" customHeight="1" x14ac:dyDescent="0.2">
      <c r="B47" s="21"/>
      <c r="AR47" s="21"/>
    </row>
    <row r="48" spans="1:57" s="1" customFormat="1" ht="14.45" customHeight="1" x14ac:dyDescent="0.2">
      <c r="B48" s="21"/>
      <c r="AR48" s="21"/>
    </row>
    <row r="49" spans="1:57" s="2" customFormat="1" ht="14.45" customHeight="1" x14ac:dyDescent="0.2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 x14ac:dyDescent="0.2">
      <c r="B50" s="21"/>
      <c r="AR50" s="21"/>
    </row>
    <row r="51" spans="1:57" x14ac:dyDescent="0.2">
      <c r="B51" s="21"/>
      <c r="AR51" s="21"/>
    </row>
    <row r="52" spans="1:57" x14ac:dyDescent="0.2">
      <c r="B52" s="21"/>
      <c r="AR52" s="21"/>
    </row>
    <row r="53" spans="1:57" x14ac:dyDescent="0.2">
      <c r="B53" s="21"/>
      <c r="AR53" s="21"/>
    </row>
    <row r="54" spans="1:57" x14ac:dyDescent="0.2">
      <c r="B54" s="21"/>
      <c r="AR54" s="21"/>
    </row>
    <row r="55" spans="1:57" x14ac:dyDescent="0.2">
      <c r="B55" s="21"/>
      <c r="AR55" s="21"/>
    </row>
    <row r="56" spans="1:57" x14ac:dyDescent="0.2">
      <c r="B56" s="21"/>
      <c r="AR56" s="21"/>
    </row>
    <row r="57" spans="1:57" x14ac:dyDescent="0.2">
      <c r="B57" s="21"/>
      <c r="AR57" s="21"/>
    </row>
    <row r="58" spans="1:57" x14ac:dyDescent="0.2">
      <c r="B58" s="21"/>
      <c r="AR58" s="21"/>
    </row>
    <row r="59" spans="1:57" x14ac:dyDescent="0.2">
      <c r="B59" s="21"/>
      <c r="AR59" s="21"/>
    </row>
    <row r="60" spans="1:57" s="2" customFormat="1" ht="12.75" x14ac:dyDescent="0.2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 x14ac:dyDescent="0.2">
      <c r="B61" s="21"/>
      <c r="AR61" s="21"/>
    </row>
    <row r="62" spans="1:57" x14ac:dyDescent="0.2">
      <c r="B62" s="21"/>
      <c r="AR62" s="21"/>
    </row>
    <row r="63" spans="1:57" x14ac:dyDescent="0.2">
      <c r="B63" s="21"/>
      <c r="AR63" s="21"/>
    </row>
    <row r="64" spans="1:57" s="2" customFormat="1" ht="12.75" x14ac:dyDescent="0.2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 x14ac:dyDescent="0.2">
      <c r="B65" s="21"/>
      <c r="AR65" s="21"/>
    </row>
    <row r="66" spans="1:57" x14ac:dyDescent="0.2">
      <c r="B66" s="21"/>
      <c r="AR66" s="21"/>
    </row>
    <row r="67" spans="1:57" x14ac:dyDescent="0.2">
      <c r="B67" s="21"/>
      <c r="AR67" s="21"/>
    </row>
    <row r="68" spans="1:57" x14ac:dyDescent="0.2">
      <c r="B68" s="21"/>
      <c r="AR68" s="21"/>
    </row>
    <row r="69" spans="1:57" x14ac:dyDescent="0.2">
      <c r="B69" s="21"/>
      <c r="AR69" s="21"/>
    </row>
    <row r="70" spans="1:57" x14ac:dyDescent="0.2">
      <c r="B70" s="21"/>
      <c r="AR70" s="21"/>
    </row>
    <row r="71" spans="1:57" x14ac:dyDescent="0.2">
      <c r="B71" s="21"/>
      <c r="AR71" s="21"/>
    </row>
    <row r="72" spans="1:57" x14ac:dyDescent="0.2">
      <c r="B72" s="21"/>
      <c r="AR72" s="21"/>
    </row>
    <row r="73" spans="1:57" x14ac:dyDescent="0.2">
      <c r="B73" s="21"/>
      <c r="AR73" s="21"/>
    </row>
    <row r="74" spans="1:57" x14ac:dyDescent="0.2">
      <c r="B74" s="21"/>
      <c r="AR74" s="21"/>
    </row>
    <row r="75" spans="1:57" s="2" customFormat="1" ht="12.75" x14ac:dyDescent="0.2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 x14ac:dyDescent="0.2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 x14ac:dyDescent="0.2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 x14ac:dyDescent="0.2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 x14ac:dyDescent="0.2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 x14ac:dyDescent="0.2">
      <c r="B84" s="52"/>
      <c r="C84" s="28" t="s">
        <v>12</v>
      </c>
      <c r="L84" s="4" t="str">
        <f>K5</f>
        <v>20011a</v>
      </c>
      <c r="AR84" s="52"/>
    </row>
    <row r="85" spans="1:91" s="5" customFormat="1" ht="36.950000000000003" customHeight="1" x14ac:dyDescent="0.2">
      <c r="B85" s="53"/>
      <c r="C85" s="54" t="s">
        <v>15</v>
      </c>
      <c r="L85" s="250" t="str">
        <f>K6</f>
        <v>Rekonštrukcia toaliet FA STU_ ľava strana_pravá strana _aula</v>
      </c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K85" s="251"/>
      <c r="AL85" s="251"/>
      <c r="AM85" s="251"/>
      <c r="AN85" s="251"/>
      <c r="AO85" s="251"/>
      <c r="AR85" s="53"/>
    </row>
    <row r="86" spans="1:91" s="2" customFormat="1" ht="6.95" customHeight="1" x14ac:dyDescent="0.2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 x14ac:dyDescent="0.2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FA STU, Bratislava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52" t="str">
        <f>IF(AN8= "","",AN8)</f>
        <v>20. 12. 2020</v>
      </c>
      <c r="AN87" s="252"/>
      <c r="AO87" s="33"/>
      <c r="AP87" s="33"/>
      <c r="AQ87" s="33"/>
      <c r="AR87" s="34"/>
      <c r="BE87" s="33"/>
    </row>
    <row r="88" spans="1:91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25.7" customHeight="1" x14ac:dyDescent="0.2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FA STU, Nám. Slobody, Bratislava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35" t="str">
        <f>IF(E17="","",E17)</f>
        <v>Ing. arch Hronský, Ing arch. Daniel</v>
      </c>
      <c r="AN89" s="236"/>
      <c r="AO89" s="236"/>
      <c r="AP89" s="236"/>
      <c r="AQ89" s="33"/>
      <c r="AR89" s="34"/>
      <c r="AS89" s="231" t="s">
        <v>55</v>
      </c>
      <c r="AT89" s="232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 x14ac:dyDescent="0.2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35" t="str">
        <f>IF(E20="","",E20)</f>
        <v>Žákovičová Mária</v>
      </c>
      <c r="AN90" s="236"/>
      <c r="AO90" s="236"/>
      <c r="AP90" s="236"/>
      <c r="AQ90" s="33"/>
      <c r="AR90" s="34"/>
      <c r="AS90" s="233"/>
      <c r="AT90" s="234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 x14ac:dyDescent="0.2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33"/>
      <c r="AT91" s="234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 x14ac:dyDescent="0.2">
      <c r="A92" s="33"/>
      <c r="B92" s="34"/>
      <c r="C92" s="237" t="s">
        <v>56</v>
      </c>
      <c r="D92" s="238"/>
      <c r="E92" s="238"/>
      <c r="F92" s="238"/>
      <c r="G92" s="238"/>
      <c r="H92" s="61"/>
      <c r="I92" s="240" t="s">
        <v>57</v>
      </c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9" t="s">
        <v>58</v>
      </c>
      <c r="AH92" s="238"/>
      <c r="AI92" s="238"/>
      <c r="AJ92" s="238"/>
      <c r="AK92" s="238"/>
      <c r="AL92" s="238"/>
      <c r="AM92" s="238"/>
      <c r="AN92" s="240" t="s">
        <v>59</v>
      </c>
      <c r="AO92" s="238"/>
      <c r="AP92" s="241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0.9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 x14ac:dyDescent="0.2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45">
        <f>ROUND(SUM(AG95:AG98),2)</f>
        <v>0</v>
      </c>
      <c r="AH94" s="245"/>
      <c r="AI94" s="245"/>
      <c r="AJ94" s="245"/>
      <c r="AK94" s="245"/>
      <c r="AL94" s="245"/>
      <c r="AM94" s="245"/>
      <c r="AN94" s="246">
        <f>SUM(AG94,AT94)</f>
        <v>0</v>
      </c>
      <c r="AO94" s="246"/>
      <c r="AP94" s="246"/>
      <c r="AQ94" s="73" t="s">
        <v>1</v>
      </c>
      <c r="AR94" s="69"/>
      <c r="AS94" s="74">
        <f>ROUND(SUM(AS95:AS98),2)</f>
        <v>0</v>
      </c>
      <c r="AT94" s="75">
        <f>ROUND(SUM(AV94:AW94),2)</f>
        <v>0</v>
      </c>
      <c r="AU94" s="76">
        <f>ROUND(SUM(AU95:AU98),5)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ROUND(SUM(AZ95:AZ98),2)</f>
        <v>0</v>
      </c>
      <c r="BA94" s="75">
        <f>ROUND(SUM(BA95:BA98),2)</f>
        <v>0</v>
      </c>
      <c r="BB94" s="75">
        <f>ROUND(SUM(BB95:BB98),2)</f>
        <v>0</v>
      </c>
      <c r="BC94" s="75">
        <f>ROUND(SUM(BC95:BC98),2)</f>
        <v>0</v>
      </c>
      <c r="BD94" s="77">
        <f>ROUND(SUM(BD95:BD98),2)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16.5" customHeight="1" x14ac:dyDescent="0.2">
      <c r="A95" s="80" t="s">
        <v>79</v>
      </c>
      <c r="B95" s="81"/>
      <c r="C95" s="82"/>
      <c r="D95" s="242" t="s">
        <v>80</v>
      </c>
      <c r="E95" s="242"/>
      <c r="F95" s="242"/>
      <c r="G95" s="242"/>
      <c r="H95" s="242"/>
      <c r="I95" s="83"/>
      <c r="J95" s="242" t="s">
        <v>81</v>
      </c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3">
        <f>'A - Rekonštrukcia toaliet...'!J30</f>
        <v>0</v>
      </c>
      <c r="AH95" s="244"/>
      <c r="AI95" s="244"/>
      <c r="AJ95" s="244"/>
      <c r="AK95" s="244"/>
      <c r="AL95" s="244"/>
      <c r="AM95" s="244"/>
      <c r="AN95" s="243">
        <f>SUM(AG95,AT95)</f>
        <v>0</v>
      </c>
      <c r="AO95" s="244"/>
      <c r="AP95" s="244"/>
      <c r="AQ95" s="84" t="s">
        <v>82</v>
      </c>
      <c r="AR95" s="81"/>
      <c r="AS95" s="85">
        <v>0</v>
      </c>
      <c r="AT95" s="86">
        <f>ROUND(SUM(AV95:AW95),2)</f>
        <v>0</v>
      </c>
      <c r="AU95" s="87">
        <f>'A - Rekonštrukcia toaliet...'!P143</f>
        <v>0</v>
      </c>
      <c r="AV95" s="86">
        <f>'A - Rekonštrukcia toaliet...'!J33</f>
        <v>0</v>
      </c>
      <c r="AW95" s="86">
        <f>'A - Rekonštrukcia toaliet...'!J34</f>
        <v>0</v>
      </c>
      <c r="AX95" s="86">
        <f>'A - Rekonštrukcia toaliet...'!J35</f>
        <v>0</v>
      </c>
      <c r="AY95" s="86">
        <f>'A - Rekonštrukcia toaliet...'!J36</f>
        <v>0</v>
      </c>
      <c r="AZ95" s="86">
        <f>'A - Rekonštrukcia toaliet...'!F33</f>
        <v>0</v>
      </c>
      <c r="BA95" s="86">
        <f>'A - Rekonštrukcia toaliet...'!F34</f>
        <v>0</v>
      </c>
      <c r="BB95" s="86">
        <f>'A - Rekonštrukcia toaliet...'!F35</f>
        <v>0</v>
      </c>
      <c r="BC95" s="86">
        <f>'A - Rekonštrukcia toaliet...'!F36</f>
        <v>0</v>
      </c>
      <c r="BD95" s="88">
        <f>'A - Rekonštrukcia toaliet...'!F37</f>
        <v>0</v>
      </c>
      <c r="BT95" s="89" t="s">
        <v>83</v>
      </c>
      <c r="BV95" s="89" t="s">
        <v>77</v>
      </c>
      <c r="BW95" s="89" t="s">
        <v>84</v>
      </c>
      <c r="BX95" s="89" t="s">
        <v>4</v>
      </c>
      <c r="CL95" s="89" t="s">
        <v>1</v>
      </c>
      <c r="CM95" s="89" t="s">
        <v>75</v>
      </c>
    </row>
    <row r="96" spans="1:91" s="7" customFormat="1" ht="24.75" customHeight="1" x14ac:dyDescent="0.2">
      <c r="A96" s="80" t="s">
        <v>79</v>
      </c>
      <c r="B96" s="81"/>
      <c r="C96" s="82"/>
      <c r="D96" s="242" t="s">
        <v>85</v>
      </c>
      <c r="E96" s="242"/>
      <c r="F96" s="242"/>
      <c r="G96" s="242"/>
      <c r="H96" s="242"/>
      <c r="I96" s="83"/>
      <c r="J96" s="242" t="s">
        <v>86</v>
      </c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3">
        <f>'L - Rekonštrukcia toaliet...'!J30</f>
        <v>0</v>
      </c>
      <c r="AH96" s="244"/>
      <c r="AI96" s="244"/>
      <c r="AJ96" s="244"/>
      <c r="AK96" s="244"/>
      <c r="AL96" s="244"/>
      <c r="AM96" s="244"/>
      <c r="AN96" s="243">
        <f>SUM(AG96,AT96)</f>
        <v>0</v>
      </c>
      <c r="AO96" s="244"/>
      <c r="AP96" s="244"/>
      <c r="AQ96" s="84" t="s">
        <v>82</v>
      </c>
      <c r="AR96" s="81"/>
      <c r="AS96" s="85">
        <v>0</v>
      </c>
      <c r="AT96" s="86">
        <f>ROUND(SUM(AV96:AW96),2)</f>
        <v>0</v>
      </c>
      <c r="AU96" s="87">
        <f>'L - Rekonštrukcia toaliet...'!P143</f>
        <v>0</v>
      </c>
      <c r="AV96" s="86">
        <f>'L - Rekonštrukcia toaliet...'!J33</f>
        <v>0</v>
      </c>
      <c r="AW96" s="86">
        <f>'L - Rekonštrukcia toaliet...'!J34</f>
        <v>0</v>
      </c>
      <c r="AX96" s="86">
        <f>'L - Rekonštrukcia toaliet...'!J35</f>
        <v>0</v>
      </c>
      <c r="AY96" s="86">
        <f>'L - Rekonštrukcia toaliet...'!J36</f>
        <v>0</v>
      </c>
      <c r="AZ96" s="86">
        <f>'L - Rekonštrukcia toaliet...'!F33</f>
        <v>0</v>
      </c>
      <c r="BA96" s="86">
        <f>'L - Rekonštrukcia toaliet...'!F34</f>
        <v>0</v>
      </c>
      <c r="BB96" s="86">
        <f>'L - Rekonštrukcia toaliet...'!F35</f>
        <v>0</v>
      </c>
      <c r="BC96" s="86">
        <f>'L - Rekonštrukcia toaliet...'!F36</f>
        <v>0</v>
      </c>
      <c r="BD96" s="88">
        <f>'L - Rekonštrukcia toaliet...'!F37</f>
        <v>0</v>
      </c>
      <c r="BT96" s="89" t="s">
        <v>83</v>
      </c>
      <c r="BV96" s="89" t="s">
        <v>77</v>
      </c>
      <c r="BW96" s="89" t="s">
        <v>87</v>
      </c>
      <c r="BX96" s="89" t="s">
        <v>4</v>
      </c>
      <c r="CL96" s="89" t="s">
        <v>1</v>
      </c>
      <c r="CM96" s="89" t="s">
        <v>75</v>
      </c>
    </row>
    <row r="97" spans="1:91" s="7" customFormat="1" ht="16.5" customHeight="1" x14ac:dyDescent="0.2">
      <c r="A97" s="80" t="s">
        <v>79</v>
      </c>
      <c r="B97" s="81"/>
      <c r="C97" s="82"/>
      <c r="D97" s="242" t="s">
        <v>88</v>
      </c>
      <c r="E97" s="242"/>
      <c r="F97" s="242"/>
      <c r="G97" s="242"/>
      <c r="H97" s="242"/>
      <c r="I97" s="83"/>
      <c r="J97" s="242" t="s">
        <v>89</v>
      </c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3">
        <f>'P - Rekonštrukcia toaliet...'!J30</f>
        <v>0</v>
      </c>
      <c r="AH97" s="244"/>
      <c r="AI97" s="244"/>
      <c r="AJ97" s="244"/>
      <c r="AK97" s="244"/>
      <c r="AL97" s="244"/>
      <c r="AM97" s="244"/>
      <c r="AN97" s="243">
        <f>SUM(AG97,AT97)</f>
        <v>0</v>
      </c>
      <c r="AO97" s="244"/>
      <c r="AP97" s="244"/>
      <c r="AQ97" s="84" t="s">
        <v>82</v>
      </c>
      <c r="AR97" s="81"/>
      <c r="AS97" s="85">
        <v>0</v>
      </c>
      <c r="AT97" s="86">
        <f>ROUND(SUM(AV97:AW97),2)</f>
        <v>0</v>
      </c>
      <c r="AU97" s="87">
        <f>'P - Rekonštrukcia toaliet...'!P144</f>
        <v>0</v>
      </c>
      <c r="AV97" s="86">
        <f>'P - Rekonštrukcia toaliet...'!J33</f>
        <v>0</v>
      </c>
      <c r="AW97" s="86">
        <f>'P - Rekonštrukcia toaliet...'!J34</f>
        <v>0</v>
      </c>
      <c r="AX97" s="86">
        <f>'P - Rekonštrukcia toaliet...'!J35</f>
        <v>0</v>
      </c>
      <c r="AY97" s="86">
        <f>'P - Rekonštrukcia toaliet...'!J36</f>
        <v>0</v>
      </c>
      <c r="AZ97" s="86">
        <f>'P - Rekonštrukcia toaliet...'!F33</f>
        <v>0</v>
      </c>
      <c r="BA97" s="86">
        <f>'P - Rekonštrukcia toaliet...'!F34</f>
        <v>0</v>
      </c>
      <c r="BB97" s="86">
        <f>'P - Rekonštrukcia toaliet...'!F35</f>
        <v>0</v>
      </c>
      <c r="BC97" s="86">
        <f>'P - Rekonštrukcia toaliet...'!F36</f>
        <v>0</v>
      </c>
      <c r="BD97" s="88">
        <f>'P - Rekonštrukcia toaliet...'!F37</f>
        <v>0</v>
      </c>
      <c r="BT97" s="89" t="s">
        <v>83</v>
      </c>
      <c r="BV97" s="89" t="s">
        <v>77</v>
      </c>
      <c r="BW97" s="89" t="s">
        <v>90</v>
      </c>
      <c r="BX97" s="89" t="s">
        <v>4</v>
      </c>
      <c r="CL97" s="89" t="s">
        <v>1</v>
      </c>
      <c r="CM97" s="89" t="s">
        <v>75</v>
      </c>
    </row>
    <row r="98" spans="1:91" s="7" customFormat="1" ht="16.5" customHeight="1" x14ac:dyDescent="0.2">
      <c r="A98" s="80" t="s">
        <v>79</v>
      </c>
      <c r="B98" s="81"/>
      <c r="C98" s="82"/>
      <c r="D98" s="242" t="s">
        <v>91</v>
      </c>
      <c r="E98" s="242"/>
      <c r="F98" s="242"/>
      <c r="G98" s="242"/>
      <c r="H98" s="242"/>
      <c r="I98" s="83"/>
      <c r="J98" s="242" t="s">
        <v>92</v>
      </c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3">
        <f>'S - Prečerpávajúce zariad...'!J30</f>
        <v>0</v>
      </c>
      <c r="AH98" s="244"/>
      <c r="AI98" s="244"/>
      <c r="AJ98" s="244"/>
      <c r="AK98" s="244"/>
      <c r="AL98" s="244"/>
      <c r="AM98" s="244"/>
      <c r="AN98" s="243">
        <f>SUM(AG98,AT98)</f>
        <v>0</v>
      </c>
      <c r="AO98" s="244"/>
      <c r="AP98" s="244"/>
      <c r="AQ98" s="84" t="s">
        <v>82</v>
      </c>
      <c r="AR98" s="81"/>
      <c r="AS98" s="90">
        <v>0</v>
      </c>
      <c r="AT98" s="91">
        <f>ROUND(SUM(AV98:AW98),2)</f>
        <v>0</v>
      </c>
      <c r="AU98" s="92">
        <f>'S - Prečerpávajúce zariad...'!P122</f>
        <v>0</v>
      </c>
      <c r="AV98" s="91">
        <f>'S - Prečerpávajúce zariad...'!J33</f>
        <v>0</v>
      </c>
      <c r="AW98" s="91">
        <f>'S - Prečerpávajúce zariad...'!J34</f>
        <v>0</v>
      </c>
      <c r="AX98" s="91">
        <f>'S - Prečerpávajúce zariad...'!J35</f>
        <v>0</v>
      </c>
      <c r="AY98" s="91">
        <f>'S - Prečerpávajúce zariad...'!J36</f>
        <v>0</v>
      </c>
      <c r="AZ98" s="91">
        <f>'S - Prečerpávajúce zariad...'!F33</f>
        <v>0</v>
      </c>
      <c r="BA98" s="91">
        <f>'S - Prečerpávajúce zariad...'!F34</f>
        <v>0</v>
      </c>
      <c r="BB98" s="91">
        <f>'S - Prečerpávajúce zariad...'!F35</f>
        <v>0</v>
      </c>
      <c r="BC98" s="91">
        <f>'S - Prečerpávajúce zariad...'!F36</f>
        <v>0</v>
      </c>
      <c r="BD98" s="93">
        <f>'S - Prečerpávajúce zariad...'!F37</f>
        <v>0</v>
      </c>
      <c r="BT98" s="89" t="s">
        <v>83</v>
      </c>
      <c r="BV98" s="89" t="s">
        <v>77</v>
      </c>
      <c r="BW98" s="89" t="s">
        <v>93</v>
      </c>
      <c r="BX98" s="89" t="s">
        <v>4</v>
      </c>
      <c r="CL98" s="89" t="s">
        <v>1</v>
      </c>
      <c r="CM98" s="89" t="s">
        <v>75</v>
      </c>
    </row>
    <row r="99" spans="1:91" s="2" customFormat="1" ht="30" customHeight="1" x14ac:dyDescent="0.2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4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91" s="2" customFormat="1" ht="6.95" customHeight="1" x14ac:dyDescent="0.2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34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D96:H96"/>
    <mergeCell ref="AG96:AM96"/>
    <mergeCell ref="AN96:AP96"/>
    <mergeCell ref="D95:H95"/>
    <mergeCell ref="AG95:AM95"/>
    <mergeCell ref="J95:AF95"/>
    <mergeCell ref="AN95:AP95"/>
    <mergeCell ref="D98:H98"/>
    <mergeCell ref="J98:AF98"/>
    <mergeCell ref="AN97:AP97"/>
    <mergeCell ref="D97:H97"/>
    <mergeCell ref="J97:AF97"/>
    <mergeCell ref="AG97:AM97"/>
    <mergeCell ref="AS89:AT91"/>
    <mergeCell ref="AM90:AP90"/>
    <mergeCell ref="C92:G92"/>
    <mergeCell ref="AG92:AM92"/>
    <mergeCell ref="I92:AF92"/>
    <mergeCell ref="AN92:AP92"/>
  </mergeCells>
  <hyperlinks>
    <hyperlink ref="A95" location="'A - Rekonštrukcia toaliet...'!C2" display="/" xr:uid="{00000000-0004-0000-0000-000000000000}"/>
    <hyperlink ref="A96" location="'L - Rekonštrukcia toaliet...'!C2" display="/" xr:uid="{00000000-0004-0000-0000-000001000000}"/>
    <hyperlink ref="A97" location="'P - Rekonštrukcia toaliet...'!C2" display="/" xr:uid="{00000000-0004-0000-0000-000002000000}"/>
    <hyperlink ref="A98" location="'S - Prečerpávajúce zariad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24"/>
  <sheetViews>
    <sheetView showGridLines="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56" t="s">
        <v>5</v>
      </c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8" t="s">
        <v>84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 x14ac:dyDescent="0.2">
      <c r="B4" s="21"/>
      <c r="D4" s="22" t="s">
        <v>94</v>
      </c>
      <c r="L4" s="21"/>
      <c r="M4" s="94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15</v>
      </c>
      <c r="L6" s="21"/>
    </row>
    <row r="7" spans="1:46" s="1" customFormat="1" ht="16.5" customHeight="1" x14ac:dyDescent="0.2">
      <c r="B7" s="21"/>
      <c r="E7" s="271" t="str">
        <f>'Rekapitulácia stavby'!K6</f>
        <v>Rekonštrukcia toaliet FA STU_ ľava strana_pravá strana _aula</v>
      </c>
      <c r="F7" s="272"/>
      <c r="G7" s="272"/>
      <c r="H7" s="272"/>
      <c r="L7" s="21"/>
    </row>
    <row r="8" spans="1:46" s="2" customFormat="1" ht="12" customHeight="1" x14ac:dyDescent="0.2">
      <c r="A8" s="33"/>
      <c r="B8" s="34"/>
      <c r="C8" s="33"/>
      <c r="D8" s="28" t="s">
        <v>95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4"/>
      <c r="C9" s="33"/>
      <c r="D9" s="33"/>
      <c r="E9" s="250" t="s">
        <v>96</v>
      </c>
      <c r="F9" s="270"/>
      <c r="G9" s="270"/>
      <c r="H9" s="27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'Rekapitulácia stavby'!AN8</f>
        <v>20. 12. 2020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73" t="str">
        <f>'Rekapitulácia stavby'!E14</f>
        <v>Vyplň údaj</v>
      </c>
      <c r="F18" s="265"/>
      <c r="G18" s="265"/>
      <c r="H18" s="265"/>
      <c r="I18" s="28" t="s">
        <v>26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5"/>
      <c r="B27" s="96"/>
      <c r="C27" s="95"/>
      <c r="D27" s="95"/>
      <c r="E27" s="269" t="s">
        <v>1</v>
      </c>
      <c r="F27" s="269"/>
      <c r="G27" s="269"/>
      <c r="H27" s="26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ROUND(J143,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99" t="s">
        <v>39</v>
      </c>
      <c r="E33" s="28" t="s">
        <v>40</v>
      </c>
      <c r="F33" s="100">
        <f>ROUND((ROUND((SUM(BE143:BE1017)),  2) + SUM(BE1019:BE1023)), 2)</f>
        <v>0</v>
      </c>
      <c r="G33" s="33"/>
      <c r="H33" s="33"/>
      <c r="I33" s="101">
        <v>0.2</v>
      </c>
      <c r="J33" s="100">
        <f>ROUND((ROUND(((SUM(BE143:BE1017))*I33),  2) + (SUM(BE1019:BE1023)*I33)),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28" t="s">
        <v>41</v>
      </c>
      <c r="F34" s="100">
        <f>ROUND((ROUND((SUM(BF143:BF1017)),  2) + SUM(BF1019:BF1023)), 2)</f>
        <v>0</v>
      </c>
      <c r="G34" s="33"/>
      <c r="H34" s="33"/>
      <c r="I34" s="101">
        <v>0.2</v>
      </c>
      <c r="J34" s="100">
        <f>ROUND((ROUND(((SUM(BF143:BF1017))*I34),  2) + (SUM(BF1019:BF1023)*I34)),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42</v>
      </c>
      <c r="F35" s="100">
        <f>ROUND((ROUND((SUM(BG143:BG1017)),  2) + SUM(BG1019:BG1023)),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43</v>
      </c>
      <c r="F36" s="100">
        <f>ROUND((ROUND((SUM(BH143:BH1017)),  2) + SUM(BH1019:BH1023)),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28" t="s">
        <v>44</v>
      </c>
      <c r="F37" s="100">
        <f>ROUND((ROUND((SUM(BI143:BI1017)),  2) + SUM(BI1019:BI1023)),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97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71" t="str">
        <f>E7</f>
        <v>Rekonštrukcia toaliet FA STU_ ľava strana_pravá strana _aula</v>
      </c>
      <c r="F85" s="272"/>
      <c r="G85" s="272"/>
      <c r="H85" s="27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95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50" t="str">
        <f>E9</f>
        <v>A - Rekonštrukcia toaliet FA STU - Aula</v>
      </c>
      <c r="F87" s="270"/>
      <c r="G87" s="270"/>
      <c r="H87" s="27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>FA STU, Bratislava</v>
      </c>
      <c r="G89" s="33"/>
      <c r="H89" s="33"/>
      <c r="I89" s="28" t="s">
        <v>21</v>
      </c>
      <c r="J89" s="56" t="str">
        <f>IF(J12="","",J12)</f>
        <v>20. 12. 2020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 x14ac:dyDescent="0.2">
      <c r="A91" s="33"/>
      <c r="B91" s="34"/>
      <c r="C91" s="28" t="s">
        <v>23</v>
      </c>
      <c r="D91" s="33"/>
      <c r="E91" s="33"/>
      <c r="F91" s="26" t="str">
        <f>E15</f>
        <v>FA STU, Nám. Slobody, Bratislava</v>
      </c>
      <c r="G91" s="33"/>
      <c r="H91" s="33"/>
      <c r="I91" s="28" t="s">
        <v>29</v>
      </c>
      <c r="J91" s="31" t="str">
        <f>E21</f>
        <v>Ing. arch Hronský, Ing arch. Daniel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Žákovičová Mária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0" t="s">
        <v>98</v>
      </c>
      <c r="D94" s="102"/>
      <c r="E94" s="102"/>
      <c r="F94" s="102"/>
      <c r="G94" s="102"/>
      <c r="H94" s="102"/>
      <c r="I94" s="102"/>
      <c r="J94" s="111" t="s">
        <v>99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2" t="s">
        <v>100</v>
      </c>
      <c r="D96" s="33"/>
      <c r="E96" s="33"/>
      <c r="F96" s="33"/>
      <c r="G96" s="33"/>
      <c r="H96" s="33"/>
      <c r="I96" s="33"/>
      <c r="J96" s="72">
        <f>J143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101</v>
      </c>
    </row>
    <row r="97" spans="2:12" s="9" customFormat="1" ht="24.95" customHeight="1" x14ac:dyDescent="0.2">
      <c r="B97" s="113"/>
      <c r="D97" s="114" t="s">
        <v>102</v>
      </c>
      <c r="E97" s="115"/>
      <c r="F97" s="115"/>
      <c r="G97" s="115"/>
      <c r="H97" s="115"/>
      <c r="I97" s="115"/>
      <c r="J97" s="116">
        <f>J144</f>
        <v>0</v>
      </c>
      <c r="L97" s="113"/>
    </row>
    <row r="98" spans="2:12" s="10" customFormat="1" ht="19.899999999999999" customHeight="1" x14ac:dyDescent="0.2">
      <c r="B98" s="117"/>
      <c r="D98" s="118" t="s">
        <v>103</v>
      </c>
      <c r="E98" s="119"/>
      <c r="F98" s="119"/>
      <c r="G98" s="119"/>
      <c r="H98" s="119"/>
      <c r="I98" s="119"/>
      <c r="J98" s="120">
        <f>J145</f>
        <v>0</v>
      </c>
      <c r="L98" s="117"/>
    </row>
    <row r="99" spans="2:12" s="10" customFormat="1" ht="19.899999999999999" customHeight="1" x14ac:dyDescent="0.2">
      <c r="B99" s="117"/>
      <c r="D99" s="118" t="s">
        <v>104</v>
      </c>
      <c r="E99" s="119"/>
      <c r="F99" s="119"/>
      <c r="G99" s="119"/>
      <c r="H99" s="119"/>
      <c r="I99" s="119"/>
      <c r="J99" s="120">
        <f>J160</f>
        <v>0</v>
      </c>
      <c r="L99" s="117"/>
    </row>
    <row r="100" spans="2:12" s="10" customFormat="1" ht="19.899999999999999" customHeight="1" x14ac:dyDescent="0.2">
      <c r="B100" s="117"/>
      <c r="D100" s="118" t="s">
        <v>105</v>
      </c>
      <c r="E100" s="119"/>
      <c r="F100" s="119"/>
      <c r="G100" s="119"/>
      <c r="H100" s="119"/>
      <c r="I100" s="119"/>
      <c r="J100" s="120">
        <f>J196</f>
        <v>0</v>
      </c>
      <c r="L100" s="117"/>
    </row>
    <row r="101" spans="2:12" s="10" customFormat="1" ht="19.899999999999999" customHeight="1" x14ac:dyDescent="0.2">
      <c r="B101" s="117"/>
      <c r="D101" s="118" t="s">
        <v>106</v>
      </c>
      <c r="E101" s="119"/>
      <c r="F101" s="119"/>
      <c r="G101" s="119"/>
      <c r="H101" s="119"/>
      <c r="I101" s="119"/>
      <c r="J101" s="120">
        <f>J287</f>
        <v>0</v>
      </c>
      <c r="L101" s="117"/>
    </row>
    <row r="102" spans="2:12" s="9" customFormat="1" ht="24.95" customHeight="1" x14ac:dyDescent="0.2">
      <c r="B102" s="113"/>
      <c r="D102" s="114" t="s">
        <v>107</v>
      </c>
      <c r="E102" s="115"/>
      <c r="F102" s="115"/>
      <c r="G102" s="115"/>
      <c r="H102" s="115"/>
      <c r="I102" s="115"/>
      <c r="J102" s="116">
        <f>J289</f>
        <v>0</v>
      </c>
      <c r="L102" s="113"/>
    </row>
    <row r="103" spans="2:12" s="10" customFormat="1" ht="19.899999999999999" customHeight="1" x14ac:dyDescent="0.2">
      <c r="B103" s="117"/>
      <c r="D103" s="118" t="s">
        <v>108</v>
      </c>
      <c r="E103" s="119"/>
      <c r="F103" s="119"/>
      <c r="G103" s="119"/>
      <c r="H103" s="119"/>
      <c r="I103" s="119"/>
      <c r="J103" s="120">
        <f>J290</f>
        <v>0</v>
      </c>
      <c r="L103" s="117"/>
    </row>
    <row r="104" spans="2:12" s="10" customFormat="1" ht="19.899999999999999" customHeight="1" x14ac:dyDescent="0.2">
      <c r="B104" s="117"/>
      <c r="D104" s="118" t="s">
        <v>109</v>
      </c>
      <c r="E104" s="119"/>
      <c r="F104" s="119"/>
      <c r="G104" s="119"/>
      <c r="H104" s="119"/>
      <c r="I104" s="119"/>
      <c r="J104" s="120">
        <f>J343</f>
        <v>0</v>
      </c>
      <c r="L104" s="117"/>
    </row>
    <row r="105" spans="2:12" s="10" customFormat="1" ht="19.899999999999999" customHeight="1" x14ac:dyDescent="0.2">
      <c r="B105" s="117"/>
      <c r="D105" s="118" t="s">
        <v>110</v>
      </c>
      <c r="E105" s="119"/>
      <c r="F105" s="119"/>
      <c r="G105" s="119"/>
      <c r="H105" s="119"/>
      <c r="I105" s="119"/>
      <c r="J105" s="120">
        <f>J551</f>
        <v>0</v>
      </c>
      <c r="L105" s="117"/>
    </row>
    <row r="106" spans="2:12" s="10" customFormat="1" ht="19.899999999999999" customHeight="1" x14ac:dyDescent="0.2">
      <c r="B106" s="117"/>
      <c r="D106" s="118" t="s">
        <v>111</v>
      </c>
      <c r="E106" s="119"/>
      <c r="F106" s="119"/>
      <c r="G106" s="119"/>
      <c r="H106" s="119"/>
      <c r="I106" s="119"/>
      <c r="J106" s="120">
        <f>J706</f>
        <v>0</v>
      </c>
      <c r="L106" s="117"/>
    </row>
    <row r="107" spans="2:12" s="10" customFormat="1" ht="19.899999999999999" customHeight="1" x14ac:dyDescent="0.2">
      <c r="B107" s="117"/>
      <c r="D107" s="118" t="s">
        <v>112</v>
      </c>
      <c r="E107" s="119"/>
      <c r="F107" s="119"/>
      <c r="G107" s="119"/>
      <c r="H107" s="119"/>
      <c r="I107" s="119"/>
      <c r="J107" s="120">
        <f>J804</f>
        <v>0</v>
      </c>
      <c r="L107" s="117"/>
    </row>
    <row r="108" spans="2:12" s="10" customFormat="1" ht="19.899999999999999" customHeight="1" x14ac:dyDescent="0.2">
      <c r="B108" s="117"/>
      <c r="D108" s="118" t="s">
        <v>113</v>
      </c>
      <c r="E108" s="119"/>
      <c r="F108" s="119"/>
      <c r="G108" s="119"/>
      <c r="H108" s="119"/>
      <c r="I108" s="119"/>
      <c r="J108" s="120">
        <f>J806</f>
        <v>0</v>
      </c>
      <c r="L108" s="117"/>
    </row>
    <row r="109" spans="2:12" s="10" customFormat="1" ht="19.899999999999999" customHeight="1" x14ac:dyDescent="0.2">
      <c r="B109" s="117"/>
      <c r="D109" s="118" t="s">
        <v>114</v>
      </c>
      <c r="E109" s="119"/>
      <c r="F109" s="119"/>
      <c r="G109" s="119"/>
      <c r="H109" s="119"/>
      <c r="I109" s="119"/>
      <c r="J109" s="120">
        <f>J809</f>
        <v>0</v>
      </c>
      <c r="L109" s="117"/>
    </row>
    <row r="110" spans="2:12" s="10" customFormat="1" ht="19.899999999999999" customHeight="1" x14ac:dyDescent="0.2">
      <c r="B110" s="117"/>
      <c r="D110" s="118" t="s">
        <v>115</v>
      </c>
      <c r="E110" s="119"/>
      <c r="F110" s="119"/>
      <c r="G110" s="119"/>
      <c r="H110" s="119"/>
      <c r="I110" s="119"/>
      <c r="J110" s="120">
        <f>J818</f>
        <v>0</v>
      </c>
      <c r="L110" s="117"/>
    </row>
    <row r="111" spans="2:12" s="10" customFormat="1" ht="19.899999999999999" customHeight="1" x14ac:dyDescent="0.2">
      <c r="B111" s="117"/>
      <c r="D111" s="118" t="s">
        <v>116</v>
      </c>
      <c r="E111" s="119"/>
      <c r="F111" s="119"/>
      <c r="G111" s="119"/>
      <c r="H111" s="119"/>
      <c r="I111" s="119"/>
      <c r="J111" s="120">
        <f>J861</f>
        <v>0</v>
      </c>
      <c r="L111" s="117"/>
    </row>
    <row r="112" spans="2:12" s="10" customFormat="1" ht="19.899999999999999" customHeight="1" x14ac:dyDescent="0.2">
      <c r="B112" s="117"/>
      <c r="D112" s="118" t="s">
        <v>117</v>
      </c>
      <c r="E112" s="119"/>
      <c r="F112" s="119"/>
      <c r="G112" s="119"/>
      <c r="H112" s="119"/>
      <c r="I112" s="119"/>
      <c r="J112" s="120">
        <f>J882</f>
        <v>0</v>
      </c>
      <c r="L112" s="117"/>
    </row>
    <row r="113" spans="1:31" s="10" customFormat="1" ht="19.899999999999999" customHeight="1" x14ac:dyDescent="0.2">
      <c r="B113" s="117"/>
      <c r="D113" s="118" t="s">
        <v>118</v>
      </c>
      <c r="E113" s="119"/>
      <c r="F113" s="119"/>
      <c r="G113" s="119"/>
      <c r="H113" s="119"/>
      <c r="I113" s="119"/>
      <c r="J113" s="120">
        <f>J888</f>
        <v>0</v>
      </c>
      <c r="L113" s="117"/>
    </row>
    <row r="114" spans="1:31" s="10" customFormat="1" ht="19.899999999999999" customHeight="1" x14ac:dyDescent="0.2">
      <c r="B114" s="117"/>
      <c r="D114" s="118" t="s">
        <v>119</v>
      </c>
      <c r="E114" s="119"/>
      <c r="F114" s="119"/>
      <c r="G114" s="119"/>
      <c r="H114" s="119"/>
      <c r="I114" s="119"/>
      <c r="J114" s="120">
        <f>J897</f>
        <v>0</v>
      </c>
      <c r="L114" s="117"/>
    </row>
    <row r="115" spans="1:31" s="10" customFormat="1" ht="19.899999999999999" customHeight="1" x14ac:dyDescent="0.2">
      <c r="B115" s="117"/>
      <c r="D115" s="118" t="s">
        <v>120</v>
      </c>
      <c r="E115" s="119"/>
      <c r="F115" s="119"/>
      <c r="G115" s="119"/>
      <c r="H115" s="119"/>
      <c r="I115" s="119"/>
      <c r="J115" s="120">
        <f>J902</f>
        <v>0</v>
      </c>
      <c r="L115" s="117"/>
    </row>
    <row r="116" spans="1:31" s="10" customFormat="1" ht="19.899999999999999" customHeight="1" x14ac:dyDescent="0.2">
      <c r="B116" s="117"/>
      <c r="D116" s="118" t="s">
        <v>121</v>
      </c>
      <c r="E116" s="119"/>
      <c r="F116" s="119"/>
      <c r="G116" s="119"/>
      <c r="H116" s="119"/>
      <c r="I116" s="119"/>
      <c r="J116" s="120">
        <f>J910</f>
        <v>0</v>
      </c>
      <c r="L116" s="117"/>
    </row>
    <row r="117" spans="1:31" s="10" customFormat="1" ht="19.899999999999999" customHeight="1" x14ac:dyDescent="0.2">
      <c r="B117" s="117"/>
      <c r="D117" s="118" t="s">
        <v>122</v>
      </c>
      <c r="E117" s="119"/>
      <c r="F117" s="119"/>
      <c r="G117" s="119"/>
      <c r="H117" s="119"/>
      <c r="I117" s="119"/>
      <c r="J117" s="120">
        <f>J947</f>
        <v>0</v>
      </c>
      <c r="L117" s="117"/>
    </row>
    <row r="118" spans="1:31" s="9" customFormat="1" ht="24.95" customHeight="1" x14ac:dyDescent="0.2">
      <c r="B118" s="113"/>
      <c r="D118" s="114" t="s">
        <v>123</v>
      </c>
      <c r="E118" s="115"/>
      <c r="F118" s="115"/>
      <c r="G118" s="115"/>
      <c r="H118" s="115"/>
      <c r="I118" s="115"/>
      <c r="J118" s="116">
        <f>J966</f>
        <v>0</v>
      </c>
      <c r="L118" s="113"/>
    </row>
    <row r="119" spans="1:31" s="10" customFormat="1" ht="19.899999999999999" customHeight="1" x14ac:dyDescent="0.2">
      <c r="B119" s="117"/>
      <c r="D119" s="118" t="s">
        <v>124</v>
      </c>
      <c r="E119" s="119"/>
      <c r="F119" s="119"/>
      <c r="G119" s="119"/>
      <c r="H119" s="119"/>
      <c r="I119" s="119"/>
      <c r="J119" s="120">
        <f>J967</f>
        <v>0</v>
      </c>
      <c r="L119" s="117"/>
    </row>
    <row r="120" spans="1:31" s="10" customFormat="1" ht="19.899999999999999" customHeight="1" x14ac:dyDescent="0.2">
      <c r="B120" s="117"/>
      <c r="D120" s="118" t="s">
        <v>125</v>
      </c>
      <c r="E120" s="119"/>
      <c r="F120" s="119"/>
      <c r="G120" s="119"/>
      <c r="H120" s="119"/>
      <c r="I120" s="119"/>
      <c r="J120" s="120">
        <f>J1012</f>
        <v>0</v>
      </c>
      <c r="L120" s="117"/>
    </row>
    <row r="121" spans="1:31" s="9" customFormat="1" ht="24.95" customHeight="1" x14ac:dyDescent="0.2">
      <c r="B121" s="113"/>
      <c r="D121" s="114" t="s">
        <v>126</v>
      </c>
      <c r="E121" s="115"/>
      <c r="F121" s="115"/>
      <c r="G121" s="115"/>
      <c r="H121" s="115"/>
      <c r="I121" s="115"/>
      <c r="J121" s="116">
        <f>J1015</f>
        <v>0</v>
      </c>
      <c r="L121" s="113"/>
    </row>
    <row r="122" spans="1:31" s="10" customFormat="1" ht="19.899999999999999" customHeight="1" x14ac:dyDescent="0.2">
      <c r="B122" s="117"/>
      <c r="D122" s="118" t="s">
        <v>127</v>
      </c>
      <c r="E122" s="119"/>
      <c r="F122" s="119"/>
      <c r="G122" s="119"/>
      <c r="H122" s="119"/>
      <c r="I122" s="119"/>
      <c r="J122" s="120">
        <f>J1016</f>
        <v>0</v>
      </c>
      <c r="L122" s="117"/>
    </row>
    <row r="123" spans="1:31" s="9" customFormat="1" ht="21.75" customHeight="1" x14ac:dyDescent="0.2">
      <c r="B123" s="113"/>
      <c r="D123" s="121" t="s">
        <v>128</v>
      </c>
      <c r="J123" s="122">
        <f>J1018</f>
        <v>0</v>
      </c>
      <c r="L123" s="113"/>
    </row>
    <row r="124" spans="1:31" s="2" customFormat="1" ht="21.75" customHeight="1" x14ac:dyDescent="0.2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 x14ac:dyDescent="0.2">
      <c r="A125" s="33"/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9" spans="1:63" s="2" customFormat="1" ht="6.95" customHeight="1" x14ac:dyDescent="0.2">
      <c r="A129" s="33"/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3" s="2" customFormat="1" ht="24.95" customHeight="1" x14ac:dyDescent="0.2">
      <c r="A130" s="33"/>
      <c r="B130" s="34"/>
      <c r="C130" s="22" t="s">
        <v>129</v>
      </c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3" s="2" customFormat="1" ht="6.95" customHeight="1" x14ac:dyDescent="0.2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3" s="2" customFormat="1" ht="12" customHeight="1" x14ac:dyDescent="0.2">
      <c r="A132" s="33"/>
      <c r="B132" s="34"/>
      <c r="C132" s="28" t="s">
        <v>15</v>
      </c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3" s="2" customFormat="1" ht="16.5" customHeight="1" x14ac:dyDescent="0.2">
      <c r="A133" s="33"/>
      <c r="B133" s="34"/>
      <c r="C133" s="33"/>
      <c r="D133" s="33"/>
      <c r="E133" s="271" t="str">
        <f>E7</f>
        <v>Rekonštrukcia toaliet FA STU_ ľava strana_pravá strana _aula</v>
      </c>
      <c r="F133" s="272"/>
      <c r="G133" s="272"/>
      <c r="H133" s="272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3" s="2" customFormat="1" ht="12" customHeight="1" x14ac:dyDescent="0.2">
      <c r="A134" s="33"/>
      <c r="B134" s="34"/>
      <c r="C134" s="28" t="s">
        <v>95</v>
      </c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3" s="2" customFormat="1" ht="16.5" customHeight="1" x14ac:dyDescent="0.2">
      <c r="A135" s="33"/>
      <c r="B135" s="34"/>
      <c r="C135" s="33"/>
      <c r="D135" s="33"/>
      <c r="E135" s="250" t="str">
        <f>E9</f>
        <v>A - Rekonštrukcia toaliet FA STU - Aula</v>
      </c>
      <c r="F135" s="270"/>
      <c r="G135" s="270"/>
      <c r="H135" s="270"/>
      <c r="I135" s="3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3" s="2" customFormat="1" ht="6.95" customHeight="1" x14ac:dyDescent="0.2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3" s="2" customFormat="1" ht="12" customHeight="1" x14ac:dyDescent="0.2">
      <c r="A137" s="33"/>
      <c r="B137" s="34"/>
      <c r="C137" s="28" t="s">
        <v>19</v>
      </c>
      <c r="D137" s="33"/>
      <c r="E137" s="33"/>
      <c r="F137" s="26" t="str">
        <f>F12</f>
        <v>FA STU, Bratislava</v>
      </c>
      <c r="G137" s="33"/>
      <c r="H137" s="33"/>
      <c r="I137" s="28" t="s">
        <v>21</v>
      </c>
      <c r="J137" s="56" t="str">
        <f>IF(J12="","",J12)</f>
        <v>20. 12. 2020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3" s="2" customFormat="1" ht="6.95" customHeight="1" x14ac:dyDescent="0.2">
      <c r="A138" s="33"/>
      <c r="B138" s="34"/>
      <c r="C138" s="33"/>
      <c r="D138" s="33"/>
      <c r="E138" s="33"/>
      <c r="F138" s="33"/>
      <c r="G138" s="33"/>
      <c r="H138" s="33"/>
      <c r="I138" s="33"/>
      <c r="J138" s="33"/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3" s="2" customFormat="1" ht="25.7" customHeight="1" x14ac:dyDescent="0.2">
      <c r="A139" s="33"/>
      <c r="B139" s="34"/>
      <c r="C139" s="28" t="s">
        <v>23</v>
      </c>
      <c r="D139" s="33"/>
      <c r="E139" s="33"/>
      <c r="F139" s="26" t="str">
        <f>E15</f>
        <v>FA STU, Nám. Slobody, Bratislava</v>
      </c>
      <c r="G139" s="33"/>
      <c r="H139" s="33"/>
      <c r="I139" s="28" t="s">
        <v>29</v>
      </c>
      <c r="J139" s="31" t="str">
        <f>E21</f>
        <v>Ing. arch Hronský, Ing arch. Daniel</v>
      </c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3" s="2" customFormat="1" ht="15.2" customHeight="1" x14ac:dyDescent="0.2">
      <c r="A140" s="33"/>
      <c r="B140" s="34"/>
      <c r="C140" s="28" t="s">
        <v>27</v>
      </c>
      <c r="D140" s="33"/>
      <c r="E140" s="33"/>
      <c r="F140" s="26" t="str">
        <f>IF(E18="","",E18)</f>
        <v>Vyplň údaj</v>
      </c>
      <c r="G140" s="33"/>
      <c r="H140" s="33"/>
      <c r="I140" s="28" t="s">
        <v>32</v>
      </c>
      <c r="J140" s="31" t="str">
        <f>E24</f>
        <v>Žákovičová Mária</v>
      </c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63" s="2" customFormat="1" ht="10.35" customHeight="1" x14ac:dyDescent="0.2">
      <c r="A141" s="33"/>
      <c r="B141" s="34"/>
      <c r="C141" s="33"/>
      <c r="D141" s="33"/>
      <c r="E141" s="33"/>
      <c r="F141" s="33"/>
      <c r="G141" s="33"/>
      <c r="H141" s="33"/>
      <c r="I141" s="33"/>
      <c r="J141" s="33"/>
      <c r="K141" s="33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63" s="11" customFormat="1" ht="29.25" customHeight="1" x14ac:dyDescent="0.2">
      <c r="A142" s="123"/>
      <c r="B142" s="124"/>
      <c r="C142" s="125" t="s">
        <v>130</v>
      </c>
      <c r="D142" s="126" t="s">
        <v>60</v>
      </c>
      <c r="E142" s="126" t="s">
        <v>56</v>
      </c>
      <c r="F142" s="126" t="s">
        <v>57</v>
      </c>
      <c r="G142" s="126" t="s">
        <v>131</v>
      </c>
      <c r="H142" s="126" t="s">
        <v>132</v>
      </c>
      <c r="I142" s="126" t="s">
        <v>133</v>
      </c>
      <c r="J142" s="127" t="s">
        <v>99</v>
      </c>
      <c r="K142" s="128" t="s">
        <v>134</v>
      </c>
      <c r="L142" s="129"/>
      <c r="M142" s="63" t="s">
        <v>1</v>
      </c>
      <c r="N142" s="64" t="s">
        <v>39</v>
      </c>
      <c r="O142" s="64" t="s">
        <v>135</v>
      </c>
      <c r="P142" s="64" t="s">
        <v>136</v>
      </c>
      <c r="Q142" s="64" t="s">
        <v>137</v>
      </c>
      <c r="R142" s="64" t="s">
        <v>138</v>
      </c>
      <c r="S142" s="64" t="s">
        <v>139</v>
      </c>
      <c r="T142" s="65" t="s">
        <v>140</v>
      </c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</row>
    <row r="143" spans="1:63" s="2" customFormat="1" ht="22.9" customHeight="1" x14ac:dyDescent="0.25">
      <c r="A143" s="33"/>
      <c r="B143" s="34"/>
      <c r="C143" s="70" t="s">
        <v>100</v>
      </c>
      <c r="D143" s="33"/>
      <c r="E143" s="33"/>
      <c r="F143" s="33"/>
      <c r="G143" s="33"/>
      <c r="H143" s="33"/>
      <c r="I143" s="33"/>
      <c r="J143" s="130">
        <f>BK143</f>
        <v>0</v>
      </c>
      <c r="K143" s="33"/>
      <c r="L143" s="34"/>
      <c r="M143" s="66"/>
      <c r="N143" s="57"/>
      <c r="O143" s="67"/>
      <c r="P143" s="131">
        <f>P144+P289+P966+P1015+P1018</f>
        <v>0</v>
      </c>
      <c r="Q143" s="67"/>
      <c r="R143" s="131">
        <f>R144+R289+R966+R1015+R1018</f>
        <v>5.5300000000000002E-3</v>
      </c>
      <c r="S143" s="67"/>
      <c r="T143" s="132">
        <f>T144+T289+T966+T1015+T1018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8" t="s">
        <v>74</v>
      </c>
      <c r="AU143" s="18" t="s">
        <v>101</v>
      </c>
      <c r="BK143" s="133">
        <f>BK144+BK289+BK966+BK1015+BK1018</f>
        <v>0</v>
      </c>
    </row>
    <row r="144" spans="1:63" s="12" customFormat="1" ht="25.9" customHeight="1" x14ac:dyDescent="0.2">
      <c r="B144" s="134"/>
      <c r="D144" s="135" t="s">
        <v>74</v>
      </c>
      <c r="E144" s="136" t="s">
        <v>141</v>
      </c>
      <c r="F144" s="136" t="s">
        <v>142</v>
      </c>
      <c r="I144" s="137"/>
      <c r="J144" s="122">
        <f>BK144</f>
        <v>0</v>
      </c>
      <c r="L144" s="134"/>
      <c r="M144" s="138"/>
      <c r="N144" s="139"/>
      <c r="O144" s="139"/>
      <c r="P144" s="140">
        <f>P145+P160+P196+P287</f>
        <v>0</v>
      </c>
      <c r="Q144" s="139"/>
      <c r="R144" s="140">
        <f>R145+R160+R196+R287</f>
        <v>0</v>
      </c>
      <c r="S144" s="139"/>
      <c r="T144" s="141">
        <f>T145+T160+T196+T287</f>
        <v>0</v>
      </c>
      <c r="AR144" s="135" t="s">
        <v>83</v>
      </c>
      <c r="AT144" s="142" t="s">
        <v>74</v>
      </c>
      <c r="AU144" s="142" t="s">
        <v>75</v>
      </c>
      <c r="AY144" s="135" t="s">
        <v>143</v>
      </c>
      <c r="BK144" s="143">
        <f>BK145+BK160+BK196+BK287</f>
        <v>0</v>
      </c>
    </row>
    <row r="145" spans="1:65" s="12" customFormat="1" ht="22.9" customHeight="1" x14ac:dyDescent="0.2">
      <c r="B145" s="134"/>
      <c r="D145" s="135" t="s">
        <v>74</v>
      </c>
      <c r="E145" s="144" t="s">
        <v>144</v>
      </c>
      <c r="F145" s="144" t="s">
        <v>145</v>
      </c>
      <c r="I145" s="137"/>
      <c r="J145" s="145">
        <f>BK145</f>
        <v>0</v>
      </c>
      <c r="L145" s="134"/>
      <c r="M145" s="138"/>
      <c r="N145" s="139"/>
      <c r="O145" s="139"/>
      <c r="P145" s="140">
        <f>SUM(P146:P159)</f>
        <v>0</v>
      </c>
      <c r="Q145" s="139"/>
      <c r="R145" s="140">
        <f>SUM(R146:R159)</f>
        <v>0</v>
      </c>
      <c r="S145" s="139"/>
      <c r="T145" s="141">
        <f>SUM(T146:T159)</f>
        <v>0</v>
      </c>
      <c r="AR145" s="135" t="s">
        <v>83</v>
      </c>
      <c r="AT145" s="142" t="s">
        <v>74</v>
      </c>
      <c r="AU145" s="142" t="s">
        <v>83</v>
      </c>
      <c r="AY145" s="135" t="s">
        <v>143</v>
      </c>
      <c r="BK145" s="143">
        <f>SUM(BK146:BK159)</f>
        <v>0</v>
      </c>
    </row>
    <row r="146" spans="1:65" s="2" customFormat="1" ht="24.2" customHeight="1" x14ac:dyDescent="0.2">
      <c r="A146" s="33"/>
      <c r="B146" s="146"/>
      <c r="C146" s="147" t="s">
        <v>83</v>
      </c>
      <c r="D146" s="147" t="s">
        <v>146</v>
      </c>
      <c r="E146" s="148" t="s">
        <v>147</v>
      </c>
      <c r="F146" s="149" t="s">
        <v>148</v>
      </c>
      <c r="G146" s="150" t="s">
        <v>149</v>
      </c>
      <c r="H146" s="151">
        <v>2.44</v>
      </c>
      <c r="I146" s="152"/>
      <c r="J146" s="153">
        <f>ROUND(I146*H146,2)</f>
        <v>0</v>
      </c>
      <c r="K146" s="154"/>
      <c r="L146" s="34"/>
      <c r="M146" s="155" t="s">
        <v>1</v>
      </c>
      <c r="N146" s="156" t="s">
        <v>41</v>
      </c>
      <c r="O146" s="59"/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9" t="s">
        <v>150</v>
      </c>
      <c r="AT146" s="159" t="s">
        <v>146</v>
      </c>
      <c r="AU146" s="159" t="s">
        <v>151</v>
      </c>
      <c r="AY146" s="18" t="s">
        <v>143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8" t="s">
        <v>151</v>
      </c>
      <c r="BK146" s="160">
        <f>ROUND(I146*H146,2)</f>
        <v>0</v>
      </c>
      <c r="BL146" s="18" t="s">
        <v>150</v>
      </c>
      <c r="BM146" s="159" t="s">
        <v>151</v>
      </c>
    </row>
    <row r="147" spans="1:65" s="13" customFormat="1" x14ac:dyDescent="0.2">
      <c r="B147" s="161"/>
      <c r="D147" s="162" t="s">
        <v>152</v>
      </c>
      <c r="E147" s="163" t="s">
        <v>1</v>
      </c>
      <c r="F147" s="164" t="s">
        <v>153</v>
      </c>
      <c r="H147" s="165">
        <v>2.44</v>
      </c>
      <c r="I147" s="166"/>
      <c r="L147" s="161"/>
      <c r="M147" s="167"/>
      <c r="N147" s="168"/>
      <c r="O147" s="168"/>
      <c r="P147" s="168"/>
      <c r="Q147" s="168"/>
      <c r="R147" s="168"/>
      <c r="S147" s="168"/>
      <c r="T147" s="169"/>
      <c r="AT147" s="163" t="s">
        <v>152</v>
      </c>
      <c r="AU147" s="163" t="s">
        <v>151</v>
      </c>
      <c r="AV147" s="13" t="s">
        <v>151</v>
      </c>
      <c r="AW147" s="13" t="s">
        <v>31</v>
      </c>
      <c r="AX147" s="13" t="s">
        <v>75</v>
      </c>
      <c r="AY147" s="163" t="s">
        <v>143</v>
      </c>
    </row>
    <row r="148" spans="1:65" s="14" customFormat="1" x14ac:dyDescent="0.2">
      <c r="B148" s="170"/>
      <c r="D148" s="162" t="s">
        <v>152</v>
      </c>
      <c r="E148" s="171" t="s">
        <v>1</v>
      </c>
      <c r="F148" s="172" t="s">
        <v>154</v>
      </c>
      <c r="H148" s="173">
        <v>2.44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1" t="s">
        <v>152</v>
      </c>
      <c r="AU148" s="171" t="s">
        <v>151</v>
      </c>
      <c r="AV148" s="14" t="s">
        <v>150</v>
      </c>
      <c r="AW148" s="14" t="s">
        <v>31</v>
      </c>
      <c r="AX148" s="14" t="s">
        <v>83</v>
      </c>
      <c r="AY148" s="171" t="s">
        <v>143</v>
      </c>
    </row>
    <row r="149" spans="1:65" s="2" customFormat="1" ht="24.2" customHeight="1" x14ac:dyDescent="0.2">
      <c r="A149" s="33"/>
      <c r="B149" s="146"/>
      <c r="C149" s="147" t="s">
        <v>151</v>
      </c>
      <c r="D149" s="147" t="s">
        <v>146</v>
      </c>
      <c r="E149" s="148" t="s">
        <v>155</v>
      </c>
      <c r="F149" s="149" t="s">
        <v>156</v>
      </c>
      <c r="G149" s="150" t="s">
        <v>157</v>
      </c>
      <c r="H149" s="151">
        <v>10</v>
      </c>
      <c r="I149" s="152"/>
      <c r="J149" s="153">
        <f>ROUND(I149*H149,2)</f>
        <v>0</v>
      </c>
      <c r="K149" s="154"/>
      <c r="L149" s="34"/>
      <c r="M149" s="155" t="s">
        <v>1</v>
      </c>
      <c r="N149" s="156" t="s">
        <v>41</v>
      </c>
      <c r="O149" s="59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9" t="s">
        <v>150</v>
      </c>
      <c r="AT149" s="159" t="s">
        <v>146</v>
      </c>
      <c r="AU149" s="159" t="s">
        <v>151</v>
      </c>
      <c r="AY149" s="18" t="s">
        <v>143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8" t="s">
        <v>151</v>
      </c>
      <c r="BK149" s="160">
        <f>ROUND(I149*H149,2)</f>
        <v>0</v>
      </c>
      <c r="BL149" s="18" t="s">
        <v>150</v>
      </c>
      <c r="BM149" s="159" t="s">
        <v>150</v>
      </c>
    </row>
    <row r="150" spans="1:65" s="2" customFormat="1" ht="24.2" customHeight="1" x14ac:dyDescent="0.2">
      <c r="A150" s="33"/>
      <c r="B150" s="146"/>
      <c r="C150" s="147" t="s">
        <v>144</v>
      </c>
      <c r="D150" s="147" t="s">
        <v>146</v>
      </c>
      <c r="E150" s="148" t="s">
        <v>158</v>
      </c>
      <c r="F150" s="149" t="s">
        <v>159</v>
      </c>
      <c r="G150" s="150" t="s">
        <v>157</v>
      </c>
      <c r="H150" s="151">
        <v>6</v>
      </c>
      <c r="I150" s="152"/>
      <c r="J150" s="153">
        <f>ROUND(I150*H150,2)</f>
        <v>0</v>
      </c>
      <c r="K150" s="154"/>
      <c r="L150" s="34"/>
      <c r="M150" s="155" t="s">
        <v>1</v>
      </c>
      <c r="N150" s="156" t="s">
        <v>41</v>
      </c>
      <c r="O150" s="59"/>
      <c r="P150" s="157">
        <f>O150*H150</f>
        <v>0</v>
      </c>
      <c r="Q150" s="157">
        <v>0</v>
      </c>
      <c r="R150" s="157">
        <f>Q150*H150</f>
        <v>0</v>
      </c>
      <c r="S150" s="157">
        <v>0</v>
      </c>
      <c r="T150" s="15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9" t="s">
        <v>150</v>
      </c>
      <c r="AT150" s="159" t="s">
        <v>146</v>
      </c>
      <c r="AU150" s="159" t="s">
        <v>151</v>
      </c>
      <c r="AY150" s="18" t="s">
        <v>143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8" t="s">
        <v>151</v>
      </c>
      <c r="BK150" s="160">
        <f>ROUND(I150*H150,2)</f>
        <v>0</v>
      </c>
      <c r="BL150" s="18" t="s">
        <v>150</v>
      </c>
      <c r="BM150" s="159" t="s">
        <v>160</v>
      </c>
    </row>
    <row r="151" spans="1:65" s="2" customFormat="1" ht="24.2" customHeight="1" x14ac:dyDescent="0.2">
      <c r="A151" s="33"/>
      <c r="B151" s="146"/>
      <c r="C151" s="147" t="s">
        <v>150</v>
      </c>
      <c r="D151" s="147" t="s">
        <v>146</v>
      </c>
      <c r="E151" s="148" t="s">
        <v>161</v>
      </c>
      <c r="F151" s="149" t="s">
        <v>162</v>
      </c>
      <c r="G151" s="150" t="s">
        <v>157</v>
      </c>
      <c r="H151" s="151">
        <v>4.92</v>
      </c>
      <c r="I151" s="152"/>
      <c r="J151" s="153">
        <f>ROUND(I151*H151,2)</f>
        <v>0</v>
      </c>
      <c r="K151" s="154"/>
      <c r="L151" s="34"/>
      <c r="M151" s="155" t="s">
        <v>1</v>
      </c>
      <c r="N151" s="156" t="s">
        <v>41</v>
      </c>
      <c r="O151" s="59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9" t="s">
        <v>150</v>
      </c>
      <c r="AT151" s="159" t="s">
        <v>146</v>
      </c>
      <c r="AU151" s="159" t="s">
        <v>151</v>
      </c>
      <c r="AY151" s="18" t="s">
        <v>143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8" t="s">
        <v>151</v>
      </c>
      <c r="BK151" s="160">
        <f>ROUND(I151*H151,2)</f>
        <v>0</v>
      </c>
      <c r="BL151" s="18" t="s">
        <v>150</v>
      </c>
      <c r="BM151" s="159" t="s">
        <v>163</v>
      </c>
    </row>
    <row r="152" spans="1:65" s="13" customFormat="1" x14ac:dyDescent="0.2">
      <c r="B152" s="161"/>
      <c r="D152" s="162" t="s">
        <v>152</v>
      </c>
      <c r="E152" s="163" t="s">
        <v>1</v>
      </c>
      <c r="F152" s="164" t="s">
        <v>164</v>
      </c>
      <c r="H152" s="165">
        <v>4.92</v>
      </c>
      <c r="I152" s="166"/>
      <c r="L152" s="161"/>
      <c r="M152" s="167"/>
      <c r="N152" s="168"/>
      <c r="O152" s="168"/>
      <c r="P152" s="168"/>
      <c r="Q152" s="168"/>
      <c r="R152" s="168"/>
      <c r="S152" s="168"/>
      <c r="T152" s="169"/>
      <c r="AT152" s="163" t="s">
        <v>152</v>
      </c>
      <c r="AU152" s="163" t="s">
        <v>151</v>
      </c>
      <c r="AV152" s="13" t="s">
        <v>151</v>
      </c>
      <c r="AW152" s="13" t="s">
        <v>31</v>
      </c>
      <c r="AX152" s="13" t="s">
        <v>75</v>
      </c>
      <c r="AY152" s="163" t="s">
        <v>143</v>
      </c>
    </row>
    <row r="153" spans="1:65" s="14" customFormat="1" x14ac:dyDescent="0.2">
      <c r="B153" s="170"/>
      <c r="D153" s="162" t="s">
        <v>152</v>
      </c>
      <c r="E153" s="171" t="s">
        <v>1</v>
      </c>
      <c r="F153" s="172" t="s">
        <v>154</v>
      </c>
      <c r="H153" s="173">
        <v>4.92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152</v>
      </c>
      <c r="AU153" s="171" t="s">
        <v>151</v>
      </c>
      <c r="AV153" s="14" t="s">
        <v>150</v>
      </c>
      <c r="AW153" s="14" t="s">
        <v>31</v>
      </c>
      <c r="AX153" s="14" t="s">
        <v>83</v>
      </c>
      <c r="AY153" s="171" t="s">
        <v>143</v>
      </c>
    </row>
    <row r="154" spans="1:65" s="2" customFormat="1" ht="24.2" customHeight="1" x14ac:dyDescent="0.2">
      <c r="A154" s="33"/>
      <c r="B154" s="146"/>
      <c r="C154" s="147" t="s">
        <v>165</v>
      </c>
      <c r="D154" s="147" t="s">
        <v>146</v>
      </c>
      <c r="E154" s="148" t="s">
        <v>166</v>
      </c>
      <c r="F154" s="149" t="s">
        <v>167</v>
      </c>
      <c r="G154" s="150" t="s">
        <v>157</v>
      </c>
      <c r="H154" s="151">
        <v>6.24</v>
      </c>
      <c r="I154" s="152"/>
      <c r="J154" s="153">
        <f>ROUND(I154*H154,2)</f>
        <v>0</v>
      </c>
      <c r="K154" s="154"/>
      <c r="L154" s="34"/>
      <c r="M154" s="155" t="s">
        <v>1</v>
      </c>
      <c r="N154" s="156" t="s">
        <v>41</v>
      </c>
      <c r="O154" s="59"/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9" t="s">
        <v>150</v>
      </c>
      <c r="AT154" s="159" t="s">
        <v>146</v>
      </c>
      <c r="AU154" s="159" t="s">
        <v>151</v>
      </c>
      <c r="AY154" s="18" t="s">
        <v>143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8" t="s">
        <v>151</v>
      </c>
      <c r="BK154" s="160">
        <f>ROUND(I154*H154,2)</f>
        <v>0</v>
      </c>
      <c r="BL154" s="18" t="s">
        <v>150</v>
      </c>
      <c r="BM154" s="159" t="s">
        <v>168</v>
      </c>
    </row>
    <row r="155" spans="1:65" s="13" customFormat="1" x14ac:dyDescent="0.2">
      <c r="B155" s="161"/>
      <c r="D155" s="162" t="s">
        <v>152</v>
      </c>
      <c r="E155" s="163" t="s">
        <v>1</v>
      </c>
      <c r="F155" s="164" t="s">
        <v>169</v>
      </c>
      <c r="H155" s="165">
        <v>6.24</v>
      </c>
      <c r="I155" s="166"/>
      <c r="L155" s="161"/>
      <c r="M155" s="167"/>
      <c r="N155" s="168"/>
      <c r="O155" s="168"/>
      <c r="P155" s="168"/>
      <c r="Q155" s="168"/>
      <c r="R155" s="168"/>
      <c r="S155" s="168"/>
      <c r="T155" s="169"/>
      <c r="AT155" s="163" t="s">
        <v>152</v>
      </c>
      <c r="AU155" s="163" t="s">
        <v>151</v>
      </c>
      <c r="AV155" s="13" t="s">
        <v>151</v>
      </c>
      <c r="AW155" s="13" t="s">
        <v>31</v>
      </c>
      <c r="AX155" s="13" t="s">
        <v>75</v>
      </c>
      <c r="AY155" s="163" t="s">
        <v>143</v>
      </c>
    </row>
    <row r="156" spans="1:65" s="14" customFormat="1" x14ac:dyDescent="0.2">
      <c r="B156" s="170"/>
      <c r="D156" s="162" t="s">
        <v>152</v>
      </c>
      <c r="E156" s="171" t="s">
        <v>1</v>
      </c>
      <c r="F156" s="172" t="s">
        <v>154</v>
      </c>
      <c r="H156" s="173">
        <v>6.24</v>
      </c>
      <c r="I156" s="174"/>
      <c r="L156" s="170"/>
      <c r="M156" s="175"/>
      <c r="N156" s="176"/>
      <c r="O156" s="176"/>
      <c r="P156" s="176"/>
      <c r="Q156" s="176"/>
      <c r="R156" s="176"/>
      <c r="S156" s="176"/>
      <c r="T156" s="177"/>
      <c r="AT156" s="171" t="s">
        <v>152</v>
      </c>
      <c r="AU156" s="171" t="s">
        <v>151</v>
      </c>
      <c r="AV156" s="14" t="s">
        <v>150</v>
      </c>
      <c r="AW156" s="14" t="s">
        <v>31</v>
      </c>
      <c r="AX156" s="14" t="s">
        <v>83</v>
      </c>
      <c r="AY156" s="171" t="s">
        <v>143</v>
      </c>
    </row>
    <row r="157" spans="1:65" s="2" customFormat="1" ht="24.2" customHeight="1" x14ac:dyDescent="0.2">
      <c r="A157" s="33"/>
      <c r="B157" s="146"/>
      <c r="C157" s="147" t="s">
        <v>160</v>
      </c>
      <c r="D157" s="147" t="s">
        <v>146</v>
      </c>
      <c r="E157" s="148" t="s">
        <v>170</v>
      </c>
      <c r="F157" s="149" t="s">
        <v>171</v>
      </c>
      <c r="G157" s="150" t="s">
        <v>157</v>
      </c>
      <c r="H157" s="151">
        <v>13.33</v>
      </c>
      <c r="I157" s="152"/>
      <c r="J157" s="153">
        <f>ROUND(I157*H157,2)</f>
        <v>0</v>
      </c>
      <c r="K157" s="154"/>
      <c r="L157" s="34"/>
      <c r="M157" s="155" t="s">
        <v>1</v>
      </c>
      <c r="N157" s="156" t="s">
        <v>41</v>
      </c>
      <c r="O157" s="59"/>
      <c r="P157" s="157">
        <f>O157*H157</f>
        <v>0</v>
      </c>
      <c r="Q157" s="157">
        <v>0</v>
      </c>
      <c r="R157" s="157">
        <f>Q157*H157</f>
        <v>0</v>
      </c>
      <c r="S157" s="157">
        <v>0</v>
      </c>
      <c r="T157" s="15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9" t="s">
        <v>150</v>
      </c>
      <c r="AT157" s="159" t="s">
        <v>146</v>
      </c>
      <c r="AU157" s="159" t="s">
        <v>151</v>
      </c>
      <c r="AY157" s="18" t="s">
        <v>143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8" t="s">
        <v>151</v>
      </c>
      <c r="BK157" s="160">
        <f>ROUND(I157*H157,2)</f>
        <v>0</v>
      </c>
      <c r="BL157" s="18" t="s">
        <v>150</v>
      </c>
      <c r="BM157" s="159" t="s">
        <v>172</v>
      </c>
    </row>
    <row r="158" spans="1:65" s="13" customFormat="1" x14ac:dyDescent="0.2">
      <c r="B158" s="161"/>
      <c r="D158" s="162" t="s">
        <v>152</v>
      </c>
      <c r="E158" s="163" t="s">
        <v>1</v>
      </c>
      <c r="F158" s="164" t="s">
        <v>173</v>
      </c>
      <c r="H158" s="165">
        <v>13.33</v>
      </c>
      <c r="I158" s="166"/>
      <c r="L158" s="161"/>
      <c r="M158" s="167"/>
      <c r="N158" s="168"/>
      <c r="O158" s="168"/>
      <c r="P158" s="168"/>
      <c r="Q158" s="168"/>
      <c r="R158" s="168"/>
      <c r="S158" s="168"/>
      <c r="T158" s="169"/>
      <c r="AT158" s="163" t="s">
        <v>152</v>
      </c>
      <c r="AU158" s="163" t="s">
        <v>151</v>
      </c>
      <c r="AV158" s="13" t="s">
        <v>151</v>
      </c>
      <c r="AW158" s="13" t="s">
        <v>31</v>
      </c>
      <c r="AX158" s="13" t="s">
        <v>75</v>
      </c>
      <c r="AY158" s="163" t="s">
        <v>143</v>
      </c>
    </row>
    <row r="159" spans="1:65" s="14" customFormat="1" x14ac:dyDescent="0.2">
      <c r="B159" s="170"/>
      <c r="D159" s="162" t="s">
        <v>152</v>
      </c>
      <c r="E159" s="171" t="s">
        <v>1</v>
      </c>
      <c r="F159" s="172" t="s">
        <v>154</v>
      </c>
      <c r="H159" s="173">
        <v>13.33</v>
      </c>
      <c r="I159" s="174"/>
      <c r="L159" s="170"/>
      <c r="M159" s="175"/>
      <c r="N159" s="176"/>
      <c r="O159" s="176"/>
      <c r="P159" s="176"/>
      <c r="Q159" s="176"/>
      <c r="R159" s="176"/>
      <c r="S159" s="176"/>
      <c r="T159" s="177"/>
      <c r="AT159" s="171" t="s">
        <v>152</v>
      </c>
      <c r="AU159" s="171" t="s">
        <v>151</v>
      </c>
      <c r="AV159" s="14" t="s">
        <v>150</v>
      </c>
      <c r="AW159" s="14" t="s">
        <v>31</v>
      </c>
      <c r="AX159" s="14" t="s">
        <v>83</v>
      </c>
      <c r="AY159" s="171" t="s">
        <v>143</v>
      </c>
    </row>
    <row r="160" spans="1:65" s="12" customFormat="1" ht="22.9" customHeight="1" x14ac:dyDescent="0.2">
      <c r="B160" s="134"/>
      <c r="D160" s="135" t="s">
        <v>74</v>
      </c>
      <c r="E160" s="144" t="s">
        <v>160</v>
      </c>
      <c r="F160" s="144" t="s">
        <v>174</v>
      </c>
      <c r="I160" s="137"/>
      <c r="J160" s="145">
        <f>BK160</f>
        <v>0</v>
      </c>
      <c r="L160" s="134"/>
      <c r="M160" s="138"/>
      <c r="N160" s="139"/>
      <c r="O160" s="139"/>
      <c r="P160" s="140">
        <f>SUM(P161:P195)</f>
        <v>0</v>
      </c>
      <c r="Q160" s="139"/>
      <c r="R160" s="140">
        <f>SUM(R161:R195)</f>
        <v>0</v>
      </c>
      <c r="S160" s="139"/>
      <c r="T160" s="141">
        <f>SUM(T161:T195)</f>
        <v>0</v>
      </c>
      <c r="AR160" s="135" t="s">
        <v>83</v>
      </c>
      <c r="AT160" s="142" t="s">
        <v>74</v>
      </c>
      <c r="AU160" s="142" t="s">
        <v>83</v>
      </c>
      <c r="AY160" s="135" t="s">
        <v>143</v>
      </c>
      <c r="BK160" s="143">
        <f>SUM(BK161:BK195)</f>
        <v>0</v>
      </c>
    </row>
    <row r="161" spans="1:65" s="2" customFormat="1" ht="24.2" customHeight="1" x14ac:dyDescent="0.2">
      <c r="A161" s="33"/>
      <c r="B161" s="146"/>
      <c r="C161" s="147" t="s">
        <v>175</v>
      </c>
      <c r="D161" s="147" t="s">
        <v>146</v>
      </c>
      <c r="E161" s="148" t="s">
        <v>176</v>
      </c>
      <c r="F161" s="149" t="s">
        <v>177</v>
      </c>
      <c r="G161" s="150" t="s">
        <v>178</v>
      </c>
      <c r="H161" s="151">
        <v>30</v>
      </c>
      <c r="I161" s="152"/>
      <c r="J161" s="153">
        <f t="shared" ref="J161:J167" si="0">ROUND(I161*H161,2)</f>
        <v>0</v>
      </c>
      <c r="K161" s="154"/>
      <c r="L161" s="34"/>
      <c r="M161" s="155" t="s">
        <v>1</v>
      </c>
      <c r="N161" s="156" t="s">
        <v>41</v>
      </c>
      <c r="O161" s="59"/>
      <c r="P161" s="157">
        <f t="shared" ref="P161:P167" si="1">O161*H161</f>
        <v>0</v>
      </c>
      <c r="Q161" s="157">
        <v>0</v>
      </c>
      <c r="R161" s="157">
        <f t="shared" ref="R161:R167" si="2">Q161*H161</f>
        <v>0</v>
      </c>
      <c r="S161" s="157">
        <v>0</v>
      </c>
      <c r="T161" s="158">
        <f t="shared" ref="T161:T167" si="3"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9" t="s">
        <v>150</v>
      </c>
      <c r="AT161" s="159" t="s">
        <v>146</v>
      </c>
      <c r="AU161" s="159" t="s">
        <v>151</v>
      </c>
      <c r="AY161" s="18" t="s">
        <v>143</v>
      </c>
      <c r="BE161" s="160">
        <f t="shared" ref="BE161:BE167" si="4">IF(N161="základná",J161,0)</f>
        <v>0</v>
      </c>
      <c r="BF161" s="160">
        <f t="shared" ref="BF161:BF167" si="5">IF(N161="znížená",J161,0)</f>
        <v>0</v>
      </c>
      <c r="BG161" s="160">
        <f t="shared" ref="BG161:BG167" si="6">IF(N161="zákl. prenesená",J161,0)</f>
        <v>0</v>
      </c>
      <c r="BH161" s="160">
        <f t="shared" ref="BH161:BH167" si="7">IF(N161="zníž. prenesená",J161,0)</f>
        <v>0</v>
      </c>
      <c r="BI161" s="160">
        <f t="shared" ref="BI161:BI167" si="8">IF(N161="nulová",J161,0)</f>
        <v>0</v>
      </c>
      <c r="BJ161" s="18" t="s">
        <v>151</v>
      </c>
      <c r="BK161" s="160">
        <f t="shared" ref="BK161:BK167" si="9">ROUND(I161*H161,2)</f>
        <v>0</v>
      </c>
      <c r="BL161" s="18" t="s">
        <v>150</v>
      </c>
      <c r="BM161" s="159" t="s">
        <v>179</v>
      </c>
    </row>
    <row r="162" spans="1:65" s="2" customFormat="1" ht="24.2" customHeight="1" x14ac:dyDescent="0.2">
      <c r="A162" s="33"/>
      <c r="B162" s="146"/>
      <c r="C162" s="147" t="s">
        <v>163</v>
      </c>
      <c r="D162" s="147" t="s">
        <v>146</v>
      </c>
      <c r="E162" s="148" t="s">
        <v>180</v>
      </c>
      <c r="F162" s="149" t="s">
        <v>181</v>
      </c>
      <c r="G162" s="150" t="s">
        <v>178</v>
      </c>
      <c r="H162" s="151">
        <v>19</v>
      </c>
      <c r="I162" s="152"/>
      <c r="J162" s="153">
        <f t="shared" si="0"/>
        <v>0</v>
      </c>
      <c r="K162" s="154"/>
      <c r="L162" s="34"/>
      <c r="M162" s="155" t="s">
        <v>1</v>
      </c>
      <c r="N162" s="156" t="s">
        <v>41</v>
      </c>
      <c r="O162" s="59"/>
      <c r="P162" s="157">
        <f t="shared" si="1"/>
        <v>0</v>
      </c>
      <c r="Q162" s="157">
        <v>0</v>
      </c>
      <c r="R162" s="157">
        <f t="shared" si="2"/>
        <v>0</v>
      </c>
      <c r="S162" s="157">
        <v>0</v>
      </c>
      <c r="T162" s="158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9" t="s">
        <v>150</v>
      </c>
      <c r="AT162" s="159" t="s">
        <v>146</v>
      </c>
      <c r="AU162" s="159" t="s">
        <v>151</v>
      </c>
      <c r="AY162" s="18" t="s">
        <v>143</v>
      </c>
      <c r="BE162" s="160">
        <f t="shared" si="4"/>
        <v>0</v>
      </c>
      <c r="BF162" s="160">
        <f t="shared" si="5"/>
        <v>0</v>
      </c>
      <c r="BG162" s="160">
        <f t="shared" si="6"/>
        <v>0</v>
      </c>
      <c r="BH162" s="160">
        <f t="shared" si="7"/>
        <v>0</v>
      </c>
      <c r="BI162" s="160">
        <f t="shared" si="8"/>
        <v>0</v>
      </c>
      <c r="BJ162" s="18" t="s">
        <v>151</v>
      </c>
      <c r="BK162" s="160">
        <f t="shared" si="9"/>
        <v>0</v>
      </c>
      <c r="BL162" s="18" t="s">
        <v>150</v>
      </c>
      <c r="BM162" s="159" t="s">
        <v>182</v>
      </c>
    </row>
    <row r="163" spans="1:65" s="2" customFormat="1" ht="24.2" customHeight="1" x14ac:dyDescent="0.2">
      <c r="A163" s="33"/>
      <c r="B163" s="146"/>
      <c r="C163" s="147" t="s">
        <v>183</v>
      </c>
      <c r="D163" s="147" t="s">
        <v>146</v>
      </c>
      <c r="E163" s="148" t="s">
        <v>184</v>
      </c>
      <c r="F163" s="149" t="s">
        <v>185</v>
      </c>
      <c r="G163" s="150" t="s">
        <v>178</v>
      </c>
      <c r="H163" s="151">
        <v>6</v>
      </c>
      <c r="I163" s="152"/>
      <c r="J163" s="153">
        <f t="shared" si="0"/>
        <v>0</v>
      </c>
      <c r="K163" s="154"/>
      <c r="L163" s="34"/>
      <c r="M163" s="155" t="s">
        <v>1</v>
      </c>
      <c r="N163" s="156" t="s">
        <v>41</v>
      </c>
      <c r="O163" s="59"/>
      <c r="P163" s="157">
        <f t="shared" si="1"/>
        <v>0</v>
      </c>
      <c r="Q163" s="157">
        <v>0</v>
      </c>
      <c r="R163" s="157">
        <f t="shared" si="2"/>
        <v>0</v>
      </c>
      <c r="S163" s="157">
        <v>0</v>
      </c>
      <c r="T163" s="158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59" t="s">
        <v>150</v>
      </c>
      <c r="AT163" s="159" t="s">
        <v>146</v>
      </c>
      <c r="AU163" s="159" t="s">
        <v>151</v>
      </c>
      <c r="AY163" s="18" t="s">
        <v>143</v>
      </c>
      <c r="BE163" s="160">
        <f t="shared" si="4"/>
        <v>0</v>
      </c>
      <c r="BF163" s="160">
        <f t="shared" si="5"/>
        <v>0</v>
      </c>
      <c r="BG163" s="160">
        <f t="shared" si="6"/>
        <v>0</v>
      </c>
      <c r="BH163" s="160">
        <f t="shared" si="7"/>
        <v>0</v>
      </c>
      <c r="BI163" s="160">
        <f t="shared" si="8"/>
        <v>0</v>
      </c>
      <c r="BJ163" s="18" t="s">
        <v>151</v>
      </c>
      <c r="BK163" s="160">
        <f t="shared" si="9"/>
        <v>0</v>
      </c>
      <c r="BL163" s="18" t="s">
        <v>150</v>
      </c>
      <c r="BM163" s="159" t="s">
        <v>186</v>
      </c>
    </row>
    <row r="164" spans="1:65" s="2" customFormat="1" ht="24.2" customHeight="1" x14ac:dyDescent="0.2">
      <c r="A164" s="33"/>
      <c r="B164" s="146"/>
      <c r="C164" s="147" t="s">
        <v>168</v>
      </c>
      <c r="D164" s="147" t="s">
        <v>146</v>
      </c>
      <c r="E164" s="148" t="s">
        <v>187</v>
      </c>
      <c r="F164" s="149" t="s">
        <v>188</v>
      </c>
      <c r="G164" s="150" t="s">
        <v>178</v>
      </c>
      <c r="H164" s="151">
        <v>40</v>
      </c>
      <c r="I164" s="152"/>
      <c r="J164" s="153">
        <f t="shared" si="0"/>
        <v>0</v>
      </c>
      <c r="K164" s="154"/>
      <c r="L164" s="34"/>
      <c r="M164" s="155" t="s">
        <v>1</v>
      </c>
      <c r="N164" s="156" t="s">
        <v>41</v>
      </c>
      <c r="O164" s="59"/>
      <c r="P164" s="157">
        <f t="shared" si="1"/>
        <v>0</v>
      </c>
      <c r="Q164" s="157">
        <v>0</v>
      </c>
      <c r="R164" s="157">
        <f t="shared" si="2"/>
        <v>0</v>
      </c>
      <c r="S164" s="157">
        <v>0</v>
      </c>
      <c r="T164" s="158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9" t="s">
        <v>150</v>
      </c>
      <c r="AT164" s="159" t="s">
        <v>146</v>
      </c>
      <c r="AU164" s="159" t="s">
        <v>151</v>
      </c>
      <c r="AY164" s="18" t="s">
        <v>143</v>
      </c>
      <c r="BE164" s="160">
        <f t="shared" si="4"/>
        <v>0</v>
      </c>
      <c r="BF164" s="160">
        <f t="shared" si="5"/>
        <v>0</v>
      </c>
      <c r="BG164" s="160">
        <f t="shared" si="6"/>
        <v>0</v>
      </c>
      <c r="BH164" s="160">
        <f t="shared" si="7"/>
        <v>0</v>
      </c>
      <c r="BI164" s="160">
        <f t="shared" si="8"/>
        <v>0</v>
      </c>
      <c r="BJ164" s="18" t="s">
        <v>151</v>
      </c>
      <c r="BK164" s="160">
        <f t="shared" si="9"/>
        <v>0</v>
      </c>
      <c r="BL164" s="18" t="s">
        <v>150</v>
      </c>
      <c r="BM164" s="159" t="s">
        <v>7</v>
      </c>
    </row>
    <row r="165" spans="1:65" s="2" customFormat="1" ht="24.2" customHeight="1" x14ac:dyDescent="0.2">
      <c r="A165" s="33"/>
      <c r="B165" s="146"/>
      <c r="C165" s="147" t="s">
        <v>189</v>
      </c>
      <c r="D165" s="147" t="s">
        <v>146</v>
      </c>
      <c r="E165" s="148" t="s">
        <v>190</v>
      </c>
      <c r="F165" s="149" t="s">
        <v>191</v>
      </c>
      <c r="G165" s="150" t="s">
        <v>178</v>
      </c>
      <c r="H165" s="151">
        <v>15</v>
      </c>
      <c r="I165" s="152"/>
      <c r="J165" s="153">
        <f t="shared" si="0"/>
        <v>0</v>
      </c>
      <c r="K165" s="154"/>
      <c r="L165" s="34"/>
      <c r="M165" s="155" t="s">
        <v>1</v>
      </c>
      <c r="N165" s="156" t="s">
        <v>41</v>
      </c>
      <c r="O165" s="59"/>
      <c r="P165" s="157">
        <f t="shared" si="1"/>
        <v>0</v>
      </c>
      <c r="Q165" s="157">
        <v>0</v>
      </c>
      <c r="R165" s="157">
        <f t="shared" si="2"/>
        <v>0</v>
      </c>
      <c r="S165" s="157">
        <v>0</v>
      </c>
      <c r="T165" s="158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9" t="s">
        <v>150</v>
      </c>
      <c r="AT165" s="159" t="s">
        <v>146</v>
      </c>
      <c r="AU165" s="159" t="s">
        <v>151</v>
      </c>
      <c r="AY165" s="18" t="s">
        <v>143</v>
      </c>
      <c r="BE165" s="160">
        <f t="shared" si="4"/>
        <v>0</v>
      </c>
      <c r="BF165" s="160">
        <f t="shared" si="5"/>
        <v>0</v>
      </c>
      <c r="BG165" s="160">
        <f t="shared" si="6"/>
        <v>0</v>
      </c>
      <c r="BH165" s="160">
        <f t="shared" si="7"/>
        <v>0</v>
      </c>
      <c r="BI165" s="160">
        <f t="shared" si="8"/>
        <v>0</v>
      </c>
      <c r="BJ165" s="18" t="s">
        <v>151</v>
      </c>
      <c r="BK165" s="160">
        <f t="shared" si="9"/>
        <v>0</v>
      </c>
      <c r="BL165" s="18" t="s">
        <v>150</v>
      </c>
      <c r="BM165" s="159" t="s">
        <v>192</v>
      </c>
    </row>
    <row r="166" spans="1:65" s="2" customFormat="1" ht="24.2" customHeight="1" x14ac:dyDescent="0.2">
      <c r="A166" s="33"/>
      <c r="B166" s="146"/>
      <c r="C166" s="147" t="s">
        <v>172</v>
      </c>
      <c r="D166" s="147" t="s">
        <v>146</v>
      </c>
      <c r="E166" s="148" t="s">
        <v>193</v>
      </c>
      <c r="F166" s="149" t="s">
        <v>194</v>
      </c>
      <c r="G166" s="150" t="s">
        <v>178</v>
      </c>
      <c r="H166" s="151">
        <v>5</v>
      </c>
      <c r="I166" s="152"/>
      <c r="J166" s="153">
        <f t="shared" si="0"/>
        <v>0</v>
      </c>
      <c r="K166" s="154"/>
      <c r="L166" s="34"/>
      <c r="M166" s="155" t="s">
        <v>1</v>
      </c>
      <c r="N166" s="156" t="s">
        <v>41</v>
      </c>
      <c r="O166" s="59"/>
      <c r="P166" s="157">
        <f t="shared" si="1"/>
        <v>0</v>
      </c>
      <c r="Q166" s="157">
        <v>0</v>
      </c>
      <c r="R166" s="157">
        <f t="shared" si="2"/>
        <v>0</v>
      </c>
      <c r="S166" s="157">
        <v>0</v>
      </c>
      <c r="T166" s="158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9" t="s">
        <v>150</v>
      </c>
      <c r="AT166" s="159" t="s">
        <v>146</v>
      </c>
      <c r="AU166" s="159" t="s">
        <v>151</v>
      </c>
      <c r="AY166" s="18" t="s">
        <v>143</v>
      </c>
      <c r="BE166" s="160">
        <f t="shared" si="4"/>
        <v>0</v>
      </c>
      <c r="BF166" s="160">
        <f t="shared" si="5"/>
        <v>0</v>
      </c>
      <c r="BG166" s="160">
        <f t="shared" si="6"/>
        <v>0</v>
      </c>
      <c r="BH166" s="160">
        <f t="shared" si="7"/>
        <v>0</v>
      </c>
      <c r="BI166" s="160">
        <f t="shared" si="8"/>
        <v>0</v>
      </c>
      <c r="BJ166" s="18" t="s">
        <v>151</v>
      </c>
      <c r="BK166" s="160">
        <f t="shared" si="9"/>
        <v>0</v>
      </c>
      <c r="BL166" s="18" t="s">
        <v>150</v>
      </c>
      <c r="BM166" s="159" t="s">
        <v>195</v>
      </c>
    </row>
    <row r="167" spans="1:65" s="2" customFormat="1" ht="14.45" customHeight="1" x14ac:dyDescent="0.2">
      <c r="A167" s="33"/>
      <c r="B167" s="146"/>
      <c r="C167" s="147" t="s">
        <v>196</v>
      </c>
      <c r="D167" s="147" t="s">
        <v>146</v>
      </c>
      <c r="E167" s="148" t="s">
        <v>197</v>
      </c>
      <c r="F167" s="149" t="s">
        <v>198</v>
      </c>
      <c r="G167" s="150" t="s">
        <v>157</v>
      </c>
      <c r="H167" s="151">
        <v>26.66</v>
      </c>
      <c r="I167" s="152"/>
      <c r="J167" s="153">
        <f t="shared" si="0"/>
        <v>0</v>
      </c>
      <c r="K167" s="154"/>
      <c r="L167" s="34"/>
      <c r="M167" s="155" t="s">
        <v>1</v>
      </c>
      <c r="N167" s="156" t="s">
        <v>41</v>
      </c>
      <c r="O167" s="59"/>
      <c r="P167" s="157">
        <f t="shared" si="1"/>
        <v>0</v>
      </c>
      <c r="Q167" s="157">
        <v>0</v>
      </c>
      <c r="R167" s="157">
        <f t="shared" si="2"/>
        <v>0</v>
      </c>
      <c r="S167" s="157">
        <v>0</v>
      </c>
      <c r="T167" s="158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9" t="s">
        <v>150</v>
      </c>
      <c r="AT167" s="159" t="s">
        <v>146</v>
      </c>
      <c r="AU167" s="159" t="s">
        <v>151</v>
      </c>
      <c r="AY167" s="18" t="s">
        <v>143</v>
      </c>
      <c r="BE167" s="160">
        <f t="shared" si="4"/>
        <v>0</v>
      </c>
      <c r="BF167" s="160">
        <f t="shared" si="5"/>
        <v>0</v>
      </c>
      <c r="BG167" s="160">
        <f t="shared" si="6"/>
        <v>0</v>
      </c>
      <c r="BH167" s="160">
        <f t="shared" si="7"/>
        <v>0</v>
      </c>
      <c r="BI167" s="160">
        <f t="shared" si="8"/>
        <v>0</v>
      </c>
      <c r="BJ167" s="18" t="s">
        <v>151</v>
      </c>
      <c r="BK167" s="160">
        <f t="shared" si="9"/>
        <v>0</v>
      </c>
      <c r="BL167" s="18" t="s">
        <v>150</v>
      </c>
      <c r="BM167" s="159" t="s">
        <v>199</v>
      </c>
    </row>
    <row r="168" spans="1:65" s="13" customFormat="1" x14ac:dyDescent="0.2">
      <c r="B168" s="161"/>
      <c r="D168" s="162" t="s">
        <v>152</v>
      </c>
      <c r="E168" s="163" t="s">
        <v>1</v>
      </c>
      <c r="F168" s="164" t="s">
        <v>200</v>
      </c>
      <c r="H168" s="165">
        <v>26.66</v>
      </c>
      <c r="I168" s="166"/>
      <c r="L168" s="161"/>
      <c r="M168" s="167"/>
      <c r="N168" s="168"/>
      <c r="O168" s="168"/>
      <c r="P168" s="168"/>
      <c r="Q168" s="168"/>
      <c r="R168" s="168"/>
      <c r="S168" s="168"/>
      <c r="T168" s="169"/>
      <c r="AT168" s="163" t="s">
        <v>152</v>
      </c>
      <c r="AU168" s="163" t="s">
        <v>151</v>
      </c>
      <c r="AV168" s="13" t="s">
        <v>151</v>
      </c>
      <c r="AW168" s="13" t="s">
        <v>31</v>
      </c>
      <c r="AX168" s="13" t="s">
        <v>75</v>
      </c>
      <c r="AY168" s="163" t="s">
        <v>143</v>
      </c>
    </row>
    <row r="169" spans="1:65" s="14" customFormat="1" x14ac:dyDescent="0.2">
      <c r="B169" s="170"/>
      <c r="D169" s="162" t="s">
        <v>152</v>
      </c>
      <c r="E169" s="171" t="s">
        <v>1</v>
      </c>
      <c r="F169" s="172" t="s">
        <v>154</v>
      </c>
      <c r="H169" s="173">
        <v>26.66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1" t="s">
        <v>152</v>
      </c>
      <c r="AU169" s="171" t="s">
        <v>151</v>
      </c>
      <c r="AV169" s="14" t="s">
        <v>150</v>
      </c>
      <c r="AW169" s="14" t="s">
        <v>31</v>
      </c>
      <c r="AX169" s="14" t="s">
        <v>83</v>
      </c>
      <c r="AY169" s="171" t="s">
        <v>143</v>
      </c>
    </row>
    <row r="170" spans="1:65" s="2" customFormat="1" ht="14.45" customHeight="1" x14ac:dyDescent="0.2">
      <c r="A170" s="33"/>
      <c r="B170" s="146"/>
      <c r="C170" s="147" t="s">
        <v>179</v>
      </c>
      <c r="D170" s="147" t="s">
        <v>146</v>
      </c>
      <c r="E170" s="148" t="s">
        <v>201</v>
      </c>
      <c r="F170" s="149" t="s">
        <v>202</v>
      </c>
      <c r="G170" s="150" t="s">
        <v>157</v>
      </c>
      <c r="H170" s="151">
        <v>26.66</v>
      </c>
      <c r="I170" s="152"/>
      <c r="J170" s="153">
        <f>ROUND(I170*H170,2)</f>
        <v>0</v>
      </c>
      <c r="K170" s="154"/>
      <c r="L170" s="34"/>
      <c r="M170" s="155" t="s">
        <v>1</v>
      </c>
      <c r="N170" s="156" t="s">
        <v>41</v>
      </c>
      <c r="O170" s="59"/>
      <c r="P170" s="157">
        <f>O170*H170</f>
        <v>0</v>
      </c>
      <c r="Q170" s="157">
        <v>0</v>
      </c>
      <c r="R170" s="157">
        <f>Q170*H170</f>
        <v>0</v>
      </c>
      <c r="S170" s="157">
        <v>0</v>
      </c>
      <c r="T170" s="158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9" t="s">
        <v>150</v>
      </c>
      <c r="AT170" s="159" t="s">
        <v>146</v>
      </c>
      <c r="AU170" s="159" t="s">
        <v>151</v>
      </c>
      <c r="AY170" s="18" t="s">
        <v>143</v>
      </c>
      <c r="BE170" s="160">
        <f>IF(N170="základná",J170,0)</f>
        <v>0</v>
      </c>
      <c r="BF170" s="160">
        <f>IF(N170="znížená",J170,0)</f>
        <v>0</v>
      </c>
      <c r="BG170" s="160">
        <f>IF(N170="zákl. prenesená",J170,0)</f>
        <v>0</v>
      </c>
      <c r="BH170" s="160">
        <f>IF(N170="zníž. prenesená",J170,0)</f>
        <v>0</v>
      </c>
      <c r="BI170" s="160">
        <f>IF(N170="nulová",J170,0)</f>
        <v>0</v>
      </c>
      <c r="BJ170" s="18" t="s">
        <v>151</v>
      </c>
      <c r="BK170" s="160">
        <f>ROUND(I170*H170,2)</f>
        <v>0</v>
      </c>
      <c r="BL170" s="18" t="s">
        <v>150</v>
      </c>
      <c r="BM170" s="159" t="s">
        <v>203</v>
      </c>
    </row>
    <row r="171" spans="1:65" s="13" customFormat="1" x14ac:dyDescent="0.2">
      <c r="B171" s="161"/>
      <c r="D171" s="162" t="s">
        <v>152</v>
      </c>
      <c r="E171" s="163" t="s">
        <v>1</v>
      </c>
      <c r="F171" s="164" t="s">
        <v>200</v>
      </c>
      <c r="H171" s="165">
        <v>26.66</v>
      </c>
      <c r="I171" s="166"/>
      <c r="L171" s="161"/>
      <c r="M171" s="167"/>
      <c r="N171" s="168"/>
      <c r="O171" s="168"/>
      <c r="P171" s="168"/>
      <c r="Q171" s="168"/>
      <c r="R171" s="168"/>
      <c r="S171" s="168"/>
      <c r="T171" s="169"/>
      <c r="AT171" s="163" t="s">
        <v>152</v>
      </c>
      <c r="AU171" s="163" t="s">
        <v>151</v>
      </c>
      <c r="AV171" s="13" t="s">
        <v>151</v>
      </c>
      <c r="AW171" s="13" t="s">
        <v>31</v>
      </c>
      <c r="AX171" s="13" t="s">
        <v>75</v>
      </c>
      <c r="AY171" s="163" t="s">
        <v>143</v>
      </c>
    </row>
    <row r="172" spans="1:65" s="14" customFormat="1" x14ac:dyDescent="0.2">
      <c r="B172" s="170"/>
      <c r="D172" s="162" t="s">
        <v>152</v>
      </c>
      <c r="E172" s="171" t="s">
        <v>1</v>
      </c>
      <c r="F172" s="172" t="s">
        <v>154</v>
      </c>
      <c r="H172" s="173">
        <v>26.66</v>
      </c>
      <c r="I172" s="174"/>
      <c r="L172" s="170"/>
      <c r="M172" s="175"/>
      <c r="N172" s="176"/>
      <c r="O172" s="176"/>
      <c r="P172" s="176"/>
      <c r="Q172" s="176"/>
      <c r="R172" s="176"/>
      <c r="S172" s="176"/>
      <c r="T172" s="177"/>
      <c r="AT172" s="171" t="s">
        <v>152</v>
      </c>
      <c r="AU172" s="171" t="s">
        <v>151</v>
      </c>
      <c r="AV172" s="14" t="s">
        <v>150</v>
      </c>
      <c r="AW172" s="14" t="s">
        <v>31</v>
      </c>
      <c r="AX172" s="14" t="s">
        <v>83</v>
      </c>
      <c r="AY172" s="171" t="s">
        <v>143</v>
      </c>
    </row>
    <row r="173" spans="1:65" s="2" customFormat="1" ht="24.2" customHeight="1" x14ac:dyDescent="0.2">
      <c r="A173" s="33"/>
      <c r="B173" s="146"/>
      <c r="C173" s="147" t="s">
        <v>204</v>
      </c>
      <c r="D173" s="147" t="s">
        <v>146</v>
      </c>
      <c r="E173" s="148" t="s">
        <v>205</v>
      </c>
      <c r="F173" s="149" t="s">
        <v>206</v>
      </c>
      <c r="G173" s="150" t="s">
        <v>157</v>
      </c>
      <c r="H173" s="151">
        <v>26.66</v>
      </c>
      <c r="I173" s="152"/>
      <c r="J173" s="153">
        <f>ROUND(I173*H173,2)</f>
        <v>0</v>
      </c>
      <c r="K173" s="154"/>
      <c r="L173" s="34"/>
      <c r="M173" s="155" t="s">
        <v>1</v>
      </c>
      <c r="N173" s="156" t="s">
        <v>41</v>
      </c>
      <c r="O173" s="59"/>
      <c r="P173" s="157">
        <f>O173*H173</f>
        <v>0</v>
      </c>
      <c r="Q173" s="157">
        <v>0</v>
      </c>
      <c r="R173" s="157">
        <f>Q173*H173</f>
        <v>0</v>
      </c>
      <c r="S173" s="157">
        <v>0</v>
      </c>
      <c r="T173" s="15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9" t="s">
        <v>150</v>
      </c>
      <c r="AT173" s="159" t="s">
        <v>146</v>
      </c>
      <c r="AU173" s="159" t="s">
        <v>151</v>
      </c>
      <c r="AY173" s="18" t="s">
        <v>143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8" t="s">
        <v>151</v>
      </c>
      <c r="BK173" s="160">
        <f>ROUND(I173*H173,2)</f>
        <v>0</v>
      </c>
      <c r="BL173" s="18" t="s">
        <v>150</v>
      </c>
      <c r="BM173" s="159" t="s">
        <v>207</v>
      </c>
    </row>
    <row r="174" spans="1:65" s="13" customFormat="1" x14ac:dyDescent="0.2">
      <c r="B174" s="161"/>
      <c r="D174" s="162" t="s">
        <v>152</v>
      </c>
      <c r="E174" s="163" t="s">
        <v>1</v>
      </c>
      <c r="F174" s="164" t="s">
        <v>200</v>
      </c>
      <c r="H174" s="165">
        <v>26.66</v>
      </c>
      <c r="I174" s="166"/>
      <c r="L174" s="161"/>
      <c r="M174" s="167"/>
      <c r="N174" s="168"/>
      <c r="O174" s="168"/>
      <c r="P174" s="168"/>
      <c r="Q174" s="168"/>
      <c r="R174" s="168"/>
      <c r="S174" s="168"/>
      <c r="T174" s="169"/>
      <c r="AT174" s="163" t="s">
        <v>152</v>
      </c>
      <c r="AU174" s="163" t="s">
        <v>151</v>
      </c>
      <c r="AV174" s="13" t="s">
        <v>151</v>
      </c>
      <c r="AW174" s="13" t="s">
        <v>31</v>
      </c>
      <c r="AX174" s="13" t="s">
        <v>75</v>
      </c>
      <c r="AY174" s="163" t="s">
        <v>143</v>
      </c>
    </row>
    <row r="175" spans="1:65" s="14" customFormat="1" x14ac:dyDescent="0.2">
      <c r="B175" s="170"/>
      <c r="D175" s="162" t="s">
        <v>152</v>
      </c>
      <c r="E175" s="171" t="s">
        <v>1</v>
      </c>
      <c r="F175" s="172" t="s">
        <v>154</v>
      </c>
      <c r="H175" s="173">
        <v>26.66</v>
      </c>
      <c r="I175" s="174"/>
      <c r="L175" s="170"/>
      <c r="M175" s="175"/>
      <c r="N175" s="176"/>
      <c r="O175" s="176"/>
      <c r="P175" s="176"/>
      <c r="Q175" s="176"/>
      <c r="R175" s="176"/>
      <c r="S175" s="176"/>
      <c r="T175" s="177"/>
      <c r="AT175" s="171" t="s">
        <v>152</v>
      </c>
      <c r="AU175" s="171" t="s">
        <v>151</v>
      </c>
      <c r="AV175" s="14" t="s">
        <v>150</v>
      </c>
      <c r="AW175" s="14" t="s">
        <v>31</v>
      </c>
      <c r="AX175" s="14" t="s">
        <v>83</v>
      </c>
      <c r="AY175" s="171" t="s">
        <v>143</v>
      </c>
    </row>
    <row r="176" spans="1:65" s="2" customFormat="1" ht="14.45" customHeight="1" x14ac:dyDescent="0.2">
      <c r="A176" s="33"/>
      <c r="B176" s="146"/>
      <c r="C176" s="147" t="s">
        <v>182</v>
      </c>
      <c r="D176" s="147" t="s">
        <v>146</v>
      </c>
      <c r="E176" s="148" t="s">
        <v>208</v>
      </c>
      <c r="F176" s="149" t="s">
        <v>209</v>
      </c>
      <c r="G176" s="150" t="s">
        <v>157</v>
      </c>
      <c r="H176" s="151">
        <v>26.66</v>
      </c>
      <c r="I176" s="152"/>
      <c r="J176" s="153">
        <f>ROUND(I176*H176,2)</f>
        <v>0</v>
      </c>
      <c r="K176" s="154"/>
      <c r="L176" s="34"/>
      <c r="M176" s="155" t="s">
        <v>1</v>
      </c>
      <c r="N176" s="156" t="s">
        <v>41</v>
      </c>
      <c r="O176" s="59"/>
      <c r="P176" s="157">
        <f>O176*H176</f>
        <v>0</v>
      </c>
      <c r="Q176" s="157">
        <v>0</v>
      </c>
      <c r="R176" s="157">
        <f>Q176*H176</f>
        <v>0</v>
      </c>
      <c r="S176" s="157">
        <v>0</v>
      </c>
      <c r="T176" s="15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9" t="s">
        <v>150</v>
      </c>
      <c r="AT176" s="159" t="s">
        <v>146</v>
      </c>
      <c r="AU176" s="159" t="s">
        <v>151</v>
      </c>
      <c r="AY176" s="18" t="s">
        <v>143</v>
      </c>
      <c r="BE176" s="160">
        <f>IF(N176="základná",J176,0)</f>
        <v>0</v>
      </c>
      <c r="BF176" s="160">
        <f>IF(N176="znížená",J176,0)</f>
        <v>0</v>
      </c>
      <c r="BG176" s="160">
        <f>IF(N176="zákl. prenesená",J176,0)</f>
        <v>0</v>
      </c>
      <c r="BH176" s="160">
        <f>IF(N176="zníž. prenesená",J176,0)</f>
        <v>0</v>
      </c>
      <c r="BI176" s="160">
        <f>IF(N176="nulová",J176,0)</f>
        <v>0</v>
      </c>
      <c r="BJ176" s="18" t="s">
        <v>151</v>
      </c>
      <c r="BK176" s="160">
        <f>ROUND(I176*H176,2)</f>
        <v>0</v>
      </c>
      <c r="BL176" s="18" t="s">
        <v>150</v>
      </c>
      <c r="BM176" s="159" t="s">
        <v>210</v>
      </c>
    </row>
    <row r="177" spans="1:65" s="13" customFormat="1" x14ac:dyDescent="0.2">
      <c r="B177" s="161"/>
      <c r="D177" s="162" t="s">
        <v>152</v>
      </c>
      <c r="E177" s="163" t="s">
        <v>1</v>
      </c>
      <c r="F177" s="164" t="s">
        <v>200</v>
      </c>
      <c r="H177" s="165">
        <v>26.66</v>
      </c>
      <c r="I177" s="166"/>
      <c r="L177" s="161"/>
      <c r="M177" s="167"/>
      <c r="N177" s="168"/>
      <c r="O177" s="168"/>
      <c r="P177" s="168"/>
      <c r="Q177" s="168"/>
      <c r="R177" s="168"/>
      <c r="S177" s="168"/>
      <c r="T177" s="169"/>
      <c r="AT177" s="163" t="s">
        <v>152</v>
      </c>
      <c r="AU177" s="163" t="s">
        <v>151</v>
      </c>
      <c r="AV177" s="13" t="s">
        <v>151</v>
      </c>
      <c r="AW177" s="13" t="s">
        <v>31</v>
      </c>
      <c r="AX177" s="13" t="s">
        <v>75</v>
      </c>
      <c r="AY177" s="163" t="s">
        <v>143</v>
      </c>
    </row>
    <row r="178" spans="1:65" s="14" customFormat="1" x14ac:dyDescent="0.2">
      <c r="B178" s="170"/>
      <c r="D178" s="162" t="s">
        <v>152</v>
      </c>
      <c r="E178" s="171" t="s">
        <v>1</v>
      </c>
      <c r="F178" s="172" t="s">
        <v>154</v>
      </c>
      <c r="H178" s="173">
        <v>26.66</v>
      </c>
      <c r="I178" s="174"/>
      <c r="L178" s="170"/>
      <c r="M178" s="175"/>
      <c r="N178" s="176"/>
      <c r="O178" s="176"/>
      <c r="P178" s="176"/>
      <c r="Q178" s="176"/>
      <c r="R178" s="176"/>
      <c r="S178" s="176"/>
      <c r="T178" s="177"/>
      <c r="AT178" s="171" t="s">
        <v>152</v>
      </c>
      <c r="AU178" s="171" t="s">
        <v>151</v>
      </c>
      <c r="AV178" s="14" t="s">
        <v>150</v>
      </c>
      <c r="AW178" s="14" t="s">
        <v>31</v>
      </c>
      <c r="AX178" s="14" t="s">
        <v>83</v>
      </c>
      <c r="AY178" s="171" t="s">
        <v>143</v>
      </c>
    </row>
    <row r="179" spans="1:65" s="2" customFormat="1" ht="24.2" customHeight="1" x14ac:dyDescent="0.2">
      <c r="A179" s="33"/>
      <c r="B179" s="146"/>
      <c r="C179" s="147" t="s">
        <v>211</v>
      </c>
      <c r="D179" s="147" t="s">
        <v>146</v>
      </c>
      <c r="E179" s="148" t="s">
        <v>212</v>
      </c>
      <c r="F179" s="149" t="s">
        <v>213</v>
      </c>
      <c r="G179" s="150" t="s">
        <v>157</v>
      </c>
      <c r="H179" s="151">
        <v>22.5</v>
      </c>
      <c r="I179" s="152"/>
      <c r="J179" s="153">
        <f>ROUND(I179*H179,2)</f>
        <v>0</v>
      </c>
      <c r="K179" s="154"/>
      <c r="L179" s="34"/>
      <c r="M179" s="155" t="s">
        <v>1</v>
      </c>
      <c r="N179" s="156" t="s">
        <v>41</v>
      </c>
      <c r="O179" s="59"/>
      <c r="P179" s="157">
        <f>O179*H179</f>
        <v>0</v>
      </c>
      <c r="Q179" s="157">
        <v>0</v>
      </c>
      <c r="R179" s="157">
        <f>Q179*H179</f>
        <v>0</v>
      </c>
      <c r="S179" s="157">
        <v>0</v>
      </c>
      <c r="T179" s="15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59" t="s">
        <v>150</v>
      </c>
      <c r="AT179" s="159" t="s">
        <v>146</v>
      </c>
      <c r="AU179" s="159" t="s">
        <v>151</v>
      </c>
      <c r="AY179" s="18" t="s">
        <v>143</v>
      </c>
      <c r="BE179" s="160">
        <f>IF(N179="základná",J179,0)</f>
        <v>0</v>
      </c>
      <c r="BF179" s="160">
        <f>IF(N179="znížená",J179,0)</f>
        <v>0</v>
      </c>
      <c r="BG179" s="160">
        <f>IF(N179="zákl. prenesená",J179,0)</f>
        <v>0</v>
      </c>
      <c r="BH179" s="160">
        <f>IF(N179="zníž. prenesená",J179,0)</f>
        <v>0</v>
      </c>
      <c r="BI179" s="160">
        <f>IF(N179="nulová",J179,0)</f>
        <v>0</v>
      </c>
      <c r="BJ179" s="18" t="s">
        <v>151</v>
      </c>
      <c r="BK179" s="160">
        <f>ROUND(I179*H179,2)</f>
        <v>0</v>
      </c>
      <c r="BL179" s="18" t="s">
        <v>150</v>
      </c>
      <c r="BM179" s="159" t="s">
        <v>214</v>
      </c>
    </row>
    <row r="180" spans="1:65" s="13" customFormat="1" ht="22.5" x14ac:dyDescent="0.2">
      <c r="B180" s="161"/>
      <c r="D180" s="162" t="s">
        <v>152</v>
      </c>
      <c r="E180" s="163" t="s">
        <v>1</v>
      </c>
      <c r="F180" s="164" t="s">
        <v>2304</v>
      </c>
      <c r="H180" s="165">
        <v>22.5</v>
      </c>
      <c r="I180" s="166"/>
      <c r="L180" s="161"/>
      <c r="M180" s="167"/>
      <c r="N180" s="168"/>
      <c r="O180" s="168"/>
      <c r="P180" s="168"/>
      <c r="Q180" s="168"/>
      <c r="R180" s="168"/>
      <c r="S180" s="168"/>
      <c r="T180" s="169"/>
      <c r="AT180" s="163" t="s">
        <v>152</v>
      </c>
      <c r="AU180" s="163" t="s">
        <v>151</v>
      </c>
      <c r="AV180" s="13" t="s">
        <v>151</v>
      </c>
      <c r="AW180" s="13" t="s">
        <v>31</v>
      </c>
      <c r="AX180" s="13" t="s">
        <v>75</v>
      </c>
      <c r="AY180" s="163" t="s">
        <v>143</v>
      </c>
    </row>
    <row r="181" spans="1:65" s="14" customFormat="1" x14ac:dyDescent="0.2">
      <c r="B181" s="170"/>
      <c r="D181" s="162" t="s">
        <v>152</v>
      </c>
      <c r="E181" s="171" t="s">
        <v>1</v>
      </c>
      <c r="F181" s="172" t="s">
        <v>154</v>
      </c>
      <c r="H181" s="173">
        <v>22.5</v>
      </c>
      <c r="I181" s="174"/>
      <c r="L181" s="170"/>
      <c r="M181" s="175"/>
      <c r="N181" s="176"/>
      <c r="O181" s="176"/>
      <c r="P181" s="176"/>
      <c r="Q181" s="176"/>
      <c r="R181" s="176"/>
      <c r="S181" s="176"/>
      <c r="T181" s="177"/>
      <c r="AT181" s="171" t="s">
        <v>152</v>
      </c>
      <c r="AU181" s="171" t="s">
        <v>151</v>
      </c>
      <c r="AV181" s="14" t="s">
        <v>150</v>
      </c>
      <c r="AW181" s="14" t="s">
        <v>31</v>
      </c>
      <c r="AX181" s="14" t="s">
        <v>83</v>
      </c>
      <c r="AY181" s="171" t="s">
        <v>143</v>
      </c>
    </row>
    <row r="182" spans="1:65" s="2" customFormat="1" ht="37.9" customHeight="1" x14ac:dyDescent="0.2">
      <c r="A182" s="33"/>
      <c r="B182" s="146"/>
      <c r="C182" s="178" t="s">
        <v>186</v>
      </c>
      <c r="D182" s="178" t="s">
        <v>215</v>
      </c>
      <c r="E182" s="179" t="s">
        <v>216</v>
      </c>
      <c r="F182" s="180" t="s">
        <v>217</v>
      </c>
      <c r="G182" s="181" t="s">
        <v>218</v>
      </c>
      <c r="H182" s="182">
        <v>3.476</v>
      </c>
      <c r="I182" s="183"/>
      <c r="J182" s="184">
        <f>ROUND(I182*H182,2)</f>
        <v>0</v>
      </c>
      <c r="K182" s="185"/>
      <c r="L182" s="186"/>
      <c r="M182" s="187" t="s">
        <v>1</v>
      </c>
      <c r="N182" s="188" t="s">
        <v>41</v>
      </c>
      <c r="O182" s="59"/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9" t="s">
        <v>163</v>
      </c>
      <c r="AT182" s="159" t="s">
        <v>215</v>
      </c>
      <c r="AU182" s="159" t="s">
        <v>151</v>
      </c>
      <c r="AY182" s="18" t="s">
        <v>143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8" t="s">
        <v>151</v>
      </c>
      <c r="BK182" s="160">
        <f>ROUND(I182*H182,2)</f>
        <v>0</v>
      </c>
      <c r="BL182" s="18" t="s">
        <v>150</v>
      </c>
      <c r="BM182" s="159" t="s">
        <v>219</v>
      </c>
    </row>
    <row r="183" spans="1:65" s="2" customFormat="1" ht="14.45" customHeight="1" x14ac:dyDescent="0.2">
      <c r="A183" s="33"/>
      <c r="B183" s="146"/>
      <c r="C183" s="147" t="s">
        <v>220</v>
      </c>
      <c r="D183" s="147" t="s">
        <v>146</v>
      </c>
      <c r="E183" s="148" t="s">
        <v>221</v>
      </c>
      <c r="F183" s="149" t="s">
        <v>222</v>
      </c>
      <c r="G183" s="150" t="s">
        <v>157</v>
      </c>
      <c r="H183" s="151">
        <v>22.5</v>
      </c>
      <c r="I183" s="152"/>
      <c r="J183" s="153">
        <f>ROUND(I183*H183,2)</f>
        <v>0</v>
      </c>
      <c r="K183" s="154"/>
      <c r="L183" s="34"/>
      <c r="M183" s="155" t="s">
        <v>1</v>
      </c>
      <c r="N183" s="156" t="s">
        <v>41</v>
      </c>
      <c r="O183" s="59"/>
      <c r="P183" s="157">
        <f>O183*H183</f>
        <v>0</v>
      </c>
      <c r="Q183" s="157">
        <v>0</v>
      </c>
      <c r="R183" s="157">
        <f>Q183*H183</f>
        <v>0</v>
      </c>
      <c r="S183" s="157">
        <v>0</v>
      </c>
      <c r="T183" s="15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59" t="s">
        <v>150</v>
      </c>
      <c r="AT183" s="159" t="s">
        <v>146</v>
      </c>
      <c r="AU183" s="159" t="s">
        <v>151</v>
      </c>
      <c r="AY183" s="18" t="s">
        <v>143</v>
      </c>
      <c r="BE183" s="160">
        <f>IF(N183="základná",J183,0)</f>
        <v>0</v>
      </c>
      <c r="BF183" s="160">
        <f>IF(N183="znížená",J183,0)</f>
        <v>0</v>
      </c>
      <c r="BG183" s="160">
        <f>IF(N183="zákl. prenesená",J183,0)</f>
        <v>0</v>
      </c>
      <c r="BH183" s="160">
        <f>IF(N183="zníž. prenesená",J183,0)</f>
        <v>0</v>
      </c>
      <c r="BI183" s="160">
        <f>IF(N183="nulová",J183,0)</f>
        <v>0</v>
      </c>
      <c r="BJ183" s="18" t="s">
        <v>151</v>
      </c>
      <c r="BK183" s="160">
        <f>ROUND(I183*H183,2)</f>
        <v>0</v>
      </c>
      <c r="BL183" s="18" t="s">
        <v>150</v>
      </c>
      <c r="BM183" s="159" t="s">
        <v>223</v>
      </c>
    </row>
    <row r="184" spans="1:65" s="13" customFormat="1" ht="22.5" x14ac:dyDescent="0.2">
      <c r="B184" s="161"/>
      <c r="D184" s="162" t="s">
        <v>152</v>
      </c>
      <c r="E184" s="163" t="s">
        <v>1</v>
      </c>
      <c r="F184" s="164" t="s">
        <v>2305</v>
      </c>
      <c r="H184" s="165">
        <v>22.5</v>
      </c>
      <c r="I184" s="166"/>
      <c r="L184" s="161"/>
      <c r="M184" s="167"/>
      <c r="N184" s="168"/>
      <c r="O184" s="168"/>
      <c r="P184" s="168"/>
      <c r="Q184" s="168"/>
      <c r="R184" s="168"/>
      <c r="S184" s="168"/>
      <c r="T184" s="169"/>
      <c r="AT184" s="163" t="s">
        <v>152</v>
      </c>
      <c r="AU184" s="163" t="s">
        <v>151</v>
      </c>
      <c r="AV184" s="13" t="s">
        <v>151</v>
      </c>
      <c r="AW184" s="13" t="s">
        <v>31</v>
      </c>
      <c r="AX184" s="13" t="s">
        <v>75</v>
      </c>
      <c r="AY184" s="163" t="s">
        <v>143</v>
      </c>
    </row>
    <row r="185" spans="1:65" s="14" customFormat="1" x14ac:dyDescent="0.2">
      <c r="B185" s="170"/>
      <c r="D185" s="162" t="s">
        <v>152</v>
      </c>
      <c r="E185" s="171" t="s">
        <v>1</v>
      </c>
      <c r="F185" s="172" t="s">
        <v>154</v>
      </c>
      <c r="H185" s="173">
        <v>22.5</v>
      </c>
      <c r="I185" s="174"/>
      <c r="L185" s="170"/>
      <c r="M185" s="175"/>
      <c r="N185" s="176"/>
      <c r="O185" s="176"/>
      <c r="P185" s="176"/>
      <c r="Q185" s="176"/>
      <c r="R185" s="176"/>
      <c r="S185" s="176"/>
      <c r="T185" s="177"/>
      <c r="AT185" s="171" t="s">
        <v>152</v>
      </c>
      <c r="AU185" s="171" t="s">
        <v>151</v>
      </c>
      <c r="AV185" s="14" t="s">
        <v>150</v>
      </c>
      <c r="AW185" s="14" t="s">
        <v>31</v>
      </c>
      <c r="AX185" s="14" t="s">
        <v>83</v>
      </c>
      <c r="AY185" s="171" t="s">
        <v>143</v>
      </c>
    </row>
    <row r="186" spans="1:65" s="2" customFormat="1" ht="24.2" customHeight="1" x14ac:dyDescent="0.2">
      <c r="A186" s="33"/>
      <c r="B186" s="146"/>
      <c r="C186" s="147" t="s">
        <v>7</v>
      </c>
      <c r="D186" s="147" t="s">
        <v>146</v>
      </c>
      <c r="E186" s="148" t="s">
        <v>224</v>
      </c>
      <c r="F186" s="149" t="s">
        <v>225</v>
      </c>
      <c r="G186" s="150" t="s">
        <v>157</v>
      </c>
      <c r="H186" s="151">
        <v>22.5</v>
      </c>
      <c r="I186" s="152"/>
      <c r="J186" s="153">
        <f>ROUND(I186*H186,2)</f>
        <v>0</v>
      </c>
      <c r="K186" s="154"/>
      <c r="L186" s="34"/>
      <c r="M186" s="155" t="s">
        <v>1</v>
      </c>
      <c r="N186" s="156" t="s">
        <v>41</v>
      </c>
      <c r="O186" s="59"/>
      <c r="P186" s="157">
        <f>O186*H186</f>
        <v>0</v>
      </c>
      <c r="Q186" s="157">
        <v>0</v>
      </c>
      <c r="R186" s="157">
        <f>Q186*H186</f>
        <v>0</v>
      </c>
      <c r="S186" s="157">
        <v>0</v>
      </c>
      <c r="T186" s="15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59" t="s">
        <v>150</v>
      </c>
      <c r="AT186" s="159" t="s">
        <v>146</v>
      </c>
      <c r="AU186" s="159" t="s">
        <v>151</v>
      </c>
      <c r="AY186" s="18" t="s">
        <v>143</v>
      </c>
      <c r="BE186" s="160">
        <f>IF(N186="základná",J186,0)</f>
        <v>0</v>
      </c>
      <c r="BF186" s="160">
        <f>IF(N186="znížená",J186,0)</f>
        <v>0</v>
      </c>
      <c r="BG186" s="160">
        <f>IF(N186="zákl. prenesená",J186,0)</f>
        <v>0</v>
      </c>
      <c r="BH186" s="160">
        <f>IF(N186="zníž. prenesená",J186,0)</f>
        <v>0</v>
      </c>
      <c r="BI186" s="160">
        <f>IF(N186="nulová",J186,0)</f>
        <v>0</v>
      </c>
      <c r="BJ186" s="18" t="s">
        <v>151</v>
      </c>
      <c r="BK186" s="160">
        <f>ROUND(I186*H186,2)</f>
        <v>0</v>
      </c>
      <c r="BL186" s="18" t="s">
        <v>150</v>
      </c>
      <c r="BM186" s="159" t="s">
        <v>226</v>
      </c>
    </row>
    <row r="187" spans="1:65" s="13" customFormat="1" x14ac:dyDescent="0.2">
      <c r="B187" s="161"/>
      <c r="D187" s="162" t="s">
        <v>152</v>
      </c>
      <c r="E187" s="163" t="s">
        <v>1</v>
      </c>
      <c r="F187" s="164" t="s">
        <v>2306</v>
      </c>
      <c r="H187" s="165">
        <v>22.5</v>
      </c>
      <c r="I187" s="166"/>
      <c r="L187" s="161"/>
      <c r="M187" s="167"/>
      <c r="N187" s="168"/>
      <c r="O187" s="168"/>
      <c r="P187" s="168"/>
      <c r="Q187" s="168"/>
      <c r="R187" s="168"/>
      <c r="S187" s="168"/>
      <c r="T187" s="169"/>
      <c r="AT187" s="163" t="s">
        <v>152</v>
      </c>
      <c r="AU187" s="163" t="s">
        <v>151</v>
      </c>
      <c r="AV187" s="13" t="s">
        <v>151</v>
      </c>
      <c r="AW187" s="13" t="s">
        <v>31</v>
      </c>
      <c r="AX187" s="13" t="s">
        <v>75</v>
      </c>
      <c r="AY187" s="163" t="s">
        <v>143</v>
      </c>
    </row>
    <row r="188" spans="1:65" s="14" customFormat="1" x14ac:dyDescent="0.2">
      <c r="B188" s="170"/>
      <c r="D188" s="162" t="s">
        <v>152</v>
      </c>
      <c r="E188" s="171" t="s">
        <v>1</v>
      </c>
      <c r="F188" s="172" t="s">
        <v>154</v>
      </c>
      <c r="H188" s="173">
        <v>22.5</v>
      </c>
      <c r="I188" s="174"/>
      <c r="L188" s="170"/>
      <c r="M188" s="175"/>
      <c r="N188" s="176"/>
      <c r="O188" s="176"/>
      <c r="P188" s="176"/>
      <c r="Q188" s="176"/>
      <c r="R188" s="176"/>
      <c r="S188" s="176"/>
      <c r="T188" s="177"/>
      <c r="AT188" s="171" t="s">
        <v>152</v>
      </c>
      <c r="AU188" s="171" t="s">
        <v>151</v>
      </c>
      <c r="AV188" s="14" t="s">
        <v>150</v>
      </c>
      <c r="AW188" s="14" t="s">
        <v>31</v>
      </c>
      <c r="AX188" s="14" t="s">
        <v>83</v>
      </c>
      <c r="AY188" s="171" t="s">
        <v>143</v>
      </c>
    </row>
    <row r="189" spans="1:65" s="2" customFormat="1" ht="24.2" customHeight="1" x14ac:dyDescent="0.2">
      <c r="A189" s="33"/>
      <c r="B189" s="146"/>
      <c r="C189" s="147" t="s">
        <v>228</v>
      </c>
      <c r="D189" s="147" t="s">
        <v>146</v>
      </c>
      <c r="E189" s="148" t="s">
        <v>229</v>
      </c>
      <c r="F189" s="149" t="s">
        <v>230</v>
      </c>
      <c r="G189" s="150" t="s">
        <v>178</v>
      </c>
      <c r="H189" s="151">
        <v>4</v>
      </c>
      <c r="I189" s="152"/>
      <c r="J189" s="153">
        <f>ROUND(I189*H189,2)</f>
        <v>0</v>
      </c>
      <c r="K189" s="154"/>
      <c r="L189" s="34"/>
      <c r="M189" s="155" t="s">
        <v>1</v>
      </c>
      <c r="N189" s="156" t="s">
        <v>41</v>
      </c>
      <c r="O189" s="59"/>
      <c r="P189" s="157">
        <f>O189*H189</f>
        <v>0</v>
      </c>
      <c r="Q189" s="157">
        <v>0</v>
      </c>
      <c r="R189" s="157">
        <f>Q189*H189</f>
        <v>0</v>
      </c>
      <c r="S189" s="157">
        <v>0</v>
      </c>
      <c r="T189" s="15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59" t="s">
        <v>150</v>
      </c>
      <c r="AT189" s="159" t="s">
        <v>146</v>
      </c>
      <c r="AU189" s="159" t="s">
        <v>151</v>
      </c>
      <c r="AY189" s="18" t="s">
        <v>143</v>
      </c>
      <c r="BE189" s="160">
        <f>IF(N189="základná",J189,0)</f>
        <v>0</v>
      </c>
      <c r="BF189" s="160">
        <f>IF(N189="znížená",J189,0)</f>
        <v>0</v>
      </c>
      <c r="BG189" s="160">
        <f>IF(N189="zákl. prenesená",J189,0)</f>
        <v>0</v>
      </c>
      <c r="BH189" s="160">
        <f>IF(N189="zníž. prenesená",J189,0)</f>
        <v>0</v>
      </c>
      <c r="BI189" s="160">
        <f>IF(N189="nulová",J189,0)</f>
        <v>0</v>
      </c>
      <c r="BJ189" s="18" t="s">
        <v>151</v>
      </c>
      <c r="BK189" s="160">
        <f>ROUND(I189*H189,2)</f>
        <v>0</v>
      </c>
      <c r="BL189" s="18" t="s">
        <v>150</v>
      </c>
      <c r="BM189" s="159" t="s">
        <v>231</v>
      </c>
    </row>
    <row r="190" spans="1:65" s="13" customFormat="1" x14ac:dyDescent="0.2">
      <c r="B190" s="161"/>
      <c r="D190" s="162" t="s">
        <v>152</v>
      </c>
      <c r="E190" s="163" t="s">
        <v>1</v>
      </c>
      <c r="F190" s="164" t="s">
        <v>232</v>
      </c>
      <c r="H190" s="165">
        <v>1</v>
      </c>
      <c r="I190" s="166"/>
      <c r="L190" s="161"/>
      <c r="M190" s="167"/>
      <c r="N190" s="168"/>
      <c r="O190" s="168"/>
      <c r="P190" s="168"/>
      <c r="Q190" s="168"/>
      <c r="R190" s="168"/>
      <c r="S190" s="168"/>
      <c r="T190" s="169"/>
      <c r="AT190" s="163" t="s">
        <v>152</v>
      </c>
      <c r="AU190" s="163" t="s">
        <v>151</v>
      </c>
      <c r="AV190" s="13" t="s">
        <v>151</v>
      </c>
      <c r="AW190" s="13" t="s">
        <v>31</v>
      </c>
      <c r="AX190" s="13" t="s">
        <v>75</v>
      </c>
      <c r="AY190" s="163" t="s">
        <v>143</v>
      </c>
    </row>
    <row r="191" spans="1:65" s="13" customFormat="1" x14ac:dyDescent="0.2">
      <c r="B191" s="161"/>
      <c r="D191" s="162" t="s">
        <v>152</v>
      </c>
      <c r="E191" s="163" t="s">
        <v>1</v>
      </c>
      <c r="F191" s="164" t="s">
        <v>233</v>
      </c>
      <c r="H191" s="165">
        <v>1</v>
      </c>
      <c r="I191" s="166"/>
      <c r="L191" s="161"/>
      <c r="M191" s="167"/>
      <c r="N191" s="168"/>
      <c r="O191" s="168"/>
      <c r="P191" s="168"/>
      <c r="Q191" s="168"/>
      <c r="R191" s="168"/>
      <c r="S191" s="168"/>
      <c r="T191" s="169"/>
      <c r="AT191" s="163" t="s">
        <v>152</v>
      </c>
      <c r="AU191" s="163" t="s">
        <v>151</v>
      </c>
      <c r="AV191" s="13" t="s">
        <v>151</v>
      </c>
      <c r="AW191" s="13" t="s">
        <v>31</v>
      </c>
      <c r="AX191" s="13" t="s">
        <v>75</v>
      </c>
      <c r="AY191" s="163" t="s">
        <v>143</v>
      </c>
    </row>
    <row r="192" spans="1:65" s="13" customFormat="1" x14ac:dyDescent="0.2">
      <c r="B192" s="161"/>
      <c r="D192" s="162" t="s">
        <v>152</v>
      </c>
      <c r="E192" s="163" t="s">
        <v>1</v>
      </c>
      <c r="F192" s="164" t="s">
        <v>234</v>
      </c>
      <c r="H192" s="165">
        <v>1</v>
      </c>
      <c r="I192" s="166"/>
      <c r="L192" s="161"/>
      <c r="M192" s="167"/>
      <c r="N192" s="168"/>
      <c r="O192" s="168"/>
      <c r="P192" s="168"/>
      <c r="Q192" s="168"/>
      <c r="R192" s="168"/>
      <c r="S192" s="168"/>
      <c r="T192" s="169"/>
      <c r="AT192" s="163" t="s">
        <v>152</v>
      </c>
      <c r="AU192" s="163" t="s">
        <v>151</v>
      </c>
      <c r="AV192" s="13" t="s">
        <v>151</v>
      </c>
      <c r="AW192" s="13" t="s">
        <v>31</v>
      </c>
      <c r="AX192" s="13" t="s">
        <v>75</v>
      </c>
      <c r="AY192" s="163" t="s">
        <v>143</v>
      </c>
    </row>
    <row r="193" spans="1:65" s="13" customFormat="1" x14ac:dyDescent="0.2">
      <c r="B193" s="161"/>
      <c r="D193" s="162" t="s">
        <v>152</v>
      </c>
      <c r="E193" s="163" t="s">
        <v>1</v>
      </c>
      <c r="F193" s="164" t="s">
        <v>235</v>
      </c>
      <c r="H193" s="165">
        <v>1</v>
      </c>
      <c r="I193" s="166"/>
      <c r="L193" s="161"/>
      <c r="M193" s="167"/>
      <c r="N193" s="168"/>
      <c r="O193" s="168"/>
      <c r="P193" s="168"/>
      <c r="Q193" s="168"/>
      <c r="R193" s="168"/>
      <c r="S193" s="168"/>
      <c r="T193" s="169"/>
      <c r="AT193" s="163" t="s">
        <v>152</v>
      </c>
      <c r="AU193" s="163" t="s">
        <v>151</v>
      </c>
      <c r="AV193" s="13" t="s">
        <v>151</v>
      </c>
      <c r="AW193" s="13" t="s">
        <v>31</v>
      </c>
      <c r="AX193" s="13" t="s">
        <v>75</v>
      </c>
      <c r="AY193" s="163" t="s">
        <v>143</v>
      </c>
    </row>
    <row r="194" spans="1:65" s="15" customFormat="1" x14ac:dyDescent="0.2">
      <c r="B194" s="189"/>
      <c r="D194" s="162" t="s">
        <v>152</v>
      </c>
      <c r="E194" s="190" t="s">
        <v>1</v>
      </c>
      <c r="F194" s="191" t="s">
        <v>236</v>
      </c>
      <c r="H194" s="192">
        <v>4</v>
      </c>
      <c r="I194" s="193"/>
      <c r="L194" s="189"/>
      <c r="M194" s="194"/>
      <c r="N194" s="195"/>
      <c r="O194" s="195"/>
      <c r="P194" s="195"/>
      <c r="Q194" s="195"/>
      <c r="R194" s="195"/>
      <c r="S194" s="195"/>
      <c r="T194" s="196"/>
      <c r="AT194" s="190" t="s">
        <v>152</v>
      </c>
      <c r="AU194" s="190" t="s">
        <v>151</v>
      </c>
      <c r="AV194" s="15" t="s">
        <v>144</v>
      </c>
      <c r="AW194" s="15" t="s">
        <v>31</v>
      </c>
      <c r="AX194" s="15" t="s">
        <v>75</v>
      </c>
      <c r="AY194" s="190" t="s">
        <v>143</v>
      </c>
    </row>
    <row r="195" spans="1:65" s="14" customFormat="1" x14ac:dyDescent="0.2">
      <c r="B195" s="170"/>
      <c r="D195" s="162" t="s">
        <v>152</v>
      </c>
      <c r="E195" s="171" t="s">
        <v>1</v>
      </c>
      <c r="F195" s="172" t="s">
        <v>237</v>
      </c>
      <c r="H195" s="173">
        <v>4</v>
      </c>
      <c r="I195" s="174"/>
      <c r="L195" s="170"/>
      <c r="M195" s="175"/>
      <c r="N195" s="176"/>
      <c r="O195" s="176"/>
      <c r="P195" s="176"/>
      <c r="Q195" s="176"/>
      <c r="R195" s="176"/>
      <c r="S195" s="176"/>
      <c r="T195" s="177"/>
      <c r="AT195" s="171" t="s">
        <v>152</v>
      </c>
      <c r="AU195" s="171" t="s">
        <v>151</v>
      </c>
      <c r="AV195" s="14" t="s">
        <v>150</v>
      </c>
      <c r="AW195" s="14" t="s">
        <v>31</v>
      </c>
      <c r="AX195" s="14" t="s">
        <v>83</v>
      </c>
      <c r="AY195" s="171" t="s">
        <v>143</v>
      </c>
    </row>
    <row r="196" spans="1:65" s="12" customFormat="1" ht="22.9" customHeight="1" x14ac:dyDescent="0.2">
      <c r="B196" s="134"/>
      <c r="D196" s="135" t="s">
        <v>74</v>
      </c>
      <c r="E196" s="144" t="s">
        <v>183</v>
      </c>
      <c r="F196" s="144" t="s">
        <v>238</v>
      </c>
      <c r="I196" s="137"/>
      <c r="J196" s="145">
        <f>BK196</f>
        <v>0</v>
      </c>
      <c r="L196" s="134"/>
      <c r="M196" s="138"/>
      <c r="N196" s="139"/>
      <c r="O196" s="139"/>
      <c r="P196" s="140">
        <f>SUM(P197:P286)</f>
        <v>0</v>
      </c>
      <c r="Q196" s="139"/>
      <c r="R196" s="140">
        <f>SUM(R197:R286)</f>
        <v>0</v>
      </c>
      <c r="S196" s="139"/>
      <c r="T196" s="141">
        <f>SUM(T197:T286)</f>
        <v>0</v>
      </c>
      <c r="AR196" s="135" t="s">
        <v>83</v>
      </c>
      <c r="AT196" s="142" t="s">
        <v>74</v>
      </c>
      <c r="AU196" s="142" t="s">
        <v>83</v>
      </c>
      <c r="AY196" s="135" t="s">
        <v>143</v>
      </c>
      <c r="BK196" s="143">
        <f>SUM(BK197:BK286)</f>
        <v>0</v>
      </c>
    </row>
    <row r="197" spans="1:65" s="2" customFormat="1" ht="24.2" customHeight="1" x14ac:dyDescent="0.2">
      <c r="A197" s="33"/>
      <c r="B197" s="146"/>
      <c r="C197" s="147" t="s">
        <v>192</v>
      </c>
      <c r="D197" s="147" t="s">
        <v>146</v>
      </c>
      <c r="E197" s="148" t="s">
        <v>239</v>
      </c>
      <c r="F197" s="149" t="s">
        <v>240</v>
      </c>
      <c r="G197" s="150" t="s">
        <v>157</v>
      </c>
      <c r="H197" s="151">
        <v>22.5</v>
      </c>
      <c r="I197" s="152"/>
      <c r="J197" s="153">
        <f>ROUND(I197*H197,2)</f>
        <v>0</v>
      </c>
      <c r="K197" s="154"/>
      <c r="L197" s="34"/>
      <c r="M197" s="155" t="s">
        <v>1</v>
      </c>
      <c r="N197" s="156" t="s">
        <v>41</v>
      </c>
      <c r="O197" s="59"/>
      <c r="P197" s="157">
        <f>O197*H197</f>
        <v>0</v>
      </c>
      <c r="Q197" s="157">
        <v>0</v>
      </c>
      <c r="R197" s="157">
        <f>Q197*H197</f>
        <v>0</v>
      </c>
      <c r="S197" s="157">
        <v>0</v>
      </c>
      <c r="T197" s="158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59" t="s">
        <v>150</v>
      </c>
      <c r="AT197" s="159" t="s">
        <v>146</v>
      </c>
      <c r="AU197" s="159" t="s">
        <v>151</v>
      </c>
      <c r="AY197" s="18" t="s">
        <v>143</v>
      </c>
      <c r="BE197" s="160">
        <f>IF(N197="základná",J197,0)</f>
        <v>0</v>
      </c>
      <c r="BF197" s="160">
        <f>IF(N197="znížená",J197,0)</f>
        <v>0</v>
      </c>
      <c r="BG197" s="160">
        <f>IF(N197="zákl. prenesená",J197,0)</f>
        <v>0</v>
      </c>
      <c r="BH197" s="160">
        <f>IF(N197="zníž. prenesená",J197,0)</f>
        <v>0</v>
      </c>
      <c r="BI197" s="160">
        <f>IF(N197="nulová",J197,0)</f>
        <v>0</v>
      </c>
      <c r="BJ197" s="18" t="s">
        <v>151</v>
      </c>
      <c r="BK197" s="160">
        <f>ROUND(I197*H197,2)</f>
        <v>0</v>
      </c>
      <c r="BL197" s="18" t="s">
        <v>150</v>
      </c>
      <c r="BM197" s="159" t="s">
        <v>241</v>
      </c>
    </row>
    <row r="198" spans="1:65" s="13" customFormat="1" x14ac:dyDescent="0.2">
      <c r="B198" s="161"/>
      <c r="D198" s="162" t="s">
        <v>152</v>
      </c>
      <c r="E198" s="163" t="s">
        <v>1</v>
      </c>
      <c r="F198" s="164" t="s">
        <v>242</v>
      </c>
      <c r="H198" s="165">
        <v>22.5</v>
      </c>
      <c r="I198" s="166"/>
      <c r="L198" s="161"/>
      <c r="M198" s="167"/>
      <c r="N198" s="168"/>
      <c r="O198" s="168"/>
      <c r="P198" s="168"/>
      <c r="Q198" s="168"/>
      <c r="R198" s="168"/>
      <c r="S198" s="168"/>
      <c r="T198" s="169"/>
      <c r="AT198" s="163" t="s">
        <v>152</v>
      </c>
      <c r="AU198" s="163" t="s">
        <v>151</v>
      </c>
      <c r="AV198" s="13" t="s">
        <v>151</v>
      </c>
      <c r="AW198" s="13" t="s">
        <v>31</v>
      </c>
      <c r="AX198" s="13" t="s">
        <v>75</v>
      </c>
      <c r="AY198" s="163" t="s">
        <v>143</v>
      </c>
    </row>
    <row r="199" spans="1:65" s="14" customFormat="1" x14ac:dyDescent="0.2">
      <c r="B199" s="170"/>
      <c r="D199" s="162" t="s">
        <v>152</v>
      </c>
      <c r="E199" s="171" t="s">
        <v>1</v>
      </c>
      <c r="F199" s="172" t="s">
        <v>154</v>
      </c>
      <c r="H199" s="173">
        <v>22.5</v>
      </c>
      <c r="I199" s="174"/>
      <c r="L199" s="170"/>
      <c r="M199" s="175"/>
      <c r="N199" s="176"/>
      <c r="O199" s="176"/>
      <c r="P199" s="176"/>
      <c r="Q199" s="176"/>
      <c r="R199" s="176"/>
      <c r="S199" s="176"/>
      <c r="T199" s="177"/>
      <c r="AT199" s="171" t="s">
        <v>152</v>
      </c>
      <c r="AU199" s="171" t="s">
        <v>151</v>
      </c>
      <c r="AV199" s="14" t="s">
        <v>150</v>
      </c>
      <c r="AW199" s="14" t="s">
        <v>31</v>
      </c>
      <c r="AX199" s="14" t="s">
        <v>83</v>
      </c>
      <c r="AY199" s="171" t="s">
        <v>143</v>
      </c>
    </row>
    <row r="200" spans="1:65" s="2" customFormat="1" ht="14.45" customHeight="1" x14ac:dyDescent="0.2">
      <c r="A200" s="33"/>
      <c r="B200" s="146"/>
      <c r="C200" s="147" t="s">
        <v>243</v>
      </c>
      <c r="D200" s="147" t="s">
        <v>146</v>
      </c>
      <c r="E200" s="148" t="s">
        <v>244</v>
      </c>
      <c r="F200" s="149" t="s">
        <v>245</v>
      </c>
      <c r="G200" s="150" t="s">
        <v>157</v>
      </c>
      <c r="H200" s="151">
        <v>112.5</v>
      </c>
      <c r="I200" s="152"/>
      <c r="J200" s="153">
        <f>ROUND(I200*H200,2)</f>
        <v>0</v>
      </c>
      <c r="K200" s="154"/>
      <c r="L200" s="34"/>
      <c r="M200" s="155" t="s">
        <v>1</v>
      </c>
      <c r="N200" s="156" t="s">
        <v>41</v>
      </c>
      <c r="O200" s="59"/>
      <c r="P200" s="157">
        <f>O200*H200</f>
        <v>0</v>
      </c>
      <c r="Q200" s="157">
        <v>0</v>
      </c>
      <c r="R200" s="157">
        <f>Q200*H200</f>
        <v>0</v>
      </c>
      <c r="S200" s="157">
        <v>0</v>
      </c>
      <c r="T200" s="158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59" t="s">
        <v>150</v>
      </c>
      <c r="AT200" s="159" t="s">
        <v>146</v>
      </c>
      <c r="AU200" s="159" t="s">
        <v>151</v>
      </c>
      <c r="AY200" s="18" t="s">
        <v>143</v>
      </c>
      <c r="BE200" s="160">
        <f>IF(N200="základná",J200,0)</f>
        <v>0</v>
      </c>
      <c r="BF200" s="160">
        <f>IF(N200="znížená",J200,0)</f>
        <v>0</v>
      </c>
      <c r="BG200" s="160">
        <f>IF(N200="zákl. prenesená",J200,0)</f>
        <v>0</v>
      </c>
      <c r="BH200" s="160">
        <f>IF(N200="zníž. prenesená",J200,0)</f>
        <v>0</v>
      </c>
      <c r="BI200" s="160">
        <f>IF(N200="nulová",J200,0)</f>
        <v>0</v>
      </c>
      <c r="BJ200" s="18" t="s">
        <v>151</v>
      </c>
      <c r="BK200" s="160">
        <f>ROUND(I200*H200,2)</f>
        <v>0</v>
      </c>
      <c r="BL200" s="18" t="s">
        <v>150</v>
      </c>
      <c r="BM200" s="159" t="s">
        <v>246</v>
      </c>
    </row>
    <row r="201" spans="1:65" s="13" customFormat="1" x14ac:dyDescent="0.2">
      <c r="B201" s="161"/>
      <c r="D201" s="162" t="s">
        <v>152</v>
      </c>
      <c r="E201" s="163" t="s">
        <v>1</v>
      </c>
      <c r="F201" s="164" t="s">
        <v>247</v>
      </c>
      <c r="H201" s="165">
        <v>112.5</v>
      </c>
      <c r="I201" s="166"/>
      <c r="L201" s="161"/>
      <c r="M201" s="167"/>
      <c r="N201" s="168"/>
      <c r="O201" s="168"/>
      <c r="P201" s="168"/>
      <c r="Q201" s="168"/>
      <c r="R201" s="168"/>
      <c r="S201" s="168"/>
      <c r="T201" s="169"/>
      <c r="AT201" s="163" t="s">
        <v>152</v>
      </c>
      <c r="AU201" s="163" t="s">
        <v>151</v>
      </c>
      <c r="AV201" s="13" t="s">
        <v>151</v>
      </c>
      <c r="AW201" s="13" t="s">
        <v>31</v>
      </c>
      <c r="AX201" s="13" t="s">
        <v>75</v>
      </c>
      <c r="AY201" s="163" t="s">
        <v>143</v>
      </c>
    </row>
    <row r="202" spans="1:65" s="14" customFormat="1" x14ac:dyDescent="0.2">
      <c r="B202" s="170"/>
      <c r="D202" s="162" t="s">
        <v>152</v>
      </c>
      <c r="E202" s="171" t="s">
        <v>1</v>
      </c>
      <c r="F202" s="172" t="s">
        <v>154</v>
      </c>
      <c r="H202" s="173">
        <v>112.5</v>
      </c>
      <c r="I202" s="174"/>
      <c r="L202" s="170"/>
      <c r="M202" s="175"/>
      <c r="N202" s="176"/>
      <c r="O202" s="176"/>
      <c r="P202" s="176"/>
      <c r="Q202" s="176"/>
      <c r="R202" s="176"/>
      <c r="S202" s="176"/>
      <c r="T202" s="177"/>
      <c r="AT202" s="171" t="s">
        <v>152</v>
      </c>
      <c r="AU202" s="171" t="s">
        <v>151</v>
      </c>
      <c r="AV202" s="14" t="s">
        <v>150</v>
      </c>
      <c r="AW202" s="14" t="s">
        <v>31</v>
      </c>
      <c r="AX202" s="14" t="s">
        <v>83</v>
      </c>
      <c r="AY202" s="171" t="s">
        <v>143</v>
      </c>
    </row>
    <row r="203" spans="1:65" s="2" customFormat="1" ht="14.45" customHeight="1" x14ac:dyDescent="0.2">
      <c r="A203" s="33"/>
      <c r="B203" s="146"/>
      <c r="C203" s="147" t="s">
        <v>195</v>
      </c>
      <c r="D203" s="147" t="s">
        <v>146</v>
      </c>
      <c r="E203" s="148" t="s">
        <v>248</v>
      </c>
      <c r="F203" s="149" t="s">
        <v>249</v>
      </c>
      <c r="G203" s="150" t="s">
        <v>157</v>
      </c>
      <c r="H203" s="151">
        <v>675</v>
      </c>
      <c r="I203" s="152"/>
      <c r="J203" s="153">
        <f>ROUND(I203*H203,2)</f>
        <v>0</v>
      </c>
      <c r="K203" s="154"/>
      <c r="L203" s="34"/>
      <c r="M203" s="155" t="s">
        <v>1</v>
      </c>
      <c r="N203" s="156" t="s">
        <v>41</v>
      </c>
      <c r="O203" s="59"/>
      <c r="P203" s="157">
        <f>O203*H203</f>
        <v>0</v>
      </c>
      <c r="Q203" s="157">
        <v>0</v>
      </c>
      <c r="R203" s="157">
        <f>Q203*H203</f>
        <v>0</v>
      </c>
      <c r="S203" s="157">
        <v>0</v>
      </c>
      <c r="T203" s="158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59" t="s">
        <v>150</v>
      </c>
      <c r="AT203" s="159" t="s">
        <v>146</v>
      </c>
      <c r="AU203" s="159" t="s">
        <v>151</v>
      </c>
      <c r="AY203" s="18" t="s">
        <v>143</v>
      </c>
      <c r="BE203" s="160">
        <f>IF(N203="základná",J203,0)</f>
        <v>0</v>
      </c>
      <c r="BF203" s="160">
        <f>IF(N203="znížená",J203,0)</f>
        <v>0</v>
      </c>
      <c r="BG203" s="160">
        <f>IF(N203="zákl. prenesená",J203,0)</f>
        <v>0</v>
      </c>
      <c r="BH203" s="160">
        <f>IF(N203="zníž. prenesená",J203,0)</f>
        <v>0</v>
      </c>
      <c r="BI203" s="160">
        <f>IF(N203="nulová",J203,0)</f>
        <v>0</v>
      </c>
      <c r="BJ203" s="18" t="s">
        <v>151</v>
      </c>
      <c r="BK203" s="160">
        <f>ROUND(I203*H203,2)</f>
        <v>0</v>
      </c>
      <c r="BL203" s="18" t="s">
        <v>150</v>
      </c>
      <c r="BM203" s="159" t="s">
        <v>250</v>
      </c>
    </row>
    <row r="204" spans="1:65" s="13" customFormat="1" x14ac:dyDescent="0.2">
      <c r="B204" s="161"/>
      <c r="D204" s="162" t="s">
        <v>152</v>
      </c>
      <c r="E204" s="163" t="s">
        <v>1</v>
      </c>
      <c r="F204" s="164" t="s">
        <v>251</v>
      </c>
      <c r="H204" s="165">
        <v>675</v>
      </c>
      <c r="I204" s="166"/>
      <c r="L204" s="161"/>
      <c r="M204" s="167"/>
      <c r="N204" s="168"/>
      <c r="O204" s="168"/>
      <c r="P204" s="168"/>
      <c r="Q204" s="168"/>
      <c r="R204" s="168"/>
      <c r="S204" s="168"/>
      <c r="T204" s="169"/>
      <c r="AT204" s="163" t="s">
        <v>152</v>
      </c>
      <c r="AU204" s="163" t="s">
        <v>151</v>
      </c>
      <c r="AV204" s="13" t="s">
        <v>151</v>
      </c>
      <c r="AW204" s="13" t="s">
        <v>31</v>
      </c>
      <c r="AX204" s="13" t="s">
        <v>75</v>
      </c>
      <c r="AY204" s="163" t="s">
        <v>143</v>
      </c>
    </row>
    <row r="205" spans="1:65" s="14" customFormat="1" x14ac:dyDescent="0.2">
      <c r="B205" s="170"/>
      <c r="D205" s="162" t="s">
        <v>152</v>
      </c>
      <c r="E205" s="171" t="s">
        <v>1</v>
      </c>
      <c r="F205" s="172" t="s">
        <v>154</v>
      </c>
      <c r="H205" s="173">
        <v>675</v>
      </c>
      <c r="I205" s="174"/>
      <c r="L205" s="170"/>
      <c r="M205" s="175"/>
      <c r="N205" s="176"/>
      <c r="O205" s="176"/>
      <c r="P205" s="176"/>
      <c r="Q205" s="176"/>
      <c r="R205" s="176"/>
      <c r="S205" s="176"/>
      <c r="T205" s="177"/>
      <c r="AT205" s="171" t="s">
        <v>152</v>
      </c>
      <c r="AU205" s="171" t="s">
        <v>151</v>
      </c>
      <c r="AV205" s="14" t="s">
        <v>150</v>
      </c>
      <c r="AW205" s="14" t="s">
        <v>31</v>
      </c>
      <c r="AX205" s="14" t="s">
        <v>83</v>
      </c>
      <c r="AY205" s="171" t="s">
        <v>143</v>
      </c>
    </row>
    <row r="206" spans="1:65" s="2" customFormat="1" ht="24.2" customHeight="1" x14ac:dyDescent="0.2">
      <c r="A206" s="33"/>
      <c r="B206" s="146"/>
      <c r="C206" s="147" t="s">
        <v>252</v>
      </c>
      <c r="D206" s="147" t="s">
        <v>146</v>
      </c>
      <c r="E206" s="148" t="s">
        <v>253</v>
      </c>
      <c r="F206" s="149" t="s">
        <v>254</v>
      </c>
      <c r="G206" s="150" t="s">
        <v>149</v>
      </c>
      <c r="H206" s="151">
        <v>62</v>
      </c>
      <c r="I206" s="152"/>
      <c r="J206" s="153">
        <f>ROUND(I206*H206,2)</f>
        <v>0</v>
      </c>
      <c r="K206" s="154"/>
      <c r="L206" s="34"/>
      <c r="M206" s="155" t="s">
        <v>1</v>
      </c>
      <c r="N206" s="156" t="s">
        <v>41</v>
      </c>
      <c r="O206" s="59"/>
      <c r="P206" s="157">
        <f>O206*H206</f>
        <v>0</v>
      </c>
      <c r="Q206" s="157">
        <v>0</v>
      </c>
      <c r="R206" s="157">
        <f>Q206*H206</f>
        <v>0</v>
      </c>
      <c r="S206" s="157">
        <v>0</v>
      </c>
      <c r="T206" s="158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9" t="s">
        <v>150</v>
      </c>
      <c r="AT206" s="159" t="s">
        <v>146</v>
      </c>
      <c r="AU206" s="159" t="s">
        <v>151</v>
      </c>
      <c r="AY206" s="18" t="s">
        <v>143</v>
      </c>
      <c r="BE206" s="160">
        <f>IF(N206="základná",J206,0)</f>
        <v>0</v>
      </c>
      <c r="BF206" s="160">
        <f>IF(N206="znížená",J206,0)</f>
        <v>0</v>
      </c>
      <c r="BG206" s="160">
        <f>IF(N206="zákl. prenesená",J206,0)</f>
        <v>0</v>
      </c>
      <c r="BH206" s="160">
        <f>IF(N206="zníž. prenesená",J206,0)</f>
        <v>0</v>
      </c>
      <c r="BI206" s="160">
        <f>IF(N206="nulová",J206,0)</f>
        <v>0</v>
      </c>
      <c r="BJ206" s="18" t="s">
        <v>151</v>
      </c>
      <c r="BK206" s="160">
        <f>ROUND(I206*H206,2)</f>
        <v>0</v>
      </c>
      <c r="BL206" s="18" t="s">
        <v>150</v>
      </c>
      <c r="BM206" s="159" t="s">
        <v>255</v>
      </c>
    </row>
    <row r="207" spans="1:65" s="13" customFormat="1" x14ac:dyDescent="0.2">
      <c r="B207" s="161"/>
      <c r="D207" s="162" t="s">
        <v>152</v>
      </c>
      <c r="E207" s="163" t="s">
        <v>1</v>
      </c>
      <c r="F207" s="164" t="s">
        <v>256</v>
      </c>
      <c r="H207" s="165">
        <v>62</v>
      </c>
      <c r="I207" s="166"/>
      <c r="L207" s="161"/>
      <c r="M207" s="167"/>
      <c r="N207" s="168"/>
      <c r="O207" s="168"/>
      <c r="P207" s="168"/>
      <c r="Q207" s="168"/>
      <c r="R207" s="168"/>
      <c r="S207" s="168"/>
      <c r="T207" s="169"/>
      <c r="AT207" s="163" t="s">
        <v>152</v>
      </c>
      <c r="AU207" s="163" t="s">
        <v>151</v>
      </c>
      <c r="AV207" s="13" t="s">
        <v>151</v>
      </c>
      <c r="AW207" s="13" t="s">
        <v>31</v>
      </c>
      <c r="AX207" s="13" t="s">
        <v>75</v>
      </c>
      <c r="AY207" s="163" t="s">
        <v>143</v>
      </c>
    </row>
    <row r="208" spans="1:65" s="14" customFormat="1" x14ac:dyDescent="0.2">
      <c r="B208" s="170"/>
      <c r="D208" s="162" t="s">
        <v>152</v>
      </c>
      <c r="E208" s="171" t="s">
        <v>1</v>
      </c>
      <c r="F208" s="172" t="s">
        <v>154</v>
      </c>
      <c r="H208" s="173">
        <v>62</v>
      </c>
      <c r="I208" s="174"/>
      <c r="L208" s="170"/>
      <c r="M208" s="175"/>
      <c r="N208" s="176"/>
      <c r="O208" s="176"/>
      <c r="P208" s="176"/>
      <c r="Q208" s="176"/>
      <c r="R208" s="176"/>
      <c r="S208" s="176"/>
      <c r="T208" s="177"/>
      <c r="AT208" s="171" t="s">
        <v>152</v>
      </c>
      <c r="AU208" s="171" t="s">
        <v>151</v>
      </c>
      <c r="AV208" s="14" t="s">
        <v>150</v>
      </c>
      <c r="AW208" s="14" t="s">
        <v>31</v>
      </c>
      <c r="AX208" s="14" t="s">
        <v>83</v>
      </c>
      <c r="AY208" s="171" t="s">
        <v>143</v>
      </c>
    </row>
    <row r="209" spans="1:65" s="2" customFormat="1" ht="37.9" customHeight="1" x14ac:dyDescent="0.2">
      <c r="A209" s="33"/>
      <c r="B209" s="146"/>
      <c r="C209" s="147" t="s">
        <v>199</v>
      </c>
      <c r="D209" s="147" t="s">
        <v>146</v>
      </c>
      <c r="E209" s="148" t="s">
        <v>257</v>
      </c>
      <c r="F209" s="149" t="s">
        <v>258</v>
      </c>
      <c r="G209" s="150" t="s">
        <v>157</v>
      </c>
      <c r="H209" s="151">
        <v>22.7</v>
      </c>
      <c r="I209" s="152"/>
      <c r="J209" s="153">
        <f>ROUND(I209*H209,2)</f>
        <v>0</v>
      </c>
      <c r="K209" s="154"/>
      <c r="L209" s="34"/>
      <c r="M209" s="155" t="s">
        <v>1</v>
      </c>
      <c r="N209" s="156" t="s">
        <v>41</v>
      </c>
      <c r="O209" s="59"/>
      <c r="P209" s="157">
        <f>O209*H209</f>
        <v>0</v>
      </c>
      <c r="Q209" s="157">
        <v>0</v>
      </c>
      <c r="R209" s="157">
        <f>Q209*H209</f>
        <v>0</v>
      </c>
      <c r="S209" s="157">
        <v>0</v>
      </c>
      <c r="T209" s="158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59" t="s">
        <v>150</v>
      </c>
      <c r="AT209" s="159" t="s">
        <v>146</v>
      </c>
      <c r="AU209" s="159" t="s">
        <v>151</v>
      </c>
      <c r="AY209" s="18" t="s">
        <v>143</v>
      </c>
      <c r="BE209" s="160">
        <f>IF(N209="základná",J209,0)</f>
        <v>0</v>
      </c>
      <c r="BF209" s="160">
        <f>IF(N209="znížená",J209,0)</f>
        <v>0</v>
      </c>
      <c r="BG209" s="160">
        <f>IF(N209="zákl. prenesená",J209,0)</f>
        <v>0</v>
      </c>
      <c r="BH209" s="160">
        <f>IF(N209="zníž. prenesená",J209,0)</f>
        <v>0</v>
      </c>
      <c r="BI209" s="160">
        <f>IF(N209="nulová",J209,0)</f>
        <v>0</v>
      </c>
      <c r="BJ209" s="18" t="s">
        <v>151</v>
      </c>
      <c r="BK209" s="160">
        <f>ROUND(I209*H209,2)</f>
        <v>0</v>
      </c>
      <c r="BL209" s="18" t="s">
        <v>150</v>
      </c>
      <c r="BM209" s="159" t="s">
        <v>259</v>
      </c>
    </row>
    <row r="210" spans="1:65" s="13" customFormat="1" x14ac:dyDescent="0.2">
      <c r="B210" s="161"/>
      <c r="D210" s="162" t="s">
        <v>152</v>
      </c>
      <c r="E210" s="163" t="s">
        <v>1</v>
      </c>
      <c r="F210" s="164" t="s">
        <v>260</v>
      </c>
      <c r="H210" s="165">
        <v>22.7</v>
      </c>
      <c r="I210" s="166"/>
      <c r="L210" s="161"/>
      <c r="M210" s="167"/>
      <c r="N210" s="168"/>
      <c r="O210" s="168"/>
      <c r="P210" s="168"/>
      <c r="Q210" s="168"/>
      <c r="R210" s="168"/>
      <c r="S210" s="168"/>
      <c r="T210" s="169"/>
      <c r="AT210" s="163" t="s">
        <v>152</v>
      </c>
      <c r="AU210" s="163" t="s">
        <v>151</v>
      </c>
      <c r="AV210" s="13" t="s">
        <v>151</v>
      </c>
      <c r="AW210" s="13" t="s">
        <v>31</v>
      </c>
      <c r="AX210" s="13" t="s">
        <v>75</v>
      </c>
      <c r="AY210" s="163" t="s">
        <v>143</v>
      </c>
    </row>
    <row r="211" spans="1:65" s="14" customFormat="1" x14ac:dyDescent="0.2">
      <c r="B211" s="170"/>
      <c r="D211" s="162" t="s">
        <v>152</v>
      </c>
      <c r="E211" s="171" t="s">
        <v>1</v>
      </c>
      <c r="F211" s="172" t="s">
        <v>154</v>
      </c>
      <c r="H211" s="173">
        <v>22.7</v>
      </c>
      <c r="I211" s="174"/>
      <c r="L211" s="170"/>
      <c r="M211" s="175"/>
      <c r="N211" s="176"/>
      <c r="O211" s="176"/>
      <c r="P211" s="176"/>
      <c r="Q211" s="176"/>
      <c r="R211" s="176"/>
      <c r="S211" s="176"/>
      <c r="T211" s="177"/>
      <c r="AT211" s="171" t="s">
        <v>152</v>
      </c>
      <c r="AU211" s="171" t="s">
        <v>151</v>
      </c>
      <c r="AV211" s="14" t="s">
        <v>150</v>
      </c>
      <c r="AW211" s="14" t="s">
        <v>31</v>
      </c>
      <c r="AX211" s="14" t="s">
        <v>83</v>
      </c>
      <c r="AY211" s="171" t="s">
        <v>143</v>
      </c>
    </row>
    <row r="212" spans="1:65" s="2" customFormat="1" ht="24.2" customHeight="1" x14ac:dyDescent="0.2">
      <c r="A212" s="33"/>
      <c r="B212" s="146"/>
      <c r="C212" s="147" t="s">
        <v>261</v>
      </c>
      <c r="D212" s="147" t="s">
        <v>146</v>
      </c>
      <c r="E212" s="148" t="s">
        <v>262</v>
      </c>
      <c r="F212" s="149" t="s">
        <v>263</v>
      </c>
      <c r="G212" s="150" t="s">
        <v>178</v>
      </c>
      <c r="H212" s="151">
        <v>5</v>
      </c>
      <c r="I212" s="152"/>
      <c r="J212" s="153">
        <f>ROUND(I212*H212,2)</f>
        <v>0</v>
      </c>
      <c r="K212" s="154"/>
      <c r="L212" s="34"/>
      <c r="M212" s="155" t="s">
        <v>1</v>
      </c>
      <c r="N212" s="156" t="s">
        <v>41</v>
      </c>
      <c r="O212" s="59"/>
      <c r="P212" s="157">
        <f>O212*H212</f>
        <v>0</v>
      </c>
      <c r="Q212" s="157">
        <v>0</v>
      </c>
      <c r="R212" s="157">
        <f>Q212*H212</f>
        <v>0</v>
      </c>
      <c r="S212" s="157">
        <v>0</v>
      </c>
      <c r="T212" s="15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59" t="s">
        <v>150</v>
      </c>
      <c r="AT212" s="159" t="s">
        <v>146</v>
      </c>
      <c r="AU212" s="159" t="s">
        <v>151</v>
      </c>
      <c r="AY212" s="18" t="s">
        <v>143</v>
      </c>
      <c r="BE212" s="160">
        <f>IF(N212="základná",J212,0)</f>
        <v>0</v>
      </c>
      <c r="BF212" s="160">
        <f>IF(N212="znížená",J212,0)</f>
        <v>0</v>
      </c>
      <c r="BG212" s="160">
        <f>IF(N212="zákl. prenesená",J212,0)</f>
        <v>0</v>
      </c>
      <c r="BH212" s="160">
        <f>IF(N212="zníž. prenesená",J212,0)</f>
        <v>0</v>
      </c>
      <c r="BI212" s="160">
        <f>IF(N212="nulová",J212,0)</f>
        <v>0</v>
      </c>
      <c r="BJ212" s="18" t="s">
        <v>151</v>
      </c>
      <c r="BK212" s="160">
        <f>ROUND(I212*H212,2)</f>
        <v>0</v>
      </c>
      <c r="BL212" s="18" t="s">
        <v>150</v>
      </c>
      <c r="BM212" s="159" t="s">
        <v>264</v>
      </c>
    </row>
    <row r="213" spans="1:65" s="13" customFormat="1" x14ac:dyDescent="0.2">
      <c r="B213" s="161"/>
      <c r="D213" s="162" t="s">
        <v>152</v>
      </c>
      <c r="E213" s="163" t="s">
        <v>1</v>
      </c>
      <c r="F213" s="164" t="s">
        <v>265</v>
      </c>
      <c r="H213" s="165">
        <v>5</v>
      </c>
      <c r="I213" s="166"/>
      <c r="L213" s="161"/>
      <c r="M213" s="167"/>
      <c r="N213" s="168"/>
      <c r="O213" s="168"/>
      <c r="P213" s="168"/>
      <c r="Q213" s="168"/>
      <c r="R213" s="168"/>
      <c r="S213" s="168"/>
      <c r="T213" s="169"/>
      <c r="AT213" s="163" t="s">
        <v>152</v>
      </c>
      <c r="AU213" s="163" t="s">
        <v>151</v>
      </c>
      <c r="AV213" s="13" t="s">
        <v>151</v>
      </c>
      <c r="AW213" s="13" t="s">
        <v>31</v>
      </c>
      <c r="AX213" s="13" t="s">
        <v>75</v>
      </c>
      <c r="AY213" s="163" t="s">
        <v>143</v>
      </c>
    </row>
    <row r="214" spans="1:65" s="14" customFormat="1" x14ac:dyDescent="0.2">
      <c r="B214" s="170"/>
      <c r="D214" s="162" t="s">
        <v>152</v>
      </c>
      <c r="E214" s="171" t="s">
        <v>1</v>
      </c>
      <c r="F214" s="172" t="s">
        <v>154</v>
      </c>
      <c r="H214" s="173">
        <v>5</v>
      </c>
      <c r="I214" s="174"/>
      <c r="L214" s="170"/>
      <c r="M214" s="175"/>
      <c r="N214" s="176"/>
      <c r="O214" s="176"/>
      <c r="P214" s="176"/>
      <c r="Q214" s="176"/>
      <c r="R214" s="176"/>
      <c r="S214" s="176"/>
      <c r="T214" s="177"/>
      <c r="AT214" s="171" t="s">
        <v>152</v>
      </c>
      <c r="AU214" s="171" t="s">
        <v>151</v>
      </c>
      <c r="AV214" s="14" t="s">
        <v>150</v>
      </c>
      <c r="AW214" s="14" t="s">
        <v>31</v>
      </c>
      <c r="AX214" s="14" t="s">
        <v>83</v>
      </c>
      <c r="AY214" s="171" t="s">
        <v>143</v>
      </c>
    </row>
    <row r="215" spans="1:65" s="2" customFormat="1" ht="24.2" customHeight="1" x14ac:dyDescent="0.2">
      <c r="A215" s="33"/>
      <c r="B215" s="146"/>
      <c r="C215" s="147" t="s">
        <v>203</v>
      </c>
      <c r="D215" s="147" t="s">
        <v>146</v>
      </c>
      <c r="E215" s="148" t="s">
        <v>266</v>
      </c>
      <c r="F215" s="149" t="s">
        <v>267</v>
      </c>
      <c r="G215" s="150" t="s">
        <v>178</v>
      </c>
      <c r="H215" s="151">
        <v>4</v>
      </c>
      <c r="I215" s="152"/>
      <c r="J215" s="153">
        <f>ROUND(I215*H215,2)</f>
        <v>0</v>
      </c>
      <c r="K215" s="154"/>
      <c r="L215" s="34"/>
      <c r="M215" s="155" t="s">
        <v>1</v>
      </c>
      <c r="N215" s="156" t="s">
        <v>41</v>
      </c>
      <c r="O215" s="59"/>
      <c r="P215" s="157">
        <f>O215*H215</f>
        <v>0</v>
      </c>
      <c r="Q215" s="157">
        <v>0</v>
      </c>
      <c r="R215" s="157">
        <f>Q215*H215</f>
        <v>0</v>
      </c>
      <c r="S215" s="157">
        <v>0</v>
      </c>
      <c r="T215" s="158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59" t="s">
        <v>150</v>
      </c>
      <c r="AT215" s="159" t="s">
        <v>146</v>
      </c>
      <c r="AU215" s="159" t="s">
        <v>151</v>
      </c>
      <c r="AY215" s="18" t="s">
        <v>143</v>
      </c>
      <c r="BE215" s="160">
        <f>IF(N215="základná",J215,0)</f>
        <v>0</v>
      </c>
      <c r="BF215" s="160">
        <f>IF(N215="znížená",J215,0)</f>
        <v>0</v>
      </c>
      <c r="BG215" s="160">
        <f>IF(N215="zákl. prenesená",J215,0)</f>
        <v>0</v>
      </c>
      <c r="BH215" s="160">
        <f>IF(N215="zníž. prenesená",J215,0)</f>
        <v>0</v>
      </c>
      <c r="BI215" s="160">
        <f>IF(N215="nulová",J215,0)</f>
        <v>0</v>
      </c>
      <c r="BJ215" s="18" t="s">
        <v>151</v>
      </c>
      <c r="BK215" s="160">
        <f>ROUND(I215*H215,2)</f>
        <v>0</v>
      </c>
      <c r="BL215" s="18" t="s">
        <v>150</v>
      </c>
      <c r="BM215" s="159" t="s">
        <v>268</v>
      </c>
    </row>
    <row r="216" spans="1:65" s="13" customFormat="1" x14ac:dyDescent="0.2">
      <c r="B216" s="161"/>
      <c r="D216" s="162" t="s">
        <v>152</v>
      </c>
      <c r="E216" s="163" t="s">
        <v>1</v>
      </c>
      <c r="F216" s="164" t="s">
        <v>232</v>
      </c>
      <c r="H216" s="165">
        <v>1</v>
      </c>
      <c r="I216" s="166"/>
      <c r="L216" s="161"/>
      <c r="M216" s="167"/>
      <c r="N216" s="168"/>
      <c r="O216" s="168"/>
      <c r="P216" s="168"/>
      <c r="Q216" s="168"/>
      <c r="R216" s="168"/>
      <c r="S216" s="168"/>
      <c r="T216" s="169"/>
      <c r="AT216" s="163" t="s">
        <v>152</v>
      </c>
      <c r="AU216" s="163" t="s">
        <v>151</v>
      </c>
      <c r="AV216" s="13" t="s">
        <v>151</v>
      </c>
      <c r="AW216" s="13" t="s">
        <v>31</v>
      </c>
      <c r="AX216" s="13" t="s">
        <v>75</v>
      </c>
      <c r="AY216" s="163" t="s">
        <v>143</v>
      </c>
    </row>
    <row r="217" spans="1:65" s="13" customFormat="1" x14ac:dyDescent="0.2">
      <c r="B217" s="161"/>
      <c r="D217" s="162" t="s">
        <v>152</v>
      </c>
      <c r="E217" s="163" t="s">
        <v>1</v>
      </c>
      <c r="F217" s="164" t="s">
        <v>233</v>
      </c>
      <c r="H217" s="165">
        <v>1</v>
      </c>
      <c r="I217" s="166"/>
      <c r="L217" s="161"/>
      <c r="M217" s="167"/>
      <c r="N217" s="168"/>
      <c r="O217" s="168"/>
      <c r="P217" s="168"/>
      <c r="Q217" s="168"/>
      <c r="R217" s="168"/>
      <c r="S217" s="168"/>
      <c r="T217" s="169"/>
      <c r="AT217" s="163" t="s">
        <v>152</v>
      </c>
      <c r="AU217" s="163" t="s">
        <v>151</v>
      </c>
      <c r="AV217" s="13" t="s">
        <v>151</v>
      </c>
      <c r="AW217" s="13" t="s">
        <v>31</v>
      </c>
      <c r="AX217" s="13" t="s">
        <v>75</v>
      </c>
      <c r="AY217" s="163" t="s">
        <v>143</v>
      </c>
    </row>
    <row r="218" spans="1:65" s="13" customFormat="1" x14ac:dyDescent="0.2">
      <c r="B218" s="161"/>
      <c r="D218" s="162" t="s">
        <v>152</v>
      </c>
      <c r="E218" s="163" t="s">
        <v>1</v>
      </c>
      <c r="F218" s="164" t="s">
        <v>234</v>
      </c>
      <c r="H218" s="165">
        <v>1</v>
      </c>
      <c r="I218" s="166"/>
      <c r="L218" s="161"/>
      <c r="M218" s="167"/>
      <c r="N218" s="168"/>
      <c r="O218" s="168"/>
      <c r="P218" s="168"/>
      <c r="Q218" s="168"/>
      <c r="R218" s="168"/>
      <c r="S218" s="168"/>
      <c r="T218" s="169"/>
      <c r="AT218" s="163" t="s">
        <v>152</v>
      </c>
      <c r="AU218" s="163" t="s">
        <v>151</v>
      </c>
      <c r="AV218" s="13" t="s">
        <v>151</v>
      </c>
      <c r="AW218" s="13" t="s">
        <v>31</v>
      </c>
      <c r="AX218" s="13" t="s">
        <v>75</v>
      </c>
      <c r="AY218" s="163" t="s">
        <v>143</v>
      </c>
    </row>
    <row r="219" spans="1:65" s="13" customFormat="1" x14ac:dyDescent="0.2">
      <c r="B219" s="161"/>
      <c r="D219" s="162" t="s">
        <v>152</v>
      </c>
      <c r="E219" s="163" t="s">
        <v>1</v>
      </c>
      <c r="F219" s="164" t="s">
        <v>235</v>
      </c>
      <c r="H219" s="165">
        <v>1</v>
      </c>
      <c r="I219" s="166"/>
      <c r="L219" s="161"/>
      <c r="M219" s="167"/>
      <c r="N219" s="168"/>
      <c r="O219" s="168"/>
      <c r="P219" s="168"/>
      <c r="Q219" s="168"/>
      <c r="R219" s="168"/>
      <c r="S219" s="168"/>
      <c r="T219" s="169"/>
      <c r="AT219" s="163" t="s">
        <v>152</v>
      </c>
      <c r="AU219" s="163" t="s">
        <v>151</v>
      </c>
      <c r="AV219" s="13" t="s">
        <v>151</v>
      </c>
      <c r="AW219" s="13" t="s">
        <v>31</v>
      </c>
      <c r="AX219" s="13" t="s">
        <v>75</v>
      </c>
      <c r="AY219" s="163" t="s">
        <v>143</v>
      </c>
    </row>
    <row r="220" spans="1:65" s="15" customFormat="1" x14ac:dyDescent="0.2">
      <c r="B220" s="189"/>
      <c r="D220" s="162" t="s">
        <v>152</v>
      </c>
      <c r="E220" s="190" t="s">
        <v>1</v>
      </c>
      <c r="F220" s="191" t="s">
        <v>236</v>
      </c>
      <c r="H220" s="192">
        <v>4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152</v>
      </c>
      <c r="AU220" s="190" t="s">
        <v>151</v>
      </c>
      <c r="AV220" s="15" t="s">
        <v>144</v>
      </c>
      <c r="AW220" s="15" t="s">
        <v>31</v>
      </c>
      <c r="AX220" s="15" t="s">
        <v>75</v>
      </c>
      <c r="AY220" s="190" t="s">
        <v>143</v>
      </c>
    </row>
    <row r="221" spans="1:65" s="14" customFormat="1" x14ac:dyDescent="0.2">
      <c r="B221" s="170"/>
      <c r="D221" s="162" t="s">
        <v>152</v>
      </c>
      <c r="E221" s="171" t="s">
        <v>1</v>
      </c>
      <c r="F221" s="172" t="s">
        <v>154</v>
      </c>
      <c r="H221" s="173">
        <v>4</v>
      </c>
      <c r="I221" s="174"/>
      <c r="L221" s="170"/>
      <c r="M221" s="175"/>
      <c r="N221" s="176"/>
      <c r="O221" s="176"/>
      <c r="P221" s="176"/>
      <c r="Q221" s="176"/>
      <c r="R221" s="176"/>
      <c r="S221" s="176"/>
      <c r="T221" s="177"/>
      <c r="AT221" s="171" t="s">
        <v>152</v>
      </c>
      <c r="AU221" s="171" t="s">
        <v>151</v>
      </c>
      <c r="AV221" s="14" t="s">
        <v>150</v>
      </c>
      <c r="AW221" s="14" t="s">
        <v>31</v>
      </c>
      <c r="AX221" s="14" t="s">
        <v>83</v>
      </c>
      <c r="AY221" s="171" t="s">
        <v>143</v>
      </c>
    </row>
    <row r="222" spans="1:65" s="2" customFormat="1" ht="14.45" customHeight="1" x14ac:dyDescent="0.2">
      <c r="A222" s="33"/>
      <c r="B222" s="146"/>
      <c r="C222" s="147" t="s">
        <v>269</v>
      </c>
      <c r="D222" s="147" t="s">
        <v>146</v>
      </c>
      <c r="E222" s="148" t="s">
        <v>270</v>
      </c>
      <c r="F222" s="149" t="s">
        <v>271</v>
      </c>
      <c r="G222" s="150" t="s">
        <v>157</v>
      </c>
      <c r="H222" s="151">
        <v>5.8</v>
      </c>
      <c r="I222" s="152"/>
      <c r="J222" s="153">
        <f>ROUND(I222*H222,2)</f>
        <v>0</v>
      </c>
      <c r="K222" s="154"/>
      <c r="L222" s="34"/>
      <c r="M222" s="155" t="s">
        <v>1</v>
      </c>
      <c r="N222" s="156" t="s">
        <v>41</v>
      </c>
      <c r="O222" s="59"/>
      <c r="P222" s="157">
        <f>O222*H222</f>
        <v>0</v>
      </c>
      <c r="Q222" s="157">
        <v>0</v>
      </c>
      <c r="R222" s="157">
        <f>Q222*H222</f>
        <v>0</v>
      </c>
      <c r="S222" s="157">
        <v>0</v>
      </c>
      <c r="T222" s="15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59" t="s">
        <v>150</v>
      </c>
      <c r="AT222" s="159" t="s">
        <v>146</v>
      </c>
      <c r="AU222" s="159" t="s">
        <v>151</v>
      </c>
      <c r="AY222" s="18" t="s">
        <v>143</v>
      </c>
      <c r="BE222" s="160">
        <f>IF(N222="základná",J222,0)</f>
        <v>0</v>
      </c>
      <c r="BF222" s="160">
        <f>IF(N222="znížená",J222,0)</f>
        <v>0</v>
      </c>
      <c r="BG222" s="160">
        <f>IF(N222="zákl. prenesená",J222,0)</f>
        <v>0</v>
      </c>
      <c r="BH222" s="160">
        <f>IF(N222="zníž. prenesená",J222,0)</f>
        <v>0</v>
      </c>
      <c r="BI222" s="160">
        <f>IF(N222="nulová",J222,0)</f>
        <v>0</v>
      </c>
      <c r="BJ222" s="18" t="s">
        <v>151</v>
      </c>
      <c r="BK222" s="160">
        <f>ROUND(I222*H222,2)</f>
        <v>0</v>
      </c>
      <c r="BL222" s="18" t="s">
        <v>150</v>
      </c>
      <c r="BM222" s="159" t="s">
        <v>272</v>
      </c>
    </row>
    <row r="223" spans="1:65" s="13" customFormat="1" x14ac:dyDescent="0.2">
      <c r="B223" s="161"/>
      <c r="D223" s="162" t="s">
        <v>152</v>
      </c>
      <c r="E223" s="163" t="s">
        <v>1</v>
      </c>
      <c r="F223" s="164" t="s">
        <v>273</v>
      </c>
      <c r="H223" s="165">
        <v>1.6</v>
      </c>
      <c r="I223" s="166"/>
      <c r="L223" s="161"/>
      <c r="M223" s="167"/>
      <c r="N223" s="168"/>
      <c r="O223" s="168"/>
      <c r="P223" s="168"/>
      <c r="Q223" s="168"/>
      <c r="R223" s="168"/>
      <c r="S223" s="168"/>
      <c r="T223" s="169"/>
      <c r="AT223" s="163" t="s">
        <v>152</v>
      </c>
      <c r="AU223" s="163" t="s">
        <v>151</v>
      </c>
      <c r="AV223" s="13" t="s">
        <v>151</v>
      </c>
      <c r="AW223" s="13" t="s">
        <v>31</v>
      </c>
      <c r="AX223" s="13" t="s">
        <v>75</v>
      </c>
      <c r="AY223" s="163" t="s">
        <v>143</v>
      </c>
    </row>
    <row r="224" spans="1:65" s="13" customFormat="1" x14ac:dyDescent="0.2">
      <c r="B224" s="161"/>
      <c r="D224" s="162" t="s">
        <v>152</v>
      </c>
      <c r="E224" s="163" t="s">
        <v>1</v>
      </c>
      <c r="F224" s="164" t="s">
        <v>274</v>
      </c>
      <c r="H224" s="165">
        <v>1.6</v>
      </c>
      <c r="I224" s="166"/>
      <c r="L224" s="161"/>
      <c r="M224" s="167"/>
      <c r="N224" s="168"/>
      <c r="O224" s="168"/>
      <c r="P224" s="168"/>
      <c r="Q224" s="168"/>
      <c r="R224" s="168"/>
      <c r="S224" s="168"/>
      <c r="T224" s="169"/>
      <c r="AT224" s="163" t="s">
        <v>152</v>
      </c>
      <c r="AU224" s="163" t="s">
        <v>151</v>
      </c>
      <c r="AV224" s="13" t="s">
        <v>151</v>
      </c>
      <c r="AW224" s="13" t="s">
        <v>31</v>
      </c>
      <c r="AX224" s="13" t="s">
        <v>75</v>
      </c>
      <c r="AY224" s="163" t="s">
        <v>143</v>
      </c>
    </row>
    <row r="225" spans="1:65" s="13" customFormat="1" x14ac:dyDescent="0.2">
      <c r="B225" s="161"/>
      <c r="D225" s="162" t="s">
        <v>152</v>
      </c>
      <c r="E225" s="163" t="s">
        <v>1</v>
      </c>
      <c r="F225" s="164" t="s">
        <v>275</v>
      </c>
      <c r="H225" s="165">
        <v>1.3</v>
      </c>
      <c r="I225" s="166"/>
      <c r="L225" s="161"/>
      <c r="M225" s="167"/>
      <c r="N225" s="168"/>
      <c r="O225" s="168"/>
      <c r="P225" s="168"/>
      <c r="Q225" s="168"/>
      <c r="R225" s="168"/>
      <c r="S225" s="168"/>
      <c r="T225" s="169"/>
      <c r="AT225" s="163" t="s">
        <v>152</v>
      </c>
      <c r="AU225" s="163" t="s">
        <v>151</v>
      </c>
      <c r="AV225" s="13" t="s">
        <v>151</v>
      </c>
      <c r="AW225" s="13" t="s">
        <v>31</v>
      </c>
      <c r="AX225" s="13" t="s">
        <v>75</v>
      </c>
      <c r="AY225" s="163" t="s">
        <v>143</v>
      </c>
    </row>
    <row r="226" spans="1:65" s="13" customFormat="1" x14ac:dyDescent="0.2">
      <c r="B226" s="161"/>
      <c r="D226" s="162" t="s">
        <v>152</v>
      </c>
      <c r="E226" s="163" t="s">
        <v>1</v>
      </c>
      <c r="F226" s="164" t="s">
        <v>276</v>
      </c>
      <c r="H226" s="165">
        <v>1.3</v>
      </c>
      <c r="I226" s="166"/>
      <c r="L226" s="161"/>
      <c r="M226" s="167"/>
      <c r="N226" s="168"/>
      <c r="O226" s="168"/>
      <c r="P226" s="168"/>
      <c r="Q226" s="168"/>
      <c r="R226" s="168"/>
      <c r="S226" s="168"/>
      <c r="T226" s="169"/>
      <c r="AT226" s="163" t="s">
        <v>152</v>
      </c>
      <c r="AU226" s="163" t="s">
        <v>151</v>
      </c>
      <c r="AV226" s="13" t="s">
        <v>151</v>
      </c>
      <c r="AW226" s="13" t="s">
        <v>31</v>
      </c>
      <c r="AX226" s="13" t="s">
        <v>75</v>
      </c>
      <c r="AY226" s="163" t="s">
        <v>143</v>
      </c>
    </row>
    <row r="227" spans="1:65" s="15" customFormat="1" x14ac:dyDescent="0.2">
      <c r="B227" s="189"/>
      <c r="D227" s="162" t="s">
        <v>152</v>
      </c>
      <c r="E227" s="190" t="s">
        <v>1</v>
      </c>
      <c r="F227" s="191" t="s">
        <v>236</v>
      </c>
      <c r="H227" s="192">
        <v>5.8</v>
      </c>
      <c r="I227" s="193"/>
      <c r="L227" s="189"/>
      <c r="M227" s="194"/>
      <c r="N227" s="195"/>
      <c r="O227" s="195"/>
      <c r="P227" s="195"/>
      <c r="Q227" s="195"/>
      <c r="R227" s="195"/>
      <c r="S227" s="195"/>
      <c r="T227" s="196"/>
      <c r="AT227" s="190" t="s">
        <v>152</v>
      </c>
      <c r="AU227" s="190" t="s">
        <v>151</v>
      </c>
      <c r="AV227" s="15" t="s">
        <v>144</v>
      </c>
      <c r="AW227" s="15" t="s">
        <v>31</v>
      </c>
      <c r="AX227" s="15" t="s">
        <v>75</v>
      </c>
      <c r="AY227" s="190" t="s">
        <v>143</v>
      </c>
    </row>
    <row r="228" spans="1:65" s="14" customFormat="1" x14ac:dyDescent="0.2">
      <c r="B228" s="170"/>
      <c r="D228" s="162" t="s">
        <v>152</v>
      </c>
      <c r="E228" s="171" t="s">
        <v>1</v>
      </c>
      <c r="F228" s="172" t="s">
        <v>154</v>
      </c>
      <c r="H228" s="173">
        <v>5.8</v>
      </c>
      <c r="I228" s="174"/>
      <c r="L228" s="170"/>
      <c r="M228" s="175"/>
      <c r="N228" s="176"/>
      <c r="O228" s="176"/>
      <c r="P228" s="176"/>
      <c r="Q228" s="176"/>
      <c r="R228" s="176"/>
      <c r="S228" s="176"/>
      <c r="T228" s="177"/>
      <c r="AT228" s="171" t="s">
        <v>152</v>
      </c>
      <c r="AU228" s="171" t="s">
        <v>151</v>
      </c>
      <c r="AV228" s="14" t="s">
        <v>150</v>
      </c>
      <c r="AW228" s="14" t="s">
        <v>31</v>
      </c>
      <c r="AX228" s="14" t="s">
        <v>83</v>
      </c>
      <c r="AY228" s="171" t="s">
        <v>143</v>
      </c>
    </row>
    <row r="229" spans="1:65" s="2" customFormat="1" ht="24.2" customHeight="1" x14ac:dyDescent="0.2">
      <c r="A229" s="33"/>
      <c r="B229" s="146"/>
      <c r="C229" s="147" t="s">
        <v>207</v>
      </c>
      <c r="D229" s="147" t="s">
        <v>146</v>
      </c>
      <c r="E229" s="148" t="s">
        <v>277</v>
      </c>
      <c r="F229" s="149" t="s">
        <v>278</v>
      </c>
      <c r="G229" s="150" t="s">
        <v>157</v>
      </c>
      <c r="H229" s="151">
        <v>5.91</v>
      </c>
      <c r="I229" s="152"/>
      <c r="J229" s="153">
        <f>ROUND(I229*H229,2)</f>
        <v>0</v>
      </c>
      <c r="K229" s="154"/>
      <c r="L229" s="34"/>
      <c r="M229" s="155" t="s">
        <v>1</v>
      </c>
      <c r="N229" s="156" t="s">
        <v>41</v>
      </c>
      <c r="O229" s="59"/>
      <c r="P229" s="157">
        <f>O229*H229</f>
        <v>0</v>
      </c>
      <c r="Q229" s="157">
        <v>0</v>
      </c>
      <c r="R229" s="157">
        <f>Q229*H229</f>
        <v>0</v>
      </c>
      <c r="S229" s="157">
        <v>0</v>
      </c>
      <c r="T229" s="158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59" t="s">
        <v>150</v>
      </c>
      <c r="AT229" s="159" t="s">
        <v>146</v>
      </c>
      <c r="AU229" s="159" t="s">
        <v>151</v>
      </c>
      <c r="AY229" s="18" t="s">
        <v>143</v>
      </c>
      <c r="BE229" s="160">
        <f>IF(N229="základná",J229,0)</f>
        <v>0</v>
      </c>
      <c r="BF229" s="160">
        <f>IF(N229="znížená",J229,0)</f>
        <v>0</v>
      </c>
      <c r="BG229" s="160">
        <f>IF(N229="zákl. prenesená",J229,0)</f>
        <v>0</v>
      </c>
      <c r="BH229" s="160">
        <f>IF(N229="zníž. prenesená",J229,0)</f>
        <v>0</v>
      </c>
      <c r="BI229" s="160">
        <f>IF(N229="nulová",J229,0)</f>
        <v>0</v>
      </c>
      <c r="BJ229" s="18" t="s">
        <v>151</v>
      </c>
      <c r="BK229" s="160">
        <f>ROUND(I229*H229,2)</f>
        <v>0</v>
      </c>
      <c r="BL229" s="18" t="s">
        <v>150</v>
      </c>
      <c r="BM229" s="159" t="s">
        <v>279</v>
      </c>
    </row>
    <row r="230" spans="1:65" s="13" customFormat="1" x14ac:dyDescent="0.2">
      <c r="B230" s="161"/>
      <c r="D230" s="162" t="s">
        <v>152</v>
      </c>
      <c r="E230" s="163" t="s">
        <v>1</v>
      </c>
      <c r="F230" s="164" t="s">
        <v>280</v>
      </c>
      <c r="H230" s="165">
        <v>5.91</v>
      </c>
      <c r="I230" s="166"/>
      <c r="L230" s="161"/>
      <c r="M230" s="167"/>
      <c r="N230" s="168"/>
      <c r="O230" s="168"/>
      <c r="P230" s="168"/>
      <c r="Q230" s="168"/>
      <c r="R230" s="168"/>
      <c r="S230" s="168"/>
      <c r="T230" s="169"/>
      <c r="AT230" s="163" t="s">
        <v>152</v>
      </c>
      <c r="AU230" s="163" t="s">
        <v>151</v>
      </c>
      <c r="AV230" s="13" t="s">
        <v>151</v>
      </c>
      <c r="AW230" s="13" t="s">
        <v>31</v>
      </c>
      <c r="AX230" s="13" t="s">
        <v>75</v>
      </c>
      <c r="AY230" s="163" t="s">
        <v>143</v>
      </c>
    </row>
    <row r="231" spans="1:65" s="14" customFormat="1" x14ac:dyDescent="0.2">
      <c r="B231" s="170"/>
      <c r="D231" s="162" t="s">
        <v>152</v>
      </c>
      <c r="E231" s="171" t="s">
        <v>1</v>
      </c>
      <c r="F231" s="172" t="s">
        <v>154</v>
      </c>
      <c r="H231" s="173">
        <v>5.91</v>
      </c>
      <c r="I231" s="174"/>
      <c r="L231" s="170"/>
      <c r="M231" s="175"/>
      <c r="N231" s="176"/>
      <c r="O231" s="176"/>
      <c r="P231" s="176"/>
      <c r="Q231" s="176"/>
      <c r="R231" s="176"/>
      <c r="S231" s="176"/>
      <c r="T231" s="177"/>
      <c r="AT231" s="171" t="s">
        <v>152</v>
      </c>
      <c r="AU231" s="171" t="s">
        <v>151</v>
      </c>
      <c r="AV231" s="14" t="s">
        <v>150</v>
      </c>
      <c r="AW231" s="14" t="s">
        <v>31</v>
      </c>
      <c r="AX231" s="14" t="s">
        <v>83</v>
      </c>
      <c r="AY231" s="171" t="s">
        <v>143</v>
      </c>
    </row>
    <row r="232" spans="1:65" s="2" customFormat="1" ht="14.45" customHeight="1" x14ac:dyDescent="0.2">
      <c r="A232" s="33"/>
      <c r="B232" s="146"/>
      <c r="C232" s="147" t="s">
        <v>281</v>
      </c>
      <c r="D232" s="147" t="s">
        <v>146</v>
      </c>
      <c r="E232" s="148" t="s">
        <v>282</v>
      </c>
      <c r="F232" s="149" t="s">
        <v>283</v>
      </c>
      <c r="G232" s="150" t="s">
        <v>157</v>
      </c>
      <c r="H232" s="151">
        <v>5.8</v>
      </c>
      <c r="I232" s="152"/>
      <c r="J232" s="153">
        <f>ROUND(I232*H232,2)</f>
        <v>0</v>
      </c>
      <c r="K232" s="154"/>
      <c r="L232" s="34"/>
      <c r="M232" s="155" t="s">
        <v>1</v>
      </c>
      <c r="N232" s="156" t="s">
        <v>41</v>
      </c>
      <c r="O232" s="59"/>
      <c r="P232" s="157">
        <f>O232*H232</f>
        <v>0</v>
      </c>
      <c r="Q232" s="157">
        <v>0</v>
      </c>
      <c r="R232" s="157">
        <f>Q232*H232</f>
        <v>0</v>
      </c>
      <c r="S232" s="157">
        <v>0</v>
      </c>
      <c r="T232" s="158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59" t="s">
        <v>150</v>
      </c>
      <c r="AT232" s="159" t="s">
        <v>146</v>
      </c>
      <c r="AU232" s="159" t="s">
        <v>151</v>
      </c>
      <c r="AY232" s="18" t="s">
        <v>143</v>
      </c>
      <c r="BE232" s="160">
        <f>IF(N232="základná",J232,0)</f>
        <v>0</v>
      </c>
      <c r="BF232" s="160">
        <f>IF(N232="znížená",J232,0)</f>
        <v>0</v>
      </c>
      <c r="BG232" s="160">
        <f>IF(N232="zákl. prenesená",J232,0)</f>
        <v>0</v>
      </c>
      <c r="BH232" s="160">
        <f>IF(N232="zníž. prenesená",J232,0)</f>
        <v>0</v>
      </c>
      <c r="BI232" s="160">
        <f>IF(N232="nulová",J232,0)</f>
        <v>0</v>
      </c>
      <c r="BJ232" s="18" t="s">
        <v>151</v>
      </c>
      <c r="BK232" s="160">
        <f>ROUND(I232*H232,2)</f>
        <v>0</v>
      </c>
      <c r="BL232" s="18" t="s">
        <v>150</v>
      </c>
      <c r="BM232" s="159" t="s">
        <v>284</v>
      </c>
    </row>
    <row r="233" spans="1:65" s="13" customFormat="1" x14ac:dyDescent="0.2">
      <c r="B233" s="161"/>
      <c r="D233" s="162" t="s">
        <v>152</v>
      </c>
      <c r="E233" s="163" t="s">
        <v>1</v>
      </c>
      <c r="F233" s="164" t="s">
        <v>273</v>
      </c>
      <c r="H233" s="165">
        <v>1.6</v>
      </c>
      <c r="I233" s="166"/>
      <c r="L233" s="161"/>
      <c r="M233" s="167"/>
      <c r="N233" s="168"/>
      <c r="O233" s="168"/>
      <c r="P233" s="168"/>
      <c r="Q233" s="168"/>
      <c r="R233" s="168"/>
      <c r="S233" s="168"/>
      <c r="T233" s="169"/>
      <c r="AT233" s="163" t="s">
        <v>152</v>
      </c>
      <c r="AU233" s="163" t="s">
        <v>151</v>
      </c>
      <c r="AV233" s="13" t="s">
        <v>151</v>
      </c>
      <c r="AW233" s="13" t="s">
        <v>31</v>
      </c>
      <c r="AX233" s="13" t="s">
        <v>75</v>
      </c>
      <c r="AY233" s="163" t="s">
        <v>143</v>
      </c>
    </row>
    <row r="234" spans="1:65" s="13" customFormat="1" x14ac:dyDescent="0.2">
      <c r="B234" s="161"/>
      <c r="D234" s="162" t="s">
        <v>152</v>
      </c>
      <c r="E234" s="163" t="s">
        <v>1</v>
      </c>
      <c r="F234" s="164" t="s">
        <v>274</v>
      </c>
      <c r="H234" s="165">
        <v>1.6</v>
      </c>
      <c r="I234" s="166"/>
      <c r="L234" s="161"/>
      <c r="M234" s="167"/>
      <c r="N234" s="168"/>
      <c r="O234" s="168"/>
      <c r="P234" s="168"/>
      <c r="Q234" s="168"/>
      <c r="R234" s="168"/>
      <c r="S234" s="168"/>
      <c r="T234" s="169"/>
      <c r="AT234" s="163" t="s">
        <v>152</v>
      </c>
      <c r="AU234" s="163" t="s">
        <v>151</v>
      </c>
      <c r="AV234" s="13" t="s">
        <v>151</v>
      </c>
      <c r="AW234" s="13" t="s">
        <v>31</v>
      </c>
      <c r="AX234" s="13" t="s">
        <v>75</v>
      </c>
      <c r="AY234" s="163" t="s">
        <v>143</v>
      </c>
    </row>
    <row r="235" spans="1:65" s="13" customFormat="1" x14ac:dyDescent="0.2">
      <c r="B235" s="161"/>
      <c r="D235" s="162" t="s">
        <v>152</v>
      </c>
      <c r="E235" s="163" t="s">
        <v>1</v>
      </c>
      <c r="F235" s="164" t="s">
        <v>275</v>
      </c>
      <c r="H235" s="165">
        <v>1.3</v>
      </c>
      <c r="I235" s="166"/>
      <c r="L235" s="161"/>
      <c r="M235" s="167"/>
      <c r="N235" s="168"/>
      <c r="O235" s="168"/>
      <c r="P235" s="168"/>
      <c r="Q235" s="168"/>
      <c r="R235" s="168"/>
      <c r="S235" s="168"/>
      <c r="T235" s="169"/>
      <c r="AT235" s="163" t="s">
        <v>152</v>
      </c>
      <c r="AU235" s="163" t="s">
        <v>151</v>
      </c>
      <c r="AV235" s="13" t="s">
        <v>151</v>
      </c>
      <c r="AW235" s="13" t="s">
        <v>31</v>
      </c>
      <c r="AX235" s="13" t="s">
        <v>75</v>
      </c>
      <c r="AY235" s="163" t="s">
        <v>143</v>
      </c>
    </row>
    <row r="236" spans="1:65" s="13" customFormat="1" x14ac:dyDescent="0.2">
      <c r="B236" s="161"/>
      <c r="D236" s="162" t="s">
        <v>152</v>
      </c>
      <c r="E236" s="163" t="s">
        <v>1</v>
      </c>
      <c r="F236" s="164" t="s">
        <v>276</v>
      </c>
      <c r="H236" s="165">
        <v>1.3</v>
      </c>
      <c r="I236" s="166"/>
      <c r="L236" s="161"/>
      <c r="M236" s="167"/>
      <c r="N236" s="168"/>
      <c r="O236" s="168"/>
      <c r="P236" s="168"/>
      <c r="Q236" s="168"/>
      <c r="R236" s="168"/>
      <c r="S236" s="168"/>
      <c r="T236" s="169"/>
      <c r="AT236" s="163" t="s">
        <v>152</v>
      </c>
      <c r="AU236" s="163" t="s">
        <v>151</v>
      </c>
      <c r="AV236" s="13" t="s">
        <v>151</v>
      </c>
      <c r="AW236" s="13" t="s">
        <v>31</v>
      </c>
      <c r="AX236" s="13" t="s">
        <v>75</v>
      </c>
      <c r="AY236" s="163" t="s">
        <v>143</v>
      </c>
    </row>
    <row r="237" spans="1:65" s="15" customFormat="1" x14ac:dyDescent="0.2">
      <c r="B237" s="189"/>
      <c r="D237" s="162" t="s">
        <v>152</v>
      </c>
      <c r="E237" s="190" t="s">
        <v>1</v>
      </c>
      <c r="F237" s="191" t="s">
        <v>236</v>
      </c>
      <c r="H237" s="192">
        <v>5.8</v>
      </c>
      <c r="I237" s="193"/>
      <c r="L237" s="189"/>
      <c r="M237" s="194"/>
      <c r="N237" s="195"/>
      <c r="O237" s="195"/>
      <c r="P237" s="195"/>
      <c r="Q237" s="195"/>
      <c r="R237" s="195"/>
      <c r="S237" s="195"/>
      <c r="T237" s="196"/>
      <c r="AT237" s="190" t="s">
        <v>152</v>
      </c>
      <c r="AU237" s="190" t="s">
        <v>151</v>
      </c>
      <c r="AV237" s="15" t="s">
        <v>144</v>
      </c>
      <c r="AW237" s="15" t="s">
        <v>31</v>
      </c>
      <c r="AX237" s="15" t="s">
        <v>75</v>
      </c>
      <c r="AY237" s="190" t="s">
        <v>143</v>
      </c>
    </row>
    <row r="238" spans="1:65" s="14" customFormat="1" x14ac:dyDescent="0.2">
      <c r="B238" s="170"/>
      <c r="D238" s="162" t="s">
        <v>152</v>
      </c>
      <c r="E238" s="171" t="s">
        <v>1</v>
      </c>
      <c r="F238" s="172" t="s">
        <v>154</v>
      </c>
      <c r="H238" s="173">
        <v>5.8</v>
      </c>
      <c r="I238" s="174"/>
      <c r="L238" s="170"/>
      <c r="M238" s="175"/>
      <c r="N238" s="176"/>
      <c r="O238" s="176"/>
      <c r="P238" s="176"/>
      <c r="Q238" s="176"/>
      <c r="R238" s="176"/>
      <c r="S238" s="176"/>
      <c r="T238" s="177"/>
      <c r="AT238" s="171" t="s">
        <v>152</v>
      </c>
      <c r="AU238" s="171" t="s">
        <v>151</v>
      </c>
      <c r="AV238" s="14" t="s">
        <v>150</v>
      </c>
      <c r="AW238" s="14" t="s">
        <v>31</v>
      </c>
      <c r="AX238" s="14" t="s">
        <v>83</v>
      </c>
      <c r="AY238" s="171" t="s">
        <v>143</v>
      </c>
    </row>
    <row r="239" spans="1:65" s="2" customFormat="1" ht="24.2" customHeight="1" x14ac:dyDescent="0.2">
      <c r="A239" s="33"/>
      <c r="B239" s="146"/>
      <c r="C239" s="147" t="s">
        <v>210</v>
      </c>
      <c r="D239" s="147" t="s">
        <v>146</v>
      </c>
      <c r="E239" s="148" t="s">
        <v>285</v>
      </c>
      <c r="F239" s="149" t="s">
        <v>286</v>
      </c>
      <c r="G239" s="150" t="s">
        <v>178</v>
      </c>
      <c r="H239" s="151">
        <v>16</v>
      </c>
      <c r="I239" s="152"/>
      <c r="J239" s="153">
        <f>ROUND(I239*H239,2)</f>
        <v>0</v>
      </c>
      <c r="K239" s="154"/>
      <c r="L239" s="34"/>
      <c r="M239" s="155" t="s">
        <v>1</v>
      </c>
      <c r="N239" s="156" t="s">
        <v>41</v>
      </c>
      <c r="O239" s="59"/>
      <c r="P239" s="157">
        <f>O239*H239</f>
        <v>0</v>
      </c>
      <c r="Q239" s="157">
        <v>0</v>
      </c>
      <c r="R239" s="157">
        <f>Q239*H239</f>
        <v>0</v>
      </c>
      <c r="S239" s="157">
        <v>0</v>
      </c>
      <c r="T239" s="158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59" t="s">
        <v>150</v>
      </c>
      <c r="AT239" s="159" t="s">
        <v>146</v>
      </c>
      <c r="AU239" s="159" t="s">
        <v>151</v>
      </c>
      <c r="AY239" s="18" t="s">
        <v>143</v>
      </c>
      <c r="BE239" s="160">
        <f>IF(N239="základná",J239,0)</f>
        <v>0</v>
      </c>
      <c r="BF239" s="160">
        <f>IF(N239="znížená",J239,0)</f>
        <v>0</v>
      </c>
      <c r="BG239" s="160">
        <f>IF(N239="zákl. prenesená",J239,0)</f>
        <v>0</v>
      </c>
      <c r="BH239" s="160">
        <f>IF(N239="zníž. prenesená",J239,0)</f>
        <v>0</v>
      </c>
      <c r="BI239" s="160">
        <f>IF(N239="nulová",J239,0)</f>
        <v>0</v>
      </c>
      <c r="BJ239" s="18" t="s">
        <v>151</v>
      </c>
      <c r="BK239" s="160">
        <f>ROUND(I239*H239,2)</f>
        <v>0</v>
      </c>
      <c r="BL239" s="18" t="s">
        <v>150</v>
      </c>
      <c r="BM239" s="159" t="s">
        <v>287</v>
      </c>
    </row>
    <row r="240" spans="1:65" s="13" customFormat="1" x14ac:dyDescent="0.2">
      <c r="B240" s="161"/>
      <c r="D240" s="162" t="s">
        <v>152</v>
      </c>
      <c r="E240" s="163" t="s">
        <v>1</v>
      </c>
      <c r="F240" s="164" t="s">
        <v>288</v>
      </c>
      <c r="H240" s="165">
        <v>16</v>
      </c>
      <c r="I240" s="166"/>
      <c r="L240" s="161"/>
      <c r="M240" s="167"/>
      <c r="N240" s="168"/>
      <c r="O240" s="168"/>
      <c r="P240" s="168"/>
      <c r="Q240" s="168"/>
      <c r="R240" s="168"/>
      <c r="S240" s="168"/>
      <c r="T240" s="169"/>
      <c r="AT240" s="163" t="s">
        <v>152</v>
      </c>
      <c r="AU240" s="163" t="s">
        <v>151</v>
      </c>
      <c r="AV240" s="13" t="s">
        <v>151</v>
      </c>
      <c r="AW240" s="13" t="s">
        <v>31</v>
      </c>
      <c r="AX240" s="13" t="s">
        <v>75</v>
      </c>
      <c r="AY240" s="163" t="s">
        <v>143</v>
      </c>
    </row>
    <row r="241" spans="1:65" s="14" customFormat="1" x14ac:dyDescent="0.2">
      <c r="B241" s="170"/>
      <c r="D241" s="162" t="s">
        <v>152</v>
      </c>
      <c r="E241" s="171" t="s">
        <v>1</v>
      </c>
      <c r="F241" s="172" t="s">
        <v>154</v>
      </c>
      <c r="H241" s="173">
        <v>16</v>
      </c>
      <c r="I241" s="174"/>
      <c r="L241" s="170"/>
      <c r="M241" s="175"/>
      <c r="N241" s="176"/>
      <c r="O241" s="176"/>
      <c r="P241" s="176"/>
      <c r="Q241" s="176"/>
      <c r="R241" s="176"/>
      <c r="S241" s="176"/>
      <c r="T241" s="177"/>
      <c r="AT241" s="171" t="s">
        <v>152</v>
      </c>
      <c r="AU241" s="171" t="s">
        <v>151</v>
      </c>
      <c r="AV241" s="14" t="s">
        <v>150</v>
      </c>
      <c r="AW241" s="14" t="s">
        <v>31</v>
      </c>
      <c r="AX241" s="14" t="s">
        <v>83</v>
      </c>
      <c r="AY241" s="171" t="s">
        <v>143</v>
      </c>
    </row>
    <row r="242" spans="1:65" s="2" customFormat="1" ht="24.2" customHeight="1" x14ac:dyDescent="0.2">
      <c r="A242" s="33"/>
      <c r="B242" s="146"/>
      <c r="C242" s="147" t="s">
        <v>289</v>
      </c>
      <c r="D242" s="147" t="s">
        <v>146</v>
      </c>
      <c r="E242" s="148" t="s">
        <v>290</v>
      </c>
      <c r="F242" s="149" t="s">
        <v>291</v>
      </c>
      <c r="G242" s="150" t="s">
        <v>178</v>
      </c>
      <c r="H242" s="151">
        <v>8</v>
      </c>
      <c r="I242" s="152"/>
      <c r="J242" s="153">
        <f>ROUND(I242*H242,2)</f>
        <v>0</v>
      </c>
      <c r="K242" s="154"/>
      <c r="L242" s="34"/>
      <c r="M242" s="155" t="s">
        <v>1</v>
      </c>
      <c r="N242" s="156" t="s">
        <v>41</v>
      </c>
      <c r="O242" s="59"/>
      <c r="P242" s="157">
        <f>O242*H242</f>
        <v>0</v>
      </c>
      <c r="Q242" s="157">
        <v>0</v>
      </c>
      <c r="R242" s="157">
        <f>Q242*H242</f>
        <v>0</v>
      </c>
      <c r="S242" s="157">
        <v>0</v>
      </c>
      <c r="T242" s="158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59" t="s">
        <v>150</v>
      </c>
      <c r="AT242" s="159" t="s">
        <v>146</v>
      </c>
      <c r="AU242" s="159" t="s">
        <v>151</v>
      </c>
      <c r="AY242" s="18" t="s">
        <v>143</v>
      </c>
      <c r="BE242" s="160">
        <f>IF(N242="základná",J242,0)</f>
        <v>0</v>
      </c>
      <c r="BF242" s="160">
        <f>IF(N242="znížená",J242,0)</f>
        <v>0</v>
      </c>
      <c r="BG242" s="160">
        <f>IF(N242="zákl. prenesená",J242,0)</f>
        <v>0</v>
      </c>
      <c r="BH242" s="160">
        <f>IF(N242="zníž. prenesená",J242,0)</f>
        <v>0</v>
      </c>
      <c r="BI242" s="160">
        <f>IF(N242="nulová",J242,0)</f>
        <v>0</v>
      </c>
      <c r="BJ242" s="18" t="s">
        <v>151</v>
      </c>
      <c r="BK242" s="160">
        <f>ROUND(I242*H242,2)</f>
        <v>0</v>
      </c>
      <c r="BL242" s="18" t="s">
        <v>150</v>
      </c>
      <c r="BM242" s="159" t="s">
        <v>292</v>
      </c>
    </row>
    <row r="243" spans="1:65" s="13" customFormat="1" x14ac:dyDescent="0.2">
      <c r="B243" s="161"/>
      <c r="D243" s="162" t="s">
        <v>152</v>
      </c>
      <c r="E243" s="163" t="s">
        <v>1</v>
      </c>
      <c r="F243" s="164" t="s">
        <v>293</v>
      </c>
      <c r="H243" s="165">
        <v>8</v>
      </c>
      <c r="I243" s="166"/>
      <c r="L243" s="161"/>
      <c r="M243" s="167"/>
      <c r="N243" s="168"/>
      <c r="O243" s="168"/>
      <c r="P243" s="168"/>
      <c r="Q243" s="168"/>
      <c r="R243" s="168"/>
      <c r="S243" s="168"/>
      <c r="T243" s="169"/>
      <c r="AT243" s="163" t="s">
        <v>152</v>
      </c>
      <c r="AU243" s="163" t="s">
        <v>151</v>
      </c>
      <c r="AV243" s="13" t="s">
        <v>151</v>
      </c>
      <c r="AW243" s="13" t="s">
        <v>31</v>
      </c>
      <c r="AX243" s="13" t="s">
        <v>75</v>
      </c>
      <c r="AY243" s="163" t="s">
        <v>143</v>
      </c>
    </row>
    <row r="244" spans="1:65" s="14" customFormat="1" x14ac:dyDescent="0.2">
      <c r="B244" s="170"/>
      <c r="D244" s="162" t="s">
        <v>152</v>
      </c>
      <c r="E244" s="171" t="s">
        <v>1</v>
      </c>
      <c r="F244" s="172" t="s">
        <v>154</v>
      </c>
      <c r="H244" s="173">
        <v>8</v>
      </c>
      <c r="I244" s="174"/>
      <c r="L244" s="170"/>
      <c r="M244" s="175"/>
      <c r="N244" s="176"/>
      <c r="O244" s="176"/>
      <c r="P244" s="176"/>
      <c r="Q244" s="176"/>
      <c r="R244" s="176"/>
      <c r="S244" s="176"/>
      <c r="T244" s="177"/>
      <c r="AT244" s="171" t="s">
        <v>152</v>
      </c>
      <c r="AU244" s="171" t="s">
        <v>151</v>
      </c>
      <c r="AV244" s="14" t="s">
        <v>150</v>
      </c>
      <c r="AW244" s="14" t="s">
        <v>31</v>
      </c>
      <c r="AX244" s="14" t="s">
        <v>83</v>
      </c>
      <c r="AY244" s="171" t="s">
        <v>143</v>
      </c>
    </row>
    <row r="245" spans="1:65" s="2" customFormat="1" ht="24.2" customHeight="1" x14ac:dyDescent="0.2">
      <c r="A245" s="33"/>
      <c r="B245" s="146"/>
      <c r="C245" s="147" t="s">
        <v>214</v>
      </c>
      <c r="D245" s="147" t="s">
        <v>146</v>
      </c>
      <c r="E245" s="148" t="s">
        <v>294</v>
      </c>
      <c r="F245" s="149" t="s">
        <v>295</v>
      </c>
      <c r="G245" s="150" t="s">
        <v>178</v>
      </c>
      <c r="H245" s="151">
        <v>2</v>
      </c>
      <c r="I245" s="152"/>
      <c r="J245" s="153">
        <f>ROUND(I245*H245,2)</f>
        <v>0</v>
      </c>
      <c r="K245" s="154"/>
      <c r="L245" s="34"/>
      <c r="M245" s="155" t="s">
        <v>1</v>
      </c>
      <c r="N245" s="156" t="s">
        <v>41</v>
      </c>
      <c r="O245" s="59"/>
      <c r="P245" s="157">
        <f>O245*H245</f>
        <v>0</v>
      </c>
      <c r="Q245" s="157">
        <v>0</v>
      </c>
      <c r="R245" s="157">
        <f>Q245*H245</f>
        <v>0</v>
      </c>
      <c r="S245" s="157">
        <v>0</v>
      </c>
      <c r="T245" s="158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59" t="s">
        <v>150</v>
      </c>
      <c r="AT245" s="159" t="s">
        <v>146</v>
      </c>
      <c r="AU245" s="159" t="s">
        <v>151</v>
      </c>
      <c r="AY245" s="18" t="s">
        <v>143</v>
      </c>
      <c r="BE245" s="160">
        <f>IF(N245="základná",J245,0)</f>
        <v>0</v>
      </c>
      <c r="BF245" s="160">
        <f>IF(N245="znížená",J245,0)</f>
        <v>0</v>
      </c>
      <c r="BG245" s="160">
        <f>IF(N245="zákl. prenesená",J245,0)</f>
        <v>0</v>
      </c>
      <c r="BH245" s="160">
        <f>IF(N245="zníž. prenesená",J245,0)</f>
        <v>0</v>
      </c>
      <c r="BI245" s="160">
        <f>IF(N245="nulová",J245,0)</f>
        <v>0</v>
      </c>
      <c r="BJ245" s="18" t="s">
        <v>151</v>
      </c>
      <c r="BK245" s="160">
        <f>ROUND(I245*H245,2)</f>
        <v>0</v>
      </c>
      <c r="BL245" s="18" t="s">
        <v>150</v>
      </c>
      <c r="BM245" s="159" t="s">
        <v>296</v>
      </c>
    </row>
    <row r="246" spans="1:65" s="13" customFormat="1" x14ac:dyDescent="0.2">
      <c r="B246" s="161"/>
      <c r="D246" s="162" t="s">
        <v>152</v>
      </c>
      <c r="E246" s="163" t="s">
        <v>1</v>
      </c>
      <c r="F246" s="164" t="s">
        <v>297</v>
      </c>
      <c r="H246" s="165">
        <v>2</v>
      </c>
      <c r="I246" s="166"/>
      <c r="L246" s="161"/>
      <c r="M246" s="167"/>
      <c r="N246" s="168"/>
      <c r="O246" s="168"/>
      <c r="P246" s="168"/>
      <c r="Q246" s="168"/>
      <c r="R246" s="168"/>
      <c r="S246" s="168"/>
      <c r="T246" s="169"/>
      <c r="AT246" s="163" t="s">
        <v>152</v>
      </c>
      <c r="AU246" s="163" t="s">
        <v>151</v>
      </c>
      <c r="AV246" s="13" t="s">
        <v>151</v>
      </c>
      <c r="AW246" s="13" t="s">
        <v>31</v>
      </c>
      <c r="AX246" s="13" t="s">
        <v>75</v>
      </c>
      <c r="AY246" s="163" t="s">
        <v>143</v>
      </c>
    </row>
    <row r="247" spans="1:65" s="14" customFormat="1" x14ac:dyDescent="0.2">
      <c r="B247" s="170"/>
      <c r="D247" s="162" t="s">
        <v>152</v>
      </c>
      <c r="E247" s="171" t="s">
        <v>1</v>
      </c>
      <c r="F247" s="172" t="s">
        <v>154</v>
      </c>
      <c r="H247" s="173">
        <v>2</v>
      </c>
      <c r="I247" s="174"/>
      <c r="L247" s="170"/>
      <c r="M247" s="175"/>
      <c r="N247" s="176"/>
      <c r="O247" s="176"/>
      <c r="P247" s="176"/>
      <c r="Q247" s="176"/>
      <c r="R247" s="176"/>
      <c r="S247" s="176"/>
      <c r="T247" s="177"/>
      <c r="AT247" s="171" t="s">
        <v>152</v>
      </c>
      <c r="AU247" s="171" t="s">
        <v>151</v>
      </c>
      <c r="AV247" s="14" t="s">
        <v>150</v>
      </c>
      <c r="AW247" s="14" t="s">
        <v>31</v>
      </c>
      <c r="AX247" s="14" t="s">
        <v>83</v>
      </c>
      <c r="AY247" s="171" t="s">
        <v>143</v>
      </c>
    </row>
    <row r="248" spans="1:65" s="2" customFormat="1" ht="24.2" customHeight="1" x14ac:dyDescent="0.2">
      <c r="A248" s="33"/>
      <c r="B248" s="146"/>
      <c r="C248" s="147" t="s">
        <v>298</v>
      </c>
      <c r="D248" s="147" t="s">
        <v>146</v>
      </c>
      <c r="E248" s="148" t="s">
        <v>299</v>
      </c>
      <c r="F248" s="149" t="s">
        <v>300</v>
      </c>
      <c r="G248" s="150" t="s">
        <v>178</v>
      </c>
      <c r="H248" s="151">
        <v>13</v>
      </c>
      <c r="I248" s="152"/>
      <c r="J248" s="153">
        <f>ROUND(I248*H248,2)</f>
        <v>0</v>
      </c>
      <c r="K248" s="154"/>
      <c r="L248" s="34"/>
      <c r="M248" s="155" t="s">
        <v>1</v>
      </c>
      <c r="N248" s="156" t="s">
        <v>41</v>
      </c>
      <c r="O248" s="59"/>
      <c r="P248" s="157">
        <f>O248*H248</f>
        <v>0</v>
      </c>
      <c r="Q248" s="157">
        <v>0</v>
      </c>
      <c r="R248" s="157">
        <f>Q248*H248</f>
        <v>0</v>
      </c>
      <c r="S248" s="157">
        <v>0</v>
      </c>
      <c r="T248" s="158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59" t="s">
        <v>150</v>
      </c>
      <c r="AT248" s="159" t="s">
        <v>146</v>
      </c>
      <c r="AU248" s="159" t="s">
        <v>151</v>
      </c>
      <c r="AY248" s="18" t="s">
        <v>143</v>
      </c>
      <c r="BE248" s="160">
        <f>IF(N248="základná",J248,0)</f>
        <v>0</v>
      </c>
      <c r="BF248" s="160">
        <f>IF(N248="znížená",J248,0)</f>
        <v>0</v>
      </c>
      <c r="BG248" s="160">
        <f>IF(N248="zákl. prenesená",J248,0)</f>
        <v>0</v>
      </c>
      <c r="BH248" s="160">
        <f>IF(N248="zníž. prenesená",J248,0)</f>
        <v>0</v>
      </c>
      <c r="BI248" s="160">
        <f>IF(N248="nulová",J248,0)</f>
        <v>0</v>
      </c>
      <c r="BJ248" s="18" t="s">
        <v>151</v>
      </c>
      <c r="BK248" s="160">
        <f>ROUND(I248*H248,2)</f>
        <v>0</v>
      </c>
      <c r="BL248" s="18" t="s">
        <v>150</v>
      </c>
      <c r="BM248" s="159" t="s">
        <v>301</v>
      </c>
    </row>
    <row r="249" spans="1:65" s="13" customFormat="1" x14ac:dyDescent="0.2">
      <c r="B249" s="161"/>
      <c r="D249" s="162" t="s">
        <v>152</v>
      </c>
      <c r="E249" s="163" t="s">
        <v>1</v>
      </c>
      <c r="F249" s="164" t="s">
        <v>302</v>
      </c>
      <c r="H249" s="165">
        <v>13</v>
      </c>
      <c r="I249" s="166"/>
      <c r="L249" s="161"/>
      <c r="M249" s="167"/>
      <c r="N249" s="168"/>
      <c r="O249" s="168"/>
      <c r="P249" s="168"/>
      <c r="Q249" s="168"/>
      <c r="R249" s="168"/>
      <c r="S249" s="168"/>
      <c r="T249" s="169"/>
      <c r="AT249" s="163" t="s">
        <v>152</v>
      </c>
      <c r="AU249" s="163" t="s">
        <v>151</v>
      </c>
      <c r="AV249" s="13" t="s">
        <v>151</v>
      </c>
      <c r="AW249" s="13" t="s">
        <v>31</v>
      </c>
      <c r="AX249" s="13" t="s">
        <v>75</v>
      </c>
      <c r="AY249" s="163" t="s">
        <v>143</v>
      </c>
    </row>
    <row r="250" spans="1:65" s="14" customFormat="1" x14ac:dyDescent="0.2">
      <c r="B250" s="170"/>
      <c r="D250" s="162" t="s">
        <v>152</v>
      </c>
      <c r="E250" s="171" t="s">
        <v>1</v>
      </c>
      <c r="F250" s="172" t="s">
        <v>154</v>
      </c>
      <c r="H250" s="173">
        <v>13</v>
      </c>
      <c r="I250" s="174"/>
      <c r="L250" s="170"/>
      <c r="M250" s="175"/>
      <c r="N250" s="176"/>
      <c r="O250" s="176"/>
      <c r="P250" s="176"/>
      <c r="Q250" s="176"/>
      <c r="R250" s="176"/>
      <c r="S250" s="176"/>
      <c r="T250" s="177"/>
      <c r="AT250" s="171" t="s">
        <v>152</v>
      </c>
      <c r="AU250" s="171" t="s">
        <v>151</v>
      </c>
      <c r="AV250" s="14" t="s">
        <v>150</v>
      </c>
      <c r="AW250" s="14" t="s">
        <v>31</v>
      </c>
      <c r="AX250" s="14" t="s">
        <v>83</v>
      </c>
      <c r="AY250" s="171" t="s">
        <v>143</v>
      </c>
    </row>
    <row r="251" spans="1:65" s="2" customFormat="1" ht="24.2" customHeight="1" x14ac:dyDescent="0.2">
      <c r="A251" s="33"/>
      <c r="B251" s="146"/>
      <c r="C251" s="147" t="s">
        <v>219</v>
      </c>
      <c r="D251" s="147" t="s">
        <v>146</v>
      </c>
      <c r="E251" s="148" t="s">
        <v>303</v>
      </c>
      <c r="F251" s="149" t="s">
        <v>304</v>
      </c>
      <c r="G251" s="150" t="s">
        <v>178</v>
      </c>
      <c r="H251" s="151">
        <v>10</v>
      </c>
      <c r="I251" s="152"/>
      <c r="J251" s="153">
        <f>ROUND(I251*H251,2)</f>
        <v>0</v>
      </c>
      <c r="K251" s="154"/>
      <c r="L251" s="34"/>
      <c r="M251" s="155" t="s">
        <v>1</v>
      </c>
      <c r="N251" s="156" t="s">
        <v>41</v>
      </c>
      <c r="O251" s="59"/>
      <c r="P251" s="157">
        <f>O251*H251</f>
        <v>0</v>
      </c>
      <c r="Q251" s="157">
        <v>0</v>
      </c>
      <c r="R251" s="157">
        <f>Q251*H251</f>
        <v>0</v>
      </c>
      <c r="S251" s="157">
        <v>0</v>
      </c>
      <c r="T251" s="158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9" t="s">
        <v>150</v>
      </c>
      <c r="AT251" s="159" t="s">
        <v>146</v>
      </c>
      <c r="AU251" s="159" t="s">
        <v>151</v>
      </c>
      <c r="AY251" s="18" t="s">
        <v>143</v>
      </c>
      <c r="BE251" s="160">
        <f>IF(N251="základná",J251,0)</f>
        <v>0</v>
      </c>
      <c r="BF251" s="160">
        <f>IF(N251="znížená",J251,0)</f>
        <v>0</v>
      </c>
      <c r="BG251" s="160">
        <f>IF(N251="zákl. prenesená",J251,0)</f>
        <v>0</v>
      </c>
      <c r="BH251" s="160">
        <f>IF(N251="zníž. prenesená",J251,0)</f>
        <v>0</v>
      </c>
      <c r="BI251" s="160">
        <f>IF(N251="nulová",J251,0)</f>
        <v>0</v>
      </c>
      <c r="BJ251" s="18" t="s">
        <v>151</v>
      </c>
      <c r="BK251" s="160">
        <f>ROUND(I251*H251,2)</f>
        <v>0</v>
      </c>
      <c r="BL251" s="18" t="s">
        <v>150</v>
      </c>
      <c r="BM251" s="159" t="s">
        <v>305</v>
      </c>
    </row>
    <row r="252" spans="1:65" s="13" customFormat="1" x14ac:dyDescent="0.2">
      <c r="B252" s="161"/>
      <c r="D252" s="162" t="s">
        <v>152</v>
      </c>
      <c r="E252" s="163" t="s">
        <v>1</v>
      </c>
      <c r="F252" s="164" t="s">
        <v>306</v>
      </c>
      <c r="H252" s="165">
        <v>10</v>
      </c>
      <c r="I252" s="166"/>
      <c r="L252" s="161"/>
      <c r="M252" s="167"/>
      <c r="N252" s="168"/>
      <c r="O252" s="168"/>
      <c r="P252" s="168"/>
      <c r="Q252" s="168"/>
      <c r="R252" s="168"/>
      <c r="S252" s="168"/>
      <c r="T252" s="169"/>
      <c r="AT252" s="163" t="s">
        <v>152</v>
      </c>
      <c r="AU252" s="163" t="s">
        <v>151</v>
      </c>
      <c r="AV252" s="13" t="s">
        <v>151</v>
      </c>
      <c r="AW252" s="13" t="s">
        <v>31</v>
      </c>
      <c r="AX252" s="13" t="s">
        <v>75</v>
      </c>
      <c r="AY252" s="163" t="s">
        <v>143</v>
      </c>
    </row>
    <row r="253" spans="1:65" s="14" customFormat="1" x14ac:dyDescent="0.2">
      <c r="B253" s="170"/>
      <c r="D253" s="162" t="s">
        <v>152</v>
      </c>
      <c r="E253" s="171" t="s">
        <v>1</v>
      </c>
      <c r="F253" s="172" t="s">
        <v>154</v>
      </c>
      <c r="H253" s="173">
        <v>10</v>
      </c>
      <c r="I253" s="174"/>
      <c r="L253" s="170"/>
      <c r="M253" s="175"/>
      <c r="N253" s="176"/>
      <c r="O253" s="176"/>
      <c r="P253" s="176"/>
      <c r="Q253" s="176"/>
      <c r="R253" s="176"/>
      <c r="S253" s="176"/>
      <c r="T253" s="177"/>
      <c r="AT253" s="171" t="s">
        <v>152</v>
      </c>
      <c r="AU253" s="171" t="s">
        <v>151</v>
      </c>
      <c r="AV253" s="14" t="s">
        <v>150</v>
      </c>
      <c r="AW253" s="14" t="s">
        <v>31</v>
      </c>
      <c r="AX253" s="14" t="s">
        <v>83</v>
      </c>
      <c r="AY253" s="171" t="s">
        <v>143</v>
      </c>
    </row>
    <row r="254" spans="1:65" s="2" customFormat="1" ht="24.2" customHeight="1" x14ac:dyDescent="0.2">
      <c r="A254" s="33"/>
      <c r="B254" s="146"/>
      <c r="C254" s="147" t="s">
        <v>307</v>
      </c>
      <c r="D254" s="147" t="s">
        <v>146</v>
      </c>
      <c r="E254" s="148" t="s">
        <v>308</v>
      </c>
      <c r="F254" s="149" t="s">
        <v>309</v>
      </c>
      <c r="G254" s="150" t="s">
        <v>178</v>
      </c>
      <c r="H254" s="151">
        <v>3</v>
      </c>
      <c r="I254" s="152"/>
      <c r="J254" s="153">
        <f>ROUND(I254*H254,2)</f>
        <v>0</v>
      </c>
      <c r="K254" s="154"/>
      <c r="L254" s="34"/>
      <c r="M254" s="155" t="s">
        <v>1</v>
      </c>
      <c r="N254" s="156" t="s">
        <v>41</v>
      </c>
      <c r="O254" s="59"/>
      <c r="P254" s="157">
        <f>O254*H254</f>
        <v>0</v>
      </c>
      <c r="Q254" s="157">
        <v>0</v>
      </c>
      <c r="R254" s="157">
        <f>Q254*H254</f>
        <v>0</v>
      </c>
      <c r="S254" s="157">
        <v>0</v>
      </c>
      <c r="T254" s="158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9" t="s">
        <v>150</v>
      </c>
      <c r="AT254" s="159" t="s">
        <v>146</v>
      </c>
      <c r="AU254" s="159" t="s">
        <v>151</v>
      </c>
      <c r="AY254" s="18" t="s">
        <v>143</v>
      </c>
      <c r="BE254" s="160">
        <f>IF(N254="základná",J254,0)</f>
        <v>0</v>
      </c>
      <c r="BF254" s="160">
        <f>IF(N254="znížená",J254,0)</f>
        <v>0</v>
      </c>
      <c r="BG254" s="160">
        <f>IF(N254="zákl. prenesená",J254,0)</f>
        <v>0</v>
      </c>
      <c r="BH254" s="160">
        <f>IF(N254="zníž. prenesená",J254,0)</f>
        <v>0</v>
      </c>
      <c r="BI254" s="160">
        <f>IF(N254="nulová",J254,0)</f>
        <v>0</v>
      </c>
      <c r="BJ254" s="18" t="s">
        <v>151</v>
      </c>
      <c r="BK254" s="160">
        <f>ROUND(I254*H254,2)</f>
        <v>0</v>
      </c>
      <c r="BL254" s="18" t="s">
        <v>150</v>
      </c>
      <c r="BM254" s="159" t="s">
        <v>310</v>
      </c>
    </row>
    <row r="255" spans="1:65" s="13" customFormat="1" x14ac:dyDescent="0.2">
      <c r="B255" s="161"/>
      <c r="D255" s="162" t="s">
        <v>152</v>
      </c>
      <c r="E255" s="163" t="s">
        <v>1</v>
      </c>
      <c r="F255" s="164" t="s">
        <v>311</v>
      </c>
      <c r="H255" s="165">
        <v>3</v>
      </c>
      <c r="I255" s="166"/>
      <c r="L255" s="161"/>
      <c r="M255" s="167"/>
      <c r="N255" s="168"/>
      <c r="O255" s="168"/>
      <c r="P255" s="168"/>
      <c r="Q255" s="168"/>
      <c r="R255" s="168"/>
      <c r="S255" s="168"/>
      <c r="T255" s="169"/>
      <c r="AT255" s="163" t="s">
        <v>152</v>
      </c>
      <c r="AU255" s="163" t="s">
        <v>151</v>
      </c>
      <c r="AV255" s="13" t="s">
        <v>151</v>
      </c>
      <c r="AW255" s="13" t="s">
        <v>31</v>
      </c>
      <c r="AX255" s="13" t="s">
        <v>75</v>
      </c>
      <c r="AY255" s="163" t="s">
        <v>143</v>
      </c>
    </row>
    <row r="256" spans="1:65" s="14" customFormat="1" x14ac:dyDescent="0.2">
      <c r="B256" s="170"/>
      <c r="D256" s="162" t="s">
        <v>152</v>
      </c>
      <c r="E256" s="171" t="s">
        <v>1</v>
      </c>
      <c r="F256" s="172" t="s">
        <v>154</v>
      </c>
      <c r="H256" s="173">
        <v>3</v>
      </c>
      <c r="I256" s="174"/>
      <c r="L256" s="170"/>
      <c r="M256" s="175"/>
      <c r="N256" s="176"/>
      <c r="O256" s="176"/>
      <c r="P256" s="176"/>
      <c r="Q256" s="176"/>
      <c r="R256" s="176"/>
      <c r="S256" s="176"/>
      <c r="T256" s="177"/>
      <c r="AT256" s="171" t="s">
        <v>152</v>
      </c>
      <c r="AU256" s="171" t="s">
        <v>151</v>
      </c>
      <c r="AV256" s="14" t="s">
        <v>150</v>
      </c>
      <c r="AW256" s="14" t="s">
        <v>31</v>
      </c>
      <c r="AX256" s="14" t="s">
        <v>83</v>
      </c>
      <c r="AY256" s="171" t="s">
        <v>143</v>
      </c>
    </row>
    <row r="257" spans="1:65" s="2" customFormat="1" ht="24.2" customHeight="1" x14ac:dyDescent="0.2">
      <c r="A257" s="33"/>
      <c r="B257" s="146"/>
      <c r="C257" s="147" t="s">
        <v>223</v>
      </c>
      <c r="D257" s="147" t="s">
        <v>146</v>
      </c>
      <c r="E257" s="148" t="s">
        <v>312</v>
      </c>
      <c r="F257" s="149" t="s">
        <v>313</v>
      </c>
      <c r="G257" s="150" t="s">
        <v>314</v>
      </c>
      <c r="H257" s="151">
        <v>7.4</v>
      </c>
      <c r="I257" s="152"/>
      <c r="J257" s="153">
        <f>ROUND(I257*H257,2)</f>
        <v>0</v>
      </c>
      <c r="K257" s="154"/>
      <c r="L257" s="34"/>
      <c r="M257" s="155" t="s">
        <v>1</v>
      </c>
      <c r="N257" s="156" t="s">
        <v>41</v>
      </c>
      <c r="O257" s="59"/>
      <c r="P257" s="157">
        <f>O257*H257</f>
        <v>0</v>
      </c>
      <c r="Q257" s="157">
        <v>0</v>
      </c>
      <c r="R257" s="157">
        <f>Q257*H257</f>
        <v>0</v>
      </c>
      <c r="S257" s="157">
        <v>0</v>
      </c>
      <c r="T257" s="158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59" t="s">
        <v>150</v>
      </c>
      <c r="AT257" s="159" t="s">
        <v>146</v>
      </c>
      <c r="AU257" s="159" t="s">
        <v>151</v>
      </c>
      <c r="AY257" s="18" t="s">
        <v>143</v>
      </c>
      <c r="BE257" s="160">
        <f>IF(N257="základná",J257,0)</f>
        <v>0</v>
      </c>
      <c r="BF257" s="160">
        <f>IF(N257="znížená",J257,0)</f>
        <v>0</v>
      </c>
      <c r="BG257" s="160">
        <f>IF(N257="zákl. prenesená",J257,0)</f>
        <v>0</v>
      </c>
      <c r="BH257" s="160">
        <f>IF(N257="zníž. prenesená",J257,0)</f>
        <v>0</v>
      </c>
      <c r="BI257" s="160">
        <f>IF(N257="nulová",J257,0)</f>
        <v>0</v>
      </c>
      <c r="BJ257" s="18" t="s">
        <v>151</v>
      </c>
      <c r="BK257" s="160">
        <f>ROUND(I257*H257,2)</f>
        <v>0</v>
      </c>
      <c r="BL257" s="18" t="s">
        <v>150</v>
      </c>
      <c r="BM257" s="159" t="s">
        <v>315</v>
      </c>
    </row>
    <row r="258" spans="1:65" s="13" customFormat="1" x14ac:dyDescent="0.2">
      <c r="B258" s="161"/>
      <c r="D258" s="162" t="s">
        <v>152</v>
      </c>
      <c r="E258" s="163" t="s">
        <v>1</v>
      </c>
      <c r="F258" s="164" t="s">
        <v>316</v>
      </c>
      <c r="H258" s="165">
        <v>7.4</v>
      </c>
      <c r="I258" s="166"/>
      <c r="L258" s="161"/>
      <c r="M258" s="167"/>
      <c r="N258" s="168"/>
      <c r="O258" s="168"/>
      <c r="P258" s="168"/>
      <c r="Q258" s="168"/>
      <c r="R258" s="168"/>
      <c r="S258" s="168"/>
      <c r="T258" s="169"/>
      <c r="AT258" s="163" t="s">
        <v>152</v>
      </c>
      <c r="AU258" s="163" t="s">
        <v>151</v>
      </c>
      <c r="AV258" s="13" t="s">
        <v>151</v>
      </c>
      <c r="AW258" s="13" t="s">
        <v>31</v>
      </c>
      <c r="AX258" s="13" t="s">
        <v>75</v>
      </c>
      <c r="AY258" s="163" t="s">
        <v>143</v>
      </c>
    </row>
    <row r="259" spans="1:65" s="14" customFormat="1" x14ac:dyDescent="0.2">
      <c r="B259" s="170"/>
      <c r="D259" s="162" t="s">
        <v>152</v>
      </c>
      <c r="E259" s="171" t="s">
        <v>1</v>
      </c>
      <c r="F259" s="172" t="s">
        <v>154</v>
      </c>
      <c r="H259" s="173">
        <v>7.4</v>
      </c>
      <c r="I259" s="174"/>
      <c r="L259" s="170"/>
      <c r="M259" s="175"/>
      <c r="N259" s="176"/>
      <c r="O259" s="176"/>
      <c r="P259" s="176"/>
      <c r="Q259" s="176"/>
      <c r="R259" s="176"/>
      <c r="S259" s="176"/>
      <c r="T259" s="177"/>
      <c r="AT259" s="171" t="s">
        <v>152</v>
      </c>
      <c r="AU259" s="171" t="s">
        <v>151</v>
      </c>
      <c r="AV259" s="14" t="s">
        <v>150</v>
      </c>
      <c r="AW259" s="14" t="s">
        <v>31</v>
      </c>
      <c r="AX259" s="14" t="s">
        <v>83</v>
      </c>
      <c r="AY259" s="171" t="s">
        <v>143</v>
      </c>
    </row>
    <row r="260" spans="1:65" s="2" customFormat="1" ht="37.9" customHeight="1" x14ac:dyDescent="0.2">
      <c r="A260" s="33"/>
      <c r="B260" s="146"/>
      <c r="C260" s="147" t="s">
        <v>317</v>
      </c>
      <c r="D260" s="147" t="s">
        <v>146</v>
      </c>
      <c r="E260" s="148" t="s">
        <v>318</v>
      </c>
      <c r="F260" s="149" t="s">
        <v>319</v>
      </c>
      <c r="G260" s="150" t="s">
        <v>314</v>
      </c>
      <c r="H260" s="151">
        <v>140</v>
      </c>
      <c r="I260" s="152"/>
      <c r="J260" s="153">
        <f>ROUND(I260*H260,2)</f>
        <v>0</v>
      </c>
      <c r="K260" s="154"/>
      <c r="L260" s="34"/>
      <c r="M260" s="155" t="s">
        <v>1</v>
      </c>
      <c r="N260" s="156" t="s">
        <v>41</v>
      </c>
      <c r="O260" s="59"/>
      <c r="P260" s="157">
        <f>O260*H260</f>
        <v>0</v>
      </c>
      <c r="Q260" s="157">
        <v>0</v>
      </c>
      <c r="R260" s="157">
        <f>Q260*H260</f>
        <v>0</v>
      </c>
      <c r="S260" s="157">
        <v>0</v>
      </c>
      <c r="T260" s="158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59" t="s">
        <v>150</v>
      </c>
      <c r="AT260" s="159" t="s">
        <v>146</v>
      </c>
      <c r="AU260" s="159" t="s">
        <v>151</v>
      </c>
      <c r="AY260" s="18" t="s">
        <v>143</v>
      </c>
      <c r="BE260" s="160">
        <f>IF(N260="základná",J260,0)</f>
        <v>0</v>
      </c>
      <c r="BF260" s="160">
        <f>IF(N260="znížená",J260,0)</f>
        <v>0</v>
      </c>
      <c r="BG260" s="160">
        <f>IF(N260="zákl. prenesená",J260,0)</f>
        <v>0</v>
      </c>
      <c r="BH260" s="160">
        <f>IF(N260="zníž. prenesená",J260,0)</f>
        <v>0</v>
      </c>
      <c r="BI260" s="160">
        <f>IF(N260="nulová",J260,0)</f>
        <v>0</v>
      </c>
      <c r="BJ260" s="18" t="s">
        <v>151</v>
      </c>
      <c r="BK260" s="160">
        <f>ROUND(I260*H260,2)</f>
        <v>0</v>
      </c>
      <c r="BL260" s="18" t="s">
        <v>150</v>
      </c>
      <c r="BM260" s="159" t="s">
        <v>320</v>
      </c>
    </row>
    <row r="261" spans="1:65" s="13" customFormat="1" x14ac:dyDescent="0.2">
      <c r="B261" s="161"/>
      <c r="D261" s="162" t="s">
        <v>152</v>
      </c>
      <c r="E261" s="163" t="s">
        <v>1</v>
      </c>
      <c r="F261" s="164" t="s">
        <v>321</v>
      </c>
      <c r="H261" s="165">
        <v>140</v>
      </c>
      <c r="I261" s="166"/>
      <c r="L261" s="161"/>
      <c r="M261" s="167"/>
      <c r="N261" s="168"/>
      <c r="O261" s="168"/>
      <c r="P261" s="168"/>
      <c r="Q261" s="168"/>
      <c r="R261" s="168"/>
      <c r="S261" s="168"/>
      <c r="T261" s="169"/>
      <c r="AT261" s="163" t="s">
        <v>152</v>
      </c>
      <c r="AU261" s="163" t="s">
        <v>151</v>
      </c>
      <c r="AV261" s="13" t="s">
        <v>151</v>
      </c>
      <c r="AW261" s="13" t="s">
        <v>31</v>
      </c>
      <c r="AX261" s="13" t="s">
        <v>75</v>
      </c>
      <c r="AY261" s="163" t="s">
        <v>143</v>
      </c>
    </row>
    <row r="262" spans="1:65" s="14" customFormat="1" x14ac:dyDescent="0.2">
      <c r="B262" s="170"/>
      <c r="D262" s="162" t="s">
        <v>152</v>
      </c>
      <c r="E262" s="171" t="s">
        <v>1</v>
      </c>
      <c r="F262" s="172" t="s">
        <v>154</v>
      </c>
      <c r="H262" s="173">
        <v>140</v>
      </c>
      <c r="I262" s="174"/>
      <c r="L262" s="170"/>
      <c r="M262" s="175"/>
      <c r="N262" s="176"/>
      <c r="O262" s="176"/>
      <c r="P262" s="176"/>
      <c r="Q262" s="176"/>
      <c r="R262" s="176"/>
      <c r="S262" s="176"/>
      <c r="T262" s="177"/>
      <c r="AT262" s="171" t="s">
        <v>152</v>
      </c>
      <c r="AU262" s="171" t="s">
        <v>151</v>
      </c>
      <c r="AV262" s="14" t="s">
        <v>150</v>
      </c>
      <c r="AW262" s="14" t="s">
        <v>31</v>
      </c>
      <c r="AX262" s="14" t="s">
        <v>83</v>
      </c>
      <c r="AY262" s="171" t="s">
        <v>143</v>
      </c>
    </row>
    <row r="263" spans="1:65" s="2" customFormat="1" ht="37.9" customHeight="1" x14ac:dyDescent="0.2">
      <c r="A263" s="33"/>
      <c r="B263" s="146"/>
      <c r="C263" s="147" t="s">
        <v>226</v>
      </c>
      <c r="D263" s="147" t="s">
        <v>146</v>
      </c>
      <c r="E263" s="148" t="s">
        <v>322</v>
      </c>
      <c r="F263" s="149" t="s">
        <v>323</v>
      </c>
      <c r="G263" s="150" t="s">
        <v>314</v>
      </c>
      <c r="H263" s="151">
        <v>30</v>
      </c>
      <c r="I263" s="152"/>
      <c r="J263" s="153">
        <f>ROUND(I263*H263,2)</f>
        <v>0</v>
      </c>
      <c r="K263" s="154"/>
      <c r="L263" s="34"/>
      <c r="M263" s="155" t="s">
        <v>1</v>
      </c>
      <c r="N263" s="156" t="s">
        <v>41</v>
      </c>
      <c r="O263" s="59"/>
      <c r="P263" s="157">
        <f>O263*H263</f>
        <v>0</v>
      </c>
      <c r="Q263" s="157">
        <v>0</v>
      </c>
      <c r="R263" s="157">
        <f>Q263*H263</f>
        <v>0</v>
      </c>
      <c r="S263" s="157">
        <v>0</v>
      </c>
      <c r="T263" s="158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59" t="s">
        <v>150</v>
      </c>
      <c r="AT263" s="159" t="s">
        <v>146</v>
      </c>
      <c r="AU263" s="159" t="s">
        <v>151</v>
      </c>
      <c r="AY263" s="18" t="s">
        <v>143</v>
      </c>
      <c r="BE263" s="160">
        <f>IF(N263="základná",J263,0)</f>
        <v>0</v>
      </c>
      <c r="BF263" s="160">
        <f>IF(N263="znížená",J263,0)</f>
        <v>0</v>
      </c>
      <c r="BG263" s="160">
        <f>IF(N263="zákl. prenesená",J263,0)</f>
        <v>0</v>
      </c>
      <c r="BH263" s="160">
        <f>IF(N263="zníž. prenesená",J263,0)</f>
        <v>0</v>
      </c>
      <c r="BI263" s="160">
        <f>IF(N263="nulová",J263,0)</f>
        <v>0</v>
      </c>
      <c r="BJ263" s="18" t="s">
        <v>151</v>
      </c>
      <c r="BK263" s="160">
        <f>ROUND(I263*H263,2)</f>
        <v>0</v>
      </c>
      <c r="BL263" s="18" t="s">
        <v>150</v>
      </c>
      <c r="BM263" s="159" t="s">
        <v>324</v>
      </c>
    </row>
    <row r="264" spans="1:65" s="13" customFormat="1" x14ac:dyDescent="0.2">
      <c r="B264" s="161"/>
      <c r="D264" s="162" t="s">
        <v>152</v>
      </c>
      <c r="E264" s="163" t="s">
        <v>1</v>
      </c>
      <c r="F264" s="164" t="s">
        <v>325</v>
      </c>
      <c r="H264" s="165">
        <v>30</v>
      </c>
      <c r="I264" s="166"/>
      <c r="L264" s="161"/>
      <c r="M264" s="167"/>
      <c r="N264" s="168"/>
      <c r="O264" s="168"/>
      <c r="P264" s="168"/>
      <c r="Q264" s="168"/>
      <c r="R264" s="168"/>
      <c r="S264" s="168"/>
      <c r="T264" s="169"/>
      <c r="AT264" s="163" t="s">
        <v>152</v>
      </c>
      <c r="AU264" s="163" t="s">
        <v>151</v>
      </c>
      <c r="AV264" s="13" t="s">
        <v>151</v>
      </c>
      <c r="AW264" s="13" t="s">
        <v>31</v>
      </c>
      <c r="AX264" s="13" t="s">
        <v>75</v>
      </c>
      <c r="AY264" s="163" t="s">
        <v>143</v>
      </c>
    </row>
    <row r="265" spans="1:65" s="14" customFormat="1" x14ac:dyDescent="0.2">
      <c r="B265" s="170"/>
      <c r="D265" s="162" t="s">
        <v>152</v>
      </c>
      <c r="E265" s="171" t="s">
        <v>1</v>
      </c>
      <c r="F265" s="172" t="s">
        <v>154</v>
      </c>
      <c r="H265" s="173">
        <v>30</v>
      </c>
      <c r="I265" s="174"/>
      <c r="L265" s="170"/>
      <c r="M265" s="175"/>
      <c r="N265" s="176"/>
      <c r="O265" s="176"/>
      <c r="P265" s="176"/>
      <c r="Q265" s="176"/>
      <c r="R265" s="176"/>
      <c r="S265" s="176"/>
      <c r="T265" s="177"/>
      <c r="AT265" s="171" t="s">
        <v>152</v>
      </c>
      <c r="AU265" s="171" t="s">
        <v>151</v>
      </c>
      <c r="AV265" s="14" t="s">
        <v>150</v>
      </c>
      <c r="AW265" s="14" t="s">
        <v>31</v>
      </c>
      <c r="AX265" s="14" t="s">
        <v>83</v>
      </c>
      <c r="AY265" s="171" t="s">
        <v>143</v>
      </c>
    </row>
    <row r="266" spans="1:65" s="2" customFormat="1" ht="24.2" customHeight="1" x14ac:dyDescent="0.2">
      <c r="A266" s="33"/>
      <c r="B266" s="146"/>
      <c r="C266" s="147" t="s">
        <v>326</v>
      </c>
      <c r="D266" s="147" t="s">
        <v>146</v>
      </c>
      <c r="E266" s="148" t="s">
        <v>327</v>
      </c>
      <c r="F266" s="149" t="s">
        <v>328</v>
      </c>
      <c r="G266" s="150" t="s">
        <v>314</v>
      </c>
      <c r="H266" s="151">
        <v>180</v>
      </c>
      <c r="I266" s="152"/>
      <c r="J266" s="153">
        <f>ROUND(I266*H266,2)</f>
        <v>0</v>
      </c>
      <c r="K266" s="154"/>
      <c r="L266" s="34"/>
      <c r="M266" s="155" t="s">
        <v>1</v>
      </c>
      <c r="N266" s="156" t="s">
        <v>41</v>
      </c>
      <c r="O266" s="59"/>
      <c r="P266" s="157">
        <f>O266*H266</f>
        <v>0</v>
      </c>
      <c r="Q266" s="157">
        <v>0</v>
      </c>
      <c r="R266" s="157">
        <f>Q266*H266</f>
        <v>0</v>
      </c>
      <c r="S266" s="157">
        <v>0</v>
      </c>
      <c r="T266" s="158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59" t="s">
        <v>150</v>
      </c>
      <c r="AT266" s="159" t="s">
        <v>146</v>
      </c>
      <c r="AU266" s="159" t="s">
        <v>151</v>
      </c>
      <c r="AY266" s="18" t="s">
        <v>143</v>
      </c>
      <c r="BE266" s="160">
        <f>IF(N266="základná",J266,0)</f>
        <v>0</v>
      </c>
      <c r="BF266" s="160">
        <f>IF(N266="znížená",J266,0)</f>
        <v>0</v>
      </c>
      <c r="BG266" s="160">
        <f>IF(N266="zákl. prenesená",J266,0)</f>
        <v>0</v>
      </c>
      <c r="BH266" s="160">
        <f>IF(N266="zníž. prenesená",J266,0)</f>
        <v>0</v>
      </c>
      <c r="BI266" s="160">
        <f>IF(N266="nulová",J266,0)</f>
        <v>0</v>
      </c>
      <c r="BJ266" s="18" t="s">
        <v>151</v>
      </c>
      <c r="BK266" s="160">
        <f>ROUND(I266*H266,2)</f>
        <v>0</v>
      </c>
      <c r="BL266" s="18" t="s">
        <v>150</v>
      </c>
      <c r="BM266" s="159" t="s">
        <v>329</v>
      </c>
    </row>
    <row r="267" spans="1:65" s="13" customFormat="1" x14ac:dyDescent="0.2">
      <c r="B267" s="161"/>
      <c r="D267" s="162" t="s">
        <v>152</v>
      </c>
      <c r="E267" s="163" t="s">
        <v>1</v>
      </c>
      <c r="F267" s="164" t="s">
        <v>330</v>
      </c>
      <c r="H267" s="165">
        <v>180</v>
      </c>
      <c r="I267" s="166"/>
      <c r="L267" s="161"/>
      <c r="M267" s="167"/>
      <c r="N267" s="168"/>
      <c r="O267" s="168"/>
      <c r="P267" s="168"/>
      <c r="Q267" s="168"/>
      <c r="R267" s="168"/>
      <c r="S267" s="168"/>
      <c r="T267" s="169"/>
      <c r="AT267" s="163" t="s">
        <v>152</v>
      </c>
      <c r="AU267" s="163" t="s">
        <v>151</v>
      </c>
      <c r="AV267" s="13" t="s">
        <v>151</v>
      </c>
      <c r="AW267" s="13" t="s">
        <v>31</v>
      </c>
      <c r="AX267" s="13" t="s">
        <v>75</v>
      </c>
      <c r="AY267" s="163" t="s">
        <v>143</v>
      </c>
    </row>
    <row r="268" spans="1:65" s="14" customFormat="1" x14ac:dyDescent="0.2">
      <c r="B268" s="170"/>
      <c r="D268" s="162" t="s">
        <v>152</v>
      </c>
      <c r="E268" s="171" t="s">
        <v>1</v>
      </c>
      <c r="F268" s="172" t="s">
        <v>154</v>
      </c>
      <c r="H268" s="173">
        <v>180</v>
      </c>
      <c r="I268" s="174"/>
      <c r="L268" s="170"/>
      <c r="M268" s="175"/>
      <c r="N268" s="176"/>
      <c r="O268" s="176"/>
      <c r="P268" s="176"/>
      <c r="Q268" s="176"/>
      <c r="R268" s="176"/>
      <c r="S268" s="176"/>
      <c r="T268" s="177"/>
      <c r="AT268" s="171" t="s">
        <v>152</v>
      </c>
      <c r="AU268" s="171" t="s">
        <v>151</v>
      </c>
      <c r="AV268" s="14" t="s">
        <v>150</v>
      </c>
      <c r="AW268" s="14" t="s">
        <v>31</v>
      </c>
      <c r="AX268" s="14" t="s">
        <v>83</v>
      </c>
      <c r="AY268" s="171" t="s">
        <v>143</v>
      </c>
    </row>
    <row r="269" spans="1:65" s="2" customFormat="1" ht="24.2" customHeight="1" x14ac:dyDescent="0.2">
      <c r="A269" s="33"/>
      <c r="B269" s="146"/>
      <c r="C269" s="147" t="s">
        <v>231</v>
      </c>
      <c r="D269" s="147" t="s">
        <v>146</v>
      </c>
      <c r="E269" s="148" t="s">
        <v>331</v>
      </c>
      <c r="F269" s="149" t="s">
        <v>332</v>
      </c>
      <c r="G269" s="150" t="s">
        <v>333</v>
      </c>
      <c r="H269" s="151">
        <v>0.1</v>
      </c>
      <c r="I269" s="152"/>
      <c r="J269" s="153">
        <f>ROUND(I269*H269,2)</f>
        <v>0</v>
      </c>
      <c r="K269" s="154"/>
      <c r="L269" s="34"/>
      <c r="M269" s="155" t="s">
        <v>1</v>
      </c>
      <c r="N269" s="156" t="s">
        <v>41</v>
      </c>
      <c r="O269" s="59"/>
      <c r="P269" s="157">
        <f>O269*H269</f>
        <v>0</v>
      </c>
      <c r="Q269" s="157">
        <v>0</v>
      </c>
      <c r="R269" s="157">
        <f>Q269*H269</f>
        <v>0</v>
      </c>
      <c r="S269" s="157">
        <v>0</v>
      </c>
      <c r="T269" s="158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59" t="s">
        <v>150</v>
      </c>
      <c r="AT269" s="159" t="s">
        <v>146</v>
      </c>
      <c r="AU269" s="159" t="s">
        <v>151</v>
      </c>
      <c r="AY269" s="18" t="s">
        <v>143</v>
      </c>
      <c r="BE269" s="160">
        <f>IF(N269="základná",J269,0)</f>
        <v>0</v>
      </c>
      <c r="BF269" s="160">
        <f>IF(N269="znížená",J269,0)</f>
        <v>0</v>
      </c>
      <c r="BG269" s="160">
        <f>IF(N269="zákl. prenesená",J269,0)</f>
        <v>0</v>
      </c>
      <c r="BH269" s="160">
        <f>IF(N269="zníž. prenesená",J269,0)</f>
        <v>0</v>
      </c>
      <c r="BI269" s="160">
        <f>IF(N269="nulová",J269,0)</f>
        <v>0</v>
      </c>
      <c r="BJ269" s="18" t="s">
        <v>151</v>
      </c>
      <c r="BK269" s="160">
        <f>ROUND(I269*H269,2)</f>
        <v>0</v>
      </c>
      <c r="BL269" s="18" t="s">
        <v>150</v>
      </c>
      <c r="BM269" s="159" t="s">
        <v>334</v>
      </c>
    </row>
    <row r="270" spans="1:65" s="2" customFormat="1" ht="24.2" customHeight="1" x14ac:dyDescent="0.2">
      <c r="A270" s="33"/>
      <c r="B270" s="146"/>
      <c r="C270" s="147" t="s">
        <v>335</v>
      </c>
      <c r="D270" s="147" t="s">
        <v>146</v>
      </c>
      <c r="E270" s="148" t="s">
        <v>336</v>
      </c>
      <c r="F270" s="149" t="s">
        <v>337</v>
      </c>
      <c r="G270" s="150" t="s">
        <v>157</v>
      </c>
      <c r="H270" s="151">
        <v>101.2</v>
      </c>
      <c r="I270" s="152"/>
      <c r="J270" s="153">
        <f>ROUND(I270*H270,2)</f>
        <v>0</v>
      </c>
      <c r="K270" s="154"/>
      <c r="L270" s="34"/>
      <c r="M270" s="155" t="s">
        <v>1</v>
      </c>
      <c r="N270" s="156" t="s">
        <v>41</v>
      </c>
      <c r="O270" s="59"/>
      <c r="P270" s="157">
        <f>O270*H270</f>
        <v>0</v>
      </c>
      <c r="Q270" s="157">
        <v>0</v>
      </c>
      <c r="R270" s="157">
        <f>Q270*H270</f>
        <v>0</v>
      </c>
      <c r="S270" s="157">
        <v>0</v>
      </c>
      <c r="T270" s="158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59" t="s">
        <v>150</v>
      </c>
      <c r="AT270" s="159" t="s">
        <v>146</v>
      </c>
      <c r="AU270" s="159" t="s">
        <v>151</v>
      </c>
      <c r="AY270" s="18" t="s">
        <v>143</v>
      </c>
      <c r="BE270" s="160">
        <f>IF(N270="základná",J270,0)</f>
        <v>0</v>
      </c>
      <c r="BF270" s="160">
        <f>IF(N270="znížená",J270,0)</f>
        <v>0</v>
      </c>
      <c r="BG270" s="160">
        <f>IF(N270="zákl. prenesená",J270,0)</f>
        <v>0</v>
      </c>
      <c r="BH270" s="160">
        <f>IF(N270="zníž. prenesená",J270,0)</f>
        <v>0</v>
      </c>
      <c r="BI270" s="160">
        <f>IF(N270="nulová",J270,0)</f>
        <v>0</v>
      </c>
      <c r="BJ270" s="18" t="s">
        <v>151</v>
      </c>
      <c r="BK270" s="160">
        <f>ROUND(I270*H270,2)</f>
        <v>0</v>
      </c>
      <c r="BL270" s="18" t="s">
        <v>150</v>
      </c>
      <c r="BM270" s="159" t="s">
        <v>338</v>
      </c>
    </row>
    <row r="271" spans="1:65" s="13" customFormat="1" x14ac:dyDescent="0.2">
      <c r="B271" s="161"/>
      <c r="D271" s="162" t="s">
        <v>152</v>
      </c>
      <c r="E271" s="163" t="s">
        <v>1</v>
      </c>
      <c r="F271" s="164" t="s">
        <v>339</v>
      </c>
      <c r="H271" s="165">
        <v>101.2</v>
      </c>
      <c r="I271" s="166"/>
      <c r="L271" s="161"/>
      <c r="M271" s="167"/>
      <c r="N271" s="168"/>
      <c r="O271" s="168"/>
      <c r="P271" s="168"/>
      <c r="Q271" s="168"/>
      <c r="R271" s="168"/>
      <c r="S271" s="168"/>
      <c r="T271" s="169"/>
      <c r="AT271" s="163" t="s">
        <v>152</v>
      </c>
      <c r="AU271" s="163" t="s">
        <v>151</v>
      </c>
      <c r="AV271" s="13" t="s">
        <v>151</v>
      </c>
      <c r="AW271" s="13" t="s">
        <v>31</v>
      </c>
      <c r="AX271" s="13" t="s">
        <v>75</v>
      </c>
      <c r="AY271" s="163" t="s">
        <v>143</v>
      </c>
    </row>
    <row r="272" spans="1:65" s="14" customFormat="1" x14ac:dyDescent="0.2">
      <c r="B272" s="170"/>
      <c r="D272" s="162" t="s">
        <v>152</v>
      </c>
      <c r="E272" s="171" t="s">
        <v>1</v>
      </c>
      <c r="F272" s="172" t="s">
        <v>154</v>
      </c>
      <c r="H272" s="173">
        <v>101.2</v>
      </c>
      <c r="I272" s="174"/>
      <c r="L272" s="170"/>
      <c r="M272" s="175"/>
      <c r="N272" s="176"/>
      <c r="O272" s="176"/>
      <c r="P272" s="176"/>
      <c r="Q272" s="176"/>
      <c r="R272" s="176"/>
      <c r="S272" s="176"/>
      <c r="T272" s="177"/>
      <c r="AT272" s="171" t="s">
        <v>152</v>
      </c>
      <c r="AU272" s="171" t="s">
        <v>151</v>
      </c>
      <c r="AV272" s="14" t="s">
        <v>150</v>
      </c>
      <c r="AW272" s="14" t="s">
        <v>31</v>
      </c>
      <c r="AX272" s="14" t="s">
        <v>83</v>
      </c>
      <c r="AY272" s="171" t="s">
        <v>143</v>
      </c>
    </row>
    <row r="273" spans="1:65" s="2" customFormat="1" ht="14.45" customHeight="1" x14ac:dyDescent="0.2">
      <c r="A273" s="33"/>
      <c r="B273" s="146"/>
      <c r="C273" s="147" t="s">
        <v>241</v>
      </c>
      <c r="D273" s="147" t="s">
        <v>146</v>
      </c>
      <c r="E273" s="148" t="s">
        <v>340</v>
      </c>
      <c r="F273" s="149" t="s">
        <v>341</v>
      </c>
      <c r="G273" s="150" t="s">
        <v>342</v>
      </c>
      <c r="H273" s="151">
        <v>1</v>
      </c>
      <c r="I273" s="152"/>
      <c r="J273" s="153">
        <f>ROUND(I273*H273,2)</f>
        <v>0</v>
      </c>
      <c r="K273" s="154"/>
      <c r="L273" s="34"/>
      <c r="M273" s="155" t="s">
        <v>1</v>
      </c>
      <c r="N273" s="156" t="s">
        <v>41</v>
      </c>
      <c r="O273" s="59"/>
      <c r="P273" s="157">
        <f>O273*H273</f>
        <v>0</v>
      </c>
      <c r="Q273" s="157">
        <v>0</v>
      </c>
      <c r="R273" s="157">
        <f>Q273*H273</f>
        <v>0</v>
      </c>
      <c r="S273" s="157">
        <v>0</v>
      </c>
      <c r="T273" s="158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59" t="s">
        <v>150</v>
      </c>
      <c r="AT273" s="159" t="s">
        <v>146</v>
      </c>
      <c r="AU273" s="159" t="s">
        <v>151</v>
      </c>
      <c r="AY273" s="18" t="s">
        <v>143</v>
      </c>
      <c r="BE273" s="160">
        <f>IF(N273="základná",J273,0)</f>
        <v>0</v>
      </c>
      <c r="BF273" s="160">
        <f>IF(N273="znížená",J273,0)</f>
        <v>0</v>
      </c>
      <c r="BG273" s="160">
        <f>IF(N273="zákl. prenesená",J273,0)</f>
        <v>0</v>
      </c>
      <c r="BH273" s="160">
        <f>IF(N273="zníž. prenesená",J273,0)</f>
        <v>0</v>
      </c>
      <c r="BI273" s="160">
        <f>IF(N273="nulová",J273,0)</f>
        <v>0</v>
      </c>
      <c r="BJ273" s="18" t="s">
        <v>151</v>
      </c>
      <c r="BK273" s="160">
        <f>ROUND(I273*H273,2)</f>
        <v>0</v>
      </c>
      <c r="BL273" s="18" t="s">
        <v>150</v>
      </c>
      <c r="BM273" s="159" t="s">
        <v>343</v>
      </c>
    </row>
    <row r="274" spans="1:65" s="2" customFormat="1" ht="24.2" customHeight="1" x14ac:dyDescent="0.2">
      <c r="A274" s="33"/>
      <c r="B274" s="146"/>
      <c r="C274" s="147" t="s">
        <v>344</v>
      </c>
      <c r="D274" s="147" t="s">
        <v>146</v>
      </c>
      <c r="E274" s="148" t="s">
        <v>345</v>
      </c>
      <c r="F274" s="149" t="s">
        <v>346</v>
      </c>
      <c r="G274" s="150" t="s">
        <v>333</v>
      </c>
      <c r="H274" s="151">
        <v>132.37899999999999</v>
      </c>
      <c r="I274" s="152"/>
      <c r="J274" s="153">
        <f>ROUND(I274*H274,2)</f>
        <v>0</v>
      </c>
      <c r="K274" s="154"/>
      <c r="L274" s="34"/>
      <c r="M274" s="155" t="s">
        <v>1</v>
      </c>
      <c r="N274" s="156" t="s">
        <v>41</v>
      </c>
      <c r="O274" s="59"/>
      <c r="P274" s="157">
        <f>O274*H274</f>
        <v>0</v>
      </c>
      <c r="Q274" s="157">
        <v>0</v>
      </c>
      <c r="R274" s="157">
        <f>Q274*H274</f>
        <v>0</v>
      </c>
      <c r="S274" s="157">
        <v>0</v>
      </c>
      <c r="T274" s="158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59" t="s">
        <v>150</v>
      </c>
      <c r="AT274" s="159" t="s">
        <v>146</v>
      </c>
      <c r="AU274" s="159" t="s">
        <v>151</v>
      </c>
      <c r="AY274" s="18" t="s">
        <v>143</v>
      </c>
      <c r="BE274" s="160">
        <f>IF(N274="základná",J274,0)</f>
        <v>0</v>
      </c>
      <c r="BF274" s="160">
        <f>IF(N274="znížená",J274,0)</f>
        <v>0</v>
      </c>
      <c r="BG274" s="160">
        <f>IF(N274="zákl. prenesená",J274,0)</f>
        <v>0</v>
      </c>
      <c r="BH274" s="160">
        <f>IF(N274="zníž. prenesená",J274,0)</f>
        <v>0</v>
      </c>
      <c r="BI274" s="160">
        <f>IF(N274="nulová",J274,0)</f>
        <v>0</v>
      </c>
      <c r="BJ274" s="18" t="s">
        <v>151</v>
      </c>
      <c r="BK274" s="160">
        <f>ROUND(I274*H274,2)</f>
        <v>0</v>
      </c>
      <c r="BL274" s="18" t="s">
        <v>150</v>
      </c>
      <c r="BM274" s="159" t="s">
        <v>347</v>
      </c>
    </row>
    <row r="275" spans="1:65" s="2" customFormat="1" ht="24.2" customHeight="1" x14ac:dyDescent="0.2">
      <c r="A275" s="33"/>
      <c r="B275" s="146"/>
      <c r="C275" s="147" t="s">
        <v>246</v>
      </c>
      <c r="D275" s="147" t="s">
        <v>146</v>
      </c>
      <c r="E275" s="148" t="s">
        <v>348</v>
      </c>
      <c r="F275" s="149" t="s">
        <v>349</v>
      </c>
      <c r="G275" s="150" t="s">
        <v>333</v>
      </c>
      <c r="H275" s="151">
        <v>661.89499999999998</v>
      </c>
      <c r="I275" s="152"/>
      <c r="J275" s="153">
        <f>ROUND(I275*H275,2)</f>
        <v>0</v>
      </c>
      <c r="K275" s="154"/>
      <c r="L275" s="34"/>
      <c r="M275" s="155" t="s">
        <v>1</v>
      </c>
      <c r="N275" s="156" t="s">
        <v>41</v>
      </c>
      <c r="O275" s="59"/>
      <c r="P275" s="157">
        <f>O275*H275</f>
        <v>0</v>
      </c>
      <c r="Q275" s="157">
        <v>0</v>
      </c>
      <c r="R275" s="157">
        <f>Q275*H275</f>
        <v>0</v>
      </c>
      <c r="S275" s="157">
        <v>0</v>
      </c>
      <c r="T275" s="158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59" t="s">
        <v>150</v>
      </c>
      <c r="AT275" s="159" t="s">
        <v>146</v>
      </c>
      <c r="AU275" s="159" t="s">
        <v>151</v>
      </c>
      <c r="AY275" s="18" t="s">
        <v>143</v>
      </c>
      <c r="BE275" s="160">
        <f>IF(N275="základná",J275,0)</f>
        <v>0</v>
      </c>
      <c r="BF275" s="160">
        <f>IF(N275="znížená",J275,0)</f>
        <v>0</v>
      </c>
      <c r="BG275" s="160">
        <f>IF(N275="zákl. prenesená",J275,0)</f>
        <v>0</v>
      </c>
      <c r="BH275" s="160">
        <f>IF(N275="zníž. prenesená",J275,0)</f>
        <v>0</v>
      </c>
      <c r="BI275" s="160">
        <f>IF(N275="nulová",J275,0)</f>
        <v>0</v>
      </c>
      <c r="BJ275" s="18" t="s">
        <v>151</v>
      </c>
      <c r="BK275" s="160">
        <f>ROUND(I275*H275,2)</f>
        <v>0</v>
      </c>
      <c r="BL275" s="18" t="s">
        <v>150</v>
      </c>
      <c r="BM275" s="159" t="s">
        <v>350</v>
      </c>
    </row>
    <row r="276" spans="1:65" s="13" customFormat="1" x14ac:dyDescent="0.2">
      <c r="B276" s="161"/>
      <c r="D276" s="162" t="s">
        <v>152</v>
      </c>
      <c r="E276" s="163" t="s">
        <v>1</v>
      </c>
      <c r="F276" s="164" t="s">
        <v>351</v>
      </c>
      <c r="H276" s="165">
        <v>661.89499999999998</v>
      </c>
      <c r="I276" s="166"/>
      <c r="L276" s="161"/>
      <c r="M276" s="167"/>
      <c r="N276" s="168"/>
      <c r="O276" s="168"/>
      <c r="P276" s="168"/>
      <c r="Q276" s="168"/>
      <c r="R276" s="168"/>
      <c r="S276" s="168"/>
      <c r="T276" s="169"/>
      <c r="AT276" s="163" t="s">
        <v>152</v>
      </c>
      <c r="AU276" s="163" t="s">
        <v>151</v>
      </c>
      <c r="AV276" s="13" t="s">
        <v>151</v>
      </c>
      <c r="AW276" s="13" t="s">
        <v>31</v>
      </c>
      <c r="AX276" s="13" t="s">
        <v>75</v>
      </c>
      <c r="AY276" s="163" t="s">
        <v>143</v>
      </c>
    </row>
    <row r="277" spans="1:65" s="14" customFormat="1" x14ac:dyDescent="0.2">
      <c r="B277" s="170"/>
      <c r="D277" s="162" t="s">
        <v>152</v>
      </c>
      <c r="E277" s="171" t="s">
        <v>1</v>
      </c>
      <c r="F277" s="172" t="s">
        <v>154</v>
      </c>
      <c r="H277" s="173">
        <v>661.89499999999998</v>
      </c>
      <c r="I277" s="174"/>
      <c r="L277" s="170"/>
      <c r="M277" s="175"/>
      <c r="N277" s="176"/>
      <c r="O277" s="176"/>
      <c r="P277" s="176"/>
      <c r="Q277" s="176"/>
      <c r="R277" s="176"/>
      <c r="S277" s="176"/>
      <c r="T277" s="177"/>
      <c r="AT277" s="171" t="s">
        <v>152</v>
      </c>
      <c r="AU277" s="171" t="s">
        <v>151</v>
      </c>
      <c r="AV277" s="14" t="s">
        <v>150</v>
      </c>
      <c r="AW277" s="14" t="s">
        <v>31</v>
      </c>
      <c r="AX277" s="14" t="s">
        <v>83</v>
      </c>
      <c r="AY277" s="171" t="s">
        <v>143</v>
      </c>
    </row>
    <row r="278" spans="1:65" s="2" customFormat="1" ht="14.45" customHeight="1" x14ac:dyDescent="0.2">
      <c r="A278" s="33"/>
      <c r="B278" s="146"/>
      <c r="C278" s="147" t="s">
        <v>352</v>
      </c>
      <c r="D278" s="147" t="s">
        <v>146</v>
      </c>
      <c r="E278" s="148" t="s">
        <v>353</v>
      </c>
      <c r="F278" s="149" t="s">
        <v>354</v>
      </c>
      <c r="G278" s="150" t="s">
        <v>333</v>
      </c>
      <c r="H278" s="151">
        <v>132.37899999999999</v>
      </c>
      <c r="I278" s="152"/>
      <c r="J278" s="153">
        <f>ROUND(I278*H278,2)</f>
        <v>0</v>
      </c>
      <c r="K278" s="154"/>
      <c r="L278" s="34"/>
      <c r="M278" s="155" t="s">
        <v>1</v>
      </c>
      <c r="N278" s="156" t="s">
        <v>41</v>
      </c>
      <c r="O278" s="59"/>
      <c r="P278" s="157">
        <f>O278*H278</f>
        <v>0</v>
      </c>
      <c r="Q278" s="157">
        <v>0</v>
      </c>
      <c r="R278" s="157">
        <f>Q278*H278</f>
        <v>0</v>
      </c>
      <c r="S278" s="157">
        <v>0</v>
      </c>
      <c r="T278" s="158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59" t="s">
        <v>150</v>
      </c>
      <c r="AT278" s="159" t="s">
        <v>146</v>
      </c>
      <c r="AU278" s="159" t="s">
        <v>151</v>
      </c>
      <c r="AY278" s="18" t="s">
        <v>143</v>
      </c>
      <c r="BE278" s="160">
        <f>IF(N278="základná",J278,0)</f>
        <v>0</v>
      </c>
      <c r="BF278" s="160">
        <f>IF(N278="znížená",J278,0)</f>
        <v>0</v>
      </c>
      <c r="BG278" s="160">
        <f>IF(N278="zákl. prenesená",J278,0)</f>
        <v>0</v>
      </c>
      <c r="BH278" s="160">
        <f>IF(N278="zníž. prenesená",J278,0)</f>
        <v>0</v>
      </c>
      <c r="BI278" s="160">
        <f>IF(N278="nulová",J278,0)</f>
        <v>0</v>
      </c>
      <c r="BJ278" s="18" t="s">
        <v>151</v>
      </c>
      <c r="BK278" s="160">
        <f>ROUND(I278*H278,2)</f>
        <v>0</v>
      </c>
      <c r="BL278" s="18" t="s">
        <v>150</v>
      </c>
      <c r="BM278" s="159" t="s">
        <v>355</v>
      </c>
    </row>
    <row r="279" spans="1:65" s="2" customFormat="1" ht="24.2" customHeight="1" x14ac:dyDescent="0.2">
      <c r="A279" s="33"/>
      <c r="B279" s="146"/>
      <c r="C279" s="147" t="s">
        <v>250</v>
      </c>
      <c r="D279" s="147" t="s">
        <v>146</v>
      </c>
      <c r="E279" s="148" t="s">
        <v>356</v>
      </c>
      <c r="F279" s="149" t="s">
        <v>357</v>
      </c>
      <c r="G279" s="150" t="s">
        <v>333</v>
      </c>
      <c r="H279" s="151">
        <v>4500.8860000000004</v>
      </c>
      <c r="I279" s="152"/>
      <c r="J279" s="153">
        <f>ROUND(I279*H279,2)</f>
        <v>0</v>
      </c>
      <c r="K279" s="154"/>
      <c r="L279" s="34"/>
      <c r="M279" s="155" t="s">
        <v>1</v>
      </c>
      <c r="N279" s="156" t="s">
        <v>41</v>
      </c>
      <c r="O279" s="59"/>
      <c r="P279" s="157">
        <f>O279*H279</f>
        <v>0</v>
      </c>
      <c r="Q279" s="157">
        <v>0</v>
      </c>
      <c r="R279" s="157">
        <f>Q279*H279</f>
        <v>0</v>
      </c>
      <c r="S279" s="157">
        <v>0</v>
      </c>
      <c r="T279" s="158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59" t="s">
        <v>150</v>
      </c>
      <c r="AT279" s="159" t="s">
        <v>146</v>
      </c>
      <c r="AU279" s="159" t="s">
        <v>151</v>
      </c>
      <c r="AY279" s="18" t="s">
        <v>143</v>
      </c>
      <c r="BE279" s="160">
        <f>IF(N279="základná",J279,0)</f>
        <v>0</v>
      </c>
      <c r="BF279" s="160">
        <f>IF(N279="znížená",J279,0)</f>
        <v>0</v>
      </c>
      <c r="BG279" s="160">
        <f>IF(N279="zákl. prenesená",J279,0)</f>
        <v>0</v>
      </c>
      <c r="BH279" s="160">
        <f>IF(N279="zníž. prenesená",J279,0)</f>
        <v>0</v>
      </c>
      <c r="BI279" s="160">
        <f>IF(N279="nulová",J279,0)</f>
        <v>0</v>
      </c>
      <c r="BJ279" s="18" t="s">
        <v>151</v>
      </c>
      <c r="BK279" s="160">
        <f>ROUND(I279*H279,2)</f>
        <v>0</v>
      </c>
      <c r="BL279" s="18" t="s">
        <v>150</v>
      </c>
      <c r="BM279" s="159" t="s">
        <v>358</v>
      </c>
    </row>
    <row r="280" spans="1:65" s="13" customFormat="1" x14ac:dyDescent="0.2">
      <c r="B280" s="161"/>
      <c r="D280" s="162" t="s">
        <v>152</v>
      </c>
      <c r="E280" s="163" t="s">
        <v>1</v>
      </c>
      <c r="F280" s="164" t="s">
        <v>359</v>
      </c>
      <c r="H280" s="165">
        <v>4500.8860000000004</v>
      </c>
      <c r="I280" s="166"/>
      <c r="L280" s="161"/>
      <c r="M280" s="167"/>
      <c r="N280" s="168"/>
      <c r="O280" s="168"/>
      <c r="P280" s="168"/>
      <c r="Q280" s="168"/>
      <c r="R280" s="168"/>
      <c r="S280" s="168"/>
      <c r="T280" s="169"/>
      <c r="AT280" s="163" t="s">
        <v>152</v>
      </c>
      <c r="AU280" s="163" t="s">
        <v>151</v>
      </c>
      <c r="AV280" s="13" t="s">
        <v>151</v>
      </c>
      <c r="AW280" s="13" t="s">
        <v>31</v>
      </c>
      <c r="AX280" s="13" t="s">
        <v>75</v>
      </c>
      <c r="AY280" s="163" t="s">
        <v>143</v>
      </c>
    </row>
    <row r="281" spans="1:65" s="14" customFormat="1" x14ac:dyDescent="0.2">
      <c r="B281" s="170"/>
      <c r="D281" s="162" t="s">
        <v>152</v>
      </c>
      <c r="E281" s="171" t="s">
        <v>1</v>
      </c>
      <c r="F281" s="172" t="s">
        <v>154</v>
      </c>
      <c r="H281" s="173">
        <v>4500.8860000000004</v>
      </c>
      <c r="I281" s="174"/>
      <c r="L281" s="170"/>
      <c r="M281" s="175"/>
      <c r="N281" s="176"/>
      <c r="O281" s="176"/>
      <c r="P281" s="176"/>
      <c r="Q281" s="176"/>
      <c r="R281" s="176"/>
      <c r="S281" s="176"/>
      <c r="T281" s="177"/>
      <c r="AT281" s="171" t="s">
        <v>152</v>
      </c>
      <c r="AU281" s="171" t="s">
        <v>151</v>
      </c>
      <c r="AV281" s="14" t="s">
        <v>150</v>
      </c>
      <c r="AW281" s="14" t="s">
        <v>31</v>
      </c>
      <c r="AX281" s="14" t="s">
        <v>83</v>
      </c>
      <c r="AY281" s="171" t="s">
        <v>143</v>
      </c>
    </row>
    <row r="282" spans="1:65" s="2" customFormat="1" ht="24.2" customHeight="1" x14ac:dyDescent="0.2">
      <c r="A282" s="33"/>
      <c r="B282" s="146"/>
      <c r="C282" s="147" t="s">
        <v>360</v>
      </c>
      <c r="D282" s="147" t="s">
        <v>146</v>
      </c>
      <c r="E282" s="148" t="s">
        <v>361</v>
      </c>
      <c r="F282" s="149" t="s">
        <v>362</v>
      </c>
      <c r="G282" s="150" t="s">
        <v>333</v>
      </c>
      <c r="H282" s="151">
        <v>132.37899999999999</v>
      </c>
      <c r="I282" s="152"/>
      <c r="J282" s="153">
        <f>ROUND(I282*H282,2)</f>
        <v>0</v>
      </c>
      <c r="K282" s="154"/>
      <c r="L282" s="34"/>
      <c r="M282" s="155" t="s">
        <v>1</v>
      </c>
      <c r="N282" s="156" t="s">
        <v>41</v>
      </c>
      <c r="O282" s="59"/>
      <c r="P282" s="157">
        <f>O282*H282</f>
        <v>0</v>
      </c>
      <c r="Q282" s="157">
        <v>0</v>
      </c>
      <c r="R282" s="157">
        <f>Q282*H282</f>
        <v>0</v>
      </c>
      <c r="S282" s="157">
        <v>0</v>
      </c>
      <c r="T282" s="158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59" t="s">
        <v>150</v>
      </c>
      <c r="AT282" s="159" t="s">
        <v>146</v>
      </c>
      <c r="AU282" s="159" t="s">
        <v>151</v>
      </c>
      <c r="AY282" s="18" t="s">
        <v>143</v>
      </c>
      <c r="BE282" s="160">
        <f>IF(N282="základná",J282,0)</f>
        <v>0</v>
      </c>
      <c r="BF282" s="160">
        <f>IF(N282="znížená",J282,0)</f>
        <v>0</v>
      </c>
      <c r="BG282" s="160">
        <f>IF(N282="zákl. prenesená",J282,0)</f>
        <v>0</v>
      </c>
      <c r="BH282" s="160">
        <f>IF(N282="zníž. prenesená",J282,0)</f>
        <v>0</v>
      </c>
      <c r="BI282" s="160">
        <f>IF(N282="nulová",J282,0)</f>
        <v>0</v>
      </c>
      <c r="BJ282" s="18" t="s">
        <v>151</v>
      </c>
      <c r="BK282" s="160">
        <f>ROUND(I282*H282,2)</f>
        <v>0</v>
      </c>
      <c r="BL282" s="18" t="s">
        <v>150</v>
      </c>
      <c r="BM282" s="159" t="s">
        <v>363</v>
      </c>
    </row>
    <row r="283" spans="1:65" s="2" customFormat="1" ht="24.2" customHeight="1" x14ac:dyDescent="0.2">
      <c r="A283" s="33"/>
      <c r="B283" s="146"/>
      <c r="C283" s="147" t="s">
        <v>255</v>
      </c>
      <c r="D283" s="147" t="s">
        <v>146</v>
      </c>
      <c r="E283" s="148" t="s">
        <v>364</v>
      </c>
      <c r="F283" s="149" t="s">
        <v>365</v>
      </c>
      <c r="G283" s="150" t="s">
        <v>333</v>
      </c>
      <c r="H283" s="151">
        <v>2515.201</v>
      </c>
      <c r="I283" s="152"/>
      <c r="J283" s="153">
        <f>ROUND(I283*H283,2)</f>
        <v>0</v>
      </c>
      <c r="K283" s="154"/>
      <c r="L283" s="34"/>
      <c r="M283" s="155" t="s">
        <v>1</v>
      </c>
      <c r="N283" s="156" t="s">
        <v>41</v>
      </c>
      <c r="O283" s="59"/>
      <c r="P283" s="157">
        <f>O283*H283</f>
        <v>0</v>
      </c>
      <c r="Q283" s="157">
        <v>0</v>
      </c>
      <c r="R283" s="157">
        <f>Q283*H283</f>
        <v>0</v>
      </c>
      <c r="S283" s="157">
        <v>0</v>
      </c>
      <c r="T283" s="158">
        <f>S283*H283</f>
        <v>0</v>
      </c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R283" s="159" t="s">
        <v>150</v>
      </c>
      <c r="AT283" s="159" t="s">
        <v>146</v>
      </c>
      <c r="AU283" s="159" t="s">
        <v>151</v>
      </c>
      <c r="AY283" s="18" t="s">
        <v>143</v>
      </c>
      <c r="BE283" s="160">
        <f>IF(N283="základná",J283,0)</f>
        <v>0</v>
      </c>
      <c r="BF283" s="160">
        <f>IF(N283="znížená",J283,0)</f>
        <v>0</v>
      </c>
      <c r="BG283" s="160">
        <f>IF(N283="zákl. prenesená",J283,0)</f>
        <v>0</v>
      </c>
      <c r="BH283" s="160">
        <f>IF(N283="zníž. prenesená",J283,0)</f>
        <v>0</v>
      </c>
      <c r="BI283" s="160">
        <f>IF(N283="nulová",J283,0)</f>
        <v>0</v>
      </c>
      <c r="BJ283" s="18" t="s">
        <v>151</v>
      </c>
      <c r="BK283" s="160">
        <f>ROUND(I283*H283,2)</f>
        <v>0</v>
      </c>
      <c r="BL283" s="18" t="s">
        <v>150</v>
      </c>
      <c r="BM283" s="159" t="s">
        <v>366</v>
      </c>
    </row>
    <row r="284" spans="1:65" s="13" customFormat="1" x14ac:dyDescent="0.2">
      <c r="B284" s="161"/>
      <c r="D284" s="162" t="s">
        <v>152</v>
      </c>
      <c r="E284" s="163" t="s">
        <v>1</v>
      </c>
      <c r="F284" s="164" t="s">
        <v>367</v>
      </c>
      <c r="H284" s="165">
        <v>2515.201</v>
      </c>
      <c r="I284" s="166"/>
      <c r="L284" s="161"/>
      <c r="M284" s="167"/>
      <c r="N284" s="168"/>
      <c r="O284" s="168"/>
      <c r="P284" s="168"/>
      <c r="Q284" s="168"/>
      <c r="R284" s="168"/>
      <c r="S284" s="168"/>
      <c r="T284" s="169"/>
      <c r="AT284" s="163" t="s">
        <v>152</v>
      </c>
      <c r="AU284" s="163" t="s">
        <v>151</v>
      </c>
      <c r="AV284" s="13" t="s">
        <v>151</v>
      </c>
      <c r="AW284" s="13" t="s">
        <v>31</v>
      </c>
      <c r="AX284" s="13" t="s">
        <v>75</v>
      </c>
      <c r="AY284" s="163" t="s">
        <v>143</v>
      </c>
    </row>
    <row r="285" spans="1:65" s="14" customFormat="1" x14ac:dyDescent="0.2">
      <c r="B285" s="170"/>
      <c r="D285" s="162" t="s">
        <v>152</v>
      </c>
      <c r="E285" s="171" t="s">
        <v>1</v>
      </c>
      <c r="F285" s="172" t="s">
        <v>154</v>
      </c>
      <c r="H285" s="173">
        <v>2515.201</v>
      </c>
      <c r="I285" s="174"/>
      <c r="L285" s="170"/>
      <c r="M285" s="175"/>
      <c r="N285" s="176"/>
      <c r="O285" s="176"/>
      <c r="P285" s="176"/>
      <c r="Q285" s="176"/>
      <c r="R285" s="176"/>
      <c r="S285" s="176"/>
      <c r="T285" s="177"/>
      <c r="AT285" s="171" t="s">
        <v>152</v>
      </c>
      <c r="AU285" s="171" t="s">
        <v>151</v>
      </c>
      <c r="AV285" s="14" t="s">
        <v>150</v>
      </c>
      <c r="AW285" s="14" t="s">
        <v>31</v>
      </c>
      <c r="AX285" s="14" t="s">
        <v>83</v>
      </c>
      <c r="AY285" s="171" t="s">
        <v>143</v>
      </c>
    </row>
    <row r="286" spans="1:65" s="2" customFormat="1" ht="24.2" customHeight="1" x14ac:dyDescent="0.2">
      <c r="A286" s="33"/>
      <c r="B286" s="146"/>
      <c r="C286" s="147" t="s">
        <v>368</v>
      </c>
      <c r="D286" s="147" t="s">
        <v>146</v>
      </c>
      <c r="E286" s="148" t="s">
        <v>369</v>
      </c>
      <c r="F286" s="149" t="s">
        <v>370</v>
      </c>
      <c r="G286" s="150" t="s">
        <v>333</v>
      </c>
      <c r="H286" s="151">
        <v>132.37899999999999</v>
      </c>
      <c r="I286" s="152"/>
      <c r="J286" s="153">
        <f>ROUND(I286*H286,2)</f>
        <v>0</v>
      </c>
      <c r="K286" s="154"/>
      <c r="L286" s="34"/>
      <c r="M286" s="155" t="s">
        <v>1</v>
      </c>
      <c r="N286" s="156" t="s">
        <v>41</v>
      </c>
      <c r="O286" s="59"/>
      <c r="P286" s="157">
        <f>O286*H286</f>
        <v>0</v>
      </c>
      <c r="Q286" s="157">
        <v>0</v>
      </c>
      <c r="R286" s="157">
        <f>Q286*H286</f>
        <v>0</v>
      </c>
      <c r="S286" s="157">
        <v>0</v>
      </c>
      <c r="T286" s="158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59" t="s">
        <v>150</v>
      </c>
      <c r="AT286" s="159" t="s">
        <v>146</v>
      </c>
      <c r="AU286" s="159" t="s">
        <v>151</v>
      </c>
      <c r="AY286" s="18" t="s">
        <v>143</v>
      </c>
      <c r="BE286" s="160">
        <f>IF(N286="základná",J286,0)</f>
        <v>0</v>
      </c>
      <c r="BF286" s="160">
        <f>IF(N286="znížená",J286,0)</f>
        <v>0</v>
      </c>
      <c r="BG286" s="160">
        <f>IF(N286="zákl. prenesená",J286,0)</f>
        <v>0</v>
      </c>
      <c r="BH286" s="160">
        <f>IF(N286="zníž. prenesená",J286,0)</f>
        <v>0</v>
      </c>
      <c r="BI286" s="160">
        <f>IF(N286="nulová",J286,0)</f>
        <v>0</v>
      </c>
      <c r="BJ286" s="18" t="s">
        <v>151</v>
      </c>
      <c r="BK286" s="160">
        <f>ROUND(I286*H286,2)</f>
        <v>0</v>
      </c>
      <c r="BL286" s="18" t="s">
        <v>150</v>
      </c>
      <c r="BM286" s="159" t="s">
        <v>371</v>
      </c>
    </row>
    <row r="287" spans="1:65" s="12" customFormat="1" ht="22.9" customHeight="1" x14ac:dyDescent="0.2">
      <c r="B287" s="134"/>
      <c r="D287" s="135" t="s">
        <v>74</v>
      </c>
      <c r="E287" s="144" t="s">
        <v>372</v>
      </c>
      <c r="F287" s="144" t="s">
        <v>373</v>
      </c>
      <c r="I287" s="137"/>
      <c r="J287" s="145">
        <f>BK287</f>
        <v>0</v>
      </c>
      <c r="L287" s="134"/>
      <c r="M287" s="138"/>
      <c r="N287" s="139"/>
      <c r="O287" s="139"/>
      <c r="P287" s="140">
        <f>P288</f>
        <v>0</v>
      </c>
      <c r="Q287" s="139"/>
      <c r="R287" s="140">
        <f>R288</f>
        <v>0</v>
      </c>
      <c r="S287" s="139"/>
      <c r="T287" s="141">
        <f>T288</f>
        <v>0</v>
      </c>
      <c r="AR287" s="135" t="s">
        <v>83</v>
      </c>
      <c r="AT287" s="142" t="s">
        <v>74</v>
      </c>
      <c r="AU287" s="142" t="s">
        <v>83</v>
      </c>
      <c r="AY287" s="135" t="s">
        <v>143</v>
      </c>
      <c r="BK287" s="143">
        <f>BK288</f>
        <v>0</v>
      </c>
    </row>
    <row r="288" spans="1:65" s="2" customFormat="1" ht="24.2" customHeight="1" x14ac:dyDescent="0.2">
      <c r="A288" s="33"/>
      <c r="B288" s="146"/>
      <c r="C288" s="147" t="s">
        <v>259</v>
      </c>
      <c r="D288" s="147" t="s">
        <v>146</v>
      </c>
      <c r="E288" s="148" t="s">
        <v>374</v>
      </c>
      <c r="F288" s="149" t="s">
        <v>375</v>
      </c>
      <c r="G288" s="150" t="s">
        <v>333</v>
      </c>
      <c r="H288" s="151">
        <v>14.771000000000001</v>
      </c>
      <c r="I288" s="152"/>
      <c r="J288" s="153">
        <f>ROUND(I288*H288,2)</f>
        <v>0</v>
      </c>
      <c r="K288" s="154"/>
      <c r="L288" s="34"/>
      <c r="M288" s="155" t="s">
        <v>1</v>
      </c>
      <c r="N288" s="156" t="s">
        <v>41</v>
      </c>
      <c r="O288" s="59"/>
      <c r="P288" s="157">
        <f>O288*H288</f>
        <v>0</v>
      </c>
      <c r="Q288" s="157">
        <v>0</v>
      </c>
      <c r="R288" s="157">
        <f>Q288*H288</f>
        <v>0</v>
      </c>
      <c r="S288" s="157">
        <v>0</v>
      </c>
      <c r="T288" s="158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59" t="s">
        <v>150</v>
      </c>
      <c r="AT288" s="159" t="s">
        <v>146</v>
      </c>
      <c r="AU288" s="159" t="s">
        <v>151</v>
      </c>
      <c r="AY288" s="18" t="s">
        <v>143</v>
      </c>
      <c r="BE288" s="160">
        <f>IF(N288="základná",J288,0)</f>
        <v>0</v>
      </c>
      <c r="BF288" s="160">
        <f>IF(N288="znížená",J288,0)</f>
        <v>0</v>
      </c>
      <c r="BG288" s="160">
        <f>IF(N288="zákl. prenesená",J288,0)</f>
        <v>0</v>
      </c>
      <c r="BH288" s="160">
        <f>IF(N288="zníž. prenesená",J288,0)</f>
        <v>0</v>
      </c>
      <c r="BI288" s="160">
        <f>IF(N288="nulová",J288,0)</f>
        <v>0</v>
      </c>
      <c r="BJ288" s="18" t="s">
        <v>151</v>
      </c>
      <c r="BK288" s="160">
        <f>ROUND(I288*H288,2)</f>
        <v>0</v>
      </c>
      <c r="BL288" s="18" t="s">
        <v>150</v>
      </c>
      <c r="BM288" s="159" t="s">
        <v>376</v>
      </c>
    </row>
    <row r="289" spans="1:65" s="12" customFormat="1" ht="25.9" customHeight="1" x14ac:dyDescent="0.2">
      <c r="B289" s="134"/>
      <c r="D289" s="135" t="s">
        <v>74</v>
      </c>
      <c r="E289" s="136" t="s">
        <v>377</v>
      </c>
      <c r="F289" s="136" t="s">
        <v>378</v>
      </c>
      <c r="I289" s="137"/>
      <c r="J289" s="122">
        <f>BK289</f>
        <v>0</v>
      </c>
      <c r="L289" s="134"/>
      <c r="M289" s="138"/>
      <c r="N289" s="139"/>
      <c r="O289" s="139"/>
      <c r="P289" s="140">
        <f>P290+P343+P551+P706+P804+P806+P809+P818+P861+P882+P888+P897+P902+P910+P947</f>
        <v>0</v>
      </c>
      <c r="Q289" s="139"/>
      <c r="R289" s="140">
        <f>R290+R343+R551+R706+R804+R806+R809+R818+R861+R882+R888+R897+R902+R910+R947</f>
        <v>5.5300000000000002E-3</v>
      </c>
      <c r="S289" s="139"/>
      <c r="T289" s="141">
        <f>T290+T343+T551+T706+T804+T806+T809+T818+T861+T882+T888+T897+T902+T910+T947</f>
        <v>0</v>
      </c>
      <c r="AR289" s="135" t="s">
        <v>151</v>
      </c>
      <c r="AT289" s="142" t="s">
        <v>74</v>
      </c>
      <c r="AU289" s="142" t="s">
        <v>75</v>
      </c>
      <c r="AY289" s="135" t="s">
        <v>143</v>
      </c>
      <c r="BK289" s="143">
        <f>BK290+BK343+BK551+BK706+BK804+BK806+BK809+BK818+BK861+BK882+BK888+BK897+BK902+BK910+BK947</f>
        <v>0</v>
      </c>
    </row>
    <row r="290" spans="1:65" s="12" customFormat="1" ht="22.9" customHeight="1" x14ac:dyDescent="0.2">
      <c r="B290" s="134"/>
      <c r="D290" s="135" t="s">
        <v>74</v>
      </c>
      <c r="E290" s="144" t="s">
        <v>379</v>
      </c>
      <c r="F290" s="144" t="s">
        <v>380</v>
      </c>
      <c r="I290" s="137"/>
      <c r="J290" s="145">
        <f>BK290</f>
        <v>0</v>
      </c>
      <c r="L290" s="134"/>
      <c r="M290" s="138"/>
      <c r="N290" s="139"/>
      <c r="O290" s="139"/>
      <c r="P290" s="140">
        <f>SUM(P291:P342)</f>
        <v>0</v>
      </c>
      <c r="Q290" s="139"/>
      <c r="R290" s="140">
        <f>SUM(R291:R342)</f>
        <v>0</v>
      </c>
      <c r="S290" s="139"/>
      <c r="T290" s="141">
        <f>SUM(T291:T342)</f>
        <v>0</v>
      </c>
      <c r="AR290" s="135" t="s">
        <v>151</v>
      </c>
      <c r="AT290" s="142" t="s">
        <v>74</v>
      </c>
      <c r="AU290" s="142" t="s">
        <v>83</v>
      </c>
      <c r="AY290" s="135" t="s">
        <v>143</v>
      </c>
      <c r="BK290" s="143">
        <f>SUM(BK291:BK342)</f>
        <v>0</v>
      </c>
    </row>
    <row r="291" spans="1:65" s="2" customFormat="1" ht="24.2" customHeight="1" x14ac:dyDescent="0.2">
      <c r="A291" s="33"/>
      <c r="B291" s="146"/>
      <c r="C291" s="147" t="s">
        <v>381</v>
      </c>
      <c r="D291" s="197" t="s">
        <v>146</v>
      </c>
      <c r="E291" s="148" t="s">
        <v>382</v>
      </c>
      <c r="F291" s="149" t="s">
        <v>383</v>
      </c>
      <c r="G291" s="150" t="s">
        <v>314</v>
      </c>
      <c r="H291" s="151">
        <v>12.675000000000001</v>
      </c>
      <c r="I291" s="152"/>
      <c r="J291" s="153">
        <f>ROUND(I291*H291,2)</f>
        <v>0</v>
      </c>
      <c r="K291" s="154"/>
      <c r="L291" s="34"/>
      <c r="M291" s="155" t="s">
        <v>1</v>
      </c>
      <c r="N291" s="156" t="s">
        <v>41</v>
      </c>
      <c r="O291" s="59"/>
      <c r="P291" s="157">
        <f>O291*H291</f>
        <v>0</v>
      </c>
      <c r="Q291" s="157">
        <v>0</v>
      </c>
      <c r="R291" s="157">
        <f>Q291*H291</f>
        <v>0</v>
      </c>
      <c r="S291" s="157">
        <v>0</v>
      </c>
      <c r="T291" s="15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59" t="s">
        <v>182</v>
      </c>
      <c r="AT291" s="159" t="s">
        <v>146</v>
      </c>
      <c r="AU291" s="159" t="s">
        <v>151</v>
      </c>
      <c r="AY291" s="18" t="s">
        <v>143</v>
      </c>
      <c r="BE291" s="160">
        <f>IF(N291="základná",J291,0)</f>
        <v>0</v>
      </c>
      <c r="BF291" s="160">
        <f>IF(N291="znížená",J291,0)</f>
        <v>0</v>
      </c>
      <c r="BG291" s="160">
        <f>IF(N291="zákl. prenesená",J291,0)</f>
        <v>0</v>
      </c>
      <c r="BH291" s="160">
        <f>IF(N291="zníž. prenesená",J291,0)</f>
        <v>0</v>
      </c>
      <c r="BI291" s="160">
        <f>IF(N291="nulová",J291,0)</f>
        <v>0</v>
      </c>
      <c r="BJ291" s="18" t="s">
        <v>151</v>
      </c>
      <c r="BK291" s="160">
        <f>ROUND(I291*H291,2)</f>
        <v>0</v>
      </c>
      <c r="BL291" s="18" t="s">
        <v>182</v>
      </c>
      <c r="BM291" s="159" t="s">
        <v>384</v>
      </c>
    </row>
    <row r="292" spans="1:65" s="13" customFormat="1" x14ac:dyDescent="0.2">
      <c r="B292" s="161"/>
      <c r="D292" s="162" t="s">
        <v>152</v>
      </c>
      <c r="E292" s="163" t="s">
        <v>1</v>
      </c>
      <c r="F292" s="164" t="s">
        <v>385</v>
      </c>
      <c r="H292" s="165">
        <v>12.675000000000001</v>
      </c>
      <c r="I292" s="166"/>
      <c r="L292" s="161"/>
      <c r="M292" s="167"/>
      <c r="N292" s="168"/>
      <c r="O292" s="168"/>
      <c r="P292" s="168"/>
      <c r="Q292" s="168"/>
      <c r="R292" s="168"/>
      <c r="S292" s="168"/>
      <c r="T292" s="169"/>
      <c r="AT292" s="163" t="s">
        <v>152</v>
      </c>
      <c r="AU292" s="163" t="s">
        <v>151</v>
      </c>
      <c r="AV292" s="13" t="s">
        <v>151</v>
      </c>
      <c r="AW292" s="13" t="s">
        <v>31</v>
      </c>
      <c r="AX292" s="13" t="s">
        <v>75</v>
      </c>
      <c r="AY292" s="163" t="s">
        <v>143</v>
      </c>
    </row>
    <row r="293" spans="1:65" s="14" customFormat="1" x14ac:dyDescent="0.2">
      <c r="B293" s="170"/>
      <c r="D293" s="162" t="s">
        <v>152</v>
      </c>
      <c r="E293" s="171" t="s">
        <v>1</v>
      </c>
      <c r="F293" s="172" t="s">
        <v>154</v>
      </c>
      <c r="H293" s="173">
        <v>12.675000000000001</v>
      </c>
      <c r="I293" s="174"/>
      <c r="L293" s="170"/>
      <c r="M293" s="175"/>
      <c r="N293" s="176"/>
      <c r="O293" s="176"/>
      <c r="P293" s="176"/>
      <c r="Q293" s="176"/>
      <c r="R293" s="176"/>
      <c r="S293" s="176"/>
      <c r="T293" s="177"/>
      <c r="AT293" s="171" t="s">
        <v>152</v>
      </c>
      <c r="AU293" s="171" t="s">
        <v>151</v>
      </c>
      <c r="AV293" s="14" t="s">
        <v>150</v>
      </c>
      <c r="AW293" s="14" t="s">
        <v>31</v>
      </c>
      <c r="AX293" s="14" t="s">
        <v>83</v>
      </c>
      <c r="AY293" s="171" t="s">
        <v>143</v>
      </c>
    </row>
    <row r="294" spans="1:65" s="2" customFormat="1" ht="24.2" customHeight="1" x14ac:dyDescent="0.2">
      <c r="A294" s="33"/>
      <c r="B294" s="146"/>
      <c r="C294" s="178" t="s">
        <v>264</v>
      </c>
      <c r="D294" s="198" t="s">
        <v>215</v>
      </c>
      <c r="E294" s="179" t="s">
        <v>386</v>
      </c>
      <c r="F294" s="180" t="s">
        <v>387</v>
      </c>
      <c r="G294" s="181" t="s">
        <v>314</v>
      </c>
      <c r="H294" s="182">
        <v>3.9020000000000001</v>
      </c>
      <c r="I294" s="183"/>
      <c r="J294" s="184">
        <f>ROUND(I294*H294,2)</f>
        <v>0</v>
      </c>
      <c r="K294" s="185"/>
      <c r="L294" s="186"/>
      <c r="M294" s="187" t="s">
        <v>1</v>
      </c>
      <c r="N294" s="188" t="s">
        <v>41</v>
      </c>
      <c r="O294" s="59"/>
      <c r="P294" s="157">
        <f>O294*H294</f>
        <v>0</v>
      </c>
      <c r="Q294" s="157">
        <v>0</v>
      </c>
      <c r="R294" s="157">
        <f>Q294*H294</f>
        <v>0</v>
      </c>
      <c r="S294" s="157">
        <v>0</v>
      </c>
      <c r="T294" s="158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59" t="s">
        <v>210</v>
      </c>
      <c r="AT294" s="159" t="s">
        <v>215</v>
      </c>
      <c r="AU294" s="159" t="s">
        <v>151</v>
      </c>
      <c r="AY294" s="18" t="s">
        <v>143</v>
      </c>
      <c r="BE294" s="160">
        <f>IF(N294="základná",J294,0)</f>
        <v>0</v>
      </c>
      <c r="BF294" s="160">
        <f>IF(N294="znížená",J294,0)</f>
        <v>0</v>
      </c>
      <c r="BG294" s="160">
        <f>IF(N294="zákl. prenesená",J294,0)</f>
        <v>0</v>
      </c>
      <c r="BH294" s="160">
        <f>IF(N294="zníž. prenesená",J294,0)</f>
        <v>0</v>
      </c>
      <c r="BI294" s="160">
        <f>IF(N294="nulová",J294,0)</f>
        <v>0</v>
      </c>
      <c r="BJ294" s="18" t="s">
        <v>151</v>
      </c>
      <c r="BK294" s="160">
        <f>ROUND(I294*H294,2)</f>
        <v>0</v>
      </c>
      <c r="BL294" s="18" t="s">
        <v>182</v>
      </c>
      <c r="BM294" s="159" t="s">
        <v>388</v>
      </c>
    </row>
    <row r="295" spans="1:65" s="13" customFormat="1" x14ac:dyDescent="0.2">
      <c r="B295" s="161"/>
      <c r="D295" s="162" t="s">
        <v>152</v>
      </c>
      <c r="E295" s="163" t="s">
        <v>1</v>
      </c>
      <c r="F295" s="164" t="s">
        <v>389</v>
      </c>
      <c r="H295" s="165">
        <v>3.9020000000000001</v>
      </c>
      <c r="I295" s="166"/>
      <c r="L295" s="161"/>
      <c r="M295" s="167"/>
      <c r="N295" s="168"/>
      <c r="O295" s="168"/>
      <c r="P295" s="168"/>
      <c r="Q295" s="168"/>
      <c r="R295" s="168"/>
      <c r="S295" s="168"/>
      <c r="T295" s="169"/>
      <c r="AT295" s="163" t="s">
        <v>152</v>
      </c>
      <c r="AU295" s="163" t="s">
        <v>151</v>
      </c>
      <c r="AV295" s="13" t="s">
        <v>151</v>
      </c>
      <c r="AW295" s="13" t="s">
        <v>31</v>
      </c>
      <c r="AX295" s="13" t="s">
        <v>75</v>
      </c>
      <c r="AY295" s="163" t="s">
        <v>143</v>
      </c>
    </row>
    <row r="296" spans="1:65" s="14" customFormat="1" x14ac:dyDescent="0.2">
      <c r="B296" s="170"/>
      <c r="D296" s="162" t="s">
        <v>152</v>
      </c>
      <c r="E296" s="171" t="s">
        <v>1</v>
      </c>
      <c r="F296" s="172" t="s">
        <v>154</v>
      </c>
      <c r="H296" s="173">
        <v>3.9020000000000001</v>
      </c>
      <c r="I296" s="174"/>
      <c r="L296" s="170"/>
      <c r="M296" s="175"/>
      <c r="N296" s="176"/>
      <c r="O296" s="176"/>
      <c r="P296" s="176"/>
      <c r="Q296" s="176"/>
      <c r="R296" s="176"/>
      <c r="S296" s="176"/>
      <c r="T296" s="177"/>
      <c r="AT296" s="171" t="s">
        <v>152</v>
      </c>
      <c r="AU296" s="171" t="s">
        <v>151</v>
      </c>
      <c r="AV296" s="14" t="s">
        <v>150</v>
      </c>
      <c r="AW296" s="14" t="s">
        <v>31</v>
      </c>
      <c r="AX296" s="14" t="s">
        <v>83</v>
      </c>
      <c r="AY296" s="171" t="s">
        <v>143</v>
      </c>
    </row>
    <row r="297" spans="1:65" s="2" customFormat="1" ht="24.2" customHeight="1" x14ac:dyDescent="0.2">
      <c r="A297" s="33"/>
      <c r="B297" s="146"/>
      <c r="C297" s="178" t="s">
        <v>390</v>
      </c>
      <c r="D297" s="198" t="s">
        <v>215</v>
      </c>
      <c r="E297" s="179" t="s">
        <v>391</v>
      </c>
      <c r="F297" s="180" t="s">
        <v>392</v>
      </c>
      <c r="G297" s="181" t="s">
        <v>314</v>
      </c>
      <c r="H297" s="182">
        <v>9.0269999999999992</v>
      </c>
      <c r="I297" s="183"/>
      <c r="J297" s="184">
        <f>ROUND(I297*H297,2)</f>
        <v>0</v>
      </c>
      <c r="K297" s="185"/>
      <c r="L297" s="186"/>
      <c r="M297" s="187" t="s">
        <v>1</v>
      </c>
      <c r="N297" s="188" t="s">
        <v>41</v>
      </c>
      <c r="O297" s="59"/>
      <c r="P297" s="157">
        <f>O297*H297</f>
        <v>0</v>
      </c>
      <c r="Q297" s="157">
        <v>0</v>
      </c>
      <c r="R297" s="157">
        <f>Q297*H297</f>
        <v>0</v>
      </c>
      <c r="S297" s="157">
        <v>0</v>
      </c>
      <c r="T297" s="158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59" t="s">
        <v>210</v>
      </c>
      <c r="AT297" s="159" t="s">
        <v>215</v>
      </c>
      <c r="AU297" s="159" t="s">
        <v>151</v>
      </c>
      <c r="AY297" s="18" t="s">
        <v>143</v>
      </c>
      <c r="BE297" s="160">
        <f>IF(N297="základná",J297,0)</f>
        <v>0</v>
      </c>
      <c r="BF297" s="160">
        <f>IF(N297="znížená",J297,0)</f>
        <v>0</v>
      </c>
      <c r="BG297" s="160">
        <f>IF(N297="zákl. prenesená",J297,0)</f>
        <v>0</v>
      </c>
      <c r="BH297" s="160">
        <f>IF(N297="zníž. prenesená",J297,0)</f>
        <v>0</v>
      </c>
      <c r="BI297" s="160">
        <f>IF(N297="nulová",J297,0)</f>
        <v>0</v>
      </c>
      <c r="BJ297" s="18" t="s">
        <v>151</v>
      </c>
      <c r="BK297" s="160">
        <f>ROUND(I297*H297,2)</f>
        <v>0</v>
      </c>
      <c r="BL297" s="18" t="s">
        <v>182</v>
      </c>
      <c r="BM297" s="159" t="s">
        <v>393</v>
      </c>
    </row>
    <row r="298" spans="1:65" s="13" customFormat="1" x14ac:dyDescent="0.2">
      <c r="B298" s="161"/>
      <c r="D298" s="162" t="s">
        <v>152</v>
      </c>
      <c r="E298" s="163" t="s">
        <v>1</v>
      </c>
      <c r="F298" s="164" t="s">
        <v>394</v>
      </c>
      <c r="H298" s="165">
        <v>9.0269999999999992</v>
      </c>
      <c r="I298" s="166"/>
      <c r="L298" s="161"/>
      <c r="M298" s="167"/>
      <c r="N298" s="168"/>
      <c r="O298" s="168"/>
      <c r="P298" s="168"/>
      <c r="Q298" s="168"/>
      <c r="R298" s="168"/>
      <c r="S298" s="168"/>
      <c r="T298" s="169"/>
      <c r="AT298" s="163" t="s">
        <v>152</v>
      </c>
      <c r="AU298" s="163" t="s">
        <v>151</v>
      </c>
      <c r="AV298" s="13" t="s">
        <v>151</v>
      </c>
      <c r="AW298" s="13" t="s">
        <v>31</v>
      </c>
      <c r="AX298" s="13" t="s">
        <v>75</v>
      </c>
      <c r="AY298" s="163" t="s">
        <v>143</v>
      </c>
    </row>
    <row r="299" spans="1:65" s="14" customFormat="1" x14ac:dyDescent="0.2">
      <c r="B299" s="170"/>
      <c r="D299" s="162" t="s">
        <v>152</v>
      </c>
      <c r="E299" s="171" t="s">
        <v>1</v>
      </c>
      <c r="F299" s="172" t="s">
        <v>154</v>
      </c>
      <c r="H299" s="173">
        <v>9.0269999999999992</v>
      </c>
      <c r="I299" s="174"/>
      <c r="L299" s="170"/>
      <c r="M299" s="175"/>
      <c r="N299" s="176"/>
      <c r="O299" s="176"/>
      <c r="P299" s="176"/>
      <c r="Q299" s="176"/>
      <c r="R299" s="176"/>
      <c r="S299" s="176"/>
      <c r="T299" s="177"/>
      <c r="AT299" s="171" t="s">
        <v>152</v>
      </c>
      <c r="AU299" s="171" t="s">
        <v>151</v>
      </c>
      <c r="AV299" s="14" t="s">
        <v>150</v>
      </c>
      <c r="AW299" s="14" t="s">
        <v>31</v>
      </c>
      <c r="AX299" s="14" t="s">
        <v>83</v>
      </c>
      <c r="AY299" s="171" t="s">
        <v>143</v>
      </c>
    </row>
    <row r="300" spans="1:65" s="2" customFormat="1" ht="24.2" customHeight="1" x14ac:dyDescent="0.2">
      <c r="A300" s="33"/>
      <c r="B300" s="146"/>
      <c r="C300" s="147" t="s">
        <v>268</v>
      </c>
      <c r="D300" s="197" t="s">
        <v>146</v>
      </c>
      <c r="E300" s="148" t="s">
        <v>395</v>
      </c>
      <c r="F300" s="149" t="s">
        <v>396</v>
      </c>
      <c r="G300" s="150" t="s">
        <v>314</v>
      </c>
      <c r="H300" s="151">
        <v>31.805</v>
      </c>
      <c r="I300" s="152"/>
      <c r="J300" s="153">
        <f>ROUND(I300*H300,2)</f>
        <v>0</v>
      </c>
      <c r="K300" s="154"/>
      <c r="L300" s="34"/>
      <c r="M300" s="155" t="s">
        <v>1</v>
      </c>
      <c r="N300" s="156" t="s">
        <v>41</v>
      </c>
      <c r="O300" s="59"/>
      <c r="P300" s="157">
        <f>O300*H300</f>
        <v>0</v>
      </c>
      <c r="Q300" s="157">
        <v>0</v>
      </c>
      <c r="R300" s="157">
        <f>Q300*H300</f>
        <v>0</v>
      </c>
      <c r="S300" s="157">
        <v>0</v>
      </c>
      <c r="T300" s="158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59" t="s">
        <v>182</v>
      </c>
      <c r="AT300" s="159" t="s">
        <v>146</v>
      </c>
      <c r="AU300" s="159" t="s">
        <v>151</v>
      </c>
      <c r="AY300" s="18" t="s">
        <v>143</v>
      </c>
      <c r="BE300" s="160">
        <f>IF(N300="základná",J300,0)</f>
        <v>0</v>
      </c>
      <c r="BF300" s="160">
        <f>IF(N300="znížená",J300,0)</f>
        <v>0</v>
      </c>
      <c r="BG300" s="160">
        <f>IF(N300="zákl. prenesená",J300,0)</f>
        <v>0</v>
      </c>
      <c r="BH300" s="160">
        <f>IF(N300="zníž. prenesená",J300,0)</f>
        <v>0</v>
      </c>
      <c r="BI300" s="160">
        <f>IF(N300="nulová",J300,0)</f>
        <v>0</v>
      </c>
      <c r="BJ300" s="18" t="s">
        <v>151</v>
      </c>
      <c r="BK300" s="160">
        <f>ROUND(I300*H300,2)</f>
        <v>0</v>
      </c>
      <c r="BL300" s="18" t="s">
        <v>182</v>
      </c>
      <c r="BM300" s="159" t="s">
        <v>397</v>
      </c>
    </row>
    <row r="301" spans="1:65" s="13" customFormat="1" x14ac:dyDescent="0.2">
      <c r="B301" s="161"/>
      <c r="D301" s="162" t="s">
        <v>152</v>
      </c>
      <c r="E301" s="163" t="s">
        <v>1</v>
      </c>
      <c r="F301" s="164" t="s">
        <v>398</v>
      </c>
      <c r="H301" s="165">
        <v>31.805</v>
      </c>
      <c r="I301" s="166"/>
      <c r="L301" s="161"/>
      <c r="M301" s="167"/>
      <c r="N301" s="168"/>
      <c r="O301" s="168"/>
      <c r="P301" s="168"/>
      <c r="Q301" s="168"/>
      <c r="R301" s="168"/>
      <c r="S301" s="168"/>
      <c r="T301" s="169"/>
      <c r="AT301" s="163" t="s">
        <v>152</v>
      </c>
      <c r="AU301" s="163" t="s">
        <v>151</v>
      </c>
      <c r="AV301" s="13" t="s">
        <v>151</v>
      </c>
      <c r="AW301" s="13" t="s">
        <v>31</v>
      </c>
      <c r="AX301" s="13" t="s">
        <v>75</v>
      </c>
      <c r="AY301" s="163" t="s">
        <v>143</v>
      </c>
    </row>
    <row r="302" spans="1:65" s="14" customFormat="1" x14ac:dyDescent="0.2">
      <c r="B302" s="170"/>
      <c r="D302" s="162" t="s">
        <v>152</v>
      </c>
      <c r="E302" s="171" t="s">
        <v>1</v>
      </c>
      <c r="F302" s="172" t="s">
        <v>154</v>
      </c>
      <c r="H302" s="173">
        <v>31.805</v>
      </c>
      <c r="I302" s="174"/>
      <c r="L302" s="170"/>
      <c r="M302" s="175"/>
      <c r="N302" s="176"/>
      <c r="O302" s="176"/>
      <c r="P302" s="176"/>
      <c r="Q302" s="176"/>
      <c r="R302" s="176"/>
      <c r="S302" s="176"/>
      <c r="T302" s="177"/>
      <c r="AT302" s="171" t="s">
        <v>152</v>
      </c>
      <c r="AU302" s="171" t="s">
        <v>151</v>
      </c>
      <c r="AV302" s="14" t="s">
        <v>150</v>
      </c>
      <c r="AW302" s="14" t="s">
        <v>31</v>
      </c>
      <c r="AX302" s="14" t="s">
        <v>83</v>
      </c>
      <c r="AY302" s="171" t="s">
        <v>143</v>
      </c>
    </row>
    <row r="303" spans="1:65" s="2" customFormat="1" ht="24.2" customHeight="1" x14ac:dyDescent="0.2">
      <c r="A303" s="33"/>
      <c r="B303" s="146"/>
      <c r="C303" s="178" t="s">
        <v>399</v>
      </c>
      <c r="D303" s="198" t="s">
        <v>215</v>
      </c>
      <c r="E303" s="179" t="s">
        <v>400</v>
      </c>
      <c r="F303" s="180" t="s">
        <v>401</v>
      </c>
      <c r="G303" s="181" t="s">
        <v>314</v>
      </c>
      <c r="H303" s="182">
        <v>17.135999999999999</v>
      </c>
      <c r="I303" s="183"/>
      <c r="J303" s="184">
        <f>ROUND(I303*H303,2)</f>
        <v>0</v>
      </c>
      <c r="K303" s="185"/>
      <c r="L303" s="186"/>
      <c r="M303" s="187" t="s">
        <v>1</v>
      </c>
      <c r="N303" s="188" t="s">
        <v>41</v>
      </c>
      <c r="O303" s="59"/>
      <c r="P303" s="157">
        <f>O303*H303</f>
        <v>0</v>
      </c>
      <c r="Q303" s="157">
        <v>0</v>
      </c>
      <c r="R303" s="157">
        <f>Q303*H303</f>
        <v>0</v>
      </c>
      <c r="S303" s="157">
        <v>0</v>
      </c>
      <c r="T303" s="158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59" t="s">
        <v>210</v>
      </c>
      <c r="AT303" s="159" t="s">
        <v>215</v>
      </c>
      <c r="AU303" s="159" t="s">
        <v>151</v>
      </c>
      <c r="AY303" s="18" t="s">
        <v>143</v>
      </c>
      <c r="BE303" s="160">
        <f>IF(N303="základná",J303,0)</f>
        <v>0</v>
      </c>
      <c r="BF303" s="160">
        <f>IF(N303="znížená",J303,0)</f>
        <v>0</v>
      </c>
      <c r="BG303" s="160">
        <f>IF(N303="zákl. prenesená",J303,0)</f>
        <v>0</v>
      </c>
      <c r="BH303" s="160">
        <f>IF(N303="zníž. prenesená",J303,0)</f>
        <v>0</v>
      </c>
      <c r="BI303" s="160">
        <f>IF(N303="nulová",J303,0)</f>
        <v>0</v>
      </c>
      <c r="BJ303" s="18" t="s">
        <v>151</v>
      </c>
      <c r="BK303" s="160">
        <f>ROUND(I303*H303,2)</f>
        <v>0</v>
      </c>
      <c r="BL303" s="18" t="s">
        <v>182</v>
      </c>
      <c r="BM303" s="159" t="s">
        <v>402</v>
      </c>
    </row>
    <row r="304" spans="1:65" s="13" customFormat="1" x14ac:dyDescent="0.2">
      <c r="B304" s="161"/>
      <c r="D304" s="162" t="s">
        <v>152</v>
      </c>
      <c r="E304" s="163" t="s">
        <v>1</v>
      </c>
      <c r="F304" s="164" t="s">
        <v>403</v>
      </c>
      <c r="H304" s="165">
        <v>17.135999999999999</v>
      </c>
      <c r="I304" s="166"/>
      <c r="L304" s="161"/>
      <c r="M304" s="167"/>
      <c r="N304" s="168"/>
      <c r="O304" s="168"/>
      <c r="P304" s="168"/>
      <c r="Q304" s="168"/>
      <c r="R304" s="168"/>
      <c r="S304" s="168"/>
      <c r="T304" s="169"/>
      <c r="AT304" s="163" t="s">
        <v>152</v>
      </c>
      <c r="AU304" s="163" t="s">
        <v>151</v>
      </c>
      <c r="AV304" s="13" t="s">
        <v>151</v>
      </c>
      <c r="AW304" s="13" t="s">
        <v>31</v>
      </c>
      <c r="AX304" s="13" t="s">
        <v>75</v>
      </c>
      <c r="AY304" s="163" t="s">
        <v>143</v>
      </c>
    </row>
    <row r="305" spans="1:65" s="14" customFormat="1" x14ac:dyDescent="0.2">
      <c r="B305" s="170"/>
      <c r="D305" s="162" t="s">
        <v>152</v>
      </c>
      <c r="E305" s="171" t="s">
        <v>1</v>
      </c>
      <c r="F305" s="172" t="s">
        <v>154</v>
      </c>
      <c r="H305" s="173">
        <v>17.135999999999999</v>
      </c>
      <c r="I305" s="174"/>
      <c r="L305" s="170"/>
      <c r="M305" s="175"/>
      <c r="N305" s="176"/>
      <c r="O305" s="176"/>
      <c r="P305" s="176"/>
      <c r="Q305" s="176"/>
      <c r="R305" s="176"/>
      <c r="S305" s="176"/>
      <c r="T305" s="177"/>
      <c r="AT305" s="171" t="s">
        <v>152</v>
      </c>
      <c r="AU305" s="171" t="s">
        <v>151</v>
      </c>
      <c r="AV305" s="14" t="s">
        <v>150</v>
      </c>
      <c r="AW305" s="14" t="s">
        <v>31</v>
      </c>
      <c r="AX305" s="14" t="s">
        <v>83</v>
      </c>
      <c r="AY305" s="171" t="s">
        <v>143</v>
      </c>
    </row>
    <row r="306" spans="1:65" s="2" customFormat="1" ht="24.2" customHeight="1" x14ac:dyDescent="0.2">
      <c r="A306" s="33"/>
      <c r="B306" s="146"/>
      <c r="C306" s="178" t="s">
        <v>272</v>
      </c>
      <c r="D306" s="198" t="s">
        <v>215</v>
      </c>
      <c r="E306" s="179" t="s">
        <v>404</v>
      </c>
      <c r="F306" s="180" t="s">
        <v>405</v>
      </c>
      <c r="G306" s="181" t="s">
        <v>314</v>
      </c>
      <c r="H306" s="182">
        <v>5.1050000000000004</v>
      </c>
      <c r="I306" s="183"/>
      <c r="J306" s="184">
        <f>ROUND(I306*H306,2)</f>
        <v>0</v>
      </c>
      <c r="K306" s="185"/>
      <c r="L306" s="186"/>
      <c r="M306" s="187" t="s">
        <v>1</v>
      </c>
      <c r="N306" s="188" t="s">
        <v>41</v>
      </c>
      <c r="O306" s="59"/>
      <c r="P306" s="157">
        <f>O306*H306</f>
        <v>0</v>
      </c>
      <c r="Q306" s="157">
        <v>0</v>
      </c>
      <c r="R306" s="157">
        <f>Q306*H306</f>
        <v>0</v>
      </c>
      <c r="S306" s="157">
        <v>0</v>
      </c>
      <c r="T306" s="158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59" t="s">
        <v>210</v>
      </c>
      <c r="AT306" s="159" t="s">
        <v>215</v>
      </c>
      <c r="AU306" s="159" t="s">
        <v>151</v>
      </c>
      <c r="AY306" s="18" t="s">
        <v>143</v>
      </c>
      <c r="BE306" s="160">
        <f>IF(N306="základná",J306,0)</f>
        <v>0</v>
      </c>
      <c r="BF306" s="160">
        <f>IF(N306="znížená",J306,0)</f>
        <v>0</v>
      </c>
      <c r="BG306" s="160">
        <f>IF(N306="zákl. prenesená",J306,0)</f>
        <v>0</v>
      </c>
      <c r="BH306" s="160">
        <f>IF(N306="zníž. prenesená",J306,0)</f>
        <v>0</v>
      </c>
      <c r="BI306" s="160">
        <f>IF(N306="nulová",J306,0)</f>
        <v>0</v>
      </c>
      <c r="BJ306" s="18" t="s">
        <v>151</v>
      </c>
      <c r="BK306" s="160">
        <f>ROUND(I306*H306,2)</f>
        <v>0</v>
      </c>
      <c r="BL306" s="18" t="s">
        <v>182</v>
      </c>
      <c r="BM306" s="159" t="s">
        <v>406</v>
      </c>
    </row>
    <row r="307" spans="1:65" s="13" customFormat="1" x14ac:dyDescent="0.2">
      <c r="B307" s="161"/>
      <c r="D307" s="162" t="s">
        <v>152</v>
      </c>
      <c r="E307" s="163" t="s">
        <v>1</v>
      </c>
      <c r="F307" s="164" t="s">
        <v>407</v>
      </c>
      <c r="H307" s="165">
        <v>5.1050000000000004</v>
      </c>
      <c r="I307" s="166"/>
      <c r="L307" s="161"/>
      <c r="M307" s="167"/>
      <c r="N307" s="168"/>
      <c r="O307" s="168"/>
      <c r="P307" s="168"/>
      <c r="Q307" s="168"/>
      <c r="R307" s="168"/>
      <c r="S307" s="168"/>
      <c r="T307" s="169"/>
      <c r="AT307" s="163" t="s">
        <v>152</v>
      </c>
      <c r="AU307" s="163" t="s">
        <v>151</v>
      </c>
      <c r="AV307" s="13" t="s">
        <v>151</v>
      </c>
      <c r="AW307" s="13" t="s">
        <v>31</v>
      </c>
      <c r="AX307" s="13" t="s">
        <v>75</v>
      </c>
      <c r="AY307" s="163" t="s">
        <v>143</v>
      </c>
    </row>
    <row r="308" spans="1:65" s="14" customFormat="1" x14ac:dyDescent="0.2">
      <c r="B308" s="170"/>
      <c r="D308" s="162" t="s">
        <v>152</v>
      </c>
      <c r="E308" s="171" t="s">
        <v>1</v>
      </c>
      <c r="F308" s="172" t="s">
        <v>154</v>
      </c>
      <c r="H308" s="173">
        <v>5.1050000000000004</v>
      </c>
      <c r="I308" s="174"/>
      <c r="L308" s="170"/>
      <c r="M308" s="175"/>
      <c r="N308" s="176"/>
      <c r="O308" s="176"/>
      <c r="P308" s="176"/>
      <c r="Q308" s="176"/>
      <c r="R308" s="176"/>
      <c r="S308" s="176"/>
      <c r="T308" s="177"/>
      <c r="AT308" s="171" t="s">
        <v>152</v>
      </c>
      <c r="AU308" s="171" t="s">
        <v>151</v>
      </c>
      <c r="AV308" s="14" t="s">
        <v>150</v>
      </c>
      <c r="AW308" s="14" t="s">
        <v>31</v>
      </c>
      <c r="AX308" s="14" t="s">
        <v>83</v>
      </c>
      <c r="AY308" s="171" t="s">
        <v>143</v>
      </c>
    </row>
    <row r="309" spans="1:65" s="2" customFormat="1" ht="24.2" customHeight="1" x14ac:dyDescent="0.2">
      <c r="A309" s="33"/>
      <c r="B309" s="146"/>
      <c r="C309" s="178" t="s">
        <v>408</v>
      </c>
      <c r="D309" s="198" t="s">
        <v>215</v>
      </c>
      <c r="E309" s="179" t="s">
        <v>409</v>
      </c>
      <c r="F309" s="180" t="s">
        <v>410</v>
      </c>
      <c r="G309" s="181" t="s">
        <v>314</v>
      </c>
      <c r="H309" s="182">
        <v>4.08</v>
      </c>
      <c r="I309" s="183"/>
      <c r="J309" s="184">
        <f>ROUND(I309*H309,2)</f>
        <v>0</v>
      </c>
      <c r="K309" s="185"/>
      <c r="L309" s="186"/>
      <c r="M309" s="187" t="s">
        <v>1</v>
      </c>
      <c r="N309" s="188" t="s">
        <v>41</v>
      </c>
      <c r="O309" s="59"/>
      <c r="P309" s="157">
        <f>O309*H309</f>
        <v>0</v>
      </c>
      <c r="Q309" s="157">
        <v>0</v>
      </c>
      <c r="R309" s="157">
        <f>Q309*H309</f>
        <v>0</v>
      </c>
      <c r="S309" s="157">
        <v>0</v>
      </c>
      <c r="T309" s="158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59" t="s">
        <v>210</v>
      </c>
      <c r="AT309" s="159" t="s">
        <v>215</v>
      </c>
      <c r="AU309" s="159" t="s">
        <v>151</v>
      </c>
      <c r="AY309" s="18" t="s">
        <v>143</v>
      </c>
      <c r="BE309" s="160">
        <f>IF(N309="základná",J309,0)</f>
        <v>0</v>
      </c>
      <c r="BF309" s="160">
        <f>IF(N309="znížená",J309,0)</f>
        <v>0</v>
      </c>
      <c r="BG309" s="160">
        <f>IF(N309="zákl. prenesená",J309,0)</f>
        <v>0</v>
      </c>
      <c r="BH309" s="160">
        <f>IF(N309="zníž. prenesená",J309,0)</f>
        <v>0</v>
      </c>
      <c r="BI309" s="160">
        <f>IF(N309="nulová",J309,0)</f>
        <v>0</v>
      </c>
      <c r="BJ309" s="18" t="s">
        <v>151</v>
      </c>
      <c r="BK309" s="160">
        <f>ROUND(I309*H309,2)</f>
        <v>0</v>
      </c>
      <c r="BL309" s="18" t="s">
        <v>182</v>
      </c>
      <c r="BM309" s="159" t="s">
        <v>411</v>
      </c>
    </row>
    <row r="310" spans="1:65" s="13" customFormat="1" x14ac:dyDescent="0.2">
      <c r="B310" s="161"/>
      <c r="D310" s="162" t="s">
        <v>152</v>
      </c>
      <c r="E310" s="163" t="s">
        <v>1</v>
      </c>
      <c r="F310" s="164" t="s">
        <v>412</v>
      </c>
      <c r="H310" s="165">
        <v>4.08</v>
      </c>
      <c r="I310" s="166"/>
      <c r="L310" s="161"/>
      <c r="M310" s="167"/>
      <c r="N310" s="168"/>
      <c r="O310" s="168"/>
      <c r="P310" s="168"/>
      <c r="Q310" s="168"/>
      <c r="R310" s="168"/>
      <c r="S310" s="168"/>
      <c r="T310" s="169"/>
      <c r="AT310" s="163" t="s">
        <v>152</v>
      </c>
      <c r="AU310" s="163" t="s">
        <v>151</v>
      </c>
      <c r="AV310" s="13" t="s">
        <v>151</v>
      </c>
      <c r="AW310" s="13" t="s">
        <v>31</v>
      </c>
      <c r="AX310" s="13" t="s">
        <v>75</v>
      </c>
      <c r="AY310" s="163" t="s">
        <v>143</v>
      </c>
    </row>
    <row r="311" spans="1:65" s="14" customFormat="1" x14ac:dyDescent="0.2">
      <c r="B311" s="170"/>
      <c r="D311" s="162" t="s">
        <v>152</v>
      </c>
      <c r="E311" s="171" t="s">
        <v>1</v>
      </c>
      <c r="F311" s="172" t="s">
        <v>154</v>
      </c>
      <c r="H311" s="173">
        <v>4.08</v>
      </c>
      <c r="I311" s="174"/>
      <c r="L311" s="170"/>
      <c r="M311" s="175"/>
      <c r="N311" s="176"/>
      <c r="O311" s="176"/>
      <c r="P311" s="176"/>
      <c r="Q311" s="176"/>
      <c r="R311" s="176"/>
      <c r="S311" s="176"/>
      <c r="T311" s="177"/>
      <c r="AT311" s="171" t="s">
        <v>152</v>
      </c>
      <c r="AU311" s="171" t="s">
        <v>151</v>
      </c>
      <c r="AV311" s="14" t="s">
        <v>150</v>
      </c>
      <c r="AW311" s="14" t="s">
        <v>31</v>
      </c>
      <c r="AX311" s="14" t="s">
        <v>83</v>
      </c>
      <c r="AY311" s="171" t="s">
        <v>143</v>
      </c>
    </row>
    <row r="312" spans="1:65" s="2" customFormat="1" ht="24.2" customHeight="1" x14ac:dyDescent="0.2">
      <c r="A312" s="33"/>
      <c r="B312" s="146"/>
      <c r="C312" s="178" t="s">
        <v>279</v>
      </c>
      <c r="D312" s="198" t="s">
        <v>215</v>
      </c>
      <c r="E312" s="179" t="s">
        <v>413</v>
      </c>
      <c r="F312" s="180" t="s">
        <v>414</v>
      </c>
      <c r="G312" s="181" t="s">
        <v>314</v>
      </c>
      <c r="H312" s="182">
        <v>6.12</v>
      </c>
      <c r="I312" s="183"/>
      <c r="J312" s="184">
        <f>ROUND(I312*H312,2)</f>
        <v>0</v>
      </c>
      <c r="K312" s="185"/>
      <c r="L312" s="186"/>
      <c r="M312" s="187" t="s">
        <v>1</v>
      </c>
      <c r="N312" s="188" t="s">
        <v>41</v>
      </c>
      <c r="O312" s="59"/>
      <c r="P312" s="157">
        <f>O312*H312</f>
        <v>0</v>
      </c>
      <c r="Q312" s="157">
        <v>0</v>
      </c>
      <c r="R312" s="157">
        <f>Q312*H312</f>
        <v>0</v>
      </c>
      <c r="S312" s="157">
        <v>0</v>
      </c>
      <c r="T312" s="158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59" t="s">
        <v>210</v>
      </c>
      <c r="AT312" s="159" t="s">
        <v>215</v>
      </c>
      <c r="AU312" s="159" t="s">
        <v>151</v>
      </c>
      <c r="AY312" s="18" t="s">
        <v>143</v>
      </c>
      <c r="BE312" s="160">
        <f>IF(N312="základná",J312,0)</f>
        <v>0</v>
      </c>
      <c r="BF312" s="160">
        <f>IF(N312="znížená",J312,0)</f>
        <v>0</v>
      </c>
      <c r="BG312" s="160">
        <f>IF(N312="zákl. prenesená",J312,0)</f>
        <v>0</v>
      </c>
      <c r="BH312" s="160">
        <f>IF(N312="zníž. prenesená",J312,0)</f>
        <v>0</v>
      </c>
      <c r="BI312" s="160">
        <f>IF(N312="nulová",J312,0)</f>
        <v>0</v>
      </c>
      <c r="BJ312" s="18" t="s">
        <v>151</v>
      </c>
      <c r="BK312" s="160">
        <f>ROUND(I312*H312,2)</f>
        <v>0</v>
      </c>
      <c r="BL312" s="18" t="s">
        <v>182</v>
      </c>
      <c r="BM312" s="159" t="s">
        <v>415</v>
      </c>
    </row>
    <row r="313" spans="1:65" s="13" customFormat="1" x14ac:dyDescent="0.2">
      <c r="B313" s="161"/>
      <c r="D313" s="162" t="s">
        <v>152</v>
      </c>
      <c r="E313" s="163" t="s">
        <v>1</v>
      </c>
      <c r="F313" s="164" t="s">
        <v>416</v>
      </c>
      <c r="H313" s="165">
        <v>6.12</v>
      </c>
      <c r="I313" s="166"/>
      <c r="L313" s="161"/>
      <c r="M313" s="167"/>
      <c r="N313" s="168"/>
      <c r="O313" s="168"/>
      <c r="P313" s="168"/>
      <c r="Q313" s="168"/>
      <c r="R313" s="168"/>
      <c r="S313" s="168"/>
      <c r="T313" s="169"/>
      <c r="AT313" s="163" t="s">
        <v>152</v>
      </c>
      <c r="AU313" s="163" t="s">
        <v>151</v>
      </c>
      <c r="AV313" s="13" t="s">
        <v>151</v>
      </c>
      <c r="AW313" s="13" t="s">
        <v>31</v>
      </c>
      <c r="AX313" s="13" t="s">
        <v>75</v>
      </c>
      <c r="AY313" s="163" t="s">
        <v>143</v>
      </c>
    </row>
    <row r="314" spans="1:65" s="14" customFormat="1" x14ac:dyDescent="0.2">
      <c r="B314" s="170"/>
      <c r="D314" s="162" t="s">
        <v>152</v>
      </c>
      <c r="E314" s="171" t="s">
        <v>1</v>
      </c>
      <c r="F314" s="172" t="s">
        <v>154</v>
      </c>
      <c r="H314" s="173">
        <v>6.12</v>
      </c>
      <c r="I314" s="174"/>
      <c r="L314" s="170"/>
      <c r="M314" s="175"/>
      <c r="N314" s="176"/>
      <c r="O314" s="176"/>
      <c r="P314" s="176"/>
      <c r="Q314" s="176"/>
      <c r="R314" s="176"/>
      <c r="S314" s="176"/>
      <c r="T314" s="177"/>
      <c r="AT314" s="171" t="s">
        <v>152</v>
      </c>
      <c r="AU314" s="171" t="s">
        <v>151</v>
      </c>
      <c r="AV314" s="14" t="s">
        <v>150</v>
      </c>
      <c r="AW314" s="14" t="s">
        <v>31</v>
      </c>
      <c r="AX314" s="14" t="s">
        <v>83</v>
      </c>
      <c r="AY314" s="171" t="s">
        <v>143</v>
      </c>
    </row>
    <row r="315" spans="1:65" s="2" customFormat="1" ht="24.2" customHeight="1" x14ac:dyDescent="0.2">
      <c r="A315" s="33"/>
      <c r="B315" s="146"/>
      <c r="C315" s="147" t="s">
        <v>417</v>
      </c>
      <c r="D315" s="197" t="s">
        <v>146</v>
      </c>
      <c r="E315" s="148" t="s">
        <v>418</v>
      </c>
      <c r="F315" s="149" t="s">
        <v>419</v>
      </c>
      <c r="G315" s="150" t="s">
        <v>314</v>
      </c>
      <c r="H315" s="151">
        <v>0</v>
      </c>
      <c r="I315" s="152"/>
      <c r="J315" s="153">
        <f>ROUND(I315*H315,2)</f>
        <v>0</v>
      </c>
      <c r="K315" s="154"/>
      <c r="L315" s="34"/>
      <c r="M315" s="155" t="s">
        <v>1</v>
      </c>
      <c r="N315" s="156" t="s">
        <v>41</v>
      </c>
      <c r="O315" s="59"/>
      <c r="P315" s="157">
        <f>O315*H315</f>
        <v>0</v>
      </c>
      <c r="Q315" s="157">
        <v>0</v>
      </c>
      <c r="R315" s="157">
        <f>Q315*H315</f>
        <v>0</v>
      </c>
      <c r="S315" s="157">
        <v>0</v>
      </c>
      <c r="T315" s="158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59" t="s">
        <v>182</v>
      </c>
      <c r="AT315" s="159" t="s">
        <v>146</v>
      </c>
      <c r="AU315" s="159" t="s">
        <v>151</v>
      </c>
      <c r="AY315" s="18" t="s">
        <v>143</v>
      </c>
      <c r="BE315" s="160">
        <f>IF(N315="základná",J315,0)</f>
        <v>0</v>
      </c>
      <c r="BF315" s="160">
        <f>IF(N315="znížená",J315,0)</f>
        <v>0</v>
      </c>
      <c r="BG315" s="160">
        <f>IF(N315="zákl. prenesená",J315,0)</f>
        <v>0</v>
      </c>
      <c r="BH315" s="160">
        <f>IF(N315="zníž. prenesená",J315,0)</f>
        <v>0</v>
      </c>
      <c r="BI315" s="160">
        <f>IF(N315="nulová",J315,0)</f>
        <v>0</v>
      </c>
      <c r="BJ315" s="18" t="s">
        <v>151</v>
      </c>
      <c r="BK315" s="160">
        <f>ROUND(I315*H315,2)</f>
        <v>0</v>
      </c>
      <c r="BL315" s="18" t="s">
        <v>182</v>
      </c>
      <c r="BM315" s="159" t="s">
        <v>420</v>
      </c>
    </row>
    <row r="316" spans="1:65" s="13" customFormat="1" x14ac:dyDescent="0.2">
      <c r="B316" s="161"/>
      <c r="D316" s="162" t="s">
        <v>152</v>
      </c>
      <c r="E316" s="163" t="s">
        <v>1</v>
      </c>
      <c r="F316" s="164" t="s">
        <v>75</v>
      </c>
      <c r="H316" s="165">
        <v>0</v>
      </c>
      <c r="I316" s="166"/>
      <c r="L316" s="161"/>
      <c r="M316" s="167"/>
      <c r="N316" s="168"/>
      <c r="O316" s="168"/>
      <c r="P316" s="168"/>
      <c r="Q316" s="168"/>
      <c r="R316" s="168"/>
      <c r="S316" s="168"/>
      <c r="T316" s="169"/>
      <c r="AT316" s="163" t="s">
        <v>152</v>
      </c>
      <c r="AU316" s="163" t="s">
        <v>151</v>
      </c>
      <c r="AV316" s="13" t="s">
        <v>151</v>
      </c>
      <c r="AW316" s="13" t="s">
        <v>31</v>
      </c>
      <c r="AX316" s="13" t="s">
        <v>75</v>
      </c>
      <c r="AY316" s="163" t="s">
        <v>143</v>
      </c>
    </row>
    <row r="317" spans="1:65" s="14" customFormat="1" x14ac:dyDescent="0.2">
      <c r="B317" s="170"/>
      <c r="D317" s="162" t="s">
        <v>152</v>
      </c>
      <c r="E317" s="171" t="s">
        <v>1</v>
      </c>
      <c r="F317" s="172" t="s">
        <v>154</v>
      </c>
      <c r="H317" s="173">
        <v>0</v>
      </c>
      <c r="I317" s="174"/>
      <c r="L317" s="170"/>
      <c r="M317" s="175"/>
      <c r="N317" s="176"/>
      <c r="O317" s="176"/>
      <c r="P317" s="176"/>
      <c r="Q317" s="176"/>
      <c r="R317" s="176"/>
      <c r="S317" s="176"/>
      <c r="T317" s="177"/>
      <c r="AT317" s="171" t="s">
        <v>152</v>
      </c>
      <c r="AU317" s="171" t="s">
        <v>151</v>
      </c>
      <c r="AV317" s="14" t="s">
        <v>150</v>
      </c>
      <c r="AW317" s="14" t="s">
        <v>31</v>
      </c>
      <c r="AX317" s="14" t="s">
        <v>83</v>
      </c>
      <c r="AY317" s="171" t="s">
        <v>143</v>
      </c>
    </row>
    <row r="318" spans="1:65" s="2" customFormat="1" ht="24.2" customHeight="1" x14ac:dyDescent="0.2">
      <c r="A318" s="33"/>
      <c r="B318" s="146"/>
      <c r="C318" s="178" t="s">
        <v>284</v>
      </c>
      <c r="D318" s="198" t="s">
        <v>215</v>
      </c>
      <c r="E318" s="179" t="s">
        <v>421</v>
      </c>
      <c r="F318" s="180" t="s">
        <v>422</v>
      </c>
      <c r="G318" s="181" t="s">
        <v>314</v>
      </c>
      <c r="H318" s="182">
        <v>0</v>
      </c>
      <c r="I318" s="183"/>
      <c r="J318" s="184">
        <f>ROUND(I318*H318,2)</f>
        <v>0</v>
      </c>
      <c r="K318" s="185"/>
      <c r="L318" s="186"/>
      <c r="M318" s="187" t="s">
        <v>1</v>
      </c>
      <c r="N318" s="188" t="s">
        <v>41</v>
      </c>
      <c r="O318" s="59"/>
      <c r="P318" s="157">
        <f>O318*H318</f>
        <v>0</v>
      </c>
      <c r="Q318" s="157">
        <v>0</v>
      </c>
      <c r="R318" s="157">
        <f>Q318*H318</f>
        <v>0</v>
      </c>
      <c r="S318" s="157">
        <v>0</v>
      </c>
      <c r="T318" s="158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59" t="s">
        <v>210</v>
      </c>
      <c r="AT318" s="159" t="s">
        <v>215</v>
      </c>
      <c r="AU318" s="159" t="s">
        <v>151</v>
      </c>
      <c r="AY318" s="18" t="s">
        <v>143</v>
      </c>
      <c r="BE318" s="160">
        <f>IF(N318="základná",J318,0)</f>
        <v>0</v>
      </c>
      <c r="BF318" s="160">
        <f>IF(N318="znížená",J318,0)</f>
        <v>0</v>
      </c>
      <c r="BG318" s="160">
        <f>IF(N318="zákl. prenesená",J318,0)</f>
        <v>0</v>
      </c>
      <c r="BH318" s="160">
        <f>IF(N318="zníž. prenesená",J318,0)</f>
        <v>0</v>
      </c>
      <c r="BI318" s="160">
        <f>IF(N318="nulová",J318,0)</f>
        <v>0</v>
      </c>
      <c r="BJ318" s="18" t="s">
        <v>151</v>
      </c>
      <c r="BK318" s="160">
        <f>ROUND(I318*H318,2)</f>
        <v>0</v>
      </c>
      <c r="BL318" s="18" t="s">
        <v>182</v>
      </c>
      <c r="BM318" s="159" t="s">
        <v>423</v>
      </c>
    </row>
    <row r="319" spans="1:65" s="13" customFormat="1" x14ac:dyDescent="0.2">
      <c r="B319" s="161"/>
      <c r="D319" s="162" t="s">
        <v>152</v>
      </c>
      <c r="E319" s="163" t="s">
        <v>1</v>
      </c>
      <c r="F319" s="164" t="s">
        <v>75</v>
      </c>
      <c r="H319" s="165">
        <v>0</v>
      </c>
      <c r="I319" s="166"/>
      <c r="L319" s="161"/>
      <c r="M319" s="167"/>
      <c r="N319" s="168"/>
      <c r="O319" s="168"/>
      <c r="P319" s="168"/>
      <c r="Q319" s="168"/>
      <c r="R319" s="168"/>
      <c r="S319" s="168"/>
      <c r="T319" s="169"/>
      <c r="AT319" s="163" t="s">
        <v>152</v>
      </c>
      <c r="AU319" s="163" t="s">
        <v>151</v>
      </c>
      <c r="AV319" s="13" t="s">
        <v>151</v>
      </c>
      <c r="AW319" s="13" t="s">
        <v>31</v>
      </c>
      <c r="AX319" s="13" t="s">
        <v>75</v>
      </c>
      <c r="AY319" s="163" t="s">
        <v>143</v>
      </c>
    </row>
    <row r="320" spans="1:65" s="14" customFormat="1" x14ac:dyDescent="0.2">
      <c r="B320" s="170"/>
      <c r="D320" s="162" t="s">
        <v>152</v>
      </c>
      <c r="E320" s="171" t="s">
        <v>1</v>
      </c>
      <c r="F320" s="172" t="s">
        <v>154</v>
      </c>
      <c r="H320" s="173">
        <v>0</v>
      </c>
      <c r="I320" s="174"/>
      <c r="L320" s="170"/>
      <c r="M320" s="175"/>
      <c r="N320" s="176"/>
      <c r="O320" s="176"/>
      <c r="P320" s="176"/>
      <c r="Q320" s="176"/>
      <c r="R320" s="176"/>
      <c r="S320" s="176"/>
      <c r="T320" s="177"/>
      <c r="AT320" s="171" t="s">
        <v>152</v>
      </c>
      <c r="AU320" s="171" t="s">
        <v>151</v>
      </c>
      <c r="AV320" s="14" t="s">
        <v>150</v>
      </c>
      <c r="AW320" s="14" t="s">
        <v>31</v>
      </c>
      <c r="AX320" s="14" t="s">
        <v>83</v>
      </c>
      <c r="AY320" s="171" t="s">
        <v>143</v>
      </c>
    </row>
    <row r="321" spans="1:65" s="2" customFormat="1" ht="14.45" customHeight="1" x14ac:dyDescent="0.2">
      <c r="A321" s="33"/>
      <c r="B321" s="146"/>
      <c r="C321" s="147" t="s">
        <v>424</v>
      </c>
      <c r="D321" s="197" t="s">
        <v>146</v>
      </c>
      <c r="E321" s="148" t="s">
        <v>425</v>
      </c>
      <c r="F321" s="149" t="s">
        <v>426</v>
      </c>
      <c r="G321" s="150" t="s">
        <v>314</v>
      </c>
      <c r="H321" s="151">
        <v>10.475</v>
      </c>
      <c r="I321" s="152"/>
      <c r="J321" s="153">
        <f>ROUND(I321*H321,2)</f>
        <v>0</v>
      </c>
      <c r="K321" s="154"/>
      <c r="L321" s="34"/>
      <c r="M321" s="155" t="s">
        <v>1</v>
      </c>
      <c r="N321" s="156" t="s">
        <v>41</v>
      </c>
      <c r="O321" s="59"/>
      <c r="P321" s="157">
        <f>O321*H321</f>
        <v>0</v>
      </c>
      <c r="Q321" s="157">
        <v>0</v>
      </c>
      <c r="R321" s="157">
        <f>Q321*H321</f>
        <v>0</v>
      </c>
      <c r="S321" s="157">
        <v>0</v>
      </c>
      <c r="T321" s="158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59" t="s">
        <v>182</v>
      </c>
      <c r="AT321" s="159" t="s">
        <v>146</v>
      </c>
      <c r="AU321" s="159" t="s">
        <v>151</v>
      </c>
      <c r="AY321" s="18" t="s">
        <v>143</v>
      </c>
      <c r="BE321" s="160">
        <f>IF(N321="základná",J321,0)</f>
        <v>0</v>
      </c>
      <c r="BF321" s="160">
        <f>IF(N321="znížená",J321,0)</f>
        <v>0</v>
      </c>
      <c r="BG321" s="160">
        <f>IF(N321="zákl. prenesená",J321,0)</f>
        <v>0</v>
      </c>
      <c r="BH321" s="160">
        <f>IF(N321="zníž. prenesená",J321,0)</f>
        <v>0</v>
      </c>
      <c r="BI321" s="160">
        <f>IF(N321="nulová",J321,0)</f>
        <v>0</v>
      </c>
      <c r="BJ321" s="18" t="s">
        <v>151</v>
      </c>
      <c r="BK321" s="160">
        <f>ROUND(I321*H321,2)</f>
        <v>0</v>
      </c>
      <c r="BL321" s="18" t="s">
        <v>182</v>
      </c>
      <c r="BM321" s="159" t="s">
        <v>427</v>
      </c>
    </row>
    <row r="322" spans="1:65" s="13" customFormat="1" x14ac:dyDescent="0.2">
      <c r="B322" s="161"/>
      <c r="D322" s="162" t="s">
        <v>152</v>
      </c>
      <c r="E322" s="163" t="s">
        <v>1</v>
      </c>
      <c r="F322" s="164" t="s">
        <v>428</v>
      </c>
      <c r="H322" s="165">
        <v>10.475</v>
      </c>
      <c r="I322" s="166"/>
      <c r="L322" s="161"/>
      <c r="M322" s="167"/>
      <c r="N322" s="168"/>
      <c r="O322" s="168"/>
      <c r="P322" s="168"/>
      <c r="Q322" s="168"/>
      <c r="R322" s="168"/>
      <c r="S322" s="168"/>
      <c r="T322" s="169"/>
      <c r="AT322" s="163" t="s">
        <v>152</v>
      </c>
      <c r="AU322" s="163" t="s">
        <v>151</v>
      </c>
      <c r="AV322" s="13" t="s">
        <v>151</v>
      </c>
      <c r="AW322" s="13" t="s">
        <v>31</v>
      </c>
      <c r="AX322" s="13" t="s">
        <v>75</v>
      </c>
      <c r="AY322" s="163" t="s">
        <v>143</v>
      </c>
    </row>
    <row r="323" spans="1:65" s="14" customFormat="1" x14ac:dyDescent="0.2">
      <c r="B323" s="170"/>
      <c r="D323" s="162" t="s">
        <v>152</v>
      </c>
      <c r="E323" s="171" t="s">
        <v>1</v>
      </c>
      <c r="F323" s="172" t="s">
        <v>154</v>
      </c>
      <c r="H323" s="173">
        <v>10.475</v>
      </c>
      <c r="I323" s="174"/>
      <c r="L323" s="170"/>
      <c r="M323" s="175"/>
      <c r="N323" s="176"/>
      <c r="O323" s="176"/>
      <c r="P323" s="176"/>
      <c r="Q323" s="176"/>
      <c r="R323" s="176"/>
      <c r="S323" s="176"/>
      <c r="T323" s="177"/>
      <c r="AT323" s="171" t="s">
        <v>152</v>
      </c>
      <c r="AU323" s="171" t="s">
        <v>151</v>
      </c>
      <c r="AV323" s="14" t="s">
        <v>150</v>
      </c>
      <c r="AW323" s="14" t="s">
        <v>31</v>
      </c>
      <c r="AX323" s="14" t="s">
        <v>83</v>
      </c>
      <c r="AY323" s="171" t="s">
        <v>143</v>
      </c>
    </row>
    <row r="324" spans="1:65" s="2" customFormat="1" ht="24.2" customHeight="1" x14ac:dyDescent="0.2">
      <c r="A324" s="33"/>
      <c r="B324" s="146"/>
      <c r="C324" s="178" t="s">
        <v>287</v>
      </c>
      <c r="D324" s="198" t="s">
        <v>215</v>
      </c>
      <c r="E324" s="179" t="s">
        <v>429</v>
      </c>
      <c r="F324" s="180" t="s">
        <v>430</v>
      </c>
      <c r="G324" s="181" t="s">
        <v>314</v>
      </c>
      <c r="H324" s="182">
        <v>5.61</v>
      </c>
      <c r="I324" s="183"/>
      <c r="J324" s="184">
        <f>ROUND(I324*H324,2)</f>
        <v>0</v>
      </c>
      <c r="K324" s="185"/>
      <c r="L324" s="186"/>
      <c r="M324" s="187" t="s">
        <v>1</v>
      </c>
      <c r="N324" s="188" t="s">
        <v>41</v>
      </c>
      <c r="O324" s="59"/>
      <c r="P324" s="157">
        <f>O324*H324</f>
        <v>0</v>
      </c>
      <c r="Q324" s="157">
        <v>0</v>
      </c>
      <c r="R324" s="157">
        <f>Q324*H324</f>
        <v>0</v>
      </c>
      <c r="S324" s="157">
        <v>0</v>
      </c>
      <c r="T324" s="158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59" t="s">
        <v>210</v>
      </c>
      <c r="AT324" s="159" t="s">
        <v>215</v>
      </c>
      <c r="AU324" s="159" t="s">
        <v>151</v>
      </c>
      <c r="AY324" s="18" t="s">
        <v>143</v>
      </c>
      <c r="BE324" s="160">
        <f>IF(N324="základná",J324,0)</f>
        <v>0</v>
      </c>
      <c r="BF324" s="160">
        <f>IF(N324="znížená",J324,0)</f>
        <v>0</v>
      </c>
      <c r="BG324" s="160">
        <f>IF(N324="zákl. prenesená",J324,0)</f>
        <v>0</v>
      </c>
      <c r="BH324" s="160">
        <f>IF(N324="zníž. prenesená",J324,0)</f>
        <v>0</v>
      </c>
      <c r="BI324" s="160">
        <f>IF(N324="nulová",J324,0)</f>
        <v>0</v>
      </c>
      <c r="BJ324" s="18" t="s">
        <v>151</v>
      </c>
      <c r="BK324" s="160">
        <f>ROUND(I324*H324,2)</f>
        <v>0</v>
      </c>
      <c r="BL324" s="18" t="s">
        <v>182</v>
      </c>
      <c r="BM324" s="159" t="s">
        <v>431</v>
      </c>
    </row>
    <row r="325" spans="1:65" s="13" customFormat="1" x14ac:dyDescent="0.2">
      <c r="B325" s="161"/>
      <c r="D325" s="162" t="s">
        <v>152</v>
      </c>
      <c r="E325" s="163" t="s">
        <v>1</v>
      </c>
      <c r="F325" s="164" t="s">
        <v>432</v>
      </c>
      <c r="H325" s="165">
        <v>5.61</v>
      </c>
      <c r="I325" s="166"/>
      <c r="L325" s="161"/>
      <c r="M325" s="167"/>
      <c r="N325" s="168"/>
      <c r="O325" s="168"/>
      <c r="P325" s="168"/>
      <c r="Q325" s="168"/>
      <c r="R325" s="168"/>
      <c r="S325" s="168"/>
      <c r="T325" s="169"/>
      <c r="AT325" s="163" t="s">
        <v>152</v>
      </c>
      <c r="AU325" s="163" t="s">
        <v>151</v>
      </c>
      <c r="AV325" s="13" t="s">
        <v>151</v>
      </c>
      <c r="AW325" s="13" t="s">
        <v>31</v>
      </c>
      <c r="AX325" s="13" t="s">
        <v>75</v>
      </c>
      <c r="AY325" s="163" t="s">
        <v>143</v>
      </c>
    </row>
    <row r="326" spans="1:65" s="14" customFormat="1" x14ac:dyDescent="0.2">
      <c r="B326" s="170"/>
      <c r="D326" s="162" t="s">
        <v>152</v>
      </c>
      <c r="E326" s="171" t="s">
        <v>1</v>
      </c>
      <c r="F326" s="172" t="s">
        <v>154</v>
      </c>
      <c r="H326" s="173">
        <v>5.61</v>
      </c>
      <c r="I326" s="174"/>
      <c r="L326" s="170"/>
      <c r="M326" s="175"/>
      <c r="N326" s="176"/>
      <c r="O326" s="176"/>
      <c r="P326" s="176"/>
      <c r="Q326" s="176"/>
      <c r="R326" s="176"/>
      <c r="S326" s="176"/>
      <c r="T326" s="177"/>
      <c r="AT326" s="171" t="s">
        <v>152</v>
      </c>
      <c r="AU326" s="171" t="s">
        <v>151</v>
      </c>
      <c r="AV326" s="14" t="s">
        <v>150</v>
      </c>
      <c r="AW326" s="14" t="s">
        <v>31</v>
      </c>
      <c r="AX326" s="14" t="s">
        <v>83</v>
      </c>
      <c r="AY326" s="171" t="s">
        <v>143</v>
      </c>
    </row>
    <row r="327" spans="1:65" s="2" customFormat="1" ht="24.2" customHeight="1" x14ac:dyDescent="0.2">
      <c r="A327" s="33"/>
      <c r="B327" s="146"/>
      <c r="C327" s="178" t="s">
        <v>433</v>
      </c>
      <c r="D327" s="198" t="s">
        <v>215</v>
      </c>
      <c r="E327" s="179" t="s">
        <v>434</v>
      </c>
      <c r="F327" s="180" t="s">
        <v>435</v>
      </c>
      <c r="G327" s="181" t="s">
        <v>314</v>
      </c>
      <c r="H327" s="182">
        <v>5.0490000000000004</v>
      </c>
      <c r="I327" s="183"/>
      <c r="J327" s="184">
        <f>ROUND(I327*H327,2)</f>
        <v>0</v>
      </c>
      <c r="K327" s="185"/>
      <c r="L327" s="186"/>
      <c r="M327" s="187" t="s">
        <v>1</v>
      </c>
      <c r="N327" s="188" t="s">
        <v>41</v>
      </c>
      <c r="O327" s="59"/>
      <c r="P327" s="157">
        <f>O327*H327</f>
        <v>0</v>
      </c>
      <c r="Q327" s="157">
        <v>0</v>
      </c>
      <c r="R327" s="157">
        <f>Q327*H327</f>
        <v>0</v>
      </c>
      <c r="S327" s="157">
        <v>0</v>
      </c>
      <c r="T327" s="158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59" t="s">
        <v>210</v>
      </c>
      <c r="AT327" s="159" t="s">
        <v>215</v>
      </c>
      <c r="AU327" s="159" t="s">
        <v>151</v>
      </c>
      <c r="AY327" s="18" t="s">
        <v>143</v>
      </c>
      <c r="BE327" s="160">
        <f>IF(N327="základná",J327,0)</f>
        <v>0</v>
      </c>
      <c r="BF327" s="160">
        <f>IF(N327="znížená",J327,0)</f>
        <v>0</v>
      </c>
      <c r="BG327" s="160">
        <f>IF(N327="zákl. prenesená",J327,0)</f>
        <v>0</v>
      </c>
      <c r="BH327" s="160">
        <f>IF(N327="zníž. prenesená",J327,0)</f>
        <v>0</v>
      </c>
      <c r="BI327" s="160">
        <f>IF(N327="nulová",J327,0)</f>
        <v>0</v>
      </c>
      <c r="BJ327" s="18" t="s">
        <v>151</v>
      </c>
      <c r="BK327" s="160">
        <f>ROUND(I327*H327,2)</f>
        <v>0</v>
      </c>
      <c r="BL327" s="18" t="s">
        <v>182</v>
      </c>
      <c r="BM327" s="159" t="s">
        <v>436</v>
      </c>
    </row>
    <row r="328" spans="1:65" s="13" customFormat="1" x14ac:dyDescent="0.2">
      <c r="B328" s="161"/>
      <c r="D328" s="162" t="s">
        <v>152</v>
      </c>
      <c r="E328" s="163" t="s">
        <v>1</v>
      </c>
      <c r="F328" s="164" t="s">
        <v>437</v>
      </c>
      <c r="H328" s="165">
        <v>5.0490000000000004</v>
      </c>
      <c r="I328" s="166"/>
      <c r="L328" s="161"/>
      <c r="M328" s="167"/>
      <c r="N328" s="168"/>
      <c r="O328" s="168"/>
      <c r="P328" s="168"/>
      <c r="Q328" s="168"/>
      <c r="R328" s="168"/>
      <c r="S328" s="168"/>
      <c r="T328" s="169"/>
      <c r="AT328" s="163" t="s">
        <v>152</v>
      </c>
      <c r="AU328" s="163" t="s">
        <v>151</v>
      </c>
      <c r="AV328" s="13" t="s">
        <v>151</v>
      </c>
      <c r="AW328" s="13" t="s">
        <v>31</v>
      </c>
      <c r="AX328" s="13" t="s">
        <v>75</v>
      </c>
      <c r="AY328" s="163" t="s">
        <v>143</v>
      </c>
    </row>
    <row r="329" spans="1:65" s="14" customFormat="1" x14ac:dyDescent="0.2">
      <c r="B329" s="170"/>
      <c r="D329" s="162" t="s">
        <v>152</v>
      </c>
      <c r="E329" s="171" t="s">
        <v>1</v>
      </c>
      <c r="F329" s="172" t="s">
        <v>154</v>
      </c>
      <c r="H329" s="173">
        <v>5.0490000000000004</v>
      </c>
      <c r="I329" s="174"/>
      <c r="L329" s="170"/>
      <c r="M329" s="175"/>
      <c r="N329" s="176"/>
      <c r="O329" s="176"/>
      <c r="P329" s="176"/>
      <c r="Q329" s="176"/>
      <c r="R329" s="176"/>
      <c r="S329" s="176"/>
      <c r="T329" s="177"/>
      <c r="AT329" s="171" t="s">
        <v>152</v>
      </c>
      <c r="AU329" s="171" t="s">
        <v>151</v>
      </c>
      <c r="AV329" s="14" t="s">
        <v>150</v>
      </c>
      <c r="AW329" s="14" t="s">
        <v>31</v>
      </c>
      <c r="AX329" s="14" t="s">
        <v>83</v>
      </c>
      <c r="AY329" s="171" t="s">
        <v>143</v>
      </c>
    </row>
    <row r="330" spans="1:65" s="2" customFormat="1" ht="24.2" customHeight="1" x14ac:dyDescent="0.2">
      <c r="A330" s="33"/>
      <c r="B330" s="146"/>
      <c r="C330" s="147" t="s">
        <v>292</v>
      </c>
      <c r="D330" s="197" t="s">
        <v>146</v>
      </c>
      <c r="E330" s="148" t="s">
        <v>438</v>
      </c>
      <c r="F330" s="149" t="s">
        <v>439</v>
      </c>
      <c r="G330" s="150" t="s">
        <v>178</v>
      </c>
      <c r="H330" s="151">
        <v>1</v>
      </c>
      <c r="I330" s="152"/>
      <c r="J330" s="153">
        <f>ROUND(I330*H330,2)</f>
        <v>0</v>
      </c>
      <c r="K330" s="154"/>
      <c r="L330" s="34"/>
      <c r="M330" s="155" t="s">
        <v>1</v>
      </c>
      <c r="N330" s="156" t="s">
        <v>41</v>
      </c>
      <c r="O330" s="59"/>
      <c r="P330" s="157">
        <f>O330*H330</f>
        <v>0</v>
      </c>
      <c r="Q330" s="157">
        <v>0</v>
      </c>
      <c r="R330" s="157">
        <f>Q330*H330</f>
        <v>0</v>
      </c>
      <c r="S330" s="157">
        <v>0</v>
      </c>
      <c r="T330" s="158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59" t="s">
        <v>182</v>
      </c>
      <c r="AT330" s="159" t="s">
        <v>146</v>
      </c>
      <c r="AU330" s="159" t="s">
        <v>151</v>
      </c>
      <c r="AY330" s="18" t="s">
        <v>143</v>
      </c>
      <c r="BE330" s="160">
        <f>IF(N330="základná",J330,0)</f>
        <v>0</v>
      </c>
      <c r="BF330" s="160">
        <f>IF(N330="znížená",J330,0)</f>
        <v>0</v>
      </c>
      <c r="BG330" s="160">
        <f>IF(N330="zákl. prenesená",J330,0)</f>
        <v>0</v>
      </c>
      <c r="BH330" s="160">
        <f>IF(N330="zníž. prenesená",J330,0)</f>
        <v>0</v>
      </c>
      <c r="BI330" s="160">
        <f>IF(N330="nulová",J330,0)</f>
        <v>0</v>
      </c>
      <c r="BJ330" s="18" t="s">
        <v>151</v>
      </c>
      <c r="BK330" s="160">
        <f>ROUND(I330*H330,2)</f>
        <v>0</v>
      </c>
      <c r="BL330" s="18" t="s">
        <v>182</v>
      </c>
      <c r="BM330" s="159" t="s">
        <v>440</v>
      </c>
    </row>
    <row r="331" spans="1:65" s="13" customFormat="1" x14ac:dyDescent="0.2">
      <c r="B331" s="161"/>
      <c r="D331" s="162" t="s">
        <v>152</v>
      </c>
      <c r="E331" s="163" t="s">
        <v>1</v>
      </c>
      <c r="F331" s="164" t="s">
        <v>83</v>
      </c>
      <c r="H331" s="165">
        <v>1</v>
      </c>
      <c r="I331" s="166"/>
      <c r="L331" s="161"/>
      <c r="M331" s="167"/>
      <c r="N331" s="168"/>
      <c r="O331" s="168"/>
      <c r="P331" s="168"/>
      <c r="Q331" s="168"/>
      <c r="R331" s="168"/>
      <c r="S331" s="168"/>
      <c r="T331" s="169"/>
      <c r="AT331" s="163" t="s">
        <v>152</v>
      </c>
      <c r="AU331" s="163" t="s">
        <v>151</v>
      </c>
      <c r="AV331" s="13" t="s">
        <v>151</v>
      </c>
      <c r="AW331" s="13" t="s">
        <v>31</v>
      </c>
      <c r="AX331" s="13" t="s">
        <v>75</v>
      </c>
      <c r="AY331" s="163" t="s">
        <v>143</v>
      </c>
    </row>
    <row r="332" spans="1:65" s="14" customFormat="1" x14ac:dyDescent="0.2">
      <c r="B332" s="170"/>
      <c r="D332" s="162" t="s">
        <v>152</v>
      </c>
      <c r="E332" s="171" t="s">
        <v>1</v>
      </c>
      <c r="F332" s="172" t="s">
        <v>154</v>
      </c>
      <c r="H332" s="173">
        <v>1</v>
      </c>
      <c r="I332" s="174"/>
      <c r="L332" s="170"/>
      <c r="M332" s="175"/>
      <c r="N332" s="176"/>
      <c r="O332" s="176"/>
      <c r="P332" s="176"/>
      <c r="Q332" s="176"/>
      <c r="R332" s="176"/>
      <c r="S332" s="176"/>
      <c r="T332" s="177"/>
      <c r="AT332" s="171" t="s">
        <v>152</v>
      </c>
      <c r="AU332" s="171" t="s">
        <v>151</v>
      </c>
      <c r="AV332" s="14" t="s">
        <v>150</v>
      </c>
      <c r="AW332" s="14" t="s">
        <v>31</v>
      </c>
      <c r="AX332" s="14" t="s">
        <v>83</v>
      </c>
      <c r="AY332" s="171" t="s">
        <v>143</v>
      </c>
    </row>
    <row r="333" spans="1:65" s="2" customFormat="1" ht="14.45" customHeight="1" x14ac:dyDescent="0.2">
      <c r="A333" s="33"/>
      <c r="B333" s="146"/>
      <c r="C333" s="178" t="s">
        <v>441</v>
      </c>
      <c r="D333" s="198" t="s">
        <v>215</v>
      </c>
      <c r="E333" s="179" t="s">
        <v>442</v>
      </c>
      <c r="F333" s="180" t="s">
        <v>443</v>
      </c>
      <c r="G333" s="181" t="s">
        <v>178</v>
      </c>
      <c r="H333" s="182">
        <v>1</v>
      </c>
      <c r="I333" s="183"/>
      <c r="J333" s="184">
        <f>ROUND(I333*H333,2)</f>
        <v>0</v>
      </c>
      <c r="K333" s="185"/>
      <c r="L333" s="186"/>
      <c r="M333" s="187" t="s">
        <v>1</v>
      </c>
      <c r="N333" s="188" t="s">
        <v>41</v>
      </c>
      <c r="O333" s="59"/>
      <c r="P333" s="157">
        <f>O333*H333</f>
        <v>0</v>
      </c>
      <c r="Q333" s="157">
        <v>0</v>
      </c>
      <c r="R333" s="157">
        <f>Q333*H333</f>
        <v>0</v>
      </c>
      <c r="S333" s="157">
        <v>0</v>
      </c>
      <c r="T333" s="158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59" t="s">
        <v>210</v>
      </c>
      <c r="AT333" s="159" t="s">
        <v>215</v>
      </c>
      <c r="AU333" s="159" t="s">
        <v>151</v>
      </c>
      <c r="AY333" s="18" t="s">
        <v>143</v>
      </c>
      <c r="BE333" s="160">
        <f>IF(N333="základná",J333,0)</f>
        <v>0</v>
      </c>
      <c r="BF333" s="160">
        <f>IF(N333="znížená",J333,0)</f>
        <v>0</v>
      </c>
      <c r="BG333" s="160">
        <f>IF(N333="zákl. prenesená",J333,0)</f>
        <v>0</v>
      </c>
      <c r="BH333" s="160">
        <f>IF(N333="zníž. prenesená",J333,0)</f>
        <v>0</v>
      </c>
      <c r="BI333" s="160">
        <f>IF(N333="nulová",J333,0)</f>
        <v>0</v>
      </c>
      <c r="BJ333" s="18" t="s">
        <v>151</v>
      </c>
      <c r="BK333" s="160">
        <f>ROUND(I333*H333,2)</f>
        <v>0</v>
      </c>
      <c r="BL333" s="18" t="s">
        <v>182</v>
      </c>
      <c r="BM333" s="159" t="s">
        <v>444</v>
      </c>
    </row>
    <row r="334" spans="1:65" s="13" customFormat="1" x14ac:dyDescent="0.2">
      <c r="B334" s="161"/>
      <c r="D334" s="162" t="s">
        <v>152</v>
      </c>
      <c r="E334" s="163" t="s">
        <v>1</v>
      </c>
      <c r="F334" s="164" t="s">
        <v>83</v>
      </c>
      <c r="H334" s="165">
        <v>1</v>
      </c>
      <c r="I334" s="166"/>
      <c r="L334" s="161"/>
      <c r="M334" s="167"/>
      <c r="N334" s="168"/>
      <c r="O334" s="168"/>
      <c r="P334" s="168"/>
      <c r="Q334" s="168"/>
      <c r="R334" s="168"/>
      <c r="S334" s="168"/>
      <c r="T334" s="169"/>
      <c r="AT334" s="163" t="s">
        <v>152</v>
      </c>
      <c r="AU334" s="163" t="s">
        <v>151</v>
      </c>
      <c r="AV334" s="13" t="s">
        <v>151</v>
      </c>
      <c r="AW334" s="13" t="s">
        <v>31</v>
      </c>
      <c r="AX334" s="13" t="s">
        <v>75</v>
      </c>
      <c r="AY334" s="163" t="s">
        <v>143</v>
      </c>
    </row>
    <row r="335" spans="1:65" s="14" customFormat="1" x14ac:dyDescent="0.2">
      <c r="B335" s="170"/>
      <c r="D335" s="162" t="s">
        <v>152</v>
      </c>
      <c r="E335" s="171" t="s">
        <v>1</v>
      </c>
      <c r="F335" s="172" t="s">
        <v>154</v>
      </c>
      <c r="H335" s="173">
        <v>1</v>
      </c>
      <c r="I335" s="174"/>
      <c r="L335" s="170"/>
      <c r="M335" s="175"/>
      <c r="N335" s="176"/>
      <c r="O335" s="176"/>
      <c r="P335" s="176"/>
      <c r="Q335" s="176"/>
      <c r="R335" s="176"/>
      <c r="S335" s="176"/>
      <c r="T335" s="177"/>
      <c r="AT335" s="171" t="s">
        <v>152</v>
      </c>
      <c r="AU335" s="171" t="s">
        <v>151</v>
      </c>
      <c r="AV335" s="14" t="s">
        <v>150</v>
      </c>
      <c r="AW335" s="14" t="s">
        <v>31</v>
      </c>
      <c r="AX335" s="14" t="s">
        <v>83</v>
      </c>
      <c r="AY335" s="171" t="s">
        <v>143</v>
      </c>
    </row>
    <row r="336" spans="1:65" s="2" customFormat="1" ht="24.2" customHeight="1" x14ac:dyDescent="0.2">
      <c r="A336" s="33"/>
      <c r="B336" s="146"/>
      <c r="C336" s="147" t="s">
        <v>296</v>
      </c>
      <c r="D336" s="197" t="s">
        <v>146</v>
      </c>
      <c r="E336" s="148" t="s">
        <v>445</v>
      </c>
      <c r="F336" s="149" t="s">
        <v>446</v>
      </c>
      <c r="G336" s="150" t="s">
        <v>178</v>
      </c>
      <c r="H336" s="151">
        <v>4</v>
      </c>
      <c r="I336" s="152"/>
      <c r="J336" s="153">
        <f>ROUND(I336*H336,2)</f>
        <v>0</v>
      </c>
      <c r="K336" s="154"/>
      <c r="L336" s="34"/>
      <c r="M336" s="155" t="s">
        <v>1</v>
      </c>
      <c r="N336" s="156" t="s">
        <v>41</v>
      </c>
      <c r="O336" s="59"/>
      <c r="P336" s="157">
        <f>O336*H336</f>
        <v>0</v>
      </c>
      <c r="Q336" s="157">
        <v>0</v>
      </c>
      <c r="R336" s="157">
        <f>Q336*H336</f>
        <v>0</v>
      </c>
      <c r="S336" s="157">
        <v>0</v>
      </c>
      <c r="T336" s="158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59" t="s">
        <v>182</v>
      </c>
      <c r="AT336" s="159" t="s">
        <v>146</v>
      </c>
      <c r="AU336" s="159" t="s">
        <v>151</v>
      </c>
      <c r="AY336" s="18" t="s">
        <v>143</v>
      </c>
      <c r="BE336" s="160">
        <f>IF(N336="základná",J336,0)</f>
        <v>0</v>
      </c>
      <c r="BF336" s="160">
        <f>IF(N336="znížená",J336,0)</f>
        <v>0</v>
      </c>
      <c r="BG336" s="160">
        <f>IF(N336="zákl. prenesená",J336,0)</f>
        <v>0</v>
      </c>
      <c r="BH336" s="160">
        <f>IF(N336="zníž. prenesená",J336,0)</f>
        <v>0</v>
      </c>
      <c r="BI336" s="160">
        <f>IF(N336="nulová",J336,0)</f>
        <v>0</v>
      </c>
      <c r="BJ336" s="18" t="s">
        <v>151</v>
      </c>
      <c r="BK336" s="160">
        <f>ROUND(I336*H336,2)</f>
        <v>0</v>
      </c>
      <c r="BL336" s="18" t="s">
        <v>182</v>
      </c>
      <c r="BM336" s="159" t="s">
        <v>447</v>
      </c>
    </row>
    <row r="337" spans="1:65" s="13" customFormat="1" x14ac:dyDescent="0.2">
      <c r="B337" s="161"/>
      <c r="D337" s="162" t="s">
        <v>152</v>
      </c>
      <c r="E337" s="163" t="s">
        <v>1</v>
      </c>
      <c r="F337" s="164" t="s">
        <v>150</v>
      </c>
      <c r="H337" s="165">
        <v>4</v>
      </c>
      <c r="I337" s="166"/>
      <c r="L337" s="161"/>
      <c r="M337" s="167"/>
      <c r="N337" s="168"/>
      <c r="O337" s="168"/>
      <c r="P337" s="168"/>
      <c r="Q337" s="168"/>
      <c r="R337" s="168"/>
      <c r="S337" s="168"/>
      <c r="T337" s="169"/>
      <c r="AT337" s="163" t="s">
        <v>152</v>
      </c>
      <c r="AU337" s="163" t="s">
        <v>151</v>
      </c>
      <c r="AV337" s="13" t="s">
        <v>151</v>
      </c>
      <c r="AW337" s="13" t="s">
        <v>31</v>
      </c>
      <c r="AX337" s="13" t="s">
        <v>75</v>
      </c>
      <c r="AY337" s="163" t="s">
        <v>143</v>
      </c>
    </row>
    <row r="338" spans="1:65" s="14" customFormat="1" x14ac:dyDescent="0.2">
      <c r="B338" s="170"/>
      <c r="D338" s="162" t="s">
        <v>152</v>
      </c>
      <c r="E338" s="171" t="s">
        <v>1</v>
      </c>
      <c r="F338" s="172" t="s">
        <v>154</v>
      </c>
      <c r="H338" s="173">
        <v>4</v>
      </c>
      <c r="I338" s="174"/>
      <c r="L338" s="170"/>
      <c r="M338" s="175"/>
      <c r="N338" s="176"/>
      <c r="O338" s="176"/>
      <c r="P338" s="176"/>
      <c r="Q338" s="176"/>
      <c r="R338" s="176"/>
      <c r="S338" s="176"/>
      <c r="T338" s="177"/>
      <c r="AT338" s="171" t="s">
        <v>152</v>
      </c>
      <c r="AU338" s="171" t="s">
        <v>151</v>
      </c>
      <c r="AV338" s="14" t="s">
        <v>150</v>
      </c>
      <c r="AW338" s="14" t="s">
        <v>31</v>
      </c>
      <c r="AX338" s="14" t="s">
        <v>83</v>
      </c>
      <c r="AY338" s="171" t="s">
        <v>143</v>
      </c>
    </row>
    <row r="339" spans="1:65" s="2" customFormat="1" ht="24.2" customHeight="1" x14ac:dyDescent="0.2">
      <c r="A339" s="33"/>
      <c r="B339" s="146"/>
      <c r="C339" s="178" t="s">
        <v>448</v>
      </c>
      <c r="D339" s="198" t="s">
        <v>215</v>
      </c>
      <c r="E339" s="179" t="s">
        <v>449</v>
      </c>
      <c r="F339" s="180" t="s">
        <v>450</v>
      </c>
      <c r="G339" s="181" t="s">
        <v>178</v>
      </c>
      <c r="H339" s="182">
        <v>4</v>
      </c>
      <c r="I339" s="183"/>
      <c r="J339" s="184">
        <f>ROUND(I339*H339,2)</f>
        <v>0</v>
      </c>
      <c r="K339" s="185"/>
      <c r="L339" s="186"/>
      <c r="M339" s="187" t="s">
        <v>1</v>
      </c>
      <c r="N339" s="188" t="s">
        <v>41</v>
      </c>
      <c r="O339" s="59"/>
      <c r="P339" s="157">
        <f>O339*H339</f>
        <v>0</v>
      </c>
      <c r="Q339" s="157">
        <v>0</v>
      </c>
      <c r="R339" s="157">
        <f>Q339*H339</f>
        <v>0</v>
      </c>
      <c r="S339" s="157">
        <v>0</v>
      </c>
      <c r="T339" s="158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59" t="s">
        <v>210</v>
      </c>
      <c r="AT339" s="159" t="s">
        <v>215</v>
      </c>
      <c r="AU339" s="159" t="s">
        <v>151</v>
      </c>
      <c r="AY339" s="18" t="s">
        <v>143</v>
      </c>
      <c r="BE339" s="160">
        <f>IF(N339="základná",J339,0)</f>
        <v>0</v>
      </c>
      <c r="BF339" s="160">
        <f>IF(N339="znížená",J339,0)</f>
        <v>0</v>
      </c>
      <c r="BG339" s="160">
        <f>IF(N339="zákl. prenesená",J339,0)</f>
        <v>0</v>
      </c>
      <c r="BH339" s="160">
        <f>IF(N339="zníž. prenesená",J339,0)</f>
        <v>0</v>
      </c>
      <c r="BI339" s="160">
        <f>IF(N339="nulová",J339,0)</f>
        <v>0</v>
      </c>
      <c r="BJ339" s="18" t="s">
        <v>151</v>
      </c>
      <c r="BK339" s="160">
        <f>ROUND(I339*H339,2)</f>
        <v>0</v>
      </c>
      <c r="BL339" s="18" t="s">
        <v>182</v>
      </c>
      <c r="BM339" s="159" t="s">
        <v>451</v>
      </c>
    </row>
    <row r="340" spans="1:65" s="13" customFormat="1" x14ac:dyDescent="0.2">
      <c r="B340" s="161"/>
      <c r="D340" s="162" t="s">
        <v>152</v>
      </c>
      <c r="E340" s="163" t="s">
        <v>1</v>
      </c>
      <c r="F340" s="164" t="s">
        <v>150</v>
      </c>
      <c r="H340" s="165">
        <v>4</v>
      </c>
      <c r="I340" s="166"/>
      <c r="L340" s="161"/>
      <c r="M340" s="167"/>
      <c r="N340" s="168"/>
      <c r="O340" s="168"/>
      <c r="P340" s="168"/>
      <c r="Q340" s="168"/>
      <c r="R340" s="168"/>
      <c r="S340" s="168"/>
      <c r="T340" s="169"/>
      <c r="AT340" s="163" t="s">
        <v>152</v>
      </c>
      <c r="AU340" s="163" t="s">
        <v>151</v>
      </c>
      <c r="AV340" s="13" t="s">
        <v>151</v>
      </c>
      <c r="AW340" s="13" t="s">
        <v>31</v>
      </c>
      <c r="AX340" s="13" t="s">
        <v>75</v>
      </c>
      <c r="AY340" s="163" t="s">
        <v>143</v>
      </c>
    </row>
    <row r="341" spans="1:65" s="14" customFormat="1" x14ac:dyDescent="0.2">
      <c r="B341" s="170"/>
      <c r="D341" s="162" t="s">
        <v>152</v>
      </c>
      <c r="E341" s="171" t="s">
        <v>1</v>
      </c>
      <c r="F341" s="172" t="s">
        <v>154</v>
      </c>
      <c r="H341" s="173">
        <v>4</v>
      </c>
      <c r="I341" s="174"/>
      <c r="L341" s="170"/>
      <c r="M341" s="175"/>
      <c r="N341" s="176"/>
      <c r="O341" s="176"/>
      <c r="P341" s="176"/>
      <c r="Q341" s="176"/>
      <c r="R341" s="176"/>
      <c r="S341" s="176"/>
      <c r="T341" s="177"/>
      <c r="AT341" s="171" t="s">
        <v>152</v>
      </c>
      <c r="AU341" s="171" t="s">
        <v>151</v>
      </c>
      <c r="AV341" s="14" t="s">
        <v>150</v>
      </c>
      <c r="AW341" s="14" t="s">
        <v>31</v>
      </c>
      <c r="AX341" s="14" t="s">
        <v>83</v>
      </c>
      <c r="AY341" s="171" t="s">
        <v>143</v>
      </c>
    </row>
    <row r="342" spans="1:65" s="2" customFormat="1" ht="24.2" customHeight="1" x14ac:dyDescent="0.2">
      <c r="A342" s="33"/>
      <c r="B342" s="146"/>
      <c r="C342" s="147" t="s">
        <v>301</v>
      </c>
      <c r="D342" s="197" t="s">
        <v>146</v>
      </c>
      <c r="E342" s="148" t="s">
        <v>452</v>
      </c>
      <c r="F342" s="149" t="s">
        <v>453</v>
      </c>
      <c r="G342" s="150" t="s">
        <v>454</v>
      </c>
      <c r="H342" s="199"/>
      <c r="I342" s="152"/>
      <c r="J342" s="153">
        <f>ROUND(I342*H342,2)</f>
        <v>0</v>
      </c>
      <c r="K342" s="154"/>
      <c r="L342" s="34"/>
      <c r="M342" s="155" t="s">
        <v>1</v>
      </c>
      <c r="N342" s="156" t="s">
        <v>41</v>
      </c>
      <c r="O342" s="59"/>
      <c r="P342" s="157">
        <f>O342*H342</f>
        <v>0</v>
      </c>
      <c r="Q342" s="157">
        <v>0</v>
      </c>
      <c r="R342" s="157">
        <f>Q342*H342</f>
        <v>0</v>
      </c>
      <c r="S342" s="157">
        <v>0</v>
      </c>
      <c r="T342" s="158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59" t="s">
        <v>182</v>
      </c>
      <c r="AT342" s="159" t="s">
        <v>146</v>
      </c>
      <c r="AU342" s="159" t="s">
        <v>151</v>
      </c>
      <c r="AY342" s="18" t="s">
        <v>143</v>
      </c>
      <c r="BE342" s="160">
        <f>IF(N342="základná",J342,0)</f>
        <v>0</v>
      </c>
      <c r="BF342" s="160">
        <f>IF(N342="znížená",J342,0)</f>
        <v>0</v>
      </c>
      <c r="BG342" s="160">
        <f>IF(N342="zákl. prenesená",J342,0)</f>
        <v>0</v>
      </c>
      <c r="BH342" s="160">
        <f>IF(N342="zníž. prenesená",J342,0)</f>
        <v>0</v>
      </c>
      <c r="BI342" s="160">
        <f>IF(N342="nulová",J342,0)</f>
        <v>0</v>
      </c>
      <c r="BJ342" s="18" t="s">
        <v>151</v>
      </c>
      <c r="BK342" s="160">
        <f>ROUND(I342*H342,2)</f>
        <v>0</v>
      </c>
      <c r="BL342" s="18" t="s">
        <v>182</v>
      </c>
      <c r="BM342" s="159" t="s">
        <v>455</v>
      </c>
    </row>
    <row r="343" spans="1:65" s="12" customFormat="1" ht="22.9" customHeight="1" x14ac:dyDescent="0.2">
      <c r="B343" s="134"/>
      <c r="D343" s="135" t="s">
        <v>74</v>
      </c>
      <c r="E343" s="144" t="s">
        <v>456</v>
      </c>
      <c r="F343" s="144" t="s">
        <v>457</v>
      </c>
      <c r="I343" s="137"/>
      <c r="J343" s="145">
        <f>BK343</f>
        <v>0</v>
      </c>
      <c r="L343" s="134"/>
      <c r="M343" s="138"/>
      <c r="N343" s="139"/>
      <c r="O343" s="139"/>
      <c r="P343" s="140">
        <f>SUM(P344:P550)</f>
        <v>0</v>
      </c>
      <c r="Q343" s="139"/>
      <c r="R343" s="140">
        <f>SUM(R344:R550)</f>
        <v>5.5300000000000002E-3</v>
      </c>
      <c r="S343" s="139"/>
      <c r="T343" s="141">
        <f>SUM(T344:T550)</f>
        <v>0</v>
      </c>
      <c r="AR343" s="135" t="s">
        <v>151</v>
      </c>
      <c r="AT343" s="142" t="s">
        <v>74</v>
      </c>
      <c r="AU343" s="142" t="s">
        <v>83</v>
      </c>
      <c r="AY343" s="135" t="s">
        <v>143</v>
      </c>
      <c r="BK343" s="143">
        <f>SUM(BK344:BK550)</f>
        <v>0</v>
      </c>
    </row>
    <row r="344" spans="1:65" s="2" customFormat="1" ht="24.2" customHeight="1" x14ac:dyDescent="0.2">
      <c r="A344" s="33"/>
      <c r="B344" s="146"/>
      <c r="C344" s="147" t="s">
        <v>458</v>
      </c>
      <c r="D344" s="197" t="s">
        <v>146</v>
      </c>
      <c r="E344" s="148" t="s">
        <v>459</v>
      </c>
      <c r="F344" s="149" t="s">
        <v>460</v>
      </c>
      <c r="G344" s="150" t="s">
        <v>314</v>
      </c>
      <c r="H344" s="151">
        <v>7.5</v>
      </c>
      <c r="I344" s="152"/>
      <c r="J344" s="153">
        <f>ROUND(I344*H344,2)</f>
        <v>0</v>
      </c>
      <c r="K344" s="154"/>
      <c r="L344" s="34"/>
      <c r="M344" s="155" t="s">
        <v>1</v>
      </c>
      <c r="N344" s="156" t="s">
        <v>41</v>
      </c>
      <c r="O344" s="59"/>
      <c r="P344" s="157">
        <f>O344*H344</f>
        <v>0</v>
      </c>
      <c r="Q344" s="157">
        <v>0</v>
      </c>
      <c r="R344" s="157">
        <f>Q344*H344</f>
        <v>0</v>
      </c>
      <c r="S344" s="157">
        <v>0</v>
      </c>
      <c r="T344" s="158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59" t="s">
        <v>182</v>
      </c>
      <c r="AT344" s="159" t="s">
        <v>146</v>
      </c>
      <c r="AU344" s="159" t="s">
        <v>151</v>
      </c>
      <c r="AY344" s="18" t="s">
        <v>143</v>
      </c>
      <c r="BE344" s="160">
        <f>IF(N344="základná",J344,0)</f>
        <v>0</v>
      </c>
      <c r="BF344" s="160">
        <f>IF(N344="znížená",J344,0)</f>
        <v>0</v>
      </c>
      <c r="BG344" s="160">
        <f>IF(N344="zákl. prenesená",J344,0)</f>
        <v>0</v>
      </c>
      <c r="BH344" s="160">
        <f>IF(N344="zníž. prenesená",J344,0)</f>
        <v>0</v>
      </c>
      <c r="BI344" s="160">
        <f>IF(N344="nulová",J344,0)</f>
        <v>0</v>
      </c>
      <c r="BJ344" s="18" t="s">
        <v>151</v>
      </c>
      <c r="BK344" s="160">
        <f>ROUND(I344*H344,2)</f>
        <v>0</v>
      </c>
      <c r="BL344" s="18" t="s">
        <v>182</v>
      </c>
      <c r="BM344" s="159" t="s">
        <v>461</v>
      </c>
    </row>
    <row r="345" spans="1:65" s="13" customFormat="1" x14ac:dyDescent="0.2">
      <c r="B345" s="161"/>
      <c r="D345" s="162" t="s">
        <v>152</v>
      </c>
      <c r="E345" s="163" t="s">
        <v>1</v>
      </c>
      <c r="F345" s="164" t="s">
        <v>462</v>
      </c>
      <c r="H345" s="165">
        <v>7.5</v>
      </c>
      <c r="I345" s="166"/>
      <c r="L345" s="161"/>
      <c r="M345" s="167"/>
      <c r="N345" s="168"/>
      <c r="O345" s="168"/>
      <c r="P345" s="168"/>
      <c r="Q345" s="168"/>
      <c r="R345" s="168"/>
      <c r="S345" s="168"/>
      <c r="T345" s="169"/>
      <c r="AT345" s="163" t="s">
        <v>152</v>
      </c>
      <c r="AU345" s="163" t="s">
        <v>151</v>
      </c>
      <c r="AV345" s="13" t="s">
        <v>151</v>
      </c>
      <c r="AW345" s="13" t="s">
        <v>31</v>
      </c>
      <c r="AX345" s="13" t="s">
        <v>75</v>
      </c>
      <c r="AY345" s="163" t="s">
        <v>143</v>
      </c>
    </row>
    <row r="346" spans="1:65" s="14" customFormat="1" x14ac:dyDescent="0.2">
      <c r="B346" s="170"/>
      <c r="D346" s="162" t="s">
        <v>152</v>
      </c>
      <c r="E346" s="171" t="s">
        <v>1</v>
      </c>
      <c r="F346" s="172" t="s">
        <v>154</v>
      </c>
      <c r="H346" s="173">
        <v>7.5</v>
      </c>
      <c r="I346" s="174"/>
      <c r="L346" s="170"/>
      <c r="M346" s="175"/>
      <c r="N346" s="176"/>
      <c r="O346" s="176"/>
      <c r="P346" s="176"/>
      <c r="Q346" s="176"/>
      <c r="R346" s="176"/>
      <c r="S346" s="176"/>
      <c r="T346" s="177"/>
      <c r="AT346" s="171" t="s">
        <v>152</v>
      </c>
      <c r="AU346" s="171" t="s">
        <v>151</v>
      </c>
      <c r="AV346" s="14" t="s">
        <v>150</v>
      </c>
      <c r="AW346" s="14" t="s">
        <v>31</v>
      </c>
      <c r="AX346" s="14" t="s">
        <v>83</v>
      </c>
      <c r="AY346" s="171" t="s">
        <v>143</v>
      </c>
    </row>
    <row r="347" spans="1:65" s="2" customFormat="1" ht="24.2" customHeight="1" x14ac:dyDescent="0.2">
      <c r="A347" s="33"/>
      <c r="B347" s="146"/>
      <c r="C347" s="147" t="s">
        <v>305</v>
      </c>
      <c r="D347" s="197" t="s">
        <v>146</v>
      </c>
      <c r="E347" s="148" t="s">
        <v>463</v>
      </c>
      <c r="F347" s="149" t="s">
        <v>464</v>
      </c>
      <c r="G347" s="150" t="s">
        <v>314</v>
      </c>
      <c r="H347" s="151">
        <v>12.5</v>
      </c>
      <c r="I347" s="152"/>
      <c r="J347" s="153">
        <f>ROUND(I347*H347,2)</f>
        <v>0</v>
      </c>
      <c r="K347" s="154"/>
      <c r="L347" s="34"/>
      <c r="M347" s="155" t="s">
        <v>1</v>
      </c>
      <c r="N347" s="156" t="s">
        <v>41</v>
      </c>
      <c r="O347" s="59"/>
      <c r="P347" s="157">
        <f>O347*H347</f>
        <v>0</v>
      </c>
      <c r="Q347" s="157">
        <v>0</v>
      </c>
      <c r="R347" s="157">
        <f>Q347*H347</f>
        <v>0</v>
      </c>
      <c r="S347" s="157">
        <v>0</v>
      </c>
      <c r="T347" s="158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59" t="s">
        <v>182</v>
      </c>
      <c r="AT347" s="159" t="s">
        <v>146</v>
      </c>
      <c r="AU347" s="159" t="s">
        <v>151</v>
      </c>
      <c r="AY347" s="18" t="s">
        <v>143</v>
      </c>
      <c r="BE347" s="160">
        <f>IF(N347="základná",J347,0)</f>
        <v>0</v>
      </c>
      <c r="BF347" s="160">
        <f>IF(N347="znížená",J347,0)</f>
        <v>0</v>
      </c>
      <c r="BG347" s="160">
        <f>IF(N347="zákl. prenesená",J347,0)</f>
        <v>0</v>
      </c>
      <c r="BH347" s="160">
        <f>IF(N347="zníž. prenesená",J347,0)</f>
        <v>0</v>
      </c>
      <c r="BI347" s="160">
        <f>IF(N347="nulová",J347,0)</f>
        <v>0</v>
      </c>
      <c r="BJ347" s="18" t="s">
        <v>151</v>
      </c>
      <c r="BK347" s="160">
        <f>ROUND(I347*H347,2)</f>
        <v>0</v>
      </c>
      <c r="BL347" s="18" t="s">
        <v>182</v>
      </c>
      <c r="BM347" s="159" t="s">
        <v>465</v>
      </c>
    </row>
    <row r="348" spans="1:65" s="13" customFormat="1" x14ac:dyDescent="0.2">
      <c r="B348" s="161"/>
      <c r="D348" s="162" t="s">
        <v>152</v>
      </c>
      <c r="E348" s="163" t="s">
        <v>1</v>
      </c>
      <c r="F348" s="164" t="s">
        <v>466</v>
      </c>
      <c r="H348" s="165">
        <v>12.5</v>
      </c>
      <c r="I348" s="166"/>
      <c r="L348" s="161"/>
      <c r="M348" s="167"/>
      <c r="N348" s="168"/>
      <c r="O348" s="168"/>
      <c r="P348" s="168"/>
      <c r="Q348" s="168"/>
      <c r="R348" s="168"/>
      <c r="S348" s="168"/>
      <c r="T348" s="169"/>
      <c r="AT348" s="163" t="s">
        <v>152</v>
      </c>
      <c r="AU348" s="163" t="s">
        <v>151</v>
      </c>
      <c r="AV348" s="13" t="s">
        <v>151</v>
      </c>
      <c r="AW348" s="13" t="s">
        <v>31</v>
      </c>
      <c r="AX348" s="13" t="s">
        <v>75</v>
      </c>
      <c r="AY348" s="163" t="s">
        <v>143</v>
      </c>
    </row>
    <row r="349" spans="1:65" s="14" customFormat="1" x14ac:dyDescent="0.2">
      <c r="B349" s="170"/>
      <c r="D349" s="162" t="s">
        <v>152</v>
      </c>
      <c r="E349" s="171" t="s">
        <v>1</v>
      </c>
      <c r="F349" s="172" t="s">
        <v>154</v>
      </c>
      <c r="H349" s="173">
        <v>12.5</v>
      </c>
      <c r="I349" s="174"/>
      <c r="L349" s="170"/>
      <c r="M349" s="175"/>
      <c r="N349" s="176"/>
      <c r="O349" s="176"/>
      <c r="P349" s="176"/>
      <c r="Q349" s="176"/>
      <c r="R349" s="176"/>
      <c r="S349" s="176"/>
      <c r="T349" s="177"/>
      <c r="AT349" s="171" t="s">
        <v>152</v>
      </c>
      <c r="AU349" s="171" t="s">
        <v>151</v>
      </c>
      <c r="AV349" s="14" t="s">
        <v>150</v>
      </c>
      <c r="AW349" s="14" t="s">
        <v>31</v>
      </c>
      <c r="AX349" s="14" t="s">
        <v>83</v>
      </c>
      <c r="AY349" s="171" t="s">
        <v>143</v>
      </c>
    </row>
    <row r="350" spans="1:65" s="2" customFormat="1" ht="24.2" customHeight="1" x14ac:dyDescent="0.2">
      <c r="A350" s="33"/>
      <c r="B350" s="146"/>
      <c r="C350" s="147" t="s">
        <v>467</v>
      </c>
      <c r="D350" s="197" t="s">
        <v>146</v>
      </c>
      <c r="E350" s="148" t="s">
        <v>468</v>
      </c>
      <c r="F350" s="149" t="s">
        <v>469</v>
      </c>
      <c r="G350" s="150" t="s">
        <v>314</v>
      </c>
      <c r="H350" s="151">
        <v>2.5</v>
      </c>
      <c r="I350" s="152"/>
      <c r="J350" s="153">
        <f>ROUND(I350*H350,2)</f>
        <v>0</v>
      </c>
      <c r="K350" s="154"/>
      <c r="L350" s="34"/>
      <c r="M350" s="155" t="s">
        <v>1</v>
      </c>
      <c r="N350" s="156" t="s">
        <v>41</v>
      </c>
      <c r="O350" s="59"/>
      <c r="P350" s="157">
        <f>O350*H350</f>
        <v>0</v>
      </c>
      <c r="Q350" s="157">
        <v>0</v>
      </c>
      <c r="R350" s="157">
        <f>Q350*H350</f>
        <v>0</v>
      </c>
      <c r="S350" s="157">
        <v>0</v>
      </c>
      <c r="T350" s="158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59" t="s">
        <v>182</v>
      </c>
      <c r="AT350" s="159" t="s">
        <v>146</v>
      </c>
      <c r="AU350" s="159" t="s">
        <v>151</v>
      </c>
      <c r="AY350" s="18" t="s">
        <v>143</v>
      </c>
      <c r="BE350" s="160">
        <f>IF(N350="základná",J350,0)</f>
        <v>0</v>
      </c>
      <c r="BF350" s="160">
        <f>IF(N350="znížená",J350,0)</f>
        <v>0</v>
      </c>
      <c r="BG350" s="160">
        <f>IF(N350="zákl. prenesená",J350,0)</f>
        <v>0</v>
      </c>
      <c r="BH350" s="160">
        <f>IF(N350="zníž. prenesená",J350,0)</f>
        <v>0</v>
      </c>
      <c r="BI350" s="160">
        <f>IF(N350="nulová",J350,0)</f>
        <v>0</v>
      </c>
      <c r="BJ350" s="18" t="s">
        <v>151</v>
      </c>
      <c r="BK350" s="160">
        <f>ROUND(I350*H350,2)</f>
        <v>0</v>
      </c>
      <c r="BL350" s="18" t="s">
        <v>182</v>
      </c>
      <c r="BM350" s="159" t="s">
        <v>470</v>
      </c>
    </row>
    <row r="351" spans="1:65" s="13" customFormat="1" x14ac:dyDescent="0.2">
      <c r="B351" s="161"/>
      <c r="D351" s="162" t="s">
        <v>152</v>
      </c>
      <c r="E351" s="163" t="s">
        <v>1</v>
      </c>
      <c r="F351" s="164" t="s">
        <v>471</v>
      </c>
      <c r="H351" s="165">
        <v>2.5</v>
      </c>
      <c r="I351" s="166"/>
      <c r="L351" s="161"/>
      <c r="M351" s="167"/>
      <c r="N351" s="168"/>
      <c r="O351" s="168"/>
      <c r="P351" s="168"/>
      <c r="Q351" s="168"/>
      <c r="R351" s="168"/>
      <c r="S351" s="168"/>
      <c r="T351" s="169"/>
      <c r="AT351" s="163" t="s">
        <v>152</v>
      </c>
      <c r="AU351" s="163" t="s">
        <v>151</v>
      </c>
      <c r="AV351" s="13" t="s">
        <v>151</v>
      </c>
      <c r="AW351" s="13" t="s">
        <v>31</v>
      </c>
      <c r="AX351" s="13" t="s">
        <v>75</v>
      </c>
      <c r="AY351" s="163" t="s">
        <v>143</v>
      </c>
    </row>
    <row r="352" spans="1:65" s="14" customFormat="1" x14ac:dyDescent="0.2">
      <c r="B352" s="170"/>
      <c r="D352" s="162" t="s">
        <v>152</v>
      </c>
      <c r="E352" s="171" t="s">
        <v>1</v>
      </c>
      <c r="F352" s="172" t="s">
        <v>154</v>
      </c>
      <c r="H352" s="173">
        <v>2.5</v>
      </c>
      <c r="I352" s="174"/>
      <c r="L352" s="170"/>
      <c r="M352" s="175"/>
      <c r="N352" s="176"/>
      <c r="O352" s="176"/>
      <c r="P352" s="176"/>
      <c r="Q352" s="176"/>
      <c r="R352" s="176"/>
      <c r="S352" s="176"/>
      <c r="T352" s="177"/>
      <c r="AT352" s="171" t="s">
        <v>152</v>
      </c>
      <c r="AU352" s="171" t="s">
        <v>151</v>
      </c>
      <c r="AV352" s="14" t="s">
        <v>150</v>
      </c>
      <c r="AW352" s="14" t="s">
        <v>31</v>
      </c>
      <c r="AX352" s="14" t="s">
        <v>83</v>
      </c>
      <c r="AY352" s="171" t="s">
        <v>143</v>
      </c>
    </row>
    <row r="353" spans="1:65" s="2" customFormat="1" ht="14.45" customHeight="1" x14ac:dyDescent="0.2">
      <c r="A353" s="33"/>
      <c r="B353" s="146"/>
      <c r="C353" s="147" t="s">
        <v>310</v>
      </c>
      <c r="D353" s="197" t="s">
        <v>146</v>
      </c>
      <c r="E353" s="148" t="s">
        <v>472</v>
      </c>
      <c r="F353" s="149" t="s">
        <v>473</v>
      </c>
      <c r="G353" s="150" t="s">
        <v>314</v>
      </c>
      <c r="H353" s="151">
        <v>6.25</v>
      </c>
      <c r="I353" s="152"/>
      <c r="J353" s="153">
        <f>ROUND(I353*H353,2)</f>
        <v>0</v>
      </c>
      <c r="K353" s="154"/>
      <c r="L353" s="34"/>
      <c r="M353" s="155" t="s">
        <v>1</v>
      </c>
      <c r="N353" s="156" t="s">
        <v>41</v>
      </c>
      <c r="O353" s="59"/>
      <c r="P353" s="157">
        <f>O353*H353</f>
        <v>0</v>
      </c>
      <c r="Q353" s="157">
        <v>0</v>
      </c>
      <c r="R353" s="157">
        <f>Q353*H353</f>
        <v>0</v>
      </c>
      <c r="S353" s="157">
        <v>0</v>
      </c>
      <c r="T353" s="158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59" t="s">
        <v>182</v>
      </c>
      <c r="AT353" s="159" t="s">
        <v>146</v>
      </c>
      <c r="AU353" s="159" t="s">
        <v>151</v>
      </c>
      <c r="AY353" s="18" t="s">
        <v>143</v>
      </c>
      <c r="BE353" s="160">
        <f>IF(N353="základná",J353,0)</f>
        <v>0</v>
      </c>
      <c r="BF353" s="160">
        <f>IF(N353="znížená",J353,0)</f>
        <v>0</v>
      </c>
      <c r="BG353" s="160">
        <f>IF(N353="zákl. prenesená",J353,0)</f>
        <v>0</v>
      </c>
      <c r="BH353" s="160">
        <f>IF(N353="zníž. prenesená",J353,0)</f>
        <v>0</v>
      </c>
      <c r="BI353" s="160">
        <f>IF(N353="nulová",J353,0)</f>
        <v>0</v>
      </c>
      <c r="BJ353" s="18" t="s">
        <v>151</v>
      </c>
      <c r="BK353" s="160">
        <f>ROUND(I353*H353,2)</f>
        <v>0</v>
      </c>
      <c r="BL353" s="18" t="s">
        <v>182</v>
      </c>
      <c r="BM353" s="159" t="s">
        <v>474</v>
      </c>
    </row>
    <row r="354" spans="1:65" s="13" customFormat="1" x14ac:dyDescent="0.2">
      <c r="B354" s="161"/>
      <c r="D354" s="162" t="s">
        <v>152</v>
      </c>
      <c r="E354" s="163" t="s">
        <v>1</v>
      </c>
      <c r="F354" s="164" t="s">
        <v>475</v>
      </c>
      <c r="H354" s="165">
        <v>6.25</v>
      </c>
      <c r="I354" s="166"/>
      <c r="L354" s="161"/>
      <c r="M354" s="167"/>
      <c r="N354" s="168"/>
      <c r="O354" s="168"/>
      <c r="P354" s="168"/>
      <c r="Q354" s="168"/>
      <c r="R354" s="168"/>
      <c r="S354" s="168"/>
      <c r="T354" s="169"/>
      <c r="AT354" s="163" t="s">
        <v>152</v>
      </c>
      <c r="AU354" s="163" t="s">
        <v>151</v>
      </c>
      <c r="AV354" s="13" t="s">
        <v>151</v>
      </c>
      <c r="AW354" s="13" t="s">
        <v>31</v>
      </c>
      <c r="AX354" s="13" t="s">
        <v>75</v>
      </c>
      <c r="AY354" s="163" t="s">
        <v>143</v>
      </c>
    </row>
    <row r="355" spans="1:65" s="14" customFormat="1" x14ac:dyDescent="0.2">
      <c r="B355" s="170"/>
      <c r="D355" s="162" t="s">
        <v>152</v>
      </c>
      <c r="E355" s="171" t="s">
        <v>1</v>
      </c>
      <c r="F355" s="172" t="s">
        <v>154</v>
      </c>
      <c r="H355" s="173">
        <v>6.25</v>
      </c>
      <c r="I355" s="174"/>
      <c r="L355" s="170"/>
      <c r="M355" s="175"/>
      <c r="N355" s="176"/>
      <c r="O355" s="176"/>
      <c r="P355" s="176"/>
      <c r="Q355" s="176"/>
      <c r="R355" s="176"/>
      <c r="S355" s="176"/>
      <c r="T355" s="177"/>
      <c r="AT355" s="171" t="s">
        <v>152</v>
      </c>
      <c r="AU355" s="171" t="s">
        <v>151</v>
      </c>
      <c r="AV355" s="14" t="s">
        <v>150</v>
      </c>
      <c r="AW355" s="14" t="s">
        <v>31</v>
      </c>
      <c r="AX355" s="14" t="s">
        <v>83</v>
      </c>
      <c r="AY355" s="171" t="s">
        <v>143</v>
      </c>
    </row>
    <row r="356" spans="1:65" s="2" customFormat="1" ht="24.2" customHeight="1" x14ac:dyDescent="0.2">
      <c r="A356" s="33"/>
      <c r="B356" s="146"/>
      <c r="C356" s="178" t="s">
        <v>476</v>
      </c>
      <c r="D356" s="198" t="s">
        <v>215</v>
      </c>
      <c r="E356" s="179" t="s">
        <v>477</v>
      </c>
      <c r="F356" s="180" t="s">
        <v>478</v>
      </c>
      <c r="G356" s="181" t="s">
        <v>178</v>
      </c>
      <c r="H356" s="182">
        <v>2.0830000000000002</v>
      </c>
      <c r="I356" s="183"/>
      <c r="J356" s="184">
        <f>ROUND(I356*H356,2)</f>
        <v>0</v>
      </c>
      <c r="K356" s="185"/>
      <c r="L356" s="186"/>
      <c r="M356" s="187" t="s">
        <v>1</v>
      </c>
      <c r="N356" s="188" t="s">
        <v>41</v>
      </c>
      <c r="O356" s="59"/>
      <c r="P356" s="157">
        <f>O356*H356</f>
        <v>0</v>
      </c>
      <c r="Q356" s="157">
        <v>0</v>
      </c>
      <c r="R356" s="157">
        <f>Q356*H356</f>
        <v>0</v>
      </c>
      <c r="S356" s="157">
        <v>0</v>
      </c>
      <c r="T356" s="158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59" t="s">
        <v>210</v>
      </c>
      <c r="AT356" s="159" t="s">
        <v>215</v>
      </c>
      <c r="AU356" s="159" t="s">
        <v>151</v>
      </c>
      <c r="AY356" s="18" t="s">
        <v>143</v>
      </c>
      <c r="BE356" s="160">
        <f>IF(N356="základná",J356,0)</f>
        <v>0</v>
      </c>
      <c r="BF356" s="160">
        <f>IF(N356="znížená",J356,0)</f>
        <v>0</v>
      </c>
      <c r="BG356" s="160">
        <f>IF(N356="zákl. prenesená",J356,0)</f>
        <v>0</v>
      </c>
      <c r="BH356" s="160">
        <f>IF(N356="zníž. prenesená",J356,0)</f>
        <v>0</v>
      </c>
      <c r="BI356" s="160">
        <f>IF(N356="nulová",J356,0)</f>
        <v>0</v>
      </c>
      <c r="BJ356" s="18" t="s">
        <v>151</v>
      </c>
      <c r="BK356" s="160">
        <f>ROUND(I356*H356,2)</f>
        <v>0</v>
      </c>
      <c r="BL356" s="18" t="s">
        <v>182</v>
      </c>
      <c r="BM356" s="159" t="s">
        <v>479</v>
      </c>
    </row>
    <row r="357" spans="1:65" s="13" customFormat="1" x14ac:dyDescent="0.2">
      <c r="B357" s="161"/>
      <c r="D357" s="162" t="s">
        <v>152</v>
      </c>
      <c r="E357" s="163" t="s">
        <v>1</v>
      </c>
      <c r="F357" s="164" t="s">
        <v>480</v>
      </c>
      <c r="H357" s="165">
        <v>2.0830000000000002</v>
      </c>
      <c r="I357" s="166"/>
      <c r="L357" s="161"/>
      <c r="M357" s="167"/>
      <c r="N357" s="168"/>
      <c r="O357" s="168"/>
      <c r="P357" s="168"/>
      <c r="Q357" s="168"/>
      <c r="R357" s="168"/>
      <c r="S357" s="168"/>
      <c r="T357" s="169"/>
      <c r="AT357" s="163" t="s">
        <v>152</v>
      </c>
      <c r="AU357" s="163" t="s">
        <v>151</v>
      </c>
      <c r="AV357" s="13" t="s">
        <v>151</v>
      </c>
      <c r="AW357" s="13" t="s">
        <v>31</v>
      </c>
      <c r="AX357" s="13" t="s">
        <v>75</v>
      </c>
      <c r="AY357" s="163" t="s">
        <v>143</v>
      </c>
    </row>
    <row r="358" spans="1:65" s="14" customFormat="1" x14ac:dyDescent="0.2">
      <c r="B358" s="170"/>
      <c r="D358" s="162" t="s">
        <v>152</v>
      </c>
      <c r="E358" s="171" t="s">
        <v>1</v>
      </c>
      <c r="F358" s="172" t="s">
        <v>154</v>
      </c>
      <c r="H358" s="173">
        <v>2.0830000000000002</v>
      </c>
      <c r="I358" s="174"/>
      <c r="L358" s="170"/>
      <c r="M358" s="175"/>
      <c r="N358" s="176"/>
      <c r="O358" s="176"/>
      <c r="P358" s="176"/>
      <c r="Q358" s="176"/>
      <c r="R358" s="176"/>
      <c r="S358" s="176"/>
      <c r="T358" s="177"/>
      <c r="AT358" s="171" t="s">
        <v>152</v>
      </c>
      <c r="AU358" s="171" t="s">
        <v>151</v>
      </c>
      <c r="AV358" s="14" t="s">
        <v>150</v>
      </c>
      <c r="AW358" s="14" t="s">
        <v>31</v>
      </c>
      <c r="AX358" s="14" t="s">
        <v>83</v>
      </c>
      <c r="AY358" s="171" t="s">
        <v>143</v>
      </c>
    </row>
    <row r="359" spans="1:65" s="2" customFormat="1" ht="14.45" customHeight="1" x14ac:dyDescent="0.2">
      <c r="A359" s="33"/>
      <c r="B359" s="146"/>
      <c r="C359" s="147" t="s">
        <v>315</v>
      </c>
      <c r="D359" s="197" t="s">
        <v>146</v>
      </c>
      <c r="E359" s="148" t="s">
        <v>481</v>
      </c>
      <c r="F359" s="149" t="s">
        <v>482</v>
      </c>
      <c r="G359" s="150" t="s">
        <v>314</v>
      </c>
      <c r="H359" s="151">
        <v>17.5</v>
      </c>
      <c r="I359" s="152"/>
      <c r="J359" s="153">
        <f>ROUND(I359*H359,2)</f>
        <v>0</v>
      </c>
      <c r="K359" s="154"/>
      <c r="L359" s="34"/>
      <c r="M359" s="155" t="s">
        <v>1</v>
      </c>
      <c r="N359" s="156" t="s">
        <v>41</v>
      </c>
      <c r="O359" s="59"/>
      <c r="P359" s="157">
        <f>O359*H359</f>
        <v>0</v>
      </c>
      <c r="Q359" s="157">
        <v>0</v>
      </c>
      <c r="R359" s="157">
        <f>Q359*H359</f>
        <v>0</v>
      </c>
      <c r="S359" s="157">
        <v>0</v>
      </c>
      <c r="T359" s="158">
        <f>S359*H359</f>
        <v>0</v>
      </c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R359" s="159" t="s">
        <v>182</v>
      </c>
      <c r="AT359" s="159" t="s">
        <v>146</v>
      </c>
      <c r="AU359" s="159" t="s">
        <v>151</v>
      </c>
      <c r="AY359" s="18" t="s">
        <v>143</v>
      </c>
      <c r="BE359" s="160">
        <f>IF(N359="základná",J359,0)</f>
        <v>0</v>
      </c>
      <c r="BF359" s="160">
        <f>IF(N359="znížená",J359,0)</f>
        <v>0</v>
      </c>
      <c r="BG359" s="160">
        <f>IF(N359="zákl. prenesená",J359,0)</f>
        <v>0</v>
      </c>
      <c r="BH359" s="160">
        <f>IF(N359="zníž. prenesená",J359,0)</f>
        <v>0</v>
      </c>
      <c r="BI359" s="160">
        <f>IF(N359="nulová",J359,0)</f>
        <v>0</v>
      </c>
      <c r="BJ359" s="18" t="s">
        <v>151</v>
      </c>
      <c r="BK359" s="160">
        <f>ROUND(I359*H359,2)</f>
        <v>0</v>
      </c>
      <c r="BL359" s="18" t="s">
        <v>182</v>
      </c>
      <c r="BM359" s="159" t="s">
        <v>483</v>
      </c>
    </row>
    <row r="360" spans="1:65" s="13" customFormat="1" x14ac:dyDescent="0.2">
      <c r="B360" s="161"/>
      <c r="D360" s="162" t="s">
        <v>152</v>
      </c>
      <c r="E360" s="163" t="s">
        <v>1</v>
      </c>
      <c r="F360" s="164" t="s">
        <v>484</v>
      </c>
      <c r="H360" s="165">
        <v>17.5</v>
      </c>
      <c r="I360" s="166"/>
      <c r="L360" s="161"/>
      <c r="M360" s="167"/>
      <c r="N360" s="168"/>
      <c r="O360" s="168"/>
      <c r="P360" s="168"/>
      <c r="Q360" s="168"/>
      <c r="R360" s="168"/>
      <c r="S360" s="168"/>
      <c r="T360" s="169"/>
      <c r="AT360" s="163" t="s">
        <v>152</v>
      </c>
      <c r="AU360" s="163" t="s">
        <v>151</v>
      </c>
      <c r="AV360" s="13" t="s">
        <v>151</v>
      </c>
      <c r="AW360" s="13" t="s">
        <v>31</v>
      </c>
      <c r="AX360" s="13" t="s">
        <v>75</v>
      </c>
      <c r="AY360" s="163" t="s">
        <v>143</v>
      </c>
    </row>
    <row r="361" spans="1:65" s="14" customFormat="1" x14ac:dyDescent="0.2">
      <c r="B361" s="170"/>
      <c r="D361" s="162" t="s">
        <v>152</v>
      </c>
      <c r="E361" s="171" t="s">
        <v>1</v>
      </c>
      <c r="F361" s="172" t="s">
        <v>154</v>
      </c>
      <c r="H361" s="173">
        <v>17.5</v>
      </c>
      <c r="I361" s="174"/>
      <c r="L361" s="170"/>
      <c r="M361" s="175"/>
      <c r="N361" s="176"/>
      <c r="O361" s="176"/>
      <c r="P361" s="176"/>
      <c r="Q361" s="176"/>
      <c r="R361" s="176"/>
      <c r="S361" s="176"/>
      <c r="T361" s="177"/>
      <c r="AT361" s="171" t="s">
        <v>152</v>
      </c>
      <c r="AU361" s="171" t="s">
        <v>151</v>
      </c>
      <c r="AV361" s="14" t="s">
        <v>150</v>
      </c>
      <c r="AW361" s="14" t="s">
        <v>31</v>
      </c>
      <c r="AX361" s="14" t="s">
        <v>83</v>
      </c>
      <c r="AY361" s="171" t="s">
        <v>143</v>
      </c>
    </row>
    <row r="362" spans="1:65" s="2" customFormat="1" ht="24.2" customHeight="1" x14ac:dyDescent="0.2">
      <c r="A362" s="33"/>
      <c r="B362" s="146"/>
      <c r="C362" s="178" t="s">
        <v>485</v>
      </c>
      <c r="D362" s="198" t="s">
        <v>215</v>
      </c>
      <c r="E362" s="179" t="s">
        <v>486</v>
      </c>
      <c r="F362" s="180" t="s">
        <v>487</v>
      </c>
      <c r="G362" s="181" t="s">
        <v>178</v>
      </c>
      <c r="H362" s="182">
        <v>6.125</v>
      </c>
      <c r="I362" s="183"/>
      <c r="J362" s="184">
        <f>ROUND(I362*H362,2)</f>
        <v>0</v>
      </c>
      <c r="K362" s="185"/>
      <c r="L362" s="186"/>
      <c r="M362" s="187" t="s">
        <v>1</v>
      </c>
      <c r="N362" s="188" t="s">
        <v>41</v>
      </c>
      <c r="O362" s="59"/>
      <c r="P362" s="157">
        <f>O362*H362</f>
        <v>0</v>
      </c>
      <c r="Q362" s="157">
        <v>0</v>
      </c>
      <c r="R362" s="157">
        <f>Q362*H362</f>
        <v>0</v>
      </c>
      <c r="S362" s="157">
        <v>0</v>
      </c>
      <c r="T362" s="158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59" t="s">
        <v>210</v>
      </c>
      <c r="AT362" s="159" t="s">
        <v>215</v>
      </c>
      <c r="AU362" s="159" t="s">
        <v>151</v>
      </c>
      <c r="AY362" s="18" t="s">
        <v>143</v>
      </c>
      <c r="BE362" s="160">
        <f>IF(N362="základná",J362,0)</f>
        <v>0</v>
      </c>
      <c r="BF362" s="160">
        <f>IF(N362="znížená",J362,0)</f>
        <v>0</v>
      </c>
      <c r="BG362" s="160">
        <f>IF(N362="zákl. prenesená",J362,0)</f>
        <v>0</v>
      </c>
      <c r="BH362" s="160">
        <f>IF(N362="zníž. prenesená",J362,0)</f>
        <v>0</v>
      </c>
      <c r="BI362" s="160">
        <f>IF(N362="nulová",J362,0)</f>
        <v>0</v>
      </c>
      <c r="BJ362" s="18" t="s">
        <v>151</v>
      </c>
      <c r="BK362" s="160">
        <f>ROUND(I362*H362,2)</f>
        <v>0</v>
      </c>
      <c r="BL362" s="18" t="s">
        <v>182</v>
      </c>
      <c r="BM362" s="159" t="s">
        <v>488</v>
      </c>
    </row>
    <row r="363" spans="1:65" s="13" customFormat="1" x14ac:dyDescent="0.2">
      <c r="B363" s="161"/>
      <c r="D363" s="162" t="s">
        <v>152</v>
      </c>
      <c r="E363" s="163" t="s">
        <v>1</v>
      </c>
      <c r="F363" s="164" t="s">
        <v>489</v>
      </c>
      <c r="H363" s="165">
        <v>6.125</v>
      </c>
      <c r="I363" s="166"/>
      <c r="L363" s="161"/>
      <c r="M363" s="167"/>
      <c r="N363" s="168"/>
      <c r="O363" s="168"/>
      <c r="P363" s="168"/>
      <c r="Q363" s="168"/>
      <c r="R363" s="168"/>
      <c r="S363" s="168"/>
      <c r="T363" s="169"/>
      <c r="AT363" s="163" t="s">
        <v>152</v>
      </c>
      <c r="AU363" s="163" t="s">
        <v>151</v>
      </c>
      <c r="AV363" s="13" t="s">
        <v>151</v>
      </c>
      <c r="AW363" s="13" t="s">
        <v>31</v>
      </c>
      <c r="AX363" s="13" t="s">
        <v>75</v>
      </c>
      <c r="AY363" s="163" t="s">
        <v>143</v>
      </c>
    </row>
    <row r="364" spans="1:65" s="14" customFormat="1" x14ac:dyDescent="0.2">
      <c r="B364" s="170"/>
      <c r="D364" s="162" t="s">
        <v>152</v>
      </c>
      <c r="E364" s="171" t="s">
        <v>1</v>
      </c>
      <c r="F364" s="172" t="s">
        <v>154</v>
      </c>
      <c r="H364" s="173">
        <v>6.125</v>
      </c>
      <c r="I364" s="174"/>
      <c r="L364" s="170"/>
      <c r="M364" s="175"/>
      <c r="N364" s="176"/>
      <c r="O364" s="176"/>
      <c r="P364" s="176"/>
      <c r="Q364" s="176"/>
      <c r="R364" s="176"/>
      <c r="S364" s="176"/>
      <c r="T364" s="177"/>
      <c r="AT364" s="171" t="s">
        <v>152</v>
      </c>
      <c r="AU364" s="171" t="s">
        <v>151</v>
      </c>
      <c r="AV364" s="14" t="s">
        <v>150</v>
      </c>
      <c r="AW364" s="14" t="s">
        <v>31</v>
      </c>
      <c r="AX364" s="14" t="s">
        <v>83</v>
      </c>
      <c r="AY364" s="171" t="s">
        <v>143</v>
      </c>
    </row>
    <row r="365" spans="1:65" s="2" customFormat="1" ht="24.2" customHeight="1" x14ac:dyDescent="0.2">
      <c r="A365" s="33"/>
      <c r="B365" s="146"/>
      <c r="C365" s="147" t="s">
        <v>320</v>
      </c>
      <c r="D365" s="197" t="s">
        <v>146</v>
      </c>
      <c r="E365" s="148" t="s">
        <v>490</v>
      </c>
      <c r="F365" s="149" t="s">
        <v>491</v>
      </c>
      <c r="G365" s="150" t="s">
        <v>314</v>
      </c>
      <c r="H365" s="151">
        <v>3.75</v>
      </c>
      <c r="I365" s="152"/>
      <c r="J365" s="153">
        <f>ROUND(I365*H365,2)</f>
        <v>0</v>
      </c>
      <c r="K365" s="154"/>
      <c r="L365" s="34"/>
      <c r="M365" s="155" t="s">
        <v>1</v>
      </c>
      <c r="N365" s="156" t="s">
        <v>41</v>
      </c>
      <c r="O365" s="59"/>
      <c r="P365" s="157">
        <f>O365*H365</f>
        <v>0</v>
      </c>
      <c r="Q365" s="157">
        <v>0</v>
      </c>
      <c r="R365" s="157">
        <f>Q365*H365</f>
        <v>0</v>
      </c>
      <c r="S365" s="157">
        <v>0</v>
      </c>
      <c r="T365" s="158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59" t="s">
        <v>182</v>
      </c>
      <c r="AT365" s="159" t="s">
        <v>146</v>
      </c>
      <c r="AU365" s="159" t="s">
        <v>151</v>
      </c>
      <c r="AY365" s="18" t="s">
        <v>143</v>
      </c>
      <c r="BE365" s="160">
        <f>IF(N365="základná",J365,0)</f>
        <v>0</v>
      </c>
      <c r="BF365" s="160">
        <f>IF(N365="znížená",J365,0)</f>
        <v>0</v>
      </c>
      <c r="BG365" s="160">
        <f>IF(N365="zákl. prenesená",J365,0)</f>
        <v>0</v>
      </c>
      <c r="BH365" s="160">
        <f>IF(N365="zníž. prenesená",J365,0)</f>
        <v>0</v>
      </c>
      <c r="BI365" s="160">
        <f>IF(N365="nulová",J365,0)</f>
        <v>0</v>
      </c>
      <c r="BJ365" s="18" t="s">
        <v>151</v>
      </c>
      <c r="BK365" s="160">
        <f>ROUND(I365*H365,2)</f>
        <v>0</v>
      </c>
      <c r="BL365" s="18" t="s">
        <v>182</v>
      </c>
      <c r="BM365" s="159" t="s">
        <v>492</v>
      </c>
    </row>
    <row r="366" spans="1:65" s="13" customFormat="1" x14ac:dyDescent="0.2">
      <c r="B366" s="161"/>
      <c r="D366" s="162" t="s">
        <v>152</v>
      </c>
      <c r="E366" s="163" t="s">
        <v>1</v>
      </c>
      <c r="F366" s="164" t="s">
        <v>493</v>
      </c>
      <c r="H366" s="165">
        <v>3.75</v>
      </c>
      <c r="I366" s="166"/>
      <c r="L366" s="161"/>
      <c r="M366" s="167"/>
      <c r="N366" s="168"/>
      <c r="O366" s="168"/>
      <c r="P366" s="168"/>
      <c r="Q366" s="168"/>
      <c r="R366" s="168"/>
      <c r="S366" s="168"/>
      <c r="T366" s="169"/>
      <c r="AT366" s="163" t="s">
        <v>152</v>
      </c>
      <c r="AU366" s="163" t="s">
        <v>151</v>
      </c>
      <c r="AV366" s="13" t="s">
        <v>151</v>
      </c>
      <c r="AW366" s="13" t="s">
        <v>31</v>
      </c>
      <c r="AX366" s="13" t="s">
        <v>75</v>
      </c>
      <c r="AY366" s="163" t="s">
        <v>143</v>
      </c>
    </row>
    <row r="367" spans="1:65" s="14" customFormat="1" x14ac:dyDescent="0.2">
      <c r="B367" s="170"/>
      <c r="D367" s="162" t="s">
        <v>152</v>
      </c>
      <c r="E367" s="171" t="s">
        <v>1</v>
      </c>
      <c r="F367" s="172" t="s">
        <v>154</v>
      </c>
      <c r="H367" s="173">
        <v>3.75</v>
      </c>
      <c r="I367" s="174"/>
      <c r="L367" s="170"/>
      <c r="M367" s="175"/>
      <c r="N367" s="176"/>
      <c r="O367" s="176"/>
      <c r="P367" s="176"/>
      <c r="Q367" s="176"/>
      <c r="R367" s="176"/>
      <c r="S367" s="176"/>
      <c r="T367" s="177"/>
      <c r="AT367" s="171" t="s">
        <v>152</v>
      </c>
      <c r="AU367" s="171" t="s">
        <v>151</v>
      </c>
      <c r="AV367" s="14" t="s">
        <v>150</v>
      </c>
      <c r="AW367" s="14" t="s">
        <v>31</v>
      </c>
      <c r="AX367" s="14" t="s">
        <v>83</v>
      </c>
      <c r="AY367" s="171" t="s">
        <v>143</v>
      </c>
    </row>
    <row r="368" spans="1:65" s="2" customFormat="1" ht="24.2" customHeight="1" x14ac:dyDescent="0.2">
      <c r="A368" s="33"/>
      <c r="B368" s="146"/>
      <c r="C368" s="147" t="s">
        <v>494</v>
      </c>
      <c r="D368" s="197" t="s">
        <v>146</v>
      </c>
      <c r="E368" s="148" t="s">
        <v>495</v>
      </c>
      <c r="F368" s="149" t="s">
        <v>496</v>
      </c>
      <c r="G368" s="150" t="s">
        <v>314</v>
      </c>
      <c r="H368" s="151">
        <v>1.25</v>
      </c>
      <c r="I368" s="152"/>
      <c r="J368" s="153">
        <f>ROUND(I368*H368,2)</f>
        <v>0</v>
      </c>
      <c r="K368" s="154"/>
      <c r="L368" s="34"/>
      <c r="M368" s="155" t="s">
        <v>1</v>
      </c>
      <c r="N368" s="156" t="s">
        <v>41</v>
      </c>
      <c r="O368" s="59"/>
      <c r="P368" s="157">
        <f>O368*H368</f>
        <v>0</v>
      </c>
      <c r="Q368" s="157">
        <v>0</v>
      </c>
      <c r="R368" s="157">
        <f>Q368*H368</f>
        <v>0</v>
      </c>
      <c r="S368" s="157">
        <v>0</v>
      </c>
      <c r="T368" s="158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59" t="s">
        <v>182</v>
      </c>
      <c r="AT368" s="159" t="s">
        <v>146</v>
      </c>
      <c r="AU368" s="159" t="s">
        <v>151</v>
      </c>
      <c r="AY368" s="18" t="s">
        <v>143</v>
      </c>
      <c r="BE368" s="160">
        <f>IF(N368="základná",J368,0)</f>
        <v>0</v>
      </c>
      <c r="BF368" s="160">
        <f>IF(N368="znížená",J368,0)</f>
        <v>0</v>
      </c>
      <c r="BG368" s="160">
        <f>IF(N368="zákl. prenesená",J368,0)</f>
        <v>0</v>
      </c>
      <c r="BH368" s="160">
        <f>IF(N368="zníž. prenesená",J368,0)</f>
        <v>0</v>
      </c>
      <c r="BI368" s="160">
        <f>IF(N368="nulová",J368,0)</f>
        <v>0</v>
      </c>
      <c r="BJ368" s="18" t="s">
        <v>151</v>
      </c>
      <c r="BK368" s="160">
        <f>ROUND(I368*H368,2)</f>
        <v>0</v>
      </c>
      <c r="BL368" s="18" t="s">
        <v>182</v>
      </c>
      <c r="BM368" s="159" t="s">
        <v>497</v>
      </c>
    </row>
    <row r="369" spans="1:65" s="13" customFormat="1" x14ac:dyDescent="0.2">
      <c r="B369" s="161"/>
      <c r="D369" s="162" t="s">
        <v>152</v>
      </c>
      <c r="E369" s="163" t="s">
        <v>1</v>
      </c>
      <c r="F369" s="164" t="s">
        <v>498</v>
      </c>
      <c r="H369" s="165">
        <v>1.25</v>
      </c>
      <c r="I369" s="166"/>
      <c r="L369" s="161"/>
      <c r="M369" s="167"/>
      <c r="N369" s="168"/>
      <c r="O369" s="168"/>
      <c r="P369" s="168"/>
      <c r="Q369" s="168"/>
      <c r="R369" s="168"/>
      <c r="S369" s="168"/>
      <c r="T369" s="169"/>
      <c r="AT369" s="163" t="s">
        <v>152</v>
      </c>
      <c r="AU369" s="163" t="s">
        <v>151</v>
      </c>
      <c r="AV369" s="13" t="s">
        <v>151</v>
      </c>
      <c r="AW369" s="13" t="s">
        <v>31</v>
      </c>
      <c r="AX369" s="13" t="s">
        <v>75</v>
      </c>
      <c r="AY369" s="163" t="s">
        <v>143</v>
      </c>
    </row>
    <row r="370" spans="1:65" s="14" customFormat="1" x14ac:dyDescent="0.2">
      <c r="B370" s="170"/>
      <c r="D370" s="162" t="s">
        <v>152</v>
      </c>
      <c r="E370" s="171" t="s">
        <v>1</v>
      </c>
      <c r="F370" s="172" t="s">
        <v>154</v>
      </c>
      <c r="H370" s="173">
        <v>1.25</v>
      </c>
      <c r="I370" s="174"/>
      <c r="L370" s="170"/>
      <c r="M370" s="175"/>
      <c r="N370" s="176"/>
      <c r="O370" s="176"/>
      <c r="P370" s="176"/>
      <c r="Q370" s="176"/>
      <c r="R370" s="176"/>
      <c r="S370" s="176"/>
      <c r="T370" s="177"/>
      <c r="AT370" s="171" t="s">
        <v>152</v>
      </c>
      <c r="AU370" s="171" t="s">
        <v>151</v>
      </c>
      <c r="AV370" s="14" t="s">
        <v>150</v>
      </c>
      <c r="AW370" s="14" t="s">
        <v>31</v>
      </c>
      <c r="AX370" s="14" t="s">
        <v>83</v>
      </c>
      <c r="AY370" s="171" t="s">
        <v>143</v>
      </c>
    </row>
    <row r="371" spans="1:65" s="2" customFormat="1" ht="14.45" customHeight="1" x14ac:dyDescent="0.2">
      <c r="A371" s="33"/>
      <c r="B371" s="146"/>
      <c r="C371" s="147" t="s">
        <v>324</v>
      </c>
      <c r="D371" s="197" t="s">
        <v>146</v>
      </c>
      <c r="E371" s="148" t="s">
        <v>499</v>
      </c>
      <c r="F371" s="149" t="s">
        <v>500</v>
      </c>
      <c r="G371" s="150" t="s">
        <v>314</v>
      </c>
      <c r="H371" s="151">
        <v>8.75</v>
      </c>
      <c r="I371" s="152"/>
      <c r="J371" s="153">
        <f>ROUND(I371*H371,2)</f>
        <v>0</v>
      </c>
      <c r="K371" s="154"/>
      <c r="L371" s="34"/>
      <c r="M371" s="155" t="s">
        <v>1</v>
      </c>
      <c r="N371" s="156" t="s">
        <v>41</v>
      </c>
      <c r="O371" s="59"/>
      <c r="P371" s="157">
        <f>O371*H371</f>
        <v>0</v>
      </c>
      <c r="Q371" s="157">
        <v>0</v>
      </c>
      <c r="R371" s="157">
        <f>Q371*H371</f>
        <v>0</v>
      </c>
      <c r="S371" s="157">
        <v>0</v>
      </c>
      <c r="T371" s="158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59" t="s">
        <v>182</v>
      </c>
      <c r="AT371" s="159" t="s">
        <v>146</v>
      </c>
      <c r="AU371" s="159" t="s">
        <v>151</v>
      </c>
      <c r="AY371" s="18" t="s">
        <v>143</v>
      </c>
      <c r="BE371" s="160">
        <f>IF(N371="základná",J371,0)</f>
        <v>0</v>
      </c>
      <c r="BF371" s="160">
        <f>IF(N371="znížená",J371,0)</f>
        <v>0</v>
      </c>
      <c r="BG371" s="160">
        <f>IF(N371="zákl. prenesená",J371,0)</f>
        <v>0</v>
      </c>
      <c r="BH371" s="160">
        <f>IF(N371="zníž. prenesená",J371,0)</f>
        <v>0</v>
      </c>
      <c r="BI371" s="160">
        <f>IF(N371="nulová",J371,0)</f>
        <v>0</v>
      </c>
      <c r="BJ371" s="18" t="s">
        <v>151</v>
      </c>
      <c r="BK371" s="160">
        <f>ROUND(I371*H371,2)</f>
        <v>0</v>
      </c>
      <c r="BL371" s="18" t="s">
        <v>182</v>
      </c>
      <c r="BM371" s="159" t="s">
        <v>501</v>
      </c>
    </row>
    <row r="372" spans="1:65" s="13" customFormat="1" x14ac:dyDescent="0.2">
      <c r="B372" s="161"/>
      <c r="D372" s="162" t="s">
        <v>152</v>
      </c>
      <c r="E372" s="163" t="s">
        <v>1</v>
      </c>
      <c r="F372" s="164" t="s">
        <v>502</v>
      </c>
      <c r="H372" s="165">
        <v>8.75</v>
      </c>
      <c r="I372" s="166"/>
      <c r="L372" s="161"/>
      <c r="M372" s="167"/>
      <c r="N372" s="168"/>
      <c r="O372" s="168"/>
      <c r="P372" s="168"/>
      <c r="Q372" s="168"/>
      <c r="R372" s="168"/>
      <c r="S372" s="168"/>
      <c r="T372" s="169"/>
      <c r="AT372" s="163" t="s">
        <v>152</v>
      </c>
      <c r="AU372" s="163" t="s">
        <v>151</v>
      </c>
      <c r="AV372" s="13" t="s">
        <v>151</v>
      </c>
      <c r="AW372" s="13" t="s">
        <v>31</v>
      </c>
      <c r="AX372" s="13" t="s">
        <v>75</v>
      </c>
      <c r="AY372" s="163" t="s">
        <v>143</v>
      </c>
    </row>
    <row r="373" spans="1:65" s="14" customFormat="1" x14ac:dyDescent="0.2">
      <c r="B373" s="170"/>
      <c r="D373" s="162" t="s">
        <v>152</v>
      </c>
      <c r="E373" s="171" t="s">
        <v>1</v>
      </c>
      <c r="F373" s="172" t="s">
        <v>154</v>
      </c>
      <c r="H373" s="173">
        <v>8.75</v>
      </c>
      <c r="I373" s="174"/>
      <c r="L373" s="170"/>
      <c r="M373" s="175"/>
      <c r="N373" s="176"/>
      <c r="O373" s="176"/>
      <c r="P373" s="176"/>
      <c r="Q373" s="176"/>
      <c r="R373" s="176"/>
      <c r="S373" s="176"/>
      <c r="T373" s="177"/>
      <c r="AT373" s="171" t="s">
        <v>152</v>
      </c>
      <c r="AU373" s="171" t="s">
        <v>151</v>
      </c>
      <c r="AV373" s="14" t="s">
        <v>150</v>
      </c>
      <c r="AW373" s="14" t="s">
        <v>31</v>
      </c>
      <c r="AX373" s="14" t="s">
        <v>83</v>
      </c>
      <c r="AY373" s="171" t="s">
        <v>143</v>
      </c>
    </row>
    <row r="374" spans="1:65" s="2" customFormat="1" ht="24.2" customHeight="1" x14ac:dyDescent="0.2">
      <c r="A374" s="33"/>
      <c r="B374" s="146"/>
      <c r="C374" s="178" t="s">
        <v>503</v>
      </c>
      <c r="D374" s="198" t="s">
        <v>215</v>
      </c>
      <c r="E374" s="179" t="s">
        <v>504</v>
      </c>
      <c r="F374" s="180" t="s">
        <v>505</v>
      </c>
      <c r="G374" s="181" t="s">
        <v>178</v>
      </c>
      <c r="H374" s="182">
        <v>9.1880000000000006</v>
      </c>
      <c r="I374" s="183"/>
      <c r="J374" s="184">
        <f>ROUND(I374*H374,2)</f>
        <v>0</v>
      </c>
      <c r="K374" s="185"/>
      <c r="L374" s="186"/>
      <c r="M374" s="187" t="s">
        <v>1</v>
      </c>
      <c r="N374" s="188" t="s">
        <v>41</v>
      </c>
      <c r="O374" s="59"/>
      <c r="P374" s="157">
        <f>O374*H374</f>
        <v>0</v>
      </c>
      <c r="Q374" s="157">
        <v>0</v>
      </c>
      <c r="R374" s="157">
        <f>Q374*H374</f>
        <v>0</v>
      </c>
      <c r="S374" s="157">
        <v>0</v>
      </c>
      <c r="T374" s="158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59" t="s">
        <v>210</v>
      </c>
      <c r="AT374" s="159" t="s">
        <v>215</v>
      </c>
      <c r="AU374" s="159" t="s">
        <v>151</v>
      </c>
      <c r="AY374" s="18" t="s">
        <v>143</v>
      </c>
      <c r="BE374" s="160">
        <f>IF(N374="základná",J374,0)</f>
        <v>0</v>
      </c>
      <c r="BF374" s="160">
        <f>IF(N374="znížená",J374,0)</f>
        <v>0</v>
      </c>
      <c r="BG374" s="160">
        <f>IF(N374="zákl. prenesená",J374,0)</f>
        <v>0</v>
      </c>
      <c r="BH374" s="160">
        <f>IF(N374="zníž. prenesená",J374,0)</f>
        <v>0</v>
      </c>
      <c r="BI374" s="160">
        <f>IF(N374="nulová",J374,0)</f>
        <v>0</v>
      </c>
      <c r="BJ374" s="18" t="s">
        <v>151</v>
      </c>
      <c r="BK374" s="160">
        <f>ROUND(I374*H374,2)</f>
        <v>0</v>
      </c>
      <c r="BL374" s="18" t="s">
        <v>182</v>
      </c>
      <c r="BM374" s="159" t="s">
        <v>506</v>
      </c>
    </row>
    <row r="375" spans="1:65" s="13" customFormat="1" x14ac:dyDescent="0.2">
      <c r="B375" s="161"/>
      <c r="D375" s="162" t="s">
        <v>152</v>
      </c>
      <c r="E375" s="163" t="s">
        <v>1</v>
      </c>
      <c r="F375" s="164" t="s">
        <v>507</v>
      </c>
      <c r="H375" s="165">
        <v>9.1880000000000006</v>
      </c>
      <c r="I375" s="166"/>
      <c r="L375" s="161"/>
      <c r="M375" s="167"/>
      <c r="N375" s="168"/>
      <c r="O375" s="168"/>
      <c r="P375" s="168"/>
      <c r="Q375" s="168"/>
      <c r="R375" s="168"/>
      <c r="S375" s="168"/>
      <c r="T375" s="169"/>
      <c r="AT375" s="163" t="s">
        <v>152</v>
      </c>
      <c r="AU375" s="163" t="s">
        <v>151</v>
      </c>
      <c r="AV375" s="13" t="s">
        <v>151</v>
      </c>
      <c r="AW375" s="13" t="s">
        <v>31</v>
      </c>
      <c r="AX375" s="13" t="s">
        <v>75</v>
      </c>
      <c r="AY375" s="163" t="s">
        <v>143</v>
      </c>
    </row>
    <row r="376" spans="1:65" s="14" customFormat="1" x14ac:dyDescent="0.2">
      <c r="B376" s="170"/>
      <c r="D376" s="162" t="s">
        <v>152</v>
      </c>
      <c r="E376" s="171" t="s">
        <v>1</v>
      </c>
      <c r="F376" s="172" t="s">
        <v>154</v>
      </c>
      <c r="H376" s="173">
        <v>9.1880000000000006</v>
      </c>
      <c r="I376" s="174"/>
      <c r="L376" s="170"/>
      <c r="M376" s="175"/>
      <c r="N376" s="176"/>
      <c r="O376" s="176"/>
      <c r="P376" s="176"/>
      <c r="Q376" s="176"/>
      <c r="R376" s="176"/>
      <c r="S376" s="176"/>
      <c r="T376" s="177"/>
      <c r="AT376" s="171" t="s">
        <v>152</v>
      </c>
      <c r="AU376" s="171" t="s">
        <v>151</v>
      </c>
      <c r="AV376" s="14" t="s">
        <v>150</v>
      </c>
      <c r="AW376" s="14" t="s">
        <v>31</v>
      </c>
      <c r="AX376" s="14" t="s">
        <v>83</v>
      </c>
      <c r="AY376" s="171" t="s">
        <v>143</v>
      </c>
    </row>
    <row r="377" spans="1:65" s="2" customFormat="1" ht="14.45" customHeight="1" x14ac:dyDescent="0.2">
      <c r="A377" s="33"/>
      <c r="B377" s="146"/>
      <c r="C377" s="147" t="s">
        <v>329</v>
      </c>
      <c r="D377" s="197" t="s">
        <v>146</v>
      </c>
      <c r="E377" s="148" t="s">
        <v>508</v>
      </c>
      <c r="F377" s="149" t="s">
        <v>509</v>
      </c>
      <c r="G377" s="150" t="s">
        <v>314</v>
      </c>
      <c r="H377" s="151">
        <v>5</v>
      </c>
      <c r="I377" s="152"/>
      <c r="J377" s="153">
        <f>ROUND(I377*H377,2)</f>
        <v>0</v>
      </c>
      <c r="K377" s="154"/>
      <c r="L377" s="34"/>
      <c r="M377" s="155" t="s">
        <v>1</v>
      </c>
      <c r="N377" s="156" t="s">
        <v>41</v>
      </c>
      <c r="O377" s="59"/>
      <c r="P377" s="157">
        <f>O377*H377</f>
        <v>0</v>
      </c>
      <c r="Q377" s="157">
        <v>0</v>
      </c>
      <c r="R377" s="157">
        <f>Q377*H377</f>
        <v>0</v>
      </c>
      <c r="S377" s="157">
        <v>0</v>
      </c>
      <c r="T377" s="158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59" t="s">
        <v>182</v>
      </c>
      <c r="AT377" s="159" t="s">
        <v>146</v>
      </c>
      <c r="AU377" s="159" t="s">
        <v>151</v>
      </c>
      <c r="AY377" s="18" t="s">
        <v>143</v>
      </c>
      <c r="BE377" s="160">
        <f>IF(N377="základná",J377,0)</f>
        <v>0</v>
      </c>
      <c r="BF377" s="160">
        <f>IF(N377="znížená",J377,0)</f>
        <v>0</v>
      </c>
      <c r="BG377" s="160">
        <f>IF(N377="zákl. prenesená",J377,0)</f>
        <v>0</v>
      </c>
      <c r="BH377" s="160">
        <f>IF(N377="zníž. prenesená",J377,0)</f>
        <v>0</v>
      </c>
      <c r="BI377" s="160">
        <f>IF(N377="nulová",J377,0)</f>
        <v>0</v>
      </c>
      <c r="BJ377" s="18" t="s">
        <v>151</v>
      </c>
      <c r="BK377" s="160">
        <f>ROUND(I377*H377,2)</f>
        <v>0</v>
      </c>
      <c r="BL377" s="18" t="s">
        <v>182</v>
      </c>
      <c r="BM377" s="159" t="s">
        <v>510</v>
      </c>
    </row>
    <row r="378" spans="1:65" s="13" customFormat="1" x14ac:dyDescent="0.2">
      <c r="B378" s="161"/>
      <c r="D378" s="162" t="s">
        <v>152</v>
      </c>
      <c r="E378" s="163" t="s">
        <v>1</v>
      </c>
      <c r="F378" s="164" t="s">
        <v>511</v>
      </c>
      <c r="H378" s="165">
        <v>5</v>
      </c>
      <c r="I378" s="166"/>
      <c r="L378" s="161"/>
      <c r="M378" s="167"/>
      <c r="N378" s="168"/>
      <c r="O378" s="168"/>
      <c r="P378" s="168"/>
      <c r="Q378" s="168"/>
      <c r="R378" s="168"/>
      <c r="S378" s="168"/>
      <c r="T378" s="169"/>
      <c r="AT378" s="163" t="s">
        <v>152</v>
      </c>
      <c r="AU378" s="163" t="s">
        <v>151</v>
      </c>
      <c r="AV378" s="13" t="s">
        <v>151</v>
      </c>
      <c r="AW378" s="13" t="s">
        <v>31</v>
      </c>
      <c r="AX378" s="13" t="s">
        <v>75</v>
      </c>
      <c r="AY378" s="163" t="s">
        <v>143</v>
      </c>
    </row>
    <row r="379" spans="1:65" s="14" customFormat="1" x14ac:dyDescent="0.2">
      <c r="B379" s="170"/>
      <c r="D379" s="162" t="s">
        <v>152</v>
      </c>
      <c r="E379" s="171" t="s">
        <v>1</v>
      </c>
      <c r="F379" s="172" t="s">
        <v>154</v>
      </c>
      <c r="H379" s="173">
        <v>5</v>
      </c>
      <c r="I379" s="174"/>
      <c r="L379" s="170"/>
      <c r="M379" s="175"/>
      <c r="N379" s="176"/>
      <c r="O379" s="176"/>
      <c r="P379" s="176"/>
      <c r="Q379" s="176"/>
      <c r="R379" s="176"/>
      <c r="S379" s="176"/>
      <c r="T379" s="177"/>
      <c r="AT379" s="171" t="s">
        <v>152</v>
      </c>
      <c r="AU379" s="171" t="s">
        <v>151</v>
      </c>
      <c r="AV379" s="14" t="s">
        <v>150</v>
      </c>
      <c r="AW379" s="14" t="s">
        <v>31</v>
      </c>
      <c r="AX379" s="14" t="s">
        <v>83</v>
      </c>
      <c r="AY379" s="171" t="s">
        <v>143</v>
      </c>
    </row>
    <row r="380" spans="1:65" s="2" customFormat="1" ht="24.2" customHeight="1" x14ac:dyDescent="0.2">
      <c r="A380" s="33"/>
      <c r="B380" s="146"/>
      <c r="C380" s="178" t="s">
        <v>512</v>
      </c>
      <c r="D380" s="198" t="s">
        <v>215</v>
      </c>
      <c r="E380" s="179" t="s">
        <v>513</v>
      </c>
      <c r="F380" s="180" t="s">
        <v>514</v>
      </c>
      <c r="G380" s="181" t="s">
        <v>178</v>
      </c>
      <c r="H380" s="182">
        <v>5.25</v>
      </c>
      <c r="I380" s="183"/>
      <c r="J380" s="184">
        <f>ROUND(I380*H380,2)</f>
        <v>0</v>
      </c>
      <c r="K380" s="185"/>
      <c r="L380" s="186"/>
      <c r="M380" s="187" t="s">
        <v>1</v>
      </c>
      <c r="N380" s="188" t="s">
        <v>41</v>
      </c>
      <c r="O380" s="59"/>
      <c r="P380" s="157">
        <f>O380*H380</f>
        <v>0</v>
      </c>
      <c r="Q380" s="157">
        <v>0</v>
      </c>
      <c r="R380" s="157">
        <f>Q380*H380</f>
        <v>0</v>
      </c>
      <c r="S380" s="157">
        <v>0</v>
      </c>
      <c r="T380" s="158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59" t="s">
        <v>210</v>
      </c>
      <c r="AT380" s="159" t="s">
        <v>215</v>
      </c>
      <c r="AU380" s="159" t="s">
        <v>151</v>
      </c>
      <c r="AY380" s="18" t="s">
        <v>143</v>
      </c>
      <c r="BE380" s="160">
        <f>IF(N380="základná",J380,0)</f>
        <v>0</v>
      </c>
      <c r="BF380" s="160">
        <f>IF(N380="znížená",J380,0)</f>
        <v>0</v>
      </c>
      <c r="BG380" s="160">
        <f>IF(N380="zákl. prenesená",J380,0)</f>
        <v>0</v>
      </c>
      <c r="BH380" s="160">
        <f>IF(N380="zníž. prenesená",J380,0)</f>
        <v>0</v>
      </c>
      <c r="BI380" s="160">
        <f>IF(N380="nulová",J380,0)</f>
        <v>0</v>
      </c>
      <c r="BJ380" s="18" t="s">
        <v>151</v>
      </c>
      <c r="BK380" s="160">
        <f>ROUND(I380*H380,2)</f>
        <v>0</v>
      </c>
      <c r="BL380" s="18" t="s">
        <v>182</v>
      </c>
      <c r="BM380" s="159" t="s">
        <v>515</v>
      </c>
    </row>
    <row r="381" spans="1:65" s="13" customFormat="1" x14ac:dyDescent="0.2">
      <c r="B381" s="161"/>
      <c r="D381" s="162" t="s">
        <v>152</v>
      </c>
      <c r="E381" s="163" t="s">
        <v>1</v>
      </c>
      <c r="F381" s="164" t="s">
        <v>516</v>
      </c>
      <c r="H381" s="165">
        <v>5.25</v>
      </c>
      <c r="I381" s="166"/>
      <c r="L381" s="161"/>
      <c r="M381" s="167"/>
      <c r="N381" s="168"/>
      <c r="O381" s="168"/>
      <c r="P381" s="168"/>
      <c r="Q381" s="168"/>
      <c r="R381" s="168"/>
      <c r="S381" s="168"/>
      <c r="T381" s="169"/>
      <c r="AT381" s="163" t="s">
        <v>152</v>
      </c>
      <c r="AU381" s="163" t="s">
        <v>151</v>
      </c>
      <c r="AV381" s="13" t="s">
        <v>151</v>
      </c>
      <c r="AW381" s="13" t="s">
        <v>31</v>
      </c>
      <c r="AX381" s="13" t="s">
        <v>75</v>
      </c>
      <c r="AY381" s="163" t="s">
        <v>143</v>
      </c>
    </row>
    <row r="382" spans="1:65" s="14" customFormat="1" x14ac:dyDescent="0.2">
      <c r="B382" s="170"/>
      <c r="D382" s="162" t="s">
        <v>152</v>
      </c>
      <c r="E382" s="171" t="s">
        <v>1</v>
      </c>
      <c r="F382" s="172" t="s">
        <v>154</v>
      </c>
      <c r="H382" s="173">
        <v>5.25</v>
      </c>
      <c r="I382" s="174"/>
      <c r="L382" s="170"/>
      <c r="M382" s="175"/>
      <c r="N382" s="176"/>
      <c r="O382" s="176"/>
      <c r="P382" s="176"/>
      <c r="Q382" s="176"/>
      <c r="R382" s="176"/>
      <c r="S382" s="176"/>
      <c r="T382" s="177"/>
      <c r="AT382" s="171" t="s">
        <v>152</v>
      </c>
      <c r="AU382" s="171" t="s">
        <v>151</v>
      </c>
      <c r="AV382" s="14" t="s">
        <v>150</v>
      </c>
      <c r="AW382" s="14" t="s">
        <v>31</v>
      </c>
      <c r="AX382" s="14" t="s">
        <v>83</v>
      </c>
      <c r="AY382" s="171" t="s">
        <v>143</v>
      </c>
    </row>
    <row r="383" spans="1:65" s="2" customFormat="1" ht="14.45" customHeight="1" x14ac:dyDescent="0.2">
      <c r="A383" s="33"/>
      <c r="B383" s="146"/>
      <c r="C383" s="147" t="s">
        <v>334</v>
      </c>
      <c r="D383" s="197" t="s">
        <v>146</v>
      </c>
      <c r="E383" s="148" t="s">
        <v>517</v>
      </c>
      <c r="F383" s="149" t="s">
        <v>518</v>
      </c>
      <c r="G383" s="150" t="s">
        <v>314</v>
      </c>
      <c r="H383" s="151">
        <v>3</v>
      </c>
      <c r="I383" s="152"/>
      <c r="J383" s="153">
        <f>ROUND(I383*H383,2)</f>
        <v>0</v>
      </c>
      <c r="K383" s="154"/>
      <c r="L383" s="34"/>
      <c r="M383" s="155" t="s">
        <v>1</v>
      </c>
      <c r="N383" s="156" t="s">
        <v>41</v>
      </c>
      <c r="O383" s="59"/>
      <c r="P383" s="157">
        <f>O383*H383</f>
        <v>0</v>
      </c>
      <c r="Q383" s="157">
        <v>0</v>
      </c>
      <c r="R383" s="157">
        <f>Q383*H383</f>
        <v>0</v>
      </c>
      <c r="S383" s="157">
        <v>0</v>
      </c>
      <c r="T383" s="158">
        <f>S383*H383</f>
        <v>0</v>
      </c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R383" s="159" t="s">
        <v>182</v>
      </c>
      <c r="AT383" s="159" t="s">
        <v>146</v>
      </c>
      <c r="AU383" s="159" t="s">
        <v>151</v>
      </c>
      <c r="AY383" s="18" t="s">
        <v>143</v>
      </c>
      <c r="BE383" s="160">
        <f>IF(N383="základná",J383,0)</f>
        <v>0</v>
      </c>
      <c r="BF383" s="160">
        <f>IF(N383="znížená",J383,0)</f>
        <v>0</v>
      </c>
      <c r="BG383" s="160">
        <f>IF(N383="zákl. prenesená",J383,0)</f>
        <v>0</v>
      </c>
      <c r="BH383" s="160">
        <f>IF(N383="zníž. prenesená",J383,0)</f>
        <v>0</v>
      </c>
      <c r="BI383" s="160">
        <f>IF(N383="nulová",J383,0)</f>
        <v>0</v>
      </c>
      <c r="BJ383" s="18" t="s">
        <v>151</v>
      </c>
      <c r="BK383" s="160">
        <f>ROUND(I383*H383,2)</f>
        <v>0</v>
      </c>
      <c r="BL383" s="18" t="s">
        <v>182</v>
      </c>
      <c r="BM383" s="159" t="s">
        <v>519</v>
      </c>
    </row>
    <row r="384" spans="1:65" s="13" customFormat="1" x14ac:dyDescent="0.2">
      <c r="B384" s="161"/>
      <c r="D384" s="162" t="s">
        <v>152</v>
      </c>
      <c r="E384" s="163" t="s">
        <v>1</v>
      </c>
      <c r="F384" s="164" t="s">
        <v>520</v>
      </c>
      <c r="H384" s="165">
        <v>3</v>
      </c>
      <c r="I384" s="166"/>
      <c r="L384" s="161"/>
      <c r="M384" s="167"/>
      <c r="N384" s="168"/>
      <c r="O384" s="168"/>
      <c r="P384" s="168"/>
      <c r="Q384" s="168"/>
      <c r="R384" s="168"/>
      <c r="S384" s="168"/>
      <c r="T384" s="169"/>
      <c r="AT384" s="163" t="s">
        <v>152</v>
      </c>
      <c r="AU384" s="163" t="s">
        <v>151</v>
      </c>
      <c r="AV384" s="13" t="s">
        <v>151</v>
      </c>
      <c r="AW384" s="13" t="s">
        <v>31</v>
      </c>
      <c r="AX384" s="13" t="s">
        <v>75</v>
      </c>
      <c r="AY384" s="163" t="s">
        <v>143</v>
      </c>
    </row>
    <row r="385" spans="1:65" s="14" customFormat="1" x14ac:dyDescent="0.2">
      <c r="B385" s="170"/>
      <c r="D385" s="162" t="s">
        <v>152</v>
      </c>
      <c r="E385" s="171" t="s">
        <v>1</v>
      </c>
      <c r="F385" s="172" t="s">
        <v>154</v>
      </c>
      <c r="H385" s="173">
        <v>3</v>
      </c>
      <c r="I385" s="174"/>
      <c r="L385" s="170"/>
      <c r="M385" s="175"/>
      <c r="N385" s="176"/>
      <c r="O385" s="176"/>
      <c r="P385" s="176"/>
      <c r="Q385" s="176"/>
      <c r="R385" s="176"/>
      <c r="S385" s="176"/>
      <c r="T385" s="177"/>
      <c r="AT385" s="171" t="s">
        <v>152</v>
      </c>
      <c r="AU385" s="171" t="s">
        <v>151</v>
      </c>
      <c r="AV385" s="14" t="s">
        <v>150</v>
      </c>
      <c r="AW385" s="14" t="s">
        <v>31</v>
      </c>
      <c r="AX385" s="14" t="s">
        <v>83</v>
      </c>
      <c r="AY385" s="171" t="s">
        <v>143</v>
      </c>
    </row>
    <row r="386" spans="1:65" s="2" customFormat="1" ht="24.2" customHeight="1" x14ac:dyDescent="0.2">
      <c r="A386" s="33"/>
      <c r="B386" s="146"/>
      <c r="C386" s="178" t="s">
        <v>521</v>
      </c>
      <c r="D386" s="198" t="s">
        <v>215</v>
      </c>
      <c r="E386" s="179" t="s">
        <v>522</v>
      </c>
      <c r="F386" s="180" t="s">
        <v>523</v>
      </c>
      <c r="G386" s="181" t="s">
        <v>178</v>
      </c>
      <c r="H386" s="182">
        <v>3.15</v>
      </c>
      <c r="I386" s="183"/>
      <c r="J386" s="184">
        <f>ROUND(I386*H386,2)</f>
        <v>0</v>
      </c>
      <c r="K386" s="185"/>
      <c r="L386" s="186"/>
      <c r="M386" s="187" t="s">
        <v>1</v>
      </c>
      <c r="N386" s="188" t="s">
        <v>41</v>
      </c>
      <c r="O386" s="59"/>
      <c r="P386" s="157">
        <f>O386*H386</f>
        <v>0</v>
      </c>
      <c r="Q386" s="157">
        <v>0</v>
      </c>
      <c r="R386" s="157">
        <f>Q386*H386</f>
        <v>0</v>
      </c>
      <c r="S386" s="157">
        <v>0</v>
      </c>
      <c r="T386" s="158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59" t="s">
        <v>210</v>
      </c>
      <c r="AT386" s="159" t="s">
        <v>215</v>
      </c>
      <c r="AU386" s="159" t="s">
        <v>151</v>
      </c>
      <c r="AY386" s="18" t="s">
        <v>143</v>
      </c>
      <c r="BE386" s="160">
        <f>IF(N386="základná",J386,0)</f>
        <v>0</v>
      </c>
      <c r="BF386" s="160">
        <f>IF(N386="znížená",J386,0)</f>
        <v>0</v>
      </c>
      <c r="BG386" s="160">
        <f>IF(N386="zákl. prenesená",J386,0)</f>
        <v>0</v>
      </c>
      <c r="BH386" s="160">
        <f>IF(N386="zníž. prenesená",J386,0)</f>
        <v>0</v>
      </c>
      <c r="BI386" s="160">
        <f>IF(N386="nulová",J386,0)</f>
        <v>0</v>
      </c>
      <c r="BJ386" s="18" t="s">
        <v>151</v>
      </c>
      <c r="BK386" s="160">
        <f>ROUND(I386*H386,2)</f>
        <v>0</v>
      </c>
      <c r="BL386" s="18" t="s">
        <v>182</v>
      </c>
      <c r="BM386" s="159" t="s">
        <v>524</v>
      </c>
    </row>
    <row r="387" spans="1:65" s="13" customFormat="1" x14ac:dyDescent="0.2">
      <c r="B387" s="161"/>
      <c r="D387" s="162" t="s">
        <v>152</v>
      </c>
      <c r="E387" s="163" t="s">
        <v>1</v>
      </c>
      <c r="F387" s="164" t="s">
        <v>525</v>
      </c>
      <c r="H387" s="165">
        <v>3.15</v>
      </c>
      <c r="I387" s="166"/>
      <c r="L387" s="161"/>
      <c r="M387" s="167"/>
      <c r="N387" s="168"/>
      <c r="O387" s="168"/>
      <c r="P387" s="168"/>
      <c r="Q387" s="168"/>
      <c r="R387" s="168"/>
      <c r="S387" s="168"/>
      <c r="T387" s="169"/>
      <c r="AT387" s="163" t="s">
        <v>152</v>
      </c>
      <c r="AU387" s="163" t="s">
        <v>151</v>
      </c>
      <c r="AV387" s="13" t="s">
        <v>151</v>
      </c>
      <c r="AW387" s="13" t="s">
        <v>31</v>
      </c>
      <c r="AX387" s="13" t="s">
        <v>75</v>
      </c>
      <c r="AY387" s="163" t="s">
        <v>143</v>
      </c>
    </row>
    <row r="388" spans="1:65" s="14" customFormat="1" x14ac:dyDescent="0.2">
      <c r="B388" s="170"/>
      <c r="D388" s="162" t="s">
        <v>152</v>
      </c>
      <c r="E388" s="171" t="s">
        <v>1</v>
      </c>
      <c r="F388" s="172" t="s">
        <v>154</v>
      </c>
      <c r="H388" s="173">
        <v>3.15</v>
      </c>
      <c r="I388" s="174"/>
      <c r="L388" s="170"/>
      <c r="M388" s="175"/>
      <c r="N388" s="176"/>
      <c r="O388" s="176"/>
      <c r="P388" s="176"/>
      <c r="Q388" s="176"/>
      <c r="R388" s="176"/>
      <c r="S388" s="176"/>
      <c r="T388" s="177"/>
      <c r="AT388" s="171" t="s">
        <v>152</v>
      </c>
      <c r="AU388" s="171" t="s">
        <v>151</v>
      </c>
      <c r="AV388" s="14" t="s">
        <v>150</v>
      </c>
      <c r="AW388" s="14" t="s">
        <v>31</v>
      </c>
      <c r="AX388" s="14" t="s">
        <v>83</v>
      </c>
      <c r="AY388" s="171" t="s">
        <v>143</v>
      </c>
    </row>
    <row r="389" spans="1:65" s="2" customFormat="1" ht="14.45" customHeight="1" x14ac:dyDescent="0.2">
      <c r="A389" s="33"/>
      <c r="B389" s="146"/>
      <c r="C389" s="147" t="s">
        <v>338</v>
      </c>
      <c r="D389" s="197" t="s">
        <v>146</v>
      </c>
      <c r="E389" s="148" t="s">
        <v>526</v>
      </c>
      <c r="F389" s="149" t="s">
        <v>527</v>
      </c>
      <c r="G389" s="150" t="s">
        <v>314</v>
      </c>
      <c r="H389" s="151">
        <v>1.25</v>
      </c>
      <c r="I389" s="152"/>
      <c r="J389" s="153">
        <f>ROUND(I389*H389,2)</f>
        <v>0</v>
      </c>
      <c r="K389" s="154"/>
      <c r="L389" s="34"/>
      <c r="M389" s="155" t="s">
        <v>1</v>
      </c>
      <c r="N389" s="156" t="s">
        <v>41</v>
      </c>
      <c r="O389" s="59"/>
      <c r="P389" s="157">
        <f>O389*H389</f>
        <v>0</v>
      </c>
      <c r="Q389" s="157">
        <v>0</v>
      </c>
      <c r="R389" s="157">
        <f>Q389*H389</f>
        <v>0</v>
      </c>
      <c r="S389" s="157">
        <v>0</v>
      </c>
      <c r="T389" s="158">
        <f>S389*H389</f>
        <v>0</v>
      </c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R389" s="159" t="s">
        <v>182</v>
      </c>
      <c r="AT389" s="159" t="s">
        <v>146</v>
      </c>
      <c r="AU389" s="159" t="s">
        <v>151</v>
      </c>
      <c r="AY389" s="18" t="s">
        <v>143</v>
      </c>
      <c r="BE389" s="160">
        <f>IF(N389="základná",J389,0)</f>
        <v>0</v>
      </c>
      <c r="BF389" s="160">
        <f>IF(N389="znížená",J389,0)</f>
        <v>0</v>
      </c>
      <c r="BG389" s="160">
        <f>IF(N389="zákl. prenesená",J389,0)</f>
        <v>0</v>
      </c>
      <c r="BH389" s="160">
        <f>IF(N389="zníž. prenesená",J389,0)</f>
        <v>0</v>
      </c>
      <c r="BI389" s="160">
        <f>IF(N389="nulová",J389,0)</f>
        <v>0</v>
      </c>
      <c r="BJ389" s="18" t="s">
        <v>151</v>
      </c>
      <c r="BK389" s="160">
        <f>ROUND(I389*H389,2)</f>
        <v>0</v>
      </c>
      <c r="BL389" s="18" t="s">
        <v>182</v>
      </c>
      <c r="BM389" s="159" t="s">
        <v>528</v>
      </c>
    </row>
    <row r="390" spans="1:65" s="13" customFormat="1" x14ac:dyDescent="0.2">
      <c r="B390" s="161"/>
      <c r="D390" s="162" t="s">
        <v>152</v>
      </c>
      <c r="E390" s="163" t="s">
        <v>1</v>
      </c>
      <c r="F390" s="164" t="s">
        <v>498</v>
      </c>
      <c r="H390" s="165">
        <v>1.25</v>
      </c>
      <c r="I390" s="166"/>
      <c r="L390" s="161"/>
      <c r="M390" s="167"/>
      <c r="N390" s="168"/>
      <c r="O390" s="168"/>
      <c r="P390" s="168"/>
      <c r="Q390" s="168"/>
      <c r="R390" s="168"/>
      <c r="S390" s="168"/>
      <c r="T390" s="169"/>
      <c r="AT390" s="163" t="s">
        <v>152</v>
      </c>
      <c r="AU390" s="163" t="s">
        <v>151</v>
      </c>
      <c r="AV390" s="13" t="s">
        <v>151</v>
      </c>
      <c r="AW390" s="13" t="s">
        <v>31</v>
      </c>
      <c r="AX390" s="13" t="s">
        <v>75</v>
      </c>
      <c r="AY390" s="163" t="s">
        <v>143</v>
      </c>
    </row>
    <row r="391" spans="1:65" s="14" customFormat="1" x14ac:dyDescent="0.2">
      <c r="B391" s="170"/>
      <c r="D391" s="162" t="s">
        <v>152</v>
      </c>
      <c r="E391" s="171" t="s">
        <v>1</v>
      </c>
      <c r="F391" s="172" t="s">
        <v>154</v>
      </c>
      <c r="H391" s="173">
        <v>1.25</v>
      </c>
      <c r="I391" s="174"/>
      <c r="L391" s="170"/>
      <c r="M391" s="175"/>
      <c r="N391" s="176"/>
      <c r="O391" s="176"/>
      <c r="P391" s="176"/>
      <c r="Q391" s="176"/>
      <c r="R391" s="176"/>
      <c r="S391" s="176"/>
      <c r="T391" s="177"/>
      <c r="AT391" s="171" t="s">
        <v>152</v>
      </c>
      <c r="AU391" s="171" t="s">
        <v>151</v>
      </c>
      <c r="AV391" s="14" t="s">
        <v>150</v>
      </c>
      <c r="AW391" s="14" t="s">
        <v>31</v>
      </c>
      <c r="AX391" s="14" t="s">
        <v>83</v>
      </c>
      <c r="AY391" s="171" t="s">
        <v>143</v>
      </c>
    </row>
    <row r="392" spans="1:65" s="2" customFormat="1" ht="24.2" customHeight="1" x14ac:dyDescent="0.2">
      <c r="A392" s="33"/>
      <c r="B392" s="146"/>
      <c r="C392" s="178" t="s">
        <v>529</v>
      </c>
      <c r="D392" s="198" t="s">
        <v>215</v>
      </c>
      <c r="E392" s="179" t="s">
        <v>530</v>
      </c>
      <c r="F392" s="180" t="s">
        <v>531</v>
      </c>
      <c r="G392" s="181" t="s">
        <v>314</v>
      </c>
      <c r="H392" s="182">
        <v>1.3129999999999999</v>
      </c>
      <c r="I392" s="183"/>
      <c r="J392" s="184">
        <f>ROUND(I392*H392,2)</f>
        <v>0</v>
      </c>
      <c r="K392" s="185"/>
      <c r="L392" s="186"/>
      <c r="M392" s="187" t="s">
        <v>1</v>
      </c>
      <c r="N392" s="188" t="s">
        <v>41</v>
      </c>
      <c r="O392" s="59"/>
      <c r="P392" s="157">
        <f>O392*H392</f>
        <v>0</v>
      </c>
      <c r="Q392" s="157">
        <v>0</v>
      </c>
      <c r="R392" s="157">
        <f>Q392*H392</f>
        <v>0</v>
      </c>
      <c r="S392" s="157">
        <v>0</v>
      </c>
      <c r="T392" s="158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59" t="s">
        <v>210</v>
      </c>
      <c r="AT392" s="159" t="s">
        <v>215</v>
      </c>
      <c r="AU392" s="159" t="s">
        <v>151</v>
      </c>
      <c r="AY392" s="18" t="s">
        <v>143</v>
      </c>
      <c r="BE392" s="160">
        <f>IF(N392="základná",J392,0)</f>
        <v>0</v>
      </c>
      <c r="BF392" s="160">
        <f>IF(N392="znížená",J392,0)</f>
        <v>0</v>
      </c>
      <c r="BG392" s="160">
        <f>IF(N392="zákl. prenesená",J392,0)</f>
        <v>0</v>
      </c>
      <c r="BH392" s="160">
        <f>IF(N392="zníž. prenesená",J392,0)</f>
        <v>0</v>
      </c>
      <c r="BI392" s="160">
        <f>IF(N392="nulová",J392,0)</f>
        <v>0</v>
      </c>
      <c r="BJ392" s="18" t="s">
        <v>151</v>
      </c>
      <c r="BK392" s="160">
        <f>ROUND(I392*H392,2)</f>
        <v>0</v>
      </c>
      <c r="BL392" s="18" t="s">
        <v>182</v>
      </c>
      <c r="BM392" s="159" t="s">
        <v>532</v>
      </c>
    </row>
    <row r="393" spans="1:65" s="13" customFormat="1" x14ac:dyDescent="0.2">
      <c r="B393" s="161"/>
      <c r="D393" s="162" t="s">
        <v>152</v>
      </c>
      <c r="E393" s="163" t="s">
        <v>1</v>
      </c>
      <c r="F393" s="164" t="s">
        <v>533</v>
      </c>
      <c r="H393" s="165">
        <v>1.3129999999999999</v>
      </c>
      <c r="I393" s="166"/>
      <c r="L393" s="161"/>
      <c r="M393" s="167"/>
      <c r="N393" s="168"/>
      <c r="O393" s="168"/>
      <c r="P393" s="168"/>
      <c r="Q393" s="168"/>
      <c r="R393" s="168"/>
      <c r="S393" s="168"/>
      <c r="T393" s="169"/>
      <c r="AT393" s="163" t="s">
        <v>152</v>
      </c>
      <c r="AU393" s="163" t="s">
        <v>151</v>
      </c>
      <c r="AV393" s="13" t="s">
        <v>151</v>
      </c>
      <c r="AW393" s="13" t="s">
        <v>31</v>
      </c>
      <c r="AX393" s="13" t="s">
        <v>75</v>
      </c>
      <c r="AY393" s="163" t="s">
        <v>143</v>
      </c>
    </row>
    <row r="394" spans="1:65" s="14" customFormat="1" x14ac:dyDescent="0.2">
      <c r="B394" s="170"/>
      <c r="D394" s="162" t="s">
        <v>152</v>
      </c>
      <c r="E394" s="171" t="s">
        <v>1</v>
      </c>
      <c r="F394" s="172" t="s">
        <v>154</v>
      </c>
      <c r="H394" s="173">
        <v>1.3129999999999999</v>
      </c>
      <c r="I394" s="174"/>
      <c r="L394" s="170"/>
      <c r="M394" s="175"/>
      <c r="N394" s="176"/>
      <c r="O394" s="176"/>
      <c r="P394" s="176"/>
      <c r="Q394" s="176"/>
      <c r="R394" s="176"/>
      <c r="S394" s="176"/>
      <c r="T394" s="177"/>
      <c r="AT394" s="171" t="s">
        <v>152</v>
      </c>
      <c r="AU394" s="171" t="s">
        <v>151</v>
      </c>
      <c r="AV394" s="14" t="s">
        <v>150</v>
      </c>
      <c r="AW394" s="14" t="s">
        <v>31</v>
      </c>
      <c r="AX394" s="14" t="s">
        <v>83</v>
      </c>
      <c r="AY394" s="171" t="s">
        <v>143</v>
      </c>
    </row>
    <row r="395" spans="1:65" s="2" customFormat="1" ht="14.45" customHeight="1" x14ac:dyDescent="0.2">
      <c r="A395" s="33"/>
      <c r="B395" s="146"/>
      <c r="C395" s="147" t="s">
        <v>343</v>
      </c>
      <c r="D395" s="197" t="s">
        <v>146</v>
      </c>
      <c r="E395" s="148" t="s">
        <v>534</v>
      </c>
      <c r="F395" s="149" t="s">
        <v>535</v>
      </c>
      <c r="G395" s="150" t="s">
        <v>314</v>
      </c>
      <c r="H395" s="151">
        <v>2.5</v>
      </c>
      <c r="I395" s="152"/>
      <c r="J395" s="153">
        <f>ROUND(I395*H395,2)</f>
        <v>0</v>
      </c>
      <c r="K395" s="154"/>
      <c r="L395" s="34"/>
      <c r="M395" s="155" t="s">
        <v>1</v>
      </c>
      <c r="N395" s="156" t="s">
        <v>41</v>
      </c>
      <c r="O395" s="59"/>
      <c r="P395" s="157">
        <f>O395*H395</f>
        <v>0</v>
      </c>
      <c r="Q395" s="157">
        <v>0</v>
      </c>
      <c r="R395" s="157">
        <f>Q395*H395</f>
        <v>0</v>
      </c>
      <c r="S395" s="157">
        <v>0</v>
      </c>
      <c r="T395" s="158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59" t="s">
        <v>182</v>
      </c>
      <c r="AT395" s="159" t="s">
        <v>146</v>
      </c>
      <c r="AU395" s="159" t="s">
        <v>151</v>
      </c>
      <c r="AY395" s="18" t="s">
        <v>143</v>
      </c>
      <c r="BE395" s="160">
        <f>IF(N395="základná",J395,0)</f>
        <v>0</v>
      </c>
      <c r="BF395" s="160">
        <f>IF(N395="znížená",J395,0)</f>
        <v>0</v>
      </c>
      <c r="BG395" s="160">
        <f>IF(N395="zákl. prenesená",J395,0)</f>
        <v>0</v>
      </c>
      <c r="BH395" s="160">
        <f>IF(N395="zníž. prenesená",J395,0)</f>
        <v>0</v>
      </c>
      <c r="BI395" s="160">
        <f>IF(N395="nulová",J395,0)</f>
        <v>0</v>
      </c>
      <c r="BJ395" s="18" t="s">
        <v>151</v>
      </c>
      <c r="BK395" s="160">
        <f>ROUND(I395*H395,2)</f>
        <v>0</v>
      </c>
      <c r="BL395" s="18" t="s">
        <v>182</v>
      </c>
      <c r="BM395" s="159" t="s">
        <v>536</v>
      </c>
    </row>
    <row r="396" spans="1:65" s="13" customFormat="1" x14ac:dyDescent="0.2">
      <c r="B396" s="161"/>
      <c r="D396" s="162" t="s">
        <v>152</v>
      </c>
      <c r="E396" s="163" t="s">
        <v>1</v>
      </c>
      <c r="F396" s="164" t="s">
        <v>471</v>
      </c>
      <c r="H396" s="165">
        <v>2.5</v>
      </c>
      <c r="I396" s="166"/>
      <c r="L396" s="161"/>
      <c r="M396" s="167"/>
      <c r="N396" s="168"/>
      <c r="O396" s="168"/>
      <c r="P396" s="168"/>
      <c r="Q396" s="168"/>
      <c r="R396" s="168"/>
      <c r="S396" s="168"/>
      <c r="T396" s="169"/>
      <c r="AT396" s="163" t="s">
        <v>152</v>
      </c>
      <c r="AU396" s="163" t="s">
        <v>151</v>
      </c>
      <c r="AV396" s="13" t="s">
        <v>151</v>
      </c>
      <c r="AW396" s="13" t="s">
        <v>31</v>
      </c>
      <c r="AX396" s="13" t="s">
        <v>75</v>
      </c>
      <c r="AY396" s="163" t="s">
        <v>143</v>
      </c>
    </row>
    <row r="397" spans="1:65" s="14" customFormat="1" x14ac:dyDescent="0.2">
      <c r="B397" s="170"/>
      <c r="D397" s="162" t="s">
        <v>152</v>
      </c>
      <c r="E397" s="171" t="s">
        <v>1</v>
      </c>
      <c r="F397" s="172" t="s">
        <v>154</v>
      </c>
      <c r="H397" s="173">
        <v>2.5</v>
      </c>
      <c r="I397" s="174"/>
      <c r="L397" s="170"/>
      <c r="M397" s="175"/>
      <c r="N397" s="176"/>
      <c r="O397" s="176"/>
      <c r="P397" s="176"/>
      <c r="Q397" s="176"/>
      <c r="R397" s="176"/>
      <c r="S397" s="176"/>
      <c r="T397" s="177"/>
      <c r="AT397" s="171" t="s">
        <v>152</v>
      </c>
      <c r="AU397" s="171" t="s">
        <v>151</v>
      </c>
      <c r="AV397" s="14" t="s">
        <v>150</v>
      </c>
      <c r="AW397" s="14" t="s">
        <v>31</v>
      </c>
      <c r="AX397" s="14" t="s">
        <v>83</v>
      </c>
      <c r="AY397" s="171" t="s">
        <v>143</v>
      </c>
    </row>
    <row r="398" spans="1:65" s="2" customFormat="1" ht="24.2" customHeight="1" x14ac:dyDescent="0.2">
      <c r="A398" s="33"/>
      <c r="B398" s="146"/>
      <c r="C398" s="178" t="s">
        <v>537</v>
      </c>
      <c r="D398" s="198" t="s">
        <v>215</v>
      </c>
      <c r="E398" s="179" t="s">
        <v>538</v>
      </c>
      <c r="F398" s="180" t="s">
        <v>539</v>
      </c>
      <c r="G398" s="181" t="s">
        <v>314</v>
      </c>
      <c r="H398" s="182">
        <v>2.625</v>
      </c>
      <c r="I398" s="183"/>
      <c r="J398" s="184">
        <f>ROUND(I398*H398,2)</f>
        <v>0</v>
      </c>
      <c r="K398" s="185"/>
      <c r="L398" s="186"/>
      <c r="M398" s="187" t="s">
        <v>1</v>
      </c>
      <c r="N398" s="188" t="s">
        <v>41</v>
      </c>
      <c r="O398" s="59"/>
      <c r="P398" s="157">
        <f>O398*H398</f>
        <v>0</v>
      </c>
      <c r="Q398" s="157">
        <v>0</v>
      </c>
      <c r="R398" s="157">
        <f>Q398*H398</f>
        <v>0</v>
      </c>
      <c r="S398" s="157">
        <v>0</v>
      </c>
      <c r="T398" s="158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59" t="s">
        <v>210</v>
      </c>
      <c r="AT398" s="159" t="s">
        <v>215</v>
      </c>
      <c r="AU398" s="159" t="s">
        <v>151</v>
      </c>
      <c r="AY398" s="18" t="s">
        <v>143</v>
      </c>
      <c r="BE398" s="160">
        <f>IF(N398="základná",J398,0)</f>
        <v>0</v>
      </c>
      <c r="BF398" s="160">
        <f>IF(N398="znížená",J398,0)</f>
        <v>0</v>
      </c>
      <c r="BG398" s="160">
        <f>IF(N398="zákl. prenesená",J398,0)</f>
        <v>0</v>
      </c>
      <c r="BH398" s="160">
        <f>IF(N398="zníž. prenesená",J398,0)</f>
        <v>0</v>
      </c>
      <c r="BI398" s="160">
        <f>IF(N398="nulová",J398,0)</f>
        <v>0</v>
      </c>
      <c r="BJ398" s="18" t="s">
        <v>151</v>
      </c>
      <c r="BK398" s="160">
        <f>ROUND(I398*H398,2)</f>
        <v>0</v>
      </c>
      <c r="BL398" s="18" t="s">
        <v>182</v>
      </c>
      <c r="BM398" s="159" t="s">
        <v>540</v>
      </c>
    </row>
    <row r="399" spans="1:65" s="13" customFormat="1" x14ac:dyDescent="0.2">
      <c r="B399" s="161"/>
      <c r="D399" s="162" t="s">
        <v>152</v>
      </c>
      <c r="E399" s="163" t="s">
        <v>1</v>
      </c>
      <c r="F399" s="164" t="s">
        <v>541</v>
      </c>
      <c r="H399" s="165">
        <v>2.625</v>
      </c>
      <c r="I399" s="166"/>
      <c r="L399" s="161"/>
      <c r="M399" s="167"/>
      <c r="N399" s="168"/>
      <c r="O399" s="168"/>
      <c r="P399" s="168"/>
      <c r="Q399" s="168"/>
      <c r="R399" s="168"/>
      <c r="S399" s="168"/>
      <c r="T399" s="169"/>
      <c r="AT399" s="163" t="s">
        <v>152</v>
      </c>
      <c r="AU399" s="163" t="s">
        <v>151</v>
      </c>
      <c r="AV399" s="13" t="s">
        <v>151</v>
      </c>
      <c r="AW399" s="13" t="s">
        <v>31</v>
      </c>
      <c r="AX399" s="13" t="s">
        <v>75</v>
      </c>
      <c r="AY399" s="163" t="s">
        <v>143</v>
      </c>
    </row>
    <row r="400" spans="1:65" s="14" customFormat="1" x14ac:dyDescent="0.2">
      <c r="B400" s="170"/>
      <c r="D400" s="162" t="s">
        <v>152</v>
      </c>
      <c r="E400" s="171" t="s">
        <v>1</v>
      </c>
      <c r="F400" s="172" t="s">
        <v>154</v>
      </c>
      <c r="H400" s="173">
        <v>2.625</v>
      </c>
      <c r="I400" s="174"/>
      <c r="L400" s="170"/>
      <c r="M400" s="175"/>
      <c r="N400" s="176"/>
      <c r="O400" s="176"/>
      <c r="P400" s="176"/>
      <c r="Q400" s="176"/>
      <c r="R400" s="176"/>
      <c r="S400" s="176"/>
      <c r="T400" s="177"/>
      <c r="AT400" s="171" t="s">
        <v>152</v>
      </c>
      <c r="AU400" s="171" t="s">
        <v>151</v>
      </c>
      <c r="AV400" s="14" t="s">
        <v>150</v>
      </c>
      <c r="AW400" s="14" t="s">
        <v>31</v>
      </c>
      <c r="AX400" s="14" t="s">
        <v>83</v>
      </c>
      <c r="AY400" s="171" t="s">
        <v>143</v>
      </c>
    </row>
    <row r="401" spans="1:65" s="2" customFormat="1" ht="14.45" customHeight="1" x14ac:dyDescent="0.2">
      <c r="A401" s="33"/>
      <c r="B401" s="146"/>
      <c r="C401" s="147" t="s">
        <v>347</v>
      </c>
      <c r="D401" s="197" t="s">
        <v>146</v>
      </c>
      <c r="E401" s="148" t="s">
        <v>542</v>
      </c>
      <c r="F401" s="149" t="s">
        <v>543</v>
      </c>
      <c r="G401" s="150" t="s">
        <v>178</v>
      </c>
      <c r="H401" s="151">
        <v>6</v>
      </c>
      <c r="I401" s="152"/>
      <c r="J401" s="153">
        <f>ROUND(I401*H401,2)</f>
        <v>0</v>
      </c>
      <c r="K401" s="154"/>
      <c r="L401" s="34"/>
      <c r="M401" s="155" t="s">
        <v>1</v>
      </c>
      <c r="N401" s="156" t="s">
        <v>41</v>
      </c>
      <c r="O401" s="59"/>
      <c r="P401" s="157">
        <f>O401*H401</f>
        <v>0</v>
      </c>
      <c r="Q401" s="157">
        <v>1.9000000000000001E-4</v>
      </c>
      <c r="R401" s="157">
        <f>Q401*H401</f>
        <v>1.14E-3</v>
      </c>
      <c r="S401" s="157">
        <v>0</v>
      </c>
      <c r="T401" s="158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59" t="s">
        <v>182</v>
      </c>
      <c r="AT401" s="159" t="s">
        <v>146</v>
      </c>
      <c r="AU401" s="159" t="s">
        <v>151</v>
      </c>
      <c r="AY401" s="18" t="s">
        <v>143</v>
      </c>
      <c r="BE401" s="160">
        <f>IF(N401="základná",J401,0)</f>
        <v>0</v>
      </c>
      <c r="BF401" s="160">
        <f>IF(N401="znížená",J401,0)</f>
        <v>0</v>
      </c>
      <c r="BG401" s="160">
        <f>IF(N401="zákl. prenesená",J401,0)</f>
        <v>0</v>
      </c>
      <c r="BH401" s="160">
        <f>IF(N401="zníž. prenesená",J401,0)</f>
        <v>0</v>
      </c>
      <c r="BI401" s="160">
        <f>IF(N401="nulová",J401,0)</f>
        <v>0</v>
      </c>
      <c r="BJ401" s="18" t="s">
        <v>151</v>
      </c>
      <c r="BK401" s="160">
        <f>ROUND(I401*H401,2)</f>
        <v>0</v>
      </c>
      <c r="BL401" s="18" t="s">
        <v>182</v>
      </c>
      <c r="BM401" s="159" t="s">
        <v>544</v>
      </c>
    </row>
    <row r="402" spans="1:65" s="13" customFormat="1" x14ac:dyDescent="0.2">
      <c r="B402" s="161"/>
      <c r="D402" s="162" t="s">
        <v>152</v>
      </c>
      <c r="E402" s="163" t="s">
        <v>1</v>
      </c>
      <c r="F402" s="164" t="s">
        <v>160</v>
      </c>
      <c r="H402" s="165">
        <v>6</v>
      </c>
      <c r="I402" s="166"/>
      <c r="L402" s="161"/>
      <c r="M402" s="167"/>
      <c r="N402" s="168"/>
      <c r="O402" s="168"/>
      <c r="P402" s="168"/>
      <c r="Q402" s="168"/>
      <c r="R402" s="168"/>
      <c r="S402" s="168"/>
      <c r="T402" s="169"/>
      <c r="AT402" s="163" t="s">
        <v>152</v>
      </c>
      <c r="AU402" s="163" t="s">
        <v>151</v>
      </c>
      <c r="AV402" s="13" t="s">
        <v>151</v>
      </c>
      <c r="AW402" s="13" t="s">
        <v>31</v>
      </c>
      <c r="AX402" s="13" t="s">
        <v>75</v>
      </c>
      <c r="AY402" s="163" t="s">
        <v>143</v>
      </c>
    </row>
    <row r="403" spans="1:65" s="14" customFormat="1" x14ac:dyDescent="0.2">
      <c r="B403" s="170"/>
      <c r="D403" s="162" t="s">
        <v>152</v>
      </c>
      <c r="E403" s="171" t="s">
        <v>1</v>
      </c>
      <c r="F403" s="172" t="s">
        <v>154</v>
      </c>
      <c r="H403" s="173">
        <v>6</v>
      </c>
      <c r="I403" s="174"/>
      <c r="L403" s="170"/>
      <c r="M403" s="175"/>
      <c r="N403" s="176"/>
      <c r="O403" s="176"/>
      <c r="P403" s="176"/>
      <c r="Q403" s="176"/>
      <c r="R403" s="176"/>
      <c r="S403" s="176"/>
      <c r="T403" s="177"/>
      <c r="AT403" s="171" t="s">
        <v>152</v>
      </c>
      <c r="AU403" s="171" t="s">
        <v>151</v>
      </c>
      <c r="AV403" s="14" t="s">
        <v>150</v>
      </c>
      <c r="AW403" s="14" t="s">
        <v>31</v>
      </c>
      <c r="AX403" s="14" t="s">
        <v>83</v>
      </c>
      <c r="AY403" s="171" t="s">
        <v>143</v>
      </c>
    </row>
    <row r="404" spans="1:65" s="2" customFormat="1" ht="24.2" customHeight="1" x14ac:dyDescent="0.2">
      <c r="A404" s="33"/>
      <c r="B404" s="146"/>
      <c r="C404" s="178" t="s">
        <v>545</v>
      </c>
      <c r="D404" s="198" t="s">
        <v>215</v>
      </c>
      <c r="E404" s="179" t="s">
        <v>546</v>
      </c>
      <c r="F404" s="180" t="s">
        <v>547</v>
      </c>
      <c r="G404" s="181" t="s">
        <v>178</v>
      </c>
      <c r="H404" s="182">
        <v>6</v>
      </c>
      <c r="I404" s="183"/>
      <c r="J404" s="184">
        <f>ROUND(I404*H404,2)</f>
        <v>0</v>
      </c>
      <c r="K404" s="185"/>
      <c r="L404" s="186"/>
      <c r="M404" s="187" t="s">
        <v>1</v>
      </c>
      <c r="N404" s="188" t="s">
        <v>41</v>
      </c>
      <c r="O404" s="59"/>
      <c r="P404" s="157">
        <f>O404*H404</f>
        <v>0</v>
      </c>
      <c r="Q404" s="157">
        <v>2.1000000000000001E-4</v>
      </c>
      <c r="R404" s="157">
        <f>Q404*H404</f>
        <v>1.2600000000000001E-3</v>
      </c>
      <c r="S404" s="157">
        <v>0</v>
      </c>
      <c r="T404" s="158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59" t="s">
        <v>210</v>
      </c>
      <c r="AT404" s="159" t="s">
        <v>215</v>
      </c>
      <c r="AU404" s="159" t="s">
        <v>151</v>
      </c>
      <c r="AY404" s="18" t="s">
        <v>143</v>
      </c>
      <c r="BE404" s="160">
        <f>IF(N404="základná",J404,0)</f>
        <v>0</v>
      </c>
      <c r="BF404" s="160">
        <f>IF(N404="znížená",J404,0)</f>
        <v>0</v>
      </c>
      <c r="BG404" s="160">
        <f>IF(N404="zákl. prenesená",J404,0)</f>
        <v>0</v>
      </c>
      <c r="BH404" s="160">
        <f>IF(N404="zníž. prenesená",J404,0)</f>
        <v>0</v>
      </c>
      <c r="BI404" s="160">
        <f>IF(N404="nulová",J404,0)</f>
        <v>0</v>
      </c>
      <c r="BJ404" s="18" t="s">
        <v>151</v>
      </c>
      <c r="BK404" s="160">
        <f>ROUND(I404*H404,2)</f>
        <v>0</v>
      </c>
      <c r="BL404" s="18" t="s">
        <v>182</v>
      </c>
      <c r="BM404" s="159" t="s">
        <v>548</v>
      </c>
    </row>
    <row r="405" spans="1:65" s="2" customFormat="1" ht="14.45" customHeight="1" x14ac:dyDescent="0.2">
      <c r="A405" s="33"/>
      <c r="B405" s="146"/>
      <c r="C405" s="147" t="s">
        <v>350</v>
      </c>
      <c r="D405" s="197" t="s">
        <v>146</v>
      </c>
      <c r="E405" s="148" t="s">
        <v>549</v>
      </c>
      <c r="F405" s="149" t="s">
        <v>550</v>
      </c>
      <c r="G405" s="150" t="s">
        <v>178</v>
      </c>
      <c r="H405" s="151">
        <v>4</v>
      </c>
      <c r="I405" s="152"/>
      <c r="J405" s="153">
        <f>ROUND(I405*H405,2)</f>
        <v>0</v>
      </c>
      <c r="K405" s="154"/>
      <c r="L405" s="34"/>
      <c r="M405" s="155" t="s">
        <v>1</v>
      </c>
      <c r="N405" s="156" t="s">
        <v>41</v>
      </c>
      <c r="O405" s="59"/>
      <c r="P405" s="157">
        <f>O405*H405</f>
        <v>0</v>
      </c>
      <c r="Q405" s="157">
        <v>0</v>
      </c>
      <c r="R405" s="157">
        <f>Q405*H405</f>
        <v>0</v>
      </c>
      <c r="S405" s="157">
        <v>0</v>
      </c>
      <c r="T405" s="158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59" t="s">
        <v>182</v>
      </c>
      <c r="AT405" s="159" t="s">
        <v>146</v>
      </c>
      <c r="AU405" s="159" t="s">
        <v>151</v>
      </c>
      <c r="AY405" s="18" t="s">
        <v>143</v>
      </c>
      <c r="BE405" s="160">
        <f>IF(N405="základná",J405,0)</f>
        <v>0</v>
      </c>
      <c r="BF405" s="160">
        <f>IF(N405="znížená",J405,0)</f>
        <v>0</v>
      </c>
      <c r="BG405" s="160">
        <f>IF(N405="zákl. prenesená",J405,0)</f>
        <v>0</v>
      </c>
      <c r="BH405" s="160">
        <f>IF(N405="zníž. prenesená",J405,0)</f>
        <v>0</v>
      </c>
      <c r="BI405" s="160">
        <f>IF(N405="nulová",J405,0)</f>
        <v>0</v>
      </c>
      <c r="BJ405" s="18" t="s">
        <v>151</v>
      </c>
      <c r="BK405" s="160">
        <f>ROUND(I405*H405,2)</f>
        <v>0</v>
      </c>
      <c r="BL405" s="18" t="s">
        <v>182</v>
      </c>
      <c r="BM405" s="159" t="s">
        <v>551</v>
      </c>
    </row>
    <row r="406" spans="1:65" s="13" customFormat="1" x14ac:dyDescent="0.2">
      <c r="B406" s="161"/>
      <c r="D406" s="162" t="s">
        <v>152</v>
      </c>
      <c r="E406" s="163" t="s">
        <v>1</v>
      </c>
      <c r="F406" s="164" t="s">
        <v>150</v>
      </c>
      <c r="H406" s="165">
        <v>4</v>
      </c>
      <c r="I406" s="166"/>
      <c r="L406" s="161"/>
      <c r="M406" s="167"/>
      <c r="N406" s="168"/>
      <c r="O406" s="168"/>
      <c r="P406" s="168"/>
      <c r="Q406" s="168"/>
      <c r="R406" s="168"/>
      <c r="S406" s="168"/>
      <c r="T406" s="169"/>
      <c r="AT406" s="163" t="s">
        <v>152</v>
      </c>
      <c r="AU406" s="163" t="s">
        <v>151</v>
      </c>
      <c r="AV406" s="13" t="s">
        <v>151</v>
      </c>
      <c r="AW406" s="13" t="s">
        <v>31</v>
      </c>
      <c r="AX406" s="13" t="s">
        <v>75</v>
      </c>
      <c r="AY406" s="163" t="s">
        <v>143</v>
      </c>
    </row>
    <row r="407" spans="1:65" s="14" customFormat="1" x14ac:dyDescent="0.2">
      <c r="B407" s="170"/>
      <c r="D407" s="162" t="s">
        <v>152</v>
      </c>
      <c r="E407" s="171" t="s">
        <v>1</v>
      </c>
      <c r="F407" s="172" t="s">
        <v>154</v>
      </c>
      <c r="H407" s="173">
        <v>4</v>
      </c>
      <c r="I407" s="174"/>
      <c r="L407" s="170"/>
      <c r="M407" s="175"/>
      <c r="N407" s="176"/>
      <c r="O407" s="176"/>
      <c r="P407" s="176"/>
      <c r="Q407" s="176"/>
      <c r="R407" s="176"/>
      <c r="S407" s="176"/>
      <c r="T407" s="177"/>
      <c r="AT407" s="171" t="s">
        <v>152</v>
      </c>
      <c r="AU407" s="171" t="s">
        <v>151</v>
      </c>
      <c r="AV407" s="14" t="s">
        <v>150</v>
      </c>
      <c r="AW407" s="14" t="s">
        <v>31</v>
      </c>
      <c r="AX407" s="14" t="s">
        <v>83</v>
      </c>
      <c r="AY407" s="171" t="s">
        <v>143</v>
      </c>
    </row>
    <row r="408" spans="1:65" s="2" customFormat="1" ht="24.2" customHeight="1" x14ac:dyDescent="0.2">
      <c r="A408" s="33"/>
      <c r="B408" s="146"/>
      <c r="C408" s="178" t="s">
        <v>552</v>
      </c>
      <c r="D408" s="198" t="s">
        <v>215</v>
      </c>
      <c r="E408" s="179" t="s">
        <v>553</v>
      </c>
      <c r="F408" s="180" t="s">
        <v>554</v>
      </c>
      <c r="G408" s="181" t="s">
        <v>178</v>
      </c>
      <c r="H408" s="182">
        <v>4</v>
      </c>
      <c r="I408" s="183"/>
      <c r="J408" s="184">
        <f>ROUND(I408*H408,2)</f>
        <v>0</v>
      </c>
      <c r="K408" s="185"/>
      <c r="L408" s="186"/>
      <c r="M408" s="187" t="s">
        <v>1</v>
      </c>
      <c r="N408" s="188" t="s">
        <v>41</v>
      </c>
      <c r="O408" s="59"/>
      <c r="P408" s="157">
        <f>O408*H408</f>
        <v>0</v>
      </c>
      <c r="Q408" s="157">
        <v>0</v>
      </c>
      <c r="R408" s="157">
        <f>Q408*H408</f>
        <v>0</v>
      </c>
      <c r="S408" s="157">
        <v>0</v>
      </c>
      <c r="T408" s="158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59" t="s">
        <v>210</v>
      </c>
      <c r="AT408" s="159" t="s">
        <v>215</v>
      </c>
      <c r="AU408" s="159" t="s">
        <v>151</v>
      </c>
      <c r="AY408" s="18" t="s">
        <v>143</v>
      </c>
      <c r="BE408" s="160">
        <f>IF(N408="základná",J408,0)</f>
        <v>0</v>
      </c>
      <c r="BF408" s="160">
        <f>IF(N408="znížená",J408,0)</f>
        <v>0</v>
      </c>
      <c r="BG408" s="160">
        <f>IF(N408="zákl. prenesená",J408,0)</f>
        <v>0</v>
      </c>
      <c r="BH408" s="160">
        <f>IF(N408="zníž. prenesená",J408,0)</f>
        <v>0</v>
      </c>
      <c r="BI408" s="160">
        <f>IF(N408="nulová",J408,0)</f>
        <v>0</v>
      </c>
      <c r="BJ408" s="18" t="s">
        <v>151</v>
      </c>
      <c r="BK408" s="160">
        <f>ROUND(I408*H408,2)</f>
        <v>0</v>
      </c>
      <c r="BL408" s="18" t="s">
        <v>182</v>
      </c>
      <c r="BM408" s="159" t="s">
        <v>555</v>
      </c>
    </row>
    <row r="409" spans="1:65" s="13" customFormat="1" x14ac:dyDescent="0.2">
      <c r="B409" s="161"/>
      <c r="D409" s="162" t="s">
        <v>152</v>
      </c>
      <c r="E409" s="163" t="s">
        <v>1</v>
      </c>
      <c r="F409" s="164" t="s">
        <v>150</v>
      </c>
      <c r="H409" s="165">
        <v>4</v>
      </c>
      <c r="I409" s="166"/>
      <c r="L409" s="161"/>
      <c r="M409" s="167"/>
      <c r="N409" s="168"/>
      <c r="O409" s="168"/>
      <c r="P409" s="168"/>
      <c r="Q409" s="168"/>
      <c r="R409" s="168"/>
      <c r="S409" s="168"/>
      <c r="T409" s="169"/>
      <c r="AT409" s="163" t="s">
        <v>152</v>
      </c>
      <c r="AU409" s="163" t="s">
        <v>151</v>
      </c>
      <c r="AV409" s="13" t="s">
        <v>151</v>
      </c>
      <c r="AW409" s="13" t="s">
        <v>31</v>
      </c>
      <c r="AX409" s="13" t="s">
        <v>75</v>
      </c>
      <c r="AY409" s="163" t="s">
        <v>143</v>
      </c>
    </row>
    <row r="410" spans="1:65" s="14" customFormat="1" x14ac:dyDescent="0.2">
      <c r="B410" s="170"/>
      <c r="D410" s="162" t="s">
        <v>152</v>
      </c>
      <c r="E410" s="171" t="s">
        <v>1</v>
      </c>
      <c r="F410" s="172" t="s">
        <v>154</v>
      </c>
      <c r="H410" s="173">
        <v>4</v>
      </c>
      <c r="I410" s="174"/>
      <c r="L410" s="170"/>
      <c r="M410" s="175"/>
      <c r="N410" s="176"/>
      <c r="O410" s="176"/>
      <c r="P410" s="176"/>
      <c r="Q410" s="176"/>
      <c r="R410" s="176"/>
      <c r="S410" s="176"/>
      <c r="T410" s="177"/>
      <c r="AT410" s="171" t="s">
        <v>152</v>
      </c>
      <c r="AU410" s="171" t="s">
        <v>151</v>
      </c>
      <c r="AV410" s="14" t="s">
        <v>150</v>
      </c>
      <c r="AW410" s="14" t="s">
        <v>31</v>
      </c>
      <c r="AX410" s="14" t="s">
        <v>83</v>
      </c>
      <c r="AY410" s="171" t="s">
        <v>143</v>
      </c>
    </row>
    <row r="411" spans="1:65" s="2" customFormat="1" ht="14.45" customHeight="1" x14ac:dyDescent="0.2">
      <c r="A411" s="33"/>
      <c r="B411" s="146"/>
      <c r="C411" s="147" t="s">
        <v>355</v>
      </c>
      <c r="D411" s="197" t="s">
        <v>146</v>
      </c>
      <c r="E411" s="148" t="s">
        <v>556</v>
      </c>
      <c r="F411" s="149" t="s">
        <v>557</v>
      </c>
      <c r="G411" s="150" t="s">
        <v>178</v>
      </c>
      <c r="H411" s="151">
        <v>3</v>
      </c>
      <c r="I411" s="152"/>
      <c r="J411" s="153">
        <f>ROUND(I411*H411,2)</f>
        <v>0</v>
      </c>
      <c r="K411" s="154"/>
      <c r="L411" s="34"/>
      <c r="M411" s="155" t="s">
        <v>1</v>
      </c>
      <c r="N411" s="156" t="s">
        <v>41</v>
      </c>
      <c r="O411" s="59"/>
      <c r="P411" s="157">
        <f>O411*H411</f>
        <v>0</v>
      </c>
      <c r="Q411" s="157">
        <v>0</v>
      </c>
      <c r="R411" s="157">
        <f>Q411*H411</f>
        <v>0</v>
      </c>
      <c r="S411" s="157">
        <v>0</v>
      </c>
      <c r="T411" s="158">
        <f>S411*H411</f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59" t="s">
        <v>182</v>
      </c>
      <c r="AT411" s="159" t="s">
        <v>146</v>
      </c>
      <c r="AU411" s="159" t="s">
        <v>151</v>
      </c>
      <c r="AY411" s="18" t="s">
        <v>143</v>
      </c>
      <c r="BE411" s="160">
        <f>IF(N411="základná",J411,0)</f>
        <v>0</v>
      </c>
      <c r="BF411" s="160">
        <f>IF(N411="znížená",J411,0)</f>
        <v>0</v>
      </c>
      <c r="BG411" s="160">
        <f>IF(N411="zákl. prenesená",J411,0)</f>
        <v>0</v>
      </c>
      <c r="BH411" s="160">
        <f>IF(N411="zníž. prenesená",J411,0)</f>
        <v>0</v>
      </c>
      <c r="BI411" s="160">
        <f>IF(N411="nulová",J411,0)</f>
        <v>0</v>
      </c>
      <c r="BJ411" s="18" t="s">
        <v>151</v>
      </c>
      <c r="BK411" s="160">
        <f>ROUND(I411*H411,2)</f>
        <v>0</v>
      </c>
      <c r="BL411" s="18" t="s">
        <v>182</v>
      </c>
      <c r="BM411" s="159" t="s">
        <v>558</v>
      </c>
    </row>
    <row r="412" spans="1:65" s="13" customFormat="1" x14ac:dyDescent="0.2">
      <c r="B412" s="161"/>
      <c r="D412" s="162" t="s">
        <v>152</v>
      </c>
      <c r="E412" s="163" t="s">
        <v>1</v>
      </c>
      <c r="F412" s="164" t="s">
        <v>144</v>
      </c>
      <c r="H412" s="165">
        <v>3</v>
      </c>
      <c r="I412" s="166"/>
      <c r="L412" s="161"/>
      <c r="M412" s="167"/>
      <c r="N412" s="168"/>
      <c r="O412" s="168"/>
      <c r="P412" s="168"/>
      <c r="Q412" s="168"/>
      <c r="R412" s="168"/>
      <c r="S412" s="168"/>
      <c r="T412" s="169"/>
      <c r="AT412" s="163" t="s">
        <v>152</v>
      </c>
      <c r="AU412" s="163" t="s">
        <v>151</v>
      </c>
      <c r="AV412" s="13" t="s">
        <v>151</v>
      </c>
      <c r="AW412" s="13" t="s">
        <v>31</v>
      </c>
      <c r="AX412" s="13" t="s">
        <v>75</v>
      </c>
      <c r="AY412" s="163" t="s">
        <v>143</v>
      </c>
    </row>
    <row r="413" spans="1:65" s="14" customFormat="1" x14ac:dyDescent="0.2">
      <c r="B413" s="170"/>
      <c r="D413" s="162" t="s">
        <v>152</v>
      </c>
      <c r="E413" s="171" t="s">
        <v>1</v>
      </c>
      <c r="F413" s="172" t="s">
        <v>154</v>
      </c>
      <c r="H413" s="173">
        <v>3</v>
      </c>
      <c r="I413" s="174"/>
      <c r="L413" s="170"/>
      <c r="M413" s="175"/>
      <c r="N413" s="176"/>
      <c r="O413" s="176"/>
      <c r="P413" s="176"/>
      <c r="Q413" s="176"/>
      <c r="R413" s="176"/>
      <c r="S413" s="176"/>
      <c r="T413" s="177"/>
      <c r="AT413" s="171" t="s">
        <v>152</v>
      </c>
      <c r="AU413" s="171" t="s">
        <v>151</v>
      </c>
      <c r="AV413" s="14" t="s">
        <v>150</v>
      </c>
      <c r="AW413" s="14" t="s">
        <v>31</v>
      </c>
      <c r="AX413" s="14" t="s">
        <v>83</v>
      </c>
      <c r="AY413" s="171" t="s">
        <v>143</v>
      </c>
    </row>
    <row r="414" spans="1:65" s="2" customFormat="1" ht="24.2" customHeight="1" x14ac:dyDescent="0.2">
      <c r="A414" s="33"/>
      <c r="B414" s="146"/>
      <c r="C414" s="178" t="s">
        <v>559</v>
      </c>
      <c r="D414" s="198" t="s">
        <v>215</v>
      </c>
      <c r="E414" s="179" t="s">
        <v>560</v>
      </c>
      <c r="F414" s="180" t="s">
        <v>561</v>
      </c>
      <c r="G414" s="181" t="s">
        <v>178</v>
      </c>
      <c r="H414" s="182">
        <v>3</v>
      </c>
      <c r="I414" s="183"/>
      <c r="J414" s="184">
        <f>ROUND(I414*H414,2)</f>
        <v>0</v>
      </c>
      <c r="K414" s="185"/>
      <c r="L414" s="186"/>
      <c r="M414" s="187" t="s">
        <v>1</v>
      </c>
      <c r="N414" s="188" t="s">
        <v>41</v>
      </c>
      <c r="O414" s="59"/>
      <c r="P414" s="157">
        <f>O414*H414</f>
        <v>0</v>
      </c>
      <c r="Q414" s="157">
        <v>0</v>
      </c>
      <c r="R414" s="157">
        <f>Q414*H414</f>
        <v>0</v>
      </c>
      <c r="S414" s="157">
        <v>0</v>
      </c>
      <c r="T414" s="158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59" t="s">
        <v>210</v>
      </c>
      <c r="AT414" s="159" t="s">
        <v>215</v>
      </c>
      <c r="AU414" s="159" t="s">
        <v>151</v>
      </c>
      <c r="AY414" s="18" t="s">
        <v>143</v>
      </c>
      <c r="BE414" s="160">
        <f>IF(N414="základná",J414,0)</f>
        <v>0</v>
      </c>
      <c r="BF414" s="160">
        <f>IF(N414="znížená",J414,0)</f>
        <v>0</v>
      </c>
      <c r="BG414" s="160">
        <f>IF(N414="zákl. prenesená",J414,0)</f>
        <v>0</v>
      </c>
      <c r="BH414" s="160">
        <f>IF(N414="zníž. prenesená",J414,0)</f>
        <v>0</v>
      </c>
      <c r="BI414" s="160">
        <f>IF(N414="nulová",J414,0)</f>
        <v>0</v>
      </c>
      <c r="BJ414" s="18" t="s">
        <v>151</v>
      </c>
      <c r="BK414" s="160">
        <f>ROUND(I414*H414,2)</f>
        <v>0</v>
      </c>
      <c r="BL414" s="18" t="s">
        <v>182</v>
      </c>
      <c r="BM414" s="159" t="s">
        <v>562</v>
      </c>
    </row>
    <row r="415" spans="1:65" s="13" customFormat="1" x14ac:dyDescent="0.2">
      <c r="B415" s="161"/>
      <c r="D415" s="162" t="s">
        <v>152</v>
      </c>
      <c r="E415" s="163" t="s">
        <v>1</v>
      </c>
      <c r="F415" s="164" t="s">
        <v>144</v>
      </c>
      <c r="H415" s="165">
        <v>3</v>
      </c>
      <c r="I415" s="166"/>
      <c r="L415" s="161"/>
      <c r="M415" s="167"/>
      <c r="N415" s="168"/>
      <c r="O415" s="168"/>
      <c r="P415" s="168"/>
      <c r="Q415" s="168"/>
      <c r="R415" s="168"/>
      <c r="S415" s="168"/>
      <c r="T415" s="169"/>
      <c r="AT415" s="163" t="s">
        <v>152</v>
      </c>
      <c r="AU415" s="163" t="s">
        <v>151</v>
      </c>
      <c r="AV415" s="13" t="s">
        <v>151</v>
      </c>
      <c r="AW415" s="13" t="s">
        <v>31</v>
      </c>
      <c r="AX415" s="13" t="s">
        <v>75</v>
      </c>
      <c r="AY415" s="163" t="s">
        <v>143</v>
      </c>
    </row>
    <row r="416" spans="1:65" s="14" customFormat="1" x14ac:dyDescent="0.2">
      <c r="B416" s="170"/>
      <c r="D416" s="162" t="s">
        <v>152</v>
      </c>
      <c r="E416" s="171" t="s">
        <v>1</v>
      </c>
      <c r="F416" s="172" t="s">
        <v>154</v>
      </c>
      <c r="H416" s="173">
        <v>3</v>
      </c>
      <c r="I416" s="174"/>
      <c r="L416" s="170"/>
      <c r="M416" s="175"/>
      <c r="N416" s="176"/>
      <c r="O416" s="176"/>
      <c r="P416" s="176"/>
      <c r="Q416" s="176"/>
      <c r="R416" s="176"/>
      <c r="S416" s="176"/>
      <c r="T416" s="177"/>
      <c r="AT416" s="171" t="s">
        <v>152</v>
      </c>
      <c r="AU416" s="171" t="s">
        <v>151</v>
      </c>
      <c r="AV416" s="14" t="s">
        <v>150</v>
      </c>
      <c r="AW416" s="14" t="s">
        <v>31</v>
      </c>
      <c r="AX416" s="14" t="s">
        <v>83</v>
      </c>
      <c r="AY416" s="171" t="s">
        <v>143</v>
      </c>
    </row>
    <row r="417" spans="1:65" s="2" customFormat="1" ht="14.45" customHeight="1" x14ac:dyDescent="0.2">
      <c r="A417" s="33"/>
      <c r="B417" s="146"/>
      <c r="C417" s="147" t="s">
        <v>358</v>
      </c>
      <c r="D417" s="197" t="s">
        <v>146</v>
      </c>
      <c r="E417" s="148" t="s">
        <v>563</v>
      </c>
      <c r="F417" s="149" t="s">
        <v>564</v>
      </c>
      <c r="G417" s="150" t="s">
        <v>178</v>
      </c>
      <c r="H417" s="151">
        <v>0</v>
      </c>
      <c r="I417" s="152"/>
      <c r="J417" s="153">
        <f>ROUND(I417*H417,2)</f>
        <v>0</v>
      </c>
      <c r="K417" s="154"/>
      <c r="L417" s="34"/>
      <c r="M417" s="155" t="s">
        <v>1</v>
      </c>
      <c r="N417" s="156" t="s">
        <v>41</v>
      </c>
      <c r="O417" s="59"/>
      <c r="P417" s="157">
        <f>O417*H417</f>
        <v>0</v>
      </c>
      <c r="Q417" s="157">
        <v>0</v>
      </c>
      <c r="R417" s="157">
        <f>Q417*H417</f>
        <v>0</v>
      </c>
      <c r="S417" s="157">
        <v>0</v>
      </c>
      <c r="T417" s="158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59" t="s">
        <v>182</v>
      </c>
      <c r="AT417" s="159" t="s">
        <v>146</v>
      </c>
      <c r="AU417" s="159" t="s">
        <v>151</v>
      </c>
      <c r="AY417" s="18" t="s">
        <v>143</v>
      </c>
      <c r="BE417" s="160">
        <f>IF(N417="základná",J417,0)</f>
        <v>0</v>
      </c>
      <c r="BF417" s="160">
        <f>IF(N417="znížená",J417,0)</f>
        <v>0</v>
      </c>
      <c r="BG417" s="160">
        <f>IF(N417="zákl. prenesená",J417,0)</f>
        <v>0</v>
      </c>
      <c r="BH417" s="160">
        <f>IF(N417="zníž. prenesená",J417,0)</f>
        <v>0</v>
      </c>
      <c r="BI417" s="160">
        <f>IF(N417="nulová",J417,0)</f>
        <v>0</v>
      </c>
      <c r="BJ417" s="18" t="s">
        <v>151</v>
      </c>
      <c r="BK417" s="160">
        <f>ROUND(I417*H417,2)</f>
        <v>0</v>
      </c>
      <c r="BL417" s="18" t="s">
        <v>182</v>
      </c>
      <c r="BM417" s="159" t="s">
        <v>565</v>
      </c>
    </row>
    <row r="418" spans="1:65" s="13" customFormat="1" x14ac:dyDescent="0.2">
      <c r="B418" s="161"/>
      <c r="D418" s="162" t="s">
        <v>152</v>
      </c>
      <c r="E418" s="163" t="s">
        <v>1</v>
      </c>
      <c r="F418" s="164" t="s">
        <v>75</v>
      </c>
      <c r="H418" s="165">
        <v>0</v>
      </c>
      <c r="I418" s="166"/>
      <c r="L418" s="161"/>
      <c r="M418" s="167"/>
      <c r="N418" s="168"/>
      <c r="O418" s="168"/>
      <c r="P418" s="168"/>
      <c r="Q418" s="168"/>
      <c r="R418" s="168"/>
      <c r="S418" s="168"/>
      <c r="T418" s="169"/>
      <c r="AT418" s="163" t="s">
        <v>152</v>
      </c>
      <c r="AU418" s="163" t="s">
        <v>151</v>
      </c>
      <c r="AV418" s="13" t="s">
        <v>151</v>
      </c>
      <c r="AW418" s="13" t="s">
        <v>31</v>
      </c>
      <c r="AX418" s="13" t="s">
        <v>83</v>
      </c>
      <c r="AY418" s="163" t="s">
        <v>143</v>
      </c>
    </row>
    <row r="419" spans="1:65" s="14" customFormat="1" x14ac:dyDescent="0.2">
      <c r="B419" s="170"/>
      <c r="D419" s="162" t="s">
        <v>152</v>
      </c>
      <c r="E419" s="171" t="s">
        <v>1</v>
      </c>
      <c r="F419" s="172" t="s">
        <v>154</v>
      </c>
      <c r="H419" s="173">
        <v>0</v>
      </c>
      <c r="I419" s="174"/>
      <c r="L419" s="170"/>
      <c r="M419" s="175"/>
      <c r="N419" s="176"/>
      <c r="O419" s="176"/>
      <c r="P419" s="176"/>
      <c r="Q419" s="176"/>
      <c r="R419" s="176"/>
      <c r="S419" s="176"/>
      <c r="T419" s="177"/>
      <c r="AT419" s="171" t="s">
        <v>152</v>
      </c>
      <c r="AU419" s="171" t="s">
        <v>151</v>
      </c>
      <c r="AV419" s="14" t="s">
        <v>150</v>
      </c>
      <c r="AW419" s="14" t="s">
        <v>31</v>
      </c>
      <c r="AX419" s="14" t="s">
        <v>75</v>
      </c>
      <c r="AY419" s="171" t="s">
        <v>143</v>
      </c>
    </row>
    <row r="420" spans="1:65" s="2" customFormat="1" ht="24.2" customHeight="1" x14ac:dyDescent="0.2">
      <c r="A420" s="33"/>
      <c r="B420" s="146"/>
      <c r="C420" s="178" t="s">
        <v>566</v>
      </c>
      <c r="D420" s="198" t="s">
        <v>215</v>
      </c>
      <c r="E420" s="179" t="s">
        <v>567</v>
      </c>
      <c r="F420" s="180" t="s">
        <v>568</v>
      </c>
      <c r="G420" s="181" t="s">
        <v>178</v>
      </c>
      <c r="H420" s="182">
        <v>0</v>
      </c>
      <c r="I420" s="183"/>
      <c r="J420" s="184">
        <f>ROUND(I420*H420,2)</f>
        <v>0</v>
      </c>
      <c r="K420" s="185"/>
      <c r="L420" s="186"/>
      <c r="M420" s="187" t="s">
        <v>1</v>
      </c>
      <c r="N420" s="188" t="s">
        <v>41</v>
      </c>
      <c r="O420" s="59"/>
      <c r="P420" s="157">
        <f>O420*H420</f>
        <v>0</v>
      </c>
      <c r="Q420" s="157">
        <v>0</v>
      </c>
      <c r="R420" s="157">
        <f>Q420*H420</f>
        <v>0</v>
      </c>
      <c r="S420" s="157">
        <v>0</v>
      </c>
      <c r="T420" s="158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59" t="s">
        <v>210</v>
      </c>
      <c r="AT420" s="159" t="s">
        <v>215</v>
      </c>
      <c r="AU420" s="159" t="s">
        <v>151</v>
      </c>
      <c r="AY420" s="18" t="s">
        <v>143</v>
      </c>
      <c r="BE420" s="160">
        <f>IF(N420="základná",J420,0)</f>
        <v>0</v>
      </c>
      <c r="BF420" s="160">
        <f>IF(N420="znížená",J420,0)</f>
        <v>0</v>
      </c>
      <c r="BG420" s="160">
        <f>IF(N420="zákl. prenesená",J420,0)</f>
        <v>0</v>
      </c>
      <c r="BH420" s="160">
        <f>IF(N420="zníž. prenesená",J420,0)</f>
        <v>0</v>
      </c>
      <c r="BI420" s="160">
        <f>IF(N420="nulová",J420,0)</f>
        <v>0</v>
      </c>
      <c r="BJ420" s="18" t="s">
        <v>151</v>
      </c>
      <c r="BK420" s="160">
        <f>ROUND(I420*H420,2)</f>
        <v>0</v>
      </c>
      <c r="BL420" s="18" t="s">
        <v>182</v>
      </c>
      <c r="BM420" s="159" t="s">
        <v>569</v>
      </c>
    </row>
    <row r="421" spans="1:65" s="13" customFormat="1" x14ac:dyDescent="0.2">
      <c r="B421" s="161"/>
      <c r="D421" s="162" t="s">
        <v>152</v>
      </c>
      <c r="E421" s="163" t="s">
        <v>1</v>
      </c>
      <c r="F421" s="164" t="s">
        <v>75</v>
      </c>
      <c r="H421" s="165">
        <v>0</v>
      </c>
      <c r="I421" s="166"/>
      <c r="L421" s="161"/>
      <c r="M421" s="167"/>
      <c r="N421" s="168"/>
      <c r="O421" s="168"/>
      <c r="P421" s="168"/>
      <c r="Q421" s="168"/>
      <c r="R421" s="168"/>
      <c r="S421" s="168"/>
      <c r="T421" s="169"/>
      <c r="AT421" s="163" t="s">
        <v>152</v>
      </c>
      <c r="AU421" s="163" t="s">
        <v>151</v>
      </c>
      <c r="AV421" s="13" t="s">
        <v>151</v>
      </c>
      <c r="AW421" s="13" t="s">
        <v>31</v>
      </c>
      <c r="AX421" s="13" t="s">
        <v>75</v>
      </c>
      <c r="AY421" s="163" t="s">
        <v>143</v>
      </c>
    </row>
    <row r="422" spans="1:65" s="14" customFormat="1" x14ac:dyDescent="0.2">
      <c r="B422" s="170"/>
      <c r="D422" s="162" t="s">
        <v>152</v>
      </c>
      <c r="E422" s="171" t="s">
        <v>1</v>
      </c>
      <c r="F422" s="172" t="s">
        <v>154</v>
      </c>
      <c r="H422" s="173">
        <v>0</v>
      </c>
      <c r="I422" s="174"/>
      <c r="L422" s="170"/>
      <c r="M422" s="175"/>
      <c r="N422" s="176"/>
      <c r="O422" s="176"/>
      <c r="P422" s="176"/>
      <c r="Q422" s="176"/>
      <c r="R422" s="176"/>
      <c r="S422" s="176"/>
      <c r="T422" s="177"/>
      <c r="AT422" s="171" t="s">
        <v>152</v>
      </c>
      <c r="AU422" s="171" t="s">
        <v>151</v>
      </c>
      <c r="AV422" s="14" t="s">
        <v>150</v>
      </c>
      <c r="AW422" s="14" t="s">
        <v>31</v>
      </c>
      <c r="AX422" s="14" t="s">
        <v>83</v>
      </c>
      <c r="AY422" s="171" t="s">
        <v>143</v>
      </c>
    </row>
    <row r="423" spans="1:65" s="2" customFormat="1" ht="14.45" customHeight="1" x14ac:dyDescent="0.2">
      <c r="A423" s="33"/>
      <c r="B423" s="146"/>
      <c r="C423" s="147" t="s">
        <v>363</v>
      </c>
      <c r="D423" s="197" t="s">
        <v>146</v>
      </c>
      <c r="E423" s="148" t="s">
        <v>570</v>
      </c>
      <c r="F423" s="149" t="s">
        <v>571</v>
      </c>
      <c r="G423" s="150" t="s">
        <v>178</v>
      </c>
      <c r="H423" s="151">
        <v>0</v>
      </c>
      <c r="I423" s="152"/>
      <c r="J423" s="153">
        <f>ROUND(I423*H423,2)</f>
        <v>0</v>
      </c>
      <c r="K423" s="154"/>
      <c r="L423" s="34"/>
      <c r="M423" s="155" t="s">
        <v>1</v>
      </c>
      <c r="N423" s="156" t="s">
        <v>41</v>
      </c>
      <c r="O423" s="59"/>
      <c r="P423" s="157">
        <f>O423*H423</f>
        <v>0</v>
      </c>
      <c r="Q423" s="157">
        <v>0</v>
      </c>
      <c r="R423" s="157">
        <f>Q423*H423</f>
        <v>0</v>
      </c>
      <c r="S423" s="157">
        <v>0</v>
      </c>
      <c r="T423" s="158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59" t="s">
        <v>182</v>
      </c>
      <c r="AT423" s="159" t="s">
        <v>146</v>
      </c>
      <c r="AU423" s="159" t="s">
        <v>151</v>
      </c>
      <c r="AY423" s="18" t="s">
        <v>143</v>
      </c>
      <c r="BE423" s="160">
        <f>IF(N423="základná",J423,0)</f>
        <v>0</v>
      </c>
      <c r="BF423" s="160">
        <f>IF(N423="znížená",J423,0)</f>
        <v>0</v>
      </c>
      <c r="BG423" s="160">
        <f>IF(N423="zákl. prenesená",J423,0)</f>
        <v>0</v>
      </c>
      <c r="BH423" s="160">
        <f>IF(N423="zníž. prenesená",J423,0)</f>
        <v>0</v>
      </c>
      <c r="BI423" s="160">
        <f>IF(N423="nulová",J423,0)</f>
        <v>0</v>
      </c>
      <c r="BJ423" s="18" t="s">
        <v>151</v>
      </c>
      <c r="BK423" s="160">
        <f>ROUND(I423*H423,2)</f>
        <v>0</v>
      </c>
      <c r="BL423" s="18" t="s">
        <v>182</v>
      </c>
      <c r="BM423" s="159" t="s">
        <v>572</v>
      </c>
    </row>
    <row r="424" spans="1:65" s="13" customFormat="1" x14ac:dyDescent="0.2">
      <c r="B424" s="161"/>
      <c r="D424" s="162" t="s">
        <v>152</v>
      </c>
      <c r="E424" s="163" t="s">
        <v>1</v>
      </c>
      <c r="F424" s="164" t="s">
        <v>75</v>
      </c>
      <c r="H424" s="165">
        <v>0</v>
      </c>
      <c r="I424" s="166"/>
      <c r="L424" s="161"/>
      <c r="M424" s="167"/>
      <c r="N424" s="168"/>
      <c r="O424" s="168"/>
      <c r="P424" s="168"/>
      <c r="Q424" s="168"/>
      <c r="R424" s="168"/>
      <c r="S424" s="168"/>
      <c r="T424" s="169"/>
      <c r="AT424" s="163" t="s">
        <v>152</v>
      </c>
      <c r="AU424" s="163" t="s">
        <v>151</v>
      </c>
      <c r="AV424" s="13" t="s">
        <v>151</v>
      </c>
      <c r="AW424" s="13" t="s">
        <v>31</v>
      </c>
      <c r="AX424" s="13" t="s">
        <v>75</v>
      </c>
      <c r="AY424" s="163" t="s">
        <v>143</v>
      </c>
    </row>
    <row r="425" spans="1:65" s="14" customFormat="1" x14ac:dyDescent="0.2">
      <c r="B425" s="170"/>
      <c r="D425" s="162" t="s">
        <v>152</v>
      </c>
      <c r="E425" s="171" t="s">
        <v>1</v>
      </c>
      <c r="F425" s="172" t="s">
        <v>154</v>
      </c>
      <c r="H425" s="173">
        <v>0</v>
      </c>
      <c r="I425" s="174"/>
      <c r="L425" s="170"/>
      <c r="M425" s="175"/>
      <c r="N425" s="176"/>
      <c r="O425" s="176"/>
      <c r="P425" s="176"/>
      <c r="Q425" s="176"/>
      <c r="R425" s="176"/>
      <c r="S425" s="176"/>
      <c r="T425" s="177"/>
      <c r="AT425" s="171" t="s">
        <v>152</v>
      </c>
      <c r="AU425" s="171" t="s">
        <v>151</v>
      </c>
      <c r="AV425" s="14" t="s">
        <v>150</v>
      </c>
      <c r="AW425" s="14" t="s">
        <v>31</v>
      </c>
      <c r="AX425" s="14" t="s">
        <v>83</v>
      </c>
      <c r="AY425" s="171" t="s">
        <v>143</v>
      </c>
    </row>
    <row r="426" spans="1:65" s="2" customFormat="1" ht="24.2" customHeight="1" x14ac:dyDescent="0.2">
      <c r="A426" s="33"/>
      <c r="B426" s="146"/>
      <c r="C426" s="178" t="s">
        <v>372</v>
      </c>
      <c r="D426" s="198" t="s">
        <v>215</v>
      </c>
      <c r="E426" s="179" t="s">
        <v>573</v>
      </c>
      <c r="F426" s="180" t="s">
        <v>574</v>
      </c>
      <c r="G426" s="181" t="s">
        <v>178</v>
      </c>
      <c r="H426" s="182">
        <v>0</v>
      </c>
      <c r="I426" s="183"/>
      <c r="J426" s="184">
        <f>ROUND(I426*H426,2)</f>
        <v>0</v>
      </c>
      <c r="K426" s="185"/>
      <c r="L426" s="186"/>
      <c r="M426" s="187" t="s">
        <v>1</v>
      </c>
      <c r="N426" s="188" t="s">
        <v>41</v>
      </c>
      <c r="O426" s="59"/>
      <c r="P426" s="157">
        <f>O426*H426</f>
        <v>0</v>
      </c>
      <c r="Q426" s="157">
        <v>0</v>
      </c>
      <c r="R426" s="157">
        <f>Q426*H426</f>
        <v>0</v>
      </c>
      <c r="S426" s="157">
        <v>0</v>
      </c>
      <c r="T426" s="158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59" t="s">
        <v>210</v>
      </c>
      <c r="AT426" s="159" t="s">
        <v>215</v>
      </c>
      <c r="AU426" s="159" t="s">
        <v>151</v>
      </c>
      <c r="AY426" s="18" t="s">
        <v>143</v>
      </c>
      <c r="BE426" s="160">
        <f>IF(N426="základná",J426,0)</f>
        <v>0</v>
      </c>
      <c r="BF426" s="160">
        <f>IF(N426="znížená",J426,0)</f>
        <v>0</v>
      </c>
      <c r="BG426" s="160">
        <f>IF(N426="zákl. prenesená",J426,0)</f>
        <v>0</v>
      </c>
      <c r="BH426" s="160">
        <f>IF(N426="zníž. prenesená",J426,0)</f>
        <v>0</v>
      </c>
      <c r="BI426" s="160">
        <f>IF(N426="nulová",J426,0)</f>
        <v>0</v>
      </c>
      <c r="BJ426" s="18" t="s">
        <v>151</v>
      </c>
      <c r="BK426" s="160">
        <f>ROUND(I426*H426,2)</f>
        <v>0</v>
      </c>
      <c r="BL426" s="18" t="s">
        <v>182</v>
      </c>
      <c r="BM426" s="159" t="s">
        <v>575</v>
      </c>
    </row>
    <row r="427" spans="1:65" s="13" customFormat="1" x14ac:dyDescent="0.2">
      <c r="B427" s="161"/>
      <c r="D427" s="162" t="s">
        <v>152</v>
      </c>
      <c r="E427" s="163" t="s">
        <v>1</v>
      </c>
      <c r="F427" s="164" t="s">
        <v>75</v>
      </c>
      <c r="H427" s="165">
        <v>0</v>
      </c>
      <c r="I427" s="166"/>
      <c r="L427" s="161"/>
      <c r="M427" s="167"/>
      <c r="N427" s="168"/>
      <c r="O427" s="168"/>
      <c r="P427" s="168"/>
      <c r="Q427" s="168"/>
      <c r="R427" s="168"/>
      <c r="S427" s="168"/>
      <c r="T427" s="169"/>
      <c r="AT427" s="163" t="s">
        <v>152</v>
      </c>
      <c r="AU427" s="163" t="s">
        <v>151</v>
      </c>
      <c r="AV427" s="13" t="s">
        <v>151</v>
      </c>
      <c r="AW427" s="13" t="s">
        <v>31</v>
      </c>
      <c r="AX427" s="13" t="s">
        <v>75</v>
      </c>
      <c r="AY427" s="163" t="s">
        <v>143</v>
      </c>
    </row>
    <row r="428" spans="1:65" s="14" customFormat="1" x14ac:dyDescent="0.2">
      <c r="B428" s="170"/>
      <c r="D428" s="162" t="s">
        <v>152</v>
      </c>
      <c r="E428" s="171" t="s">
        <v>1</v>
      </c>
      <c r="F428" s="172" t="s">
        <v>154</v>
      </c>
      <c r="H428" s="173">
        <v>0</v>
      </c>
      <c r="I428" s="174"/>
      <c r="L428" s="170"/>
      <c r="M428" s="175"/>
      <c r="N428" s="176"/>
      <c r="O428" s="176"/>
      <c r="P428" s="176"/>
      <c r="Q428" s="176"/>
      <c r="R428" s="176"/>
      <c r="S428" s="176"/>
      <c r="T428" s="177"/>
      <c r="AT428" s="171" t="s">
        <v>152</v>
      </c>
      <c r="AU428" s="171" t="s">
        <v>151</v>
      </c>
      <c r="AV428" s="14" t="s">
        <v>150</v>
      </c>
      <c r="AW428" s="14" t="s">
        <v>31</v>
      </c>
      <c r="AX428" s="14" t="s">
        <v>83</v>
      </c>
      <c r="AY428" s="171" t="s">
        <v>143</v>
      </c>
    </row>
    <row r="429" spans="1:65" s="2" customFormat="1" ht="14.45" customHeight="1" x14ac:dyDescent="0.2">
      <c r="A429" s="33"/>
      <c r="B429" s="146"/>
      <c r="C429" s="147" t="s">
        <v>366</v>
      </c>
      <c r="D429" s="197" t="s">
        <v>146</v>
      </c>
      <c r="E429" s="148" t="s">
        <v>576</v>
      </c>
      <c r="F429" s="149" t="s">
        <v>577</v>
      </c>
      <c r="G429" s="150" t="s">
        <v>178</v>
      </c>
      <c r="H429" s="151">
        <v>4</v>
      </c>
      <c r="I429" s="152"/>
      <c r="J429" s="153">
        <f>ROUND(I429*H429,2)</f>
        <v>0</v>
      </c>
      <c r="K429" s="154"/>
      <c r="L429" s="34"/>
      <c r="M429" s="155" t="s">
        <v>1</v>
      </c>
      <c r="N429" s="156" t="s">
        <v>41</v>
      </c>
      <c r="O429" s="59"/>
      <c r="P429" s="157">
        <f>O429*H429</f>
        <v>0</v>
      </c>
      <c r="Q429" s="157">
        <v>0</v>
      </c>
      <c r="R429" s="157">
        <f>Q429*H429</f>
        <v>0</v>
      </c>
      <c r="S429" s="157">
        <v>0</v>
      </c>
      <c r="T429" s="158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59" t="s">
        <v>182</v>
      </c>
      <c r="AT429" s="159" t="s">
        <v>146</v>
      </c>
      <c r="AU429" s="159" t="s">
        <v>151</v>
      </c>
      <c r="AY429" s="18" t="s">
        <v>143</v>
      </c>
      <c r="BE429" s="160">
        <f>IF(N429="základná",J429,0)</f>
        <v>0</v>
      </c>
      <c r="BF429" s="160">
        <f>IF(N429="znížená",J429,0)</f>
        <v>0</v>
      </c>
      <c r="BG429" s="160">
        <f>IF(N429="zákl. prenesená",J429,0)</f>
        <v>0</v>
      </c>
      <c r="BH429" s="160">
        <f>IF(N429="zníž. prenesená",J429,0)</f>
        <v>0</v>
      </c>
      <c r="BI429" s="160">
        <f>IF(N429="nulová",J429,0)</f>
        <v>0</v>
      </c>
      <c r="BJ429" s="18" t="s">
        <v>151</v>
      </c>
      <c r="BK429" s="160">
        <f>ROUND(I429*H429,2)</f>
        <v>0</v>
      </c>
      <c r="BL429" s="18" t="s">
        <v>182</v>
      </c>
      <c r="BM429" s="159" t="s">
        <v>578</v>
      </c>
    </row>
    <row r="430" spans="1:65" s="16" customFormat="1" x14ac:dyDescent="0.2">
      <c r="B430" s="200"/>
      <c r="D430" s="162" t="s">
        <v>152</v>
      </c>
      <c r="E430" s="201" t="s">
        <v>1</v>
      </c>
      <c r="F430" s="202" t="s">
        <v>579</v>
      </c>
      <c r="H430" s="201" t="s">
        <v>1</v>
      </c>
      <c r="I430" s="203"/>
      <c r="L430" s="200"/>
      <c r="M430" s="204"/>
      <c r="N430" s="205"/>
      <c r="O430" s="205"/>
      <c r="P430" s="205"/>
      <c r="Q430" s="205"/>
      <c r="R430" s="205"/>
      <c r="S430" s="205"/>
      <c r="T430" s="206"/>
      <c r="AT430" s="201" t="s">
        <v>152</v>
      </c>
      <c r="AU430" s="201" t="s">
        <v>151</v>
      </c>
      <c r="AV430" s="16" t="s">
        <v>83</v>
      </c>
      <c r="AW430" s="16" t="s">
        <v>31</v>
      </c>
      <c r="AX430" s="16" t="s">
        <v>75</v>
      </c>
      <c r="AY430" s="201" t="s">
        <v>143</v>
      </c>
    </row>
    <row r="431" spans="1:65" s="13" customFormat="1" x14ac:dyDescent="0.2">
      <c r="B431" s="161"/>
      <c r="D431" s="162" t="s">
        <v>152</v>
      </c>
      <c r="E431" s="163" t="s">
        <v>1</v>
      </c>
      <c r="F431" s="164" t="s">
        <v>144</v>
      </c>
      <c r="H431" s="165">
        <v>3</v>
      </c>
      <c r="I431" s="166"/>
      <c r="L431" s="161"/>
      <c r="M431" s="167"/>
      <c r="N431" s="168"/>
      <c r="O431" s="168"/>
      <c r="P431" s="168"/>
      <c r="Q431" s="168"/>
      <c r="R431" s="168"/>
      <c r="S431" s="168"/>
      <c r="T431" s="169"/>
      <c r="AT431" s="163" t="s">
        <v>152</v>
      </c>
      <c r="AU431" s="163" t="s">
        <v>151</v>
      </c>
      <c r="AV431" s="13" t="s">
        <v>151</v>
      </c>
      <c r="AW431" s="13" t="s">
        <v>31</v>
      </c>
      <c r="AX431" s="13" t="s">
        <v>75</v>
      </c>
      <c r="AY431" s="163" t="s">
        <v>143</v>
      </c>
    </row>
    <row r="432" spans="1:65" s="16" customFormat="1" x14ac:dyDescent="0.2">
      <c r="B432" s="200"/>
      <c r="D432" s="162" t="s">
        <v>152</v>
      </c>
      <c r="E432" s="201" t="s">
        <v>1</v>
      </c>
      <c r="F432" s="202" t="s">
        <v>580</v>
      </c>
      <c r="H432" s="201" t="s">
        <v>1</v>
      </c>
      <c r="I432" s="203"/>
      <c r="L432" s="200"/>
      <c r="M432" s="204"/>
      <c r="N432" s="205"/>
      <c r="O432" s="205"/>
      <c r="P432" s="205"/>
      <c r="Q432" s="205"/>
      <c r="R432" s="205"/>
      <c r="S432" s="205"/>
      <c r="T432" s="206"/>
      <c r="AT432" s="201" t="s">
        <v>152</v>
      </c>
      <c r="AU432" s="201" t="s">
        <v>151</v>
      </c>
      <c r="AV432" s="16" t="s">
        <v>83</v>
      </c>
      <c r="AW432" s="16" t="s">
        <v>31</v>
      </c>
      <c r="AX432" s="16" t="s">
        <v>75</v>
      </c>
      <c r="AY432" s="201" t="s">
        <v>143</v>
      </c>
    </row>
    <row r="433" spans="1:65" s="13" customFormat="1" x14ac:dyDescent="0.2">
      <c r="B433" s="161"/>
      <c r="D433" s="162" t="s">
        <v>152</v>
      </c>
      <c r="E433" s="163" t="s">
        <v>1</v>
      </c>
      <c r="F433" s="164" t="s">
        <v>83</v>
      </c>
      <c r="H433" s="165">
        <v>1</v>
      </c>
      <c r="I433" s="166"/>
      <c r="L433" s="161"/>
      <c r="M433" s="167"/>
      <c r="N433" s="168"/>
      <c r="O433" s="168"/>
      <c r="P433" s="168"/>
      <c r="Q433" s="168"/>
      <c r="R433" s="168"/>
      <c r="S433" s="168"/>
      <c r="T433" s="169"/>
      <c r="AT433" s="163" t="s">
        <v>152</v>
      </c>
      <c r="AU433" s="163" t="s">
        <v>151</v>
      </c>
      <c r="AV433" s="13" t="s">
        <v>151</v>
      </c>
      <c r="AW433" s="13" t="s">
        <v>31</v>
      </c>
      <c r="AX433" s="13" t="s">
        <v>75</v>
      </c>
      <c r="AY433" s="163" t="s">
        <v>143</v>
      </c>
    </row>
    <row r="434" spans="1:65" s="14" customFormat="1" x14ac:dyDescent="0.2">
      <c r="B434" s="170"/>
      <c r="D434" s="162" t="s">
        <v>152</v>
      </c>
      <c r="E434" s="171" t="s">
        <v>1</v>
      </c>
      <c r="F434" s="172" t="s">
        <v>154</v>
      </c>
      <c r="H434" s="173">
        <v>4</v>
      </c>
      <c r="I434" s="174"/>
      <c r="L434" s="170"/>
      <c r="M434" s="175"/>
      <c r="N434" s="176"/>
      <c r="O434" s="176"/>
      <c r="P434" s="176"/>
      <c r="Q434" s="176"/>
      <c r="R434" s="176"/>
      <c r="S434" s="176"/>
      <c r="T434" s="177"/>
      <c r="AT434" s="171" t="s">
        <v>152</v>
      </c>
      <c r="AU434" s="171" t="s">
        <v>151</v>
      </c>
      <c r="AV434" s="14" t="s">
        <v>150</v>
      </c>
      <c r="AW434" s="14" t="s">
        <v>31</v>
      </c>
      <c r="AX434" s="14" t="s">
        <v>83</v>
      </c>
      <c r="AY434" s="171" t="s">
        <v>143</v>
      </c>
    </row>
    <row r="435" spans="1:65" s="2" customFormat="1" ht="24.2" customHeight="1" x14ac:dyDescent="0.2">
      <c r="A435" s="33"/>
      <c r="B435" s="146"/>
      <c r="C435" s="178" t="s">
        <v>581</v>
      </c>
      <c r="D435" s="198" t="s">
        <v>215</v>
      </c>
      <c r="E435" s="179" t="s">
        <v>582</v>
      </c>
      <c r="F435" s="180" t="s">
        <v>583</v>
      </c>
      <c r="G435" s="181" t="s">
        <v>178</v>
      </c>
      <c r="H435" s="182">
        <v>1</v>
      </c>
      <c r="I435" s="183"/>
      <c r="J435" s="184">
        <f>ROUND(I435*H435,2)</f>
        <v>0</v>
      </c>
      <c r="K435" s="185"/>
      <c r="L435" s="186"/>
      <c r="M435" s="187" t="s">
        <v>1</v>
      </c>
      <c r="N435" s="188" t="s">
        <v>41</v>
      </c>
      <c r="O435" s="59"/>
      <c r="P435" s="157">
        <f>O435*H435</f>
        <v>0</v>
      </c>
      <c r="Q435" s="157">
        <v>0</v>
      </c>
      <c r="R435" s="157">
        <f>Q435*H435</f>
        <v>0</v>
      </c>
      <c r="S435" s="157">
        <v>0</v>
      </c>
      <c r="T435" s="158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59" t="s">
        <v>210</v>
      </c>
      <c r="AT435" s="159" t="s">
        <v>215</v>
      </c>
      <c r="AU435" s="159" t="s">
        <v>151</v>
      </c>
      <c r="AY435" s="18" t="s">
        <v>143</v>
      </c>
      <c r="BE435" s="160">
        <f>IF(N435="základná",J435,0)</f>
        <v>0</v>
      </c>
      <c r="BF435" s="160">
        <f>IF(N435="znížená",J435,0)</f>
        <v>0</v>
      </c>
      <c r="BG435" s="160">
        <f>IF(N435="zákl. prenesená",J435,0)</f>
        <v>0</v>
      </c>
      <c r="BH435" s="160">
        <f>IF(N435="zníž. prenesená",J435,0)</f>
        <v>0</v>
      </c>
      <c r="BI435" s="160">
        <f>IF(N435="nulová",J435,0)</f>
        <v>0</v>
      </c>
      <c r="BJ435" s="18" t="s">
        <v>151</v>
      </c>
      <c r="BK435" s="160">
        <f>ROUND(I435*H435,2)</f>
        <v>0</v>
      </c>
      <c r="BL435" s="18" t="s">
        <v>182</v>
      </c>
      <c r="BM435" s="159" t="s">
        <v>584</v>
      </c>
    </row>
    <row r="436" spans="1:65" s="13" customFormat="1" x14ac:dyDescent="0.2">
      <c r="B436" s="161"/>
      <c r="D436" s="162" t="s">
        <v>152</v>
      </c>
      <c r="E436" s="163" t="s">
        <v>1</v>
      </c>
      <c r="F436" s="164" t="s">
        <v>83</v>
      </c>
      <c r="H436" s="165">
        <v>1</v>
      </c>
      <c r="I436" s="166"/>
      <c r="L436" s="161"/>
      <c r="M436" s="167"/>
      <c r="N436" s="168"/>
      <c r="O436" s="168"/>
      <c r="P436" s="168"/>
      <c r="Q436" s="168"/>
      <c r="R436" s="168"/>
      <c r="S436" s="168"/>
      <c r="T436" s="169"/>
      <c r="AT436" s="163" t="s">
        <v>152</v>
      </c>
      <c r="AU436" s="163" t="s">
        <v>151</v>
      </c>
      <c r="AV436" s="13" t="s">
        <v>151</v>
      </c>
      <c r="AW436" s="13" t="s">
        <v>31</v>
      </c>
      <c r="AX436" s="13" t="s">
        <v>75</v>
      </c>
      <c r="AY436" s="163" t="s">
        <v>143</v>
      </c>
    </row>
    <row r="437" spans="1:65" s="14" customFormat="1" x14ac:dyDescent="0.2">
      <c r="B437" s="170"/>
      <c r="D437" s="162" t="s">
        <v>152</v>
      </c>
      <c r="E437" s="171" t="s">
        <v>1</v>
      </c>
      <c r="F437" s="172" t="s">
        <v>154</v>
      </c>
      <c r="H437" s="173">
        <v>1</v>
      </c>
      <c r="I437" s="174"/>
      <c r="L437" s="170"/>
      <c r="M437" s="175"/>
      <c r="N437" s="176"/>
      <c r="O437" s="176"/>
      <c r="P437" s="176"/>
      <c r="Q437" s="176"/>
      <c r="R437" s="176"/>
      <c r="S437" s="176"/>
      <c r="T437" s="177"/>
      <c r="AT437" s="171" t="s">
        <v>152</v>
      </c>
      <c r="AU437" s="171" t="s">
        <v>151</v>
      </c>
      <c r="AV437" s="14" t="s">
        <v>150</v>
      </c>
      <c r="AW437" s="14" t="s">
        <v>31</v>
      </c>
      <c r="AX437" s="14" t="s">
        <v>83</v>
      </c>
      <c r="AY437" s="171" t="s">
        <v>143</v>
      </c>
    </row>
    <row r="438" spans="1:65" s="2" customFormat="1" ht="24.2" customHeight="1" x14ac:dyDescent="0.2">
      <c r="A438" s="33"/>
      <c r="B438" s="146"/>
      <c r="C438" s="178" t="s">
        <v>371</v>
      </c>
      <c r="D438" s="198" t="s">
        <v>215</v>
      </c>
      <c r="E438" s="179" t="s">
        <v>585</v>
      </c>
      <c r="F438" s="180" t="s">
        <v>586</v>
      </c>
      <c r="G438" s="181" t="s">
        <v>178</v>
      </c>
      <c r="H438" s="182">
        <v>3</v>
      </c>
      <c r="I438" s="183"/>
      <c r="J438" s="184">
        <f>ROUND(I438*H438,2)</f>
        <v>0</v>
      </c>
      <c r="K438" s="185"/>
      <c r="L438" s="186"/>
      <c r="M438" s="187" t="s">
        <v>1</v>
      </c>
      <c r="N438" s="188" t="s">
        <v>41</v>
      </c>
      <c r="O438" s="59"/>
      <c r="P438" s="157">
        <f>O438*H438</f>
        <v>0</v>
      </c>
      <c r="Q438" s="157">
        <v>1.1E-4</v>
      </c>
      <c r="R438" s="157">
        <f>Q438*H438</f>
        <v>3.3E-4</v>
      </c>
      <c r="S438" s="157">
        <v>0</v>
      </c>
      <c r="T438" s="158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59" t="s">
        <v>210</v>
      </c>
      <c r="AT438" s="159" t="s">
        <v>215</v>
      </c>
      <c r="AU438" s="159" t="s">
        <v>151</v>
      </c>
      <c r="AY438" s="18" t="s">
        <v>143</v>
      </c>
      <c r="BE438" s="160">
        <f>IF(N438="základná",J438,0)</f>
        <v>0</v>
      </c>
      <c r="BF438" s="160">
        <f>IF(N438="znížená",J438,0)</f>
        <v>0</v>
      </c>
      <c r="BG438" s="160">
        <f>IF(N438="zákl. prenesená",J438,0)</f>
        <v>0</v>
      </c>
      <c r="BH438" s="160">
        <f>IF(N438="zníž. prenesená",J438,0)</f>
        <v>0</v>
      </c>
      <c r="BI438" s="160">
        <f>IF(N438="nulová",J438,0)</f>
        <v>0</v>
      </c>
      <c r="BJ438" s="18" t="s">
        <v>151</v>
      </c>
      <c r="BK438" s="160">
        <f>ROUND(I438*H438,2)</f>
        <v>0</v>
      </c>
      <c r="BL438" s="18" t="s">
        <v>182</v>
      </c>
      <c r="BM438" s="159" t="s">
        <v>587</v>
      </c>
    </row>
    <row r="439" spans="1:65" s="2" customFormat="1" ht="14.45" customHeight="1" x14ac:dyDescent="0.2">
      <c r="A439" s="33"/>
      <c r="B439" s="146"/>
      <c r="C439" s="147" t="s">
        <v>588</v>
      </c>
      <c r="D439" s="197" t="s">
        <v>146</v>
      </c>
      <c r="E439" s="148" t="s">
        <v>589</v>
      </c>
      <c r="F439" s="149" t="s">
        <v>590</v>
      </c>
      <c r="G439" s="150" t="s">
        <v>178</v>
      </c>
      <c r="H439" s="151">
        <v>0</v>
      </c>
      <c r="I439" s="152"/>
      <c r="J439" s="153">
        <f>ROUND(I439*H439,2)</f>
        <v>0</v>
      </c>
      <c r="K439" s="154"/>
      <c r="L439" s="34"/>
      <c r="M439" s="155" t="s">
        <v>1</v>
      </c>
      <c r="N439" s="156" t="s">
        <v>41</v>
      </c>
      <c r="O439" s="59"/>
      <c r="P439" s="157">
        <f>O439*H439</f>
        <v>0</v>
      </c>
      <c r="Q439" s="157">
        <v>0</v>
      </c>
      <c r="R439" s="157">
        <f>Q439*H439</f>
        <v>0</v>
      </c>
      <c r="S439" s="157">
        <v>0</v>
      </c>
      <c r="T439" s="158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59" t="s">
        <v>182</v>
      </c>
      <c r="AT439" s="159" t="s">
        <v>146</v>
      </c>
      <c r="AU439" s="159" t="s">
        <v>151</v>
      </c>
      <c r="AY439" s="18" t="s">
        <v>143</v>
      </c>
      <c r="BE439" s="160">
        <f>IF(N439="základná",J439,0)</f>
        <v>0</v>
      </c>
      <c r="BF439" s="160">
        <f>IF(N439="znížená",J439,0)</f>
        <v>0</v>
      </c>
      <c r="BG439" s="160">
        <f>IF(N439="zákl. prenesená",J439,0)</f>
        <v>0</v>
      </c>
      <c r="BH439" s="160">
        <f>IF(N439="zníž. prenesená",J439,0)</f>
        <v>0</v>
      </c>
      <c r="BI439" s="160">
        <f>IF(N439="nulová",J439,0)</f>
        <v>0</v>
      </c>
      <c r="BJ439" s="18" t="s">
        <v>151</v>
      </c>
      <c r="BK439" s="160">
        <f>ROUND(I439*H439,2)</f>
        <v>0</v>
      </c>
      <c r="BL439" s="18" t="s">
        <v>182</v>
      </c>
      <c r="BM439" s="159" t="s">
        <v>591</v>
      </c>
    </row>
    <row r="440" spans="1:65" s="13" customFormat="1" x14ac:dyDescent="0.2">
      <c r="B440" s="161"/>
      <c r="D440" s="162" t="s">
        <v>152</v>
      </c>
      <c r="E440" s="163" t="s">
        <v>1</v>
      </c>
      <c r="F440" s="164" t="s">
        <v>75</v>
      </c>
      <c r="H440" s="165">
        <v>0</v>
      </c>
      <c r="I440" s="166"/>
      <c r="L440" s="161"/>
      <c r="M440" s="167"/>
      <c r="N440" s="168"/>
      <c r="O440" s="168"/>
      <c r="P440" s="168"/>
      <c r="Q440" s="168"/>
      <c r="R440" s="168"/>
      <c r="S440" s="168"/>
      <c r="T440" s="169"/>
      <c r="AT440" s="163" t="s">
        <v>152</v>
      </c>
      <c r="AU440" s="163" t="s">
        <v>151</v>
      </c>
      <c r="AV440" s="13" t="s">
        <v>151</v>
      </c>
      <c r="AW440" s="13" t="s">
        <v>31</v>
      </c>
      <c r="AX440" s="13" t="s">
        <v>75</v>
      </c>
      <c r="AY440" s="163" t="s">
        <v>143</v>
      </c>
    </row>
    <row r="441" spans="1:65" s="14" customFormat="1" x14ac:dyDescent="0.2">
      <c r="B441" s="170"/>
      <c r="D441" s="162" t="s">
        <v>152</v>
      </c>
      <c r="E441" s="171" t="s">
        <v>1</v>
      </c>
      <c r="F441" s="172" t="s">
        <v>154</v>
      </c>
      <c r="H441" s="173">
        <v>0</v>
      </c>
      <c r="I441" s="174"/>
      <c r="L441" s="170"/>
      <c r="M441" s="175"/>
      <c r="N441" s="176"/>
      <c r="O441" s="176"/>
      <c r="P441" s="176"/>
      <c r="Q441" s="176"/>
      <c r="R441" s="176"/>
      <c r="S441" s="176"/>
      <c r="T441" s="177"/>
      <c r="AT441" s="171" t="s">
        <v>152</v>
      </c>
      <c r="AU441" s="171" t="s">
        <v>151</v>
      </c>
      <c r="AV441" s="14" t="s">
        <v>150</v>
      </c>
      <c r="AW441" s="14" t="s">
        <v>31</v>
      </c>
      <c r="AX441" s="14" t="s">
        <v>83</v>
      </c>
      <c r="AY441" s="171" t="s">
        <v>143</v>
      </c>
    </row>
    <row r="442" spans="1:65" s="2" customFormat="1" ht="24.2" customHeight="1" x14ac:dyDescent="0.2">
      <c r="A442" s="33"/>
      <c r="B442" s="146"/>
      <c r="C442" s="178" t="s">
        <v>376</v>
      </c>
      <c r="D442" s="198" t="s">
        <v>215</v>
      </c>
      <c r="E442" s="179" t="s">
        <v>592</v>
      </c>
      <c r="F442" s="180" t="s">
        <v>593</v>
      </c>
      <c r="G442" s="181" t="s">
        <v>178</v>
      </c>
      <c r="H442" s="182">
        <v>0</v>
      </c>
      <c r="I442" s="183"/>
      <c r="J442" s="184">
        <f>ROUND(I442*H442,2)</f>
        <v>0</v>
      </c>
      <c r="K442" s="185"/>
      <c r="L442" s="186"/>
      <c r="M442" s="187" t="s">
        <v>1</v>
      </c>
      <c r="N442" s="188" t="s">
        <v>41</v>
      </c>
      <c r="O442" s="59"/>
      <c r="P442" s="157">
        <f>O442*H442</f>
        <v>0</v>
      </c>
      <c r="Q442" s="157">
        <v>0</v>
      </c>
      <c r="R442" s="157">
        <f>Q442*H442</f>
        <v>0</v>
      </c>
      <c r="S442" s="157">
        <v>0</v>
      </c>
      <c r="T442" s="158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59" t="s">
        <v>210</v>
      </c>
      <c r="AT442" s="159" t="s">
        <v>215</v>
      </c>
      <c r="AU442" s="159" t="s">
        <v>151</v>
      </c>
      <c r="AY442" s="18" t="s">
        <v>143</v>
      </c>
      <c r="BE442" s="160">
        <f>IF(N442="základná",J442,0)</f>
        <v>0</v>
      </c>
      <c r="BF442" s="160">
        <f>IF(N442="znížená",J442,0)</f>
        <v>0</v>
      </c>
      <c r="BG442" s="160">
        <f>IF(N442="zákl. prenesená",J442,0)</f>
        <v>0</v>
      </c>
      <c r="BH442" s="160">
        <f>IF(N442="zníž. prenesená",J442,0)</f>
        <v>0</v>
      </c>
      <c r="BI442" s="160">
        <f>IF(N442="nulová",J442,0)</f>
        <v>0</v>
      </c>
      <c r="BJ442" s="18" t="s">
        <v>151</v>
      </c>
      <c r="BK442" s="160">
        <f>ROUND(I442*H442,2)</f>
        <v>0</v>
      </c>
      <c r="BL442" s="18" t="s">
        <v>182</v>
      </c>
      <c r="BM442" s="159" t="s">
        <v>594</v>
      </c>
    </row>
    <row r="443" spans="1:65" s="13" customFormat="1" x14ac:dyDescent="0.2">
      <c r="B443" s="161"/>
      <c r="D443" s="162" t="s">
        <v>152</v>
      </c>
      <c r="E443" s="163" t="s">
        <v>1</v>
      </c>
      <c r="F443" s="164" t="s">
        <v>75</v>
      </c>
      <c r="H443" s="165">
        <v>0</v>
      </c>
      <c r="I443" s="166"/>
      <c r="L443" s="161"/>
      <c r="M443" s="167"/>
      <c r="N443" s="168"/>
      <c r="O443" s="168"/>
      <c r="P443" s="168"/>
      <c r="Q443" s="168"/>
      <c r="R443" s="168"/>
      <c r="S443" s="168"/>
      <c r="T443" s="169"/>
      <c r="AT443" s="163" t="s">
        <v>152</v>
      </c>
      <c r="AU443" s="163" t="s">
        <v>151</v>
      </c>
      <c r="AV443" s="13" t="s">
        <v>151</v>
      </c>
      <c r="AW443" s="13" t="s">
        <v>31</v>
      </c>
      <c r="AX443" s="13" t="s">
        <v>75</v>
      </c>
      <c r="AY443" s="163" t="s">
        <v>143</v>
      </c>
    </row>
    <row r="444" spans="1:65" s="14" customFormat="1" x14ac:dyDescent="0.2">
      <c r="B444" s="170"/>
      <c r="D444" s="162" t="s">
        <v>152</v>
      </c>
      <c r="E444" s="171" t="s">
        <v>1</v>
      </c>
      <c r="F444" s="172" t="s">
        <v>154</v>
      </c>
      <c r="H444" s="173">
        <v>0</v>
      </c>
      <c r="I444" s="174"/>
      <c r="L444" s="170"/>
      <c r="M444" s="175"/>
      <c r="N444" s="176"/>
      <c r="O444" s="176"/>
      <c r="P444" s="176"/>
      <c r="Q444" s="176"/>
      <c r="R444" s="176"/>
      <c r="S444" s="176"/>
      <c r="T444" s="177"/>
      <c r="AT444" s="171" t="s">
        <v>152</v>
      </c>
      <c r="AU444" s="171" t="s">
        <v>151</v>
      </c>
      <c r="AV444" s="14" t="s">
        <v>150</v>
      </c>
      <c r="AW444" s="14" t="s">
        <v>31</v>
      </c>
      <c r="AX444" s="14" t="s">
        <v>83</v>
      </c>
      <c r="AY444" s="171" t="s">
        <v>143</v>
      </c>
    </row>
    <row r="445" spans="1:65" s="2" customFormat="1" ht="24.2" customHeight="1" x14ac:dyDescent="0.2">
      <c r="A445" s="33"/>
      <c r="B445" s="146"/>
      <c r="C445" s="178" t="s">
        <v>595</v>
      </c>
      <c r="D445" s="198" t="s">
        <v>215</v>
      </c>
      <c r="E445" s="179" t="s">
        <v>596</v>
      </c>
      <c r="F445" s="180" t="s">
        <v>597</v>
      </c>
      <c r="G445" s="181" t="s">
        <v>178</v>
      </c>
      <c r="H445" s="182">
        <v>0</v>
      </c>
      <c r="I445" s="183"/>
      <c r="J445" s="184">
        <f>ROUND(I445*H445,2)</f>
        <v>0</v>
      </c>
      <c r="K445" s="185"/>
      <c r="L445" s="186"/>
      <c r="M445" s="187" t="s">
        <v>1</v>
      </c>
      <c r="N445" s="188" t="s">
        <v>41</v>
      </c>
      <c r="O445" s="59"/>
      <c r="P445" s="157">
        <f>O445*H445</f>
        <v>0</v>
      </c>
      <c r="Q445" s="157">
        <v>0</v>
      </c>
      <c r="R445" s="157">
        <f>Q445*H445</f>
        <v>0</v>
      </c>
      <c r="S445" s="157">
        <v>0</v>
      </c>
      <c r="T445" s="158">
        <f>S445*H445</f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59" t="s">
        <v>210</v>
      </c>
      <c r="AT445" s="159" t="s">
        <v>215</v>
      </c>
      <c r="AU445" s="159" t="s">
        <v>151</v>
      </c>
      <c r="AY445" s="18" t="s">
        <v>143</v>
      </c>
      <c r="BE445" s="160">
        <f>IF(N445="základná",J445,0)</f>
        <v>0</v>
      </c>
      <c r="BF445" s="160">
        <f>IF(N445="znížená",J445,0)</f>
        <v>0</v>
      </c>
      <c r="BG445" s="160">
        <f>IF(N445="zákl. prenesená",J445,0)</f>
        <v>0</v>
      </c>
      <c r="BH445" s="160">
        <f>IF(N445="zníž. prenesená",J445,0)</f>
        <v>0</v>
      </c>
      <c r="BI445" s="160">
        <f>IF(N445="nulová",J445,0)</f>
        <v>0</v>
      </c>
      <c r="BJ445" s="18" t="s">
        <v>151</v>
      </c>
      <c r="BK445" s="160">
        <f>ROUND(I445*H445,2)</f>
        <v>0</v>
      </c>
      <c r="BL445" s="18" t="s">
        <v>182</v>
      </c>
      <c r="BM445" s="159" t="s">
        <v>598</v>
      </c>
    </row>
    <row r="446" spans="1:65" s="13" customFormat="1" x14ac:dyDescent="0.2">
      <c r="B446" s="161"/>
      <c r="D446" s="162" t="s">
        <v>152</v>
      </c>
      <c r="E446" s="163" t="s">
        <v>1</v>
      </c>
      <c r="F446" s="164" t="s">
        <v>75</v>
      </c>
      <c r="H446" s="165">
        <v>0</v>
      </c>
      <c r="I446" s="166"/>
      <c r="L446" s="161"/>
      <c r="M446" s="167"/>
      <c r="N446" s="168"/>
      <c r="O446" s="168"/>
      <c r="P446" s="168"/>
      <c r="Q446" s="168"/>
      <c r="R446" s="168"/>
      <c r="S446" s="168"/>
      <c r="T446" s="169"/>
      <c r="AT446" s="163" t="s">
        <v>152</v>
      </c>
      <c r="AU446" s="163" t="s">
        <v>151</v>
      </c>
      <c r="AV446" s="13" t="s">
        <v>151</v>
      </c>
      <c r="AW446" s="13" t="s">
        <v>31</v>
      </c>
      <c r="AX446" s="13" t="s">
        <v>75</v>
      </c>
      <c r="AY446" s="163" t="s">
        <v>143</v>
      </c>
    </row>
    <row r="447" spans="1:65" s="14" customFormat="1" x14ac:dyDescent="0.2">
      <c r="B447" s="170"/>
      <c r="D447" s="162" t="s">
        <v>152</v>
      </c>
      <c r="E447" s="171" t="s">
        <v>1</v>
      </c>
      <c r="F447" s="172" t="s">
        <v>154</v>
      </c>
      <c r="H447" s="173">
        <v>0</v>
      </c>
      <c r="I447" s="174"/>
      <c r="L447" s="170"/>
      <c r="M447" s="175"/>
      <c r="N447" s="176"/>
      <c r="O447" s="176"/>
      <c r="P447" s="176"/>
      <c r="Q447" s="176"/>
      <c r="R447" s="176"/>
      <c r="S447" s="176"/>
      <c r="T447" s="177"/>
      <c r="AT447" s="171" t="s">
        <v>152</v>
      </c>
      <c r="AU447" s="171" t="s">
        <v>151</v>
      </c>
      <c r="AV447" s="14" t="s">
        <v>150</v>
      </c>
      <c r="AW447" s="14" t="s">
        <v>31</v>
      </c>
      <c r="AX447" s="14" t="s">
        <v>83</v>
      </c>
      <c r="AY447" s="171" t="s">
        <v>143</v>
      </c>
    </row>
    <row r="448" spans="1:65" s="2" customFormat="1" ht="14.45" customHeight="1" x14ac:dyDescent="0.2">
      <c r="A448" s="33"/>
      <c r="B448" s="146"/>
      <c r="C448" s="147" t="s">
        <v>599</v>
      </c>
      <c r="D448" s="197" t="s">
        <v>146</v>
      </c>
      <c r="E448" s="148" t="s">
        <v>600</v>
      </c>
      <c r="F448" s="149" t="s">
        <v>601</v>
      </c>
      <c r="G448" s="150" t="s">
        <v>178</v>
      </c>
      <c r="H448" s="151">
        <v>1</v>
      </c>
      <c r="I448" s="152"/>
      <c r="J448" s="153">
        <f>ROUND(I448*H448,2)</f>
        <v>0</v>
      </c>
      <c r="K448" s="154"/>
      <c r="L448" s="34"/>
      <c r="M448" s="155" t="s">
        <v>1</v>
      </c>
      <c r="N448" s="156" t="s">
        <v>41</v>
      </c>
      <c r="O448" s="59"/>
      <c r="P448" s="157">
        <f>O448*H448</f>
        <v>0</v>
      </c>
      <c r="Q448" s="157">
        <v>0</v>
      </c>
      <c r="R448" s="157">
        <f>Q448*H448</f>
        <v>0</v>
      </c>
      <c r="S448" s="157">
        <v>0</v>
      </c>
      <c r="T448" s="158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59" t="s">
        <v>182</v>
      </c>
      <c r="AT448" s="159" t="s">
        <v>146</v>
      </c>
      <c r="AU448" s="159" t="s">
        <v>151</v>
      </c>
      <c r="AY448" s="18" t="s">
        <v>143</v>
      </c>
      <c r="BE448" s="160">
        <f>IF(N448="základná",J448,0)</f>
        <v>0</v>
      </c>
      <c r="BF448" s="160">
        <f>IF(N448="znížená",J448,0)</f>
        <v>0</v>
      </c>
      <c r="BG448" s="160">
        <f>IF(N448="zákl. prenesená",J448,0)</f>
        <v>0</v>
      </c>
      <c r="BH448" s="160">
        <f>IF(N448="zníž. prenesená",J448,0)</f>
        <v>0</v>
      </c>
      <c r="BI448" s="160">
        <f>IF(N448="nulová",J448,0)</f>
        <v>0</v>
      </c>
      <c r="BJ448" s="18" t="s">
        <v>151</v>
      </c>
      <c r="BK448" s="160">
        <f>ROUND(I448*H448,2)</f>
        <v>0</v>
      </c>
      <c r="BL448" s="18" t="s">
        <v>182</v>
      </c>
      <c r="BM448" s="159" t="s">
        <v>602</v>
      </c>
    </row>
    <row r="449" spans="1:65" s="13" customFormat="1" x14ac:dyDescent="0.2">
      <c r="B449" s="161"/>
      <c r="D449" s="162" t="s">
        <v>152</v>
      </c>
      <c r="E449" s="163" t="s">
        <v>1</v>
      </c>
      <c r="F449" s="164" t="s">
        <v>83</v>
      </c>
      <c r="H449" s="165">
        <v>1</v>
      </c>
      <c r="I449" s="166"/>
      <c r="L449" s="161"/>
      <c r="M449" s="167"/>
      <c r="N449" s="168"/>
      <c r="O449" s="168"/>
      <c r="P449" s="168"/>
      <c r="Q449" s="168"/>
      <c r="R449" s="168"/>
      <c r="S449" s="168"/>
      <c r="T449" s="169"/>
      <c r="AT449" s="163" t="s">
        <v>152</v>
      </c>
      <c r="AU449" s="163" t="s">
        <v>151</v>
      </c>
      <c r="AV449" s="13" t="s">
        <v>151</v>
      </c>
      <c r="AW449" s="13" t="s">
        <v>31</v>
      </c>
      <c r="AX449" s="13" t="s">
        <v>75</v>
      </c>
      <c r="AY449" s="163" t="s">
        <v>143</v>
      </c>
    </row>
    <row r="450" spans="1:65" s="14" customFormat="1" x14ac:dyDescent="0.2">
      <c r="B450" s="170"/>
      <c r="D450" s="162" t="s">
        <v>152</v>
      </c>
      <c r="E450" s="171" t="s">
        <v>1</v>
      </c>
      <c r="F450" s="172" t="s">
        <v>154</v>
      </c>
      <c r="H450" s="173">
        <v>1</v>
      </c>
      <c r="I450" s="174"/>
      <c r="L450" s="170"/>
      <c r="M450" s="175"/>
      <c r="N450" s="176"/>
      <c r="O450" s="176"/>
      <c r="P450" s="176"/>
      <c r="Q450" s="176"/>
      <c r="R450" s="176"/>
      <c r="S450" s="176"/>
      <c r="T450" s="177"/>
      <c r="AT450" s="171" t="s">
        <v>152</v>
      </c>
      <c r="AU450" s="171" t="s">
        <v>151</v>
      </c>
      <c r="AV450" s="14" t="s">
        <v>150</v>
      </c>
      <c r="AW450" s="14" t="s">
        <v>31</v>
      </c>
      <c r="AX450" s="14" t="s">
        <v>83</v>
      </c>
      <c r="AY450" s="171" t="s">
        <v>143</v>
      </c>
    </row>
    <row r="451" spans="1:65" s="2" customFormat="1" ht="24.2" customHeight="1" x14ac:dyDescent="0.2">
      <c r="A451" s="33"/>
      <c r="B451" s="146"/>
      <c r="C451" s="178" t="s">
        <v>603</v>
      </c>
      <c r="D451" s="198" t="s">
        <v>215</v>
      </c>
      <c r="E451" s="179" t="s">
        <v>604</v>
      </c>
      <c r="F451" s="180" t="s">
        <v>605</v>
      </c>
      <c r="G451" s="181" t="s">
        <v>178</v>
      </c>
      <c r="H451" s="182">
        <v>1</v>
      </c>
      <c r="I451" s="183"/>
      <c r="J451" s="184">
        <f>ROUND(I451*H451,2)</f>
        <v>0</v>
      </c>
      <c r="K451" s="185"/>
      <c r="L451" s="186"/>
      <c r="M451" s="187" t="s">
        <v>1</v>
      </c>
      <c r="N451" s="188" t="s">
        <v>41</v>
      </c>
      <c r="O451" s="59"/>
      <c r="P451" s="157">
        <f>O451*H451</f>
        <v>0</v>
      </c>
      <c r="Q451" s="157">
        <v>0</v>
      </c>
      <c r="R451" s="157">
        <f>Q451*H451</f>
        <v>0</v>
      </c>
      <c r="S451" s="157">
        <v>0</v>
      </c>
      <c r="T451" s="158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59" t="s">
        <v>210</v>
      </c>
      <c r="AT451" s="159" t="s">
        <v>215</v>
      </c>
      <c r="AU451" s="159" t="s">
        <v>151</v>
      </c>
      <c r="AY451" s="18" t="s">
        <v>143</v>
      </c>
      <c r="BE451" s="160">
        <f>IF(N451="základná",J451,0)</f>
        <v>0</v>
      </c>
      <c r="BF451" s="160">
        <f>IF(N451="znížená",J451,0)</f>
        <v>0</v>
      </c>
      <c r="BG451" s="160">
        <f>IF(N451="zákl. prenesená",J451,0)</f>
        <v>0</v>
      </c>
      <c r="BH451" s="160">
        <f>IF(N451="zníž. prenesená",J451,0)</f>
        <v>0</v>
      </c>
      <c r="BI451" s="160">
        <f>IF(N451="nulová",J451,0)</f>
        <v>0</v>
      </c>
      <c r="BJ451" s="18" t="s">
        <v>151</v>
      </c>
      <c r="BK451" s="160">
        <f>ROUND(I451*H451,2)</f>
        <v>0</v>
      </c>
      <c r="BL451" s="18" t="s">
        <v>182</v>
      </c>
      <c r="BM451" s="159" t="s">
        <v>606</v>
      </c>
    </row>
    <row r="452" spans="1:65" s="13" customFormat="1" x14ac:dyDescent="0.2">
      <c r="B452" s="161"/>
      <c r="D452" s="162" t="s">
        <v>152</v>
      </c>
      <c r="E452" s="163" t="s">
        <v>1</v>
      </c>
      <c r="F452" s="164" t="s">
        <v>83</v>
      </c>
      <c r="H452" s="165">
        <v>1</v>
      </c>
      <c r="I452" s="166"/>
      <c r="L452" s="161"/>
      <c r="M452" s="167"/>
      <c r="N452" s="168"/>
      <c r="O452" s="168"/>
      <c r="P452" s="168"/>
      <c r="Q452" s="168"/>
      <c r="R452" s="168"/>
      <c r="S452" s="168"/>
      <c r="T452" s="169"/>
      <c r="AT452" s="163" t="s">
        <v>152</v>
      </c>
      <c r="AU452" s="163" t="s">
        <v>151</v>
      </c>
      <c r="AV452" s="13" t="s">
        <v>151</v>
      </c>
      <c r="AW452" s="13" t="s">
        <v>31</v>
      </c>
      <c r="AX452" s="13" t="s">
        <v>75</v>
      </c>
      <c r="AY452" s="163" t="s">
        <v>143</v>
      </c>
    </row>
    <row r="453" spans="1:65" s="14" customFormat="1" x14ac:dyDescent="0.2">
      <c r="B453" s="170"/>
      <c r="D453" s="162" t="s">
        <v>152</v>
      </c>
      <c r="E453" s="171" t="s">
        <v>1</v>
      </c>
      <c r="F453" s="172" t="s">
        <v>154</v>
      </c>
      <c r="H453" s="173">
        <v>1</v>
      </c>
      <c r="I453" s="174"/>
      <c r="L453" s="170"/>
      <c r="M453" s="175"/>
      <c r="N453" s="176"/>
      <c r="O453" s="176"/>
      <c r="P453" s="176"/>
      <c r="Q453" s="176"/>
      <c r="R453" s="176"/>
      <c r="S453" s="176"/>
      <c r="T453" s="177"/>
      <c r="AT453" s="171" t="s">
        <v>152</v>
      </c>
      <c r="AU453" s="171" t="s">
        <v>151</v>
      </c>
      <c r="AV453" s="14" t="s">
        <v>150</v>
      </c>
      <c r="AW453" s="14" t="s">
        <v>31</v>
      </c>
      <c r="AX453" s="14" t="s">
        <v>83</v>
      </c>
      <c r="AY453" s="171" t="s">
        <v>143</v>
      </c>
    </row>
    <row r="454" spans="1:65" s="2" customFormat="1" ht="14.45" customHeight="1" x14ac:dyDescent="0.2">
      <c r="A454" s="33"/>
      <c r="B454" s="146"/>
      <c r="C454" s="147" t="s">
        <v>388</v>
      </c>
      <c r="D454" s="197" t="s">
        <v>146</v>
      </c>
      <c r="E454" s="148" t="s">
        <v>607</v>
      </c>
      <c r="F454" s="149" t="s">
        <v>608</v>
      </c>
      <c r="G454" s="150" t="s">
        <v>178</v>
      </c>
      <c r="H454" s="151">
        <v>3</v>
      </c>
      <c r="I454" s="152"/>
      <c r="J454" s="153">
        <f>ROUND(I454*H454,2)</f>
        <v>0</v>
      </c>
      <c r="K454" s="154"/>
      <c r="L454" s="34"/>
      <c r="M454" s="155" t="s">
        <v>1</v>
      </c>
      <c r="N454" s="156" t="s">
        <v>41</v>
      </c>
      <c r="O454" s="59"/>
      <c r="P454" s="157">
        <f>O454*H454</f>
        <v>0</v>
      </c>
      <c r="Q454" s="157">
        <v>0</v>
      </c>
      <c r="R454" s="157">
        <f>Q454*H454</f>
        <v>0</v>
      </c>
      <c r="S454" s="157">
        <v>0</v>
      </c>
      <c r="T454" s="158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59" t="s">
        <v>182</v>
      </c>
      <c r="AT454" s="159" t="s">
        <v>146</v>
      </c>
      <c r="AU454" s="159" t="s">
        <v>151</v>
      </c>
      <c r="AY454" s="18" t="s">
        <v>143</v>
      </c>
      <c r="BE454" s="160">
        <f>IF(N454="základná",J454,0)</f>
        <v>0</v>
      </c>
      <c r="BF454" s="160">
        <f>IF(N454="znížená",J454,0)</f>
        <v>0</v>
      </c>
      <c r="BG454" s="160">
        <f>IF(N454="zákl. prenesená",J454,0)</f>
        <v>0</v>
      </c>
      <c r="BH454" s="160">
        <f>IF(N454="zníž. prenesená",J454,0)</f>
        <v>0</v>
      </c>
      <c r="BI454" s="160">
        <f>IF(N454="nulová",J454,0)</f>
        <v>0</v>
      </c>
      <c r="BJ454" s="18" t="s">
        <v>151</v>
      </c>
      <c r="BK454" s="160">
        <f>ROUND(I454*H454,2)</f>
        <v>0</v>
      </c>
      <c r="BL454" s="18" t="s">
        <v>182</v>
      </c>
      <c r="BM454" s="159" t="s">
        <v>609</v>
      </c>
    </row>
    <row r="455" spans="1:65" s="13" customFormat="1" x14ac:dyDescent="0.2">
      <c r="B455" s="161"/>
      <c r="D455" s="162" t="s">
        <v>152</v>
      </c>
      <c r="E455" s="163" t="s">
        <v>1</v>
      </c>
      <c r="F455" s="164" t="s">
        <v>144</v>
      </c>
      <c r="H455" s="165">
        <v>3</v>
      </c>
      <c r="I455" s="166"/>
      <c r="L455" s="161"/>
      <c r="M455" s="167"/>
      <c r="N455" s="168"/>
      <c r="O455" s="168"/>
      <c r="P455" s="168"/>
      <c r="Q455" s="168"/>
      <c r="R455" s="168"/>
      <c r="S455" s="168"/>
      <c r="T455" s="169"/>
      <c r="AT455" s="163" t="s">
        <v>152</v>
      </c>
      <c r="AU455" s="163" t="s">
        <v>151</v>
      </c>
      <c r="AV455" s="13" t="s">
        <v>151</v>
      </c>
      <c r="AW455" s="13" t="s">
        <v>31</v>
      </c>
      <c r="AX455" s="13" t="s">
        <v>75</v>
      </c>
      <c r="AY455" s="163" t="s">
        <v>143</v>
      </c>
    </row>
    <row r="456" spans="1:65" s="14" customFormat="1" x14ac:dyDescent="0.2">
      <c r="B456" s="170"/>
      <c r="D456" s="162" t="s">
        <v>152</v>
      </c>
      <c r="E456" s="171" t="s">
        <v>1</v>
      </c>
      <c r="F456" s="172" t="s">
        <v>154</v>
      </c>
      <c r="H456" s="173">
        <v>3</v>
      </c>
      <c r="I456" s="174"/>
      <c r="L456" s="170"/>
      <c r="M456" s="175"/>
      <c r="N456" s="176"/>
      <c r="O456" s="176"/>
      <c r="P456" s="176"/>
      <c r="Q456" s="176"/>
      <c r="R456" s="176"/>
      <c r="S456" s="176"/>
      <c r="T456" s="177"/>
      <c r="AT456" s="171" t="s">
        <v>152</v>
      </c>
      <c r="AU456" s="171" t="s">
        <v>151</v>
      </c>
      <c r="AV456" s="14" t="s">
        <v>150</v>
      </c>
      <c r="AW456" s="14" t="s">
        <v>31</v>
      </c>
      <c r="AX456" s="14" t="s">
        <v>83</v>
      </c>
      <c r="AY456" s="171" t="s">
        <v>143</v>
      </c>
    </row>
    <row r="457" spans="1:65" s="2" customFormat="1" ht="24.2" customHeight="1" x14ac:dyDescent="0.2">
      <c r="A457" s="33"/>
      <c r="B457" s="146"/>
      <c r="C457" s="178" t="s">
        <v>610</v>
      </c>
      <c r="D457" s="198" t="s">
        <v>215</v>
      </c>
      <c r="E457" s="179" t="s">
        <v>611</v>
      </c>
      <c r="F457" s="180" t="s">
        <v>612</v>
      </c>
      <c r="G457" s="181" t="s">
        <v>178</v>
      </c>
      <c r="H457" s="182">
        <v>3</v>
      </c>
      <c r="I457" s="183"/>
      <c r="J457" s="184">
        <f>ROUND(I457*H457,2)</f>
        <v>0</v>
      </c>
      <c r="K457" s="185"/>
      <c r="L457" s="186"/>
      <c r="M457" s="187" t="s">
        <v>1</v>
      </c>
      <c r="N457" s="188" t="s">
        <v>41</v>
      </c>
      <c r="O457" s="59"/>
      <c r="P457" s="157">
        <f>O457*H457</f>
        <v>0</v>
      </c>
      <c r="Q457" s="157">
        <v>0</v>
      </c>
      <c r="R457" s="157">
        <f>Q457*H457</f>
        <v>0</v>
      </c>
      <c r="S457" s="157">
        <v>0</v>
      </c>
      <c r="T457" s="158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59" t="s">
        <v>210</v>
      </c>
      <c r="AT457" s="159" t="s">
        <v>215</v>
      </c>
      <c r="AU457" s="159" t="s">
        <v>151</v>
      </c>
      <c r="AY457" s="18" t="s">
        <v>143</v>
      </c>
      <c r="BE457" s="160">
        <f>IF(N457="základná",J457,0)</f>
        <v>0</v>
      </c>
      <c r="BF457" s="160">
        <f>IF(N457="znížená",J457,0)</f>
        <v>0</v>
      </c>
      <c r="BG457" s="160">
        <f>IF(N457="zákl. prenesená",J457,0)</f>
        <v>0</v>
      </c>
      <c r="BH457" s="160">
        <f>IF(N457="zníž. prenesená",J457,0)</f>
        <v>0</v>
      </c>
      <c r="BI457" s="160">
        <f>IF(N457="nulová",J457,0)</f>
        <v>0</v>
      </c>
      <c r="BJ457" s="18" t="s">
        <v>151</v>
      </c>
      <c r="BK457" s="160">
        <f>ROUND(I457*H457,2)</f>
        <v>0</v>
      </c>
      <c r="BL457" s="18" t="s">
        <v>182</v>
      </c>
      <c r="BM457" s="159" t="s">
        <v>613</v>
      </c>
    </row>
    <row r="458" spans="1:65" s="13" customFormat="1" x14ac:dyDescent="0.2">
      <c r="B458" s="161"/>
      <c r="D458" s="162" t="s">
        <v>152</v>
      </c>
      <c r="E458" s="163" t="s">
        <v>1</v>
      </c>
      <c r="F458" s="164" t="s">
        <v>144</v>
      </c>
      <c r="H458" s="165">
        <v>3</v>
      </c>
      <c r="I458" s="166"/>
      <c r="L458" s="161"/>
      <c r="M458" s="167"/>
      <c r="N458" s="168"/>
      <c r="O458" s="168"/>
      <c r="P458" s="168"/>
      <c r="Q458" s="168"/>
      <c r="R458" s="168"/>
      <c r="S458" s="168"/>
      <c r="T458" s="169"/>
      <c r="AT458" s="163" t="s">
        <v>152</v>
      </c>
      <c r="AU458" s="163" t="s">
        <v>151</v>
      </c>
      <c r="AV458" s="13" t="s">
        <v>151</v>
      </c>
      <c r="AW458" s="13" t="s">
        <v>31</v>
      </c>
      <c r="AX458" s="13" t="s">
        <v>75</v>
      </c>
      <c r="AY458" s="163" t="s">
        <v>143</v>
      </c>
    </row>
    <row r="459" spans="1:65" s="14" customFormat="1" x14ac:dyDescent="0.2">
      <c r="B459" s="170"/>
      <c r="D459" s="162" t="s">
        <v>152</v>
      </c>
      <c r="E459" s="171" t="s">
        <v>1</v>
      </c>
      <c r="F459" s="172" t="s">
        <v>154</v>
      </c>
      <c r="H459" s="173">
        <v>3</v>
      </c>
      <c r="I459" s="174"/>
      <c r="L459" s="170"/>
      <c r="M459" s="175"/>
      <c r="N459" s="176"/>
      <c r="O459" s="176"/>
      <c r="P459" s="176"/>
      <c r="Q459" s="176"/>
      <c r="R459" s="176"/>
      <c r="S459" s="176"/>
      <c r="T459" s="177"/>
      <c r="AT459" s="171" t="s">
        <v>152</v>
      </c>
      <c r="AU459" s="171" t="s">
        <v>151</v>
      </c>
      <c r="AV459" s="14" t="s">
        <v>150</v>
      </c>
      <c r="AW459" s="14" t="s">
        <v>31</v>
      </c>
      <c r="AX459" s="14" t="s">
        <v>83</v>
      </c>
      <c r="AY459" s="171" t="s">
        <v>143</v>
      </c>
    </row>
    <row r="460" spans="1:65" s="2" customFormat="1" ht="14.45" customHeight="1" x14ac:dyDescent="0.2">
      <c r="A460" s="33"/>
      <c r="B460" s="146"/>
      <c r="C460" s="147" t="s">
        <v>393</v>
      </c>
      <c r="D460" s="197" t="s">
        <v>146</v>
      </c>
      <c r="E460" s="148" t="s">
        <v>614</v>
      </c>
      <c r="F460" s="149" t="s">
        <v>615</v>
      </c>
      <c r="G460" s="150" t="s">
        <v>178</v>
      </c>
      <c r="H460" s="151">
        <v>0</v>
      </c>
      <c r="I460" s="152"/>
      <c r="J460" s="153">
        <f>ROUND(I460*H460,2)</f>
        <v>0</v>
      </c>
      <c r="K460" s="154"/>
      <c r="L460" s="34"/>
      <c r="M460" s="155" t="s">
        <v>1</v>
      </c>
      <c r="N460" s="156" t="s">
        <v>41</v>
      </c>
      <c r="O460" s="59"/>
      <c r="P460" s="157">
        <f>O460*H460</f>
        <v>0</v>
      </c>
      <c r="Q460" s="157">
        <v>0</v>
      </c>
      <c r="R460" s="157">
        <f>Q460*H460</f>
        <v>0</v>
      </c>
      <c r="S460" s="157">
        <v>0</v>
      </c>
      <c r="T460" s="158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59" t="s">
        <v>182</v>
      </c>
      <c r="AT460" s="159" t="s">
        <v>146</v>
      </c>
      <c r="AU460" s="159" t="s">
        <v>151</v>
      </c>
      <c r="AY460" s="18" t="s">
        <v>143</v>
      </c>
      <c r="BE460" s="160">
        <f>IF(N460="základná",J460,0)</f>
        <v>0</v>
      </c>
      <c r="BF460" s="160">
        <f>IF(N460="znížená",J460,0)</f>
        <v>0</v>
      </c>
      <c r="BG460" s="160">
        <f>IF(N460="zákl. prenesená",J460,0)</f>
        <v>0</v>
      </c>
      <c r="BH460" s="160">
        <f>IF(N460="zníž. prenesená",J460,0)</f>
        <v>0</v>
      </c>
      <c r="BI460" s="160">
        <f>IF(N460="nulová",J460,0)</f>
        <v>0</v>
      </c>
      <c r="BJ460" s="18" t="s">
        <v>151</v>
      </c>
      <c r="BK460" s="160">
        <f>ROUND(I460*H460,2)</f>
        <v>0</v>
      </c>
      <c r="BL460" s="18" t="s">
        <v>182</v>
      </c>
      <c r="BM460" s="159" t="s">
        <v>616</v>
      </c>
    </row>
    <row r="461" spans="1:65" s="13" customFormat="1" x14ac:dyDescent="0.2">
      <c r="B461" s="161"/>
      <c r="D461" s="162" t="s">
        <v>152</v>
      </c>
      <c r="E461" s="163" t="s">
        <v>1</v>
      </c>
      <c r="F461" s="164" t="s">
        <v>75</v>
      </c>
      <c r="H461" s="165">
        <v>0</v>
      </c>
      <c r="I461" s="166"/>
      <c r="L461" s="161"/>
      <c r="M461" s="167"/>
      <c r="N461" s="168"/>
      <c r="O461" s="168"/>
      <c r="P461" s="168"/>
      <c r="Q461" s="168"/>
      <c r="R461" s="168"/>
      <c r="S461" s="168"/>
      <c r="T461" s="169"/>
      <c r="AT461" s="163" t="s">
        <v>152</v>
      </c>
      <c r="AU461" s="163" t="s">
        <v>151</v>
      </c>
      <c r="AV461" s="13" t="s">
        <v>151</v>
      </c>
      <c r="AW461" s="13" t="s">
        <v>31</v>
      </c>
      <c r="AX461" s="13" t="s">
        <v>75</v>
      </c>
      <c r="AY461" s="163" t="s">
        <v>143</v>
      </c>
    </row>
    <row r="462" spans="1:65" s="14" customFormat="1" x14ac:dyDescent="0.2">
      <c r="B462" s="170"/>
      <c r="D462" s="162" t="s">
        <v>152</v>
      </c>
      <c r="E462" s="171" t="s">
        <v>1</v>
      </c>
      <c r="F462" s="172" t="s">
        <v>154</v>
      </c>
      <c r="H462" s="173">
        <v>0</v>
      </c>
      <c r="I462" s="174"/>
      <c r="L462" s="170"/>
      <c r="M462" s="175"/>
      <c r="N462" s="176"/>
      <c r="O462" s="176"/>
      <c r="P462" s="176"/>
      <c r="Q462" s="176"/>
      <c r="R462" s="176"/>
      <c r="S462" s="176"/>
      <c r="T462" s="177"/>
      <c r="AT462" s="171" t="s">
        <v>152</v>
      </c>
      <c r="AU462" s="171" t="s">
        <v>151</v>
      </c>
      <c r="AV462" s="14" t="s">
        <v>150</v>
      </c>
      <c r="AW462" s="14" t="s">
        <v>31</v>
      </c>
      <c r="AX462" s="14" t="s">
        <v>83</v>
      </c>
      <c r="AY462" s="171" t="s">
        <v>143</v>
      </c>
    </row>
    <row r="463" spans="1:65" s="2" customFormat="1" ht="24.2" customHeight="1" x14ac:dyDescent="0.2">
      <c r="A463" s="33"/>
      <c r="B463" s="146"/>
      <c r="C463" s="178" t="s">
        <v>617</v>
      </c>
      <c r="D463" s="198" t="s">
        <v>215</v>
      </c>
      <c r="E463" s="179" t="s">
        <v>618</v>
      </c>
      <c r="F463" s="180" t="s">
        <v>619</v>
      </c>
      <c r="G463" s="181" t="s">
        <v>178</v>
      </c>
      <c r="H463" s="182">
        <v>0</v>
      </c>
      <c r="I463" s="183"/>
      <c r="J463" s="184">
        <f>ROUND(I463*H463,2)</f>
        <v>0</v>
      </c>
      <c r="K463" s="185"/>
      <c r="L463" s="186"/>
      <c r="M463" s="187" t="s">
        <v>1</v>
      </c>
      <c r="N463" s="188" t="s">
        <v>41</v>
      </c>
      <c r="O463" s="59"/>
      <c r="P463" s="157">
        <f>O463*H463</f>
        <v>0</v>
      </c>
      <c r="Q463" s="157">
        <v>0</v>
      </c>
      <c r="R463" s="157">
        <f>Q463*H463</f>
        <v>0</v>
      </c>
      <c r="S463" s="157">
        <v>0</v>
      </c>
      <c r="T463" s="158">
        <f>S463*H463</f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59" t="s">
        <v>210</v>
      </c>
      <c r="AT463" s="159" t="s">
        <v>215</v>
      </c>
      <c r="AU463" s="159" t="s">
        <v>151</v>
      </c>
      <c r="AY463" s="18" t="s">
        <v>143</v>
      </c>
      <c r="BE463" s="160">
        <f>IF(N463="základná",J463,0)</f>
        <v>0</v>
      </c>
      <c r="BF463" s="160">
        <f>IF(N463="znížená",J463,0)</f>
        <v>0</v>
      </c>
      <c r="BG463" s="160">
        <f>IF(N463="zákl. prenesená",J463,0)</f>
        <v>0</v>
      </c>
      <c r="BH463" s="160">
        <f>IF(N463="zníž. prenesená",J463,0)</f>
        <v>0</v>
      </c>
      <c r="BI463" s="160">
        <f>IF(N463="nulová",J463,0)</f>
        <v>0</v>
      </c>
      <c r="BJ463" s="18" t="s">
        <v>151</v>
      </c>
      <c r="BK463" s="160">
        <f>ROUND(I463*H463,2)</f>
        <v>0</v>
      </c>
      <c r="BL463" s="18" t="s">
        <v>182</v>
      </c>
      <c r="BM463" s="159" t="s">
        <v>620</v>
      </c>
    </row>
    <row r="464" spans="1:65" s="13" customFormat="1" x14ac:dyDescent="0.2">
      <c r="B464" s="161"/>
      <c r="D464" s="162" t="s">
        <v>152</v>
      </c>
      <c r="E464" s="163" t="s">
        <v>1</v>
      </c>
      <c r="F464" s="164" t="s">
        <v>75</v>
      </c>
      <c r="H464" s="165">
        <v>0</v>
      </c>
      <c r="I464" s="166"/>
      <c r="L464" s="161"/>
      <c r="M464" s="167"/>
      <c r="N464" s="168"/>
      <c r="O464" s="168"/>
      <c r="P464" s="168"/>
      <c r="Q464" s="168"/>
      <c r="R464" s="168"/>
      <c r="S464" s="168"/>
      <c r="T464" s="169"/>
      <c r="AT464" s="163" t="s">
        <v>152</v>
      </c>
      <c r="AU464" s="163" t="s">
        <v>151</v>
      </c>
      <c r="AV464" s="13" t="s">
        <v>151</v>
      </c>
      <c r="AW464" s="13" t="s">
        <v>31</v>
      </c>
      <c r="AX464" s="13" t="s">
        <v>75</v>
      </c>
      <c r="AY464" s="163" t="s">
        <v>143</v>
      </c>
    </row>
    <row r="465" spans="1:65" s="14" customFormat="1" x14ac:dyDescent="0.2">
      <c r="B465" s="170"/>
      <c r="D465" s="162" t="s">
        <v>152</v>
      </c>
      <c r="E465" s="171" t="s">
        <v>1</v>
      </c>
      <c r="F465" s="172" t="s">
        <v>154</v>
      </c>
      <c r="H465" s="173">
        <v>0</v>
      </c>
      <c r="I465" s="174"/>
      <c r="L465" s="170"/>
      <c r="M465" s="175"/>
      <c r="N465" s="176"/>
      <c r="O465" s="176"/>
      <c r="P465" s="176"/>
      <c r="Q465" s="176"/>
      <c r="R465" s="176"/>
      <c r="S465" s="176"/>
      <c r="T465" s="177"/>
      <c r="AT465" s="171" t="s">
        <v>152</v>
      </c>
      <c r="AU465" s="171" t="s">
        <v>151</v>
      </c>
      <c r="AV465" s="14" t="s">
        <v>150</v>
      </c>
      <c r="AW465" s="14" t="s">
        <v>31</v>
      </c>
      <c r="AX465" s="14" t="s">
        <v>83</v>
      </c>
      <c r="AY465" s="171" t="s">
        <v>143</v>
      </c>
    </row>
    <row r="466" spans="1:65" s="2" customFormat="1" ht="14.45" customHeight="1" x14ac:dyDescent="0.2">
      <c r="A466" s="33"/>
      <c r="B466" s="146"/>
      <c r="C466" s="147" t="s">
        <v>621</v>
      </c>
      <c r="D466" s="197" t="s">
        <v>146</v>
      </c>
      <c r="E466" s="148" t="s">
        <v>622</v>
      </c>
      <c r="F466" s="149" t="s">
        <v>623</v>
      </c>
      <c r="G466" s="150" t="s">
        <v>178</v>
      </c>
      <c r="H466" s="151">
        <v>0</v>
      </c>
      <c r="I466" s="152"/>
      <c r="J466" s="153">
        <f>ROUND(I466*H466,2)</f>
        <v>0</v>
      </c>
      <c r="K466" s="154"/>
      <c r="L466" s="34"/>
      <c r="M466" s="155" t="s">
        <v>1</v>
      </c>
      <c r="N466" s="156" t="s">
        <v>41</v>
      </c>
      <c r="O466" s="59"/>
      <c r="P466" s="157">
        <f>O466*H466</f>
        <v>0</v>
      </c>
      <c r="Q466" s="157">
        <v>0</v>
      </c>
      <c r="R466" s="157">
        <f>Q466*H466</f>
        <v>0</v>
      </c>
      <c r="S466" s="157">
        <v>0</v>
      </c>
      <c r="T466" s="158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59" t="s">
        <v>182</v>
      </c>
      <c r="AT466" s="159" t="s">
        <v>146</v>
      </c>
      <c r="AU466" s="159" t="s">
        <v>151</v>
      </c>
      <c r="AY466" s="18" t="s">
        <v>143</v>
      </c>
      <c r="BE466" s="160">
        <f>IF(N466="základná",J466,0)</f>
        <v>0</v>
      </c>
      <c r="BF466" s="160">
        <f>IF(N466="znížená",J466,0)</f>
        <v>0</v>
      </c>
      <c r="BG466" s="160">
        <f>IF(N466="zákl. prenesená",J466,0)</f>
        <v>0</v>
      </c>
      <c r="BH466" s="160">
        <f>IF(N466="zníž. prenesená",J466,0)</f>
        <v>0</v>
      </c>
      <c r="BI466" s="160">
        <f>IF(N466="nulová",J466,0)</f>
        <v>0</v>
      </c>
      <c r="BJ466" s="18" t="s">
        <v>151</v>
      </c>
      <c r="BK466" s="160">
        <f>ROUND(I466*H466,2)</f>
        <v>0</v>
      </c>
      <c r="BL466" s="18" t="s">
        <v>182</v>
      </c>
      <c r="BM466" s="159" t="s">
        <v>624</v>
      </c>
    </row>
    <row r="467" spans="1:65" s="13" customFormat="1" x14ac:dyDescent="0.2">
      <c r="B467" s="161"/>
      <c r="D467" s="162" t="s">
        <v>152</v>
      </c>
      <c r="E467" s="163" t="s">
        <v>1</v>
      </c>
      <c r="F467" s="164" t="s">
        <v>75</v>
      </c>
      <c r="H467" s="165">
        <v>0</v>
      </c>
      <c r="I467" s="166"/>
      <c r="L467" s="161"/>
      <c r="M467" s="167"/>
      <c r="N467" s="168"/>
      <c r="O467" s="168"/>
      <c r="P467" s="168"/>
      <c r="Q467" s="168"/>
      <c r="R467" s="168"/>
      <c r="S467" s="168"/>
      <c r="T467" s="169"/>
      <c r="AT467" s="163" t="s">
        <v>152</v>
      </c>
      <c r="AU467" s="163" t="s">
        <v>151</v>
      </c>
      <c r="AV467" s="13" t="s">
        <v>151</v>
      </c>
      <c r="AW467" s="13" t="s">
        <v>31</v>
      </c>
      <c r="AX467" s="13" t="s">
        <v>75</v>
      </c>
      <c r="AY467" s="163" t="s">
        <v>143</v>
      </c>
    </row>
    <row r="468" spans="1:65" s="14" customFormat="1" x14ac:dyDescent="0.2">
      <c r="B468" s="170"/>
      <c r="D468" s="162" t="s">
        <v>152</v>
      </c>
      <c r="E468" s="171" t="s">
        <v>1</v>
      </c>
      <c r="F468" s="172" t="s">
        <v>154</v>
      </c>
      <c r="H468" s="173">
        <v>0</v>
      </c>
      <c r="I468" s="174"/>
      <c r="L468" s="170"/>
      <c r="M468" s="175"/>
      <c r="N468" s="176"/>
      <c r="O468" s="176"/>
      <c r="P468" s="176"/>
      <c r="Q468" s="176"/>
      <c r="R468" s="176"/>
      <c r="S468" s="176"/>
      <c r="T468" s="177"/>
      <c r="AT468" s="171" t="s">
        <v>152</v>
      </c>
      <c r="AU468" s="171" t="s">
        <v>151</v>
      </c>
      <c r="AV468" s="14" t="s">
        <v>150</v>
      </c>
      <c r="AW468" s="14" t="s">
        <v>31</v>
      </c>
      <c r="AX468" s="14" t="s">
        <v>83</v>
      </c>
      <c r="AY468" s="171" t="s">
        <v>143</v>
      </c>
    </row>
    <row r="469" spans="1:65" s="2" customFormat="1" ht="24.2" customHeight="1" x14ac:dyDescent="0.2">
      <c r="A469" s="33"/>
      <c r="B469" s="146"/>
      <c r="C469" s="178" t="s">
        <v>625</v>
      </c>
      <c r="D469" s="198" t="s">
        <v>215</v>
      </c>
      <c r="E469" s="179" t="s">
        <v>626</v>
      </c>
      <c r="F469" s="180" t="s">
        <v>627</v>
      </c>
      <c r="G469" s="181" t="s">
        <v>178</v>
      </c>
      <c r="H469" s="182">
        <v>0</v>
      </c>
      <c r="I469" s="183"/>
      <c r="J469" s="184">
        <f>ROUND(I469*H469,2)</f>
        <v>0</v>
      </c>
      <c r="K469" s="185"/>
      <c r="L469" s="186"/>
      <c r="M469" s="187" t="s">
        <v>1</v>
      </c>
      <c r="N469" s="188" t="s">
        <v>41</v>
      </c>
      <c r="O469" s="59"/>
      <c r="P469" s="157">
        <f>O469*H469</f>
        <v>0</v>
      </c>
      <c r="Q469" s="157">
        <v>0</v>
      </c>
      <c r="R469" s="157">
        <f>Q469*H469</f>
        <v>0</v>
      </c>
      <c r="S469" s="157">
        <v>0</v>
      </c>
      <c r="T469" s="158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59" t="s">
        <v>210</v>
      </c>
      <c r="AT469" s="159" t="s">
        <v>215</v>
      </c>
      <c r="AU469" s="159" t="s">
        <v>151</v>
      </c>
      <c r="AY469" s="18" t="s">
        <v>143</v>
      </c>
      <c r="BE469" s="160">
        <f>IF(N469="základná",J469,0)</f>
        <v>0</v>
      </c>
      <c r="BF469" s="160">
        <f>IF(N469="znížená",J469,0)</f>
        <v>0</v>
      </c>
      <c r="BG469" s="160">
        <f>IF(N469="zákl. prenesená",J469,0)</f>
        <v>0</v>
      </c>
      <c r="BH469" s="160">
        <f>IF(N469="zníž. prenesená",J469,0)</f>
        <v>0</v>
      </c>
      <c r="BI469" s="160">
        <f>IF(N469="nulová",J469,0)</f>
        <v>0</v>
      </c>
      <c r="BJ469" s="18" t="s">
        <v>151</v>
      </c>
      <c r="BK469" s="160">
        <f>ROUND(I469*H469,2)</f>
        <v>0</v>
      </c>
      <c r="BL469" s="18" t="s">
        <v>182</v>
      </c>
      <c r="BM469" s="159" t="s">
        <v>628</v>
      </c>
    </row>
    <row r="470" spans="1:65" s="13" customFormat="1" x14ac:dyDescent="0.2">
      <c r="B470" s="161"/>
      <c r="D470" s="162" t="s">
        <v>152</v>
      </c>
      <c r="E470" s="163" t="s">
        <v>1</v>
      </c>
      <c r="F470" s="164" t="s">
        <v>75</v>
      </c>
      <c r="H470" s="165">
        <v>0</v>
      </c>
      <c r="I470" s="166"/>
      <c r="L470" s="161"/>
      <c r="M470" s="167"/>
      <c r="N470" s="168"/>
      <c r="O470" s="168"/>
      <c r="P470" s="168"/>
      <c r="Q470" s="168"/>
      <c r="R470" s="168"/>
      <c r="S470" s="168"/>
      <c r="T470" s="169"/>
      <c r="AT470" s="163" t="s">
        <v>152</v>
      </c>
      <c r="AU470" s="163" t="s">
        <v>151</v>
      </c>
      <c r="AV470" s="13" t="s">
        <v>151</v>
      </c>
      <c r="AW470" s="13" t="s">
        <v>31</v>
      </c>
      <c r="AX470" s="13" t="s">
        <v>75</v>
      </c>
      <c r="AY470" s="163" t="s">
        <v>143</v>
      </c>
    </row>
    <row r="471" spans="1:65" s="14" customFormat="1" x14ac:dyDescent="0.2">
      <c r="B471" s="170"/>
      <c r="D471" s="162" t="s">
        <v>152</v>
      </c>
      <c r="E471" s="171" t="s">
        <v>1</v>
      </c>
      <c r="F471" s="172" t="s">
        <v>154</v>
      </c>
      <c r="H471" s="173">
        <v>0</v>
      </c>
      <c r="I471" s="174"/>
      <c r="L471" s="170"/>
      <c r="M471" s="175"/>
      <c r="N471" s="176"/>
      <c r="O471" s="176"/>
      <c r="P471" s="176"/>
      <c r="Q471" s="176"/>
      <c r="R471" s="176"/>
      <c r="S471" s="176"/>
      <c r="T471" s="177"/>
      <c r="AT471" s="171" t="s">
        <v>152</v>
      </c>
      <c r="AU471" s="171" t="s">
        <v>151</v>
      </c>
      <c r="AV471" s="14" t="s">
        <v>150</v>
      </c>
      <c r="AW471" s="14" t="s">
        <v>31</v>
      </c>
      <c r="AX471" s="14" t="s">
        <v>83</v>
      </c>
      <c r="AY471" s="171" t="s">
        <v>143</v>
      </c>
    </row>
    <row r="472" spans="1:65" s="2" customFormat="1" ht="14.45" customHeight="1" x14ac:dyDescent="0.2">
      <c r="A472" s="33"/>
      <c r="B472" s="146"/>
      <c r="C472" s="147" t="s">
        <v>402</v>
      </c>
      <c r="D472" s="197" t="s">
        <v>146</v>
      </c>
      <c r="E472" s="148" t="s">
        <v>629</v>
      </c>
      <c r="F472" s="149" t="s">
        <v>630</v>
      </c>
      <c r="G472" s="150" t="s">
        <v>178</v>
      </c>
      <c r="H472" s="151">
        <v>0</v>
      </c>
      <c r="I472" s="152"/>
      <c r="J472" s="153">
        <f>ROUND(I472*H472,2)</f>
        <v>0</v>
      </c>
      <c r="K472" s="154"/>
      <c r="L472" s="34"/>
      <c r="M472" s="155" t="s">
        <v>1</v>
      </c>
      <c r="N472" s="156" t="s">
        <v>41</v>
      </c>
      <c r="O472" s="59"/>
      <c r="P472" s="157">
        <f>O472*H472</f>
        <v>0</v>
      </c>
      <c r="Q472" s="157">
        <v>0</v>
      </c>
      <c r="R472" s="157">
        <f>Q472*H472</f>
        <v>0</v>
      </c>
      <c r="S472" s="157">
        <v>0</v>
      </c>
      <c r="T472" s="158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59" t="s">
        <v>182</v>
      </c>
      <c r="AT472" s="159" t="s">
        <v>146</v>
      </c>
      <c r="AU472" s="159" t="s">
        <v>151</v>
      </c>
      <c r="AY472" s="18" t="s">
        <v>143</v>
      </c>
      <c r="BE472" s="160">
        <f>IF(N472="základná",J472,0)</f>
        <v>0</v>
      </c>
      <c r="BF472" s="160">
        <f>IF(N472="znížená",J472,0)</f>
        <v>0</v>
      </c>
      <c r="BG472" s="160">
        <f>IF(N472="zákl. prenesená",J472,0)</f>
        <v>0</v>
      </c>
      <c r="BH472" s="160">
        <f>IF(N472="zníž. prenesená",J472,0)</f>
        <v>0</v>
      </c>
      <c r="BI472" s="160">
        <f>IF(N472="nulová",J472,0)</f>
        <v>0</v>
      </c>
      <c r="BJ472" s="18" t="s">
        <v>151</v>
      </c>
      <c r="BK472" s="160">
        <f>ROUND(I472*H472,2)</f>
        <v>0</v>
      </c>
      <c r="BL472" s="18" t="s">
        <v>182</v>
      </c>
      <c r="BM472" s="159" t="s">
        <v>631</v>
      </c>
    </row>
    <row r="473" spans="1:65" s="13" customFormat="1" x14ac:dyDescent="0.2">
      <c r="B473" s="161"/>
      <c r="D473" s="162" t="s">
        <v>152</v>
      </c>
      <c r="E473" s="163" t="s">
        <v>1</v>
      </c>
      <c r="F473" s="164" t="s">
        <v>75</v>
      </c>
      <c r="H473" s="165">
        <v>0</v>
      </c>
      <c r="I473" s="166"/>
      <c r="L473" s="161"/>
      <c r="M473" s="167"/>
      <c r="N473" s="168"/>
      <c r="O473" s="168"/>
      <c r="P473" s="168"/>
      <c r="Q473" s="168"/>
      <c r="R473" s="168"/>
      <c r="S473" s="168"/>
      <c r="T473" s="169"/>
      <c r="AT473" s="163" t="s">
        <v>152</v>
      </c>
      <c r="AU473" s="163" t="s">
        <v>151</v>
      </c>
      <c r="AV473" s="13" t="s">
        <v>151</v>
      </c>
      <c r="AW473" s="13" t="s">
        <v>31</v>
      </c>
      <c r="AX473" s="13" t="s">
        <v>75</v>
      </c>
      <c r="AY473" s="163" t="s">
        <v>143</v>
      </c>
    </row>
    <row r="474" spans="1:65" s="14" customFormat="1" x14ac:dyDescent="0.2">
      <c r="B474" s="170"/>
      <c r="D474" s="162" t="s">
        <v>152</v>
      </c>
      <c r="E474" s="171" t="s">
        <v>1</v>
      </c>
      <c r="F474" s="172" t="s">
        <v>154</v>
      </c>
      <c r="H474" s="173">
        <v>0</v>
      </c>
      <c r="I474" s="174"/>
      <c r="L474" s="170"/>
      <c r="M474" s="175"/>
      <c r="N474" s="176"/>
      <c r="O474" s="176"/>
      <c r="P474" s="176"/>
      <c r="Q474" s="176"/>
      <c r="R474" s="176"/>
      <c r="S474" s="176"/>
      <c r="T474" s="177"/>
      <c r="AT474" s="171" t="s">
        <v>152</v>
      </c>
      <c r="AU474" s="171" t="s">
        <v>151</v>
      </c>
      <c r="AV474" s="14" t="s">
        <v>150</v>
      </c>
      <c r="AW474" s="14" t="s">
        <v>31</v>
      </c>
      <c r="AX474" s="14" t="s">
        <v>83</v>
      </c>
      <c r="AY474" s="171" t="s">
        <v>143</v>
      </c>
    </row>
    <row r="475" spans="1:65" s="2" customFormat="1" ht="24.2" customHeight="1" x14ac:dyDescent="0.2">
      <c r="A475" s="33"/>
      <c r="B475" s="146"/>
      <c r="C475" s="178" t="s">
        <v>632</v>
      </c>
      <c r="D475" s="198" t="s">
        <v>215</v>
      </c>
      <c r="E475" s="179" t="s">
        <v>633</v>
      </c>
      <c r="F475" s="180" t="s">
        <v>634</v>
      </c>
      <c r="G475" s="181" t="s">
        <v>178</v>
      </c>
      <c r="H475" s="182">
        <v>0</v>
      </c>
      <c r="I475" s="183"/>
      <c r="J475" s="184">
        <f>ROUND(I475*H475,2)</f>
        <v>0</v>
      </c>
      <c r="K475" s="185"/>
      <c r="L475" s="186"/>
      <c r="M475" s="187" t="s">
        <v>1</v>
      </c>
      <c r="N475" s="188" t="s">
        <v>41</v>
      </c>
      <c r="O475" s="59"/>
      <c r="P475" s="157">
        <f>O475*H475</f>
        <v>0</v>
      </c>
      <c r="Q475" s="157">
        <v>0</v>
      </c>
      <c r="R475" s="157">
        <f>Q475*H475</f>
        <v>0</v>
      </c>
      <c r="S475" s="157">
        <v>0</v>
      </c>
      <c r="T475" s="158">
        <f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59" t="s">
        <v>210</v>
      </c>
      <c r="AT475" s="159" t="s">
        <v>215</v>
      </c>
      <c r="AU475" s="159" t="s">
        <v>151</v>
      </c>
      <c r="AY475" s="18" t="s">
        <v>143</v>
      </c>
      <c r="BE475" s="160">
        <f>IF(N475="základná",J475,0)</f>
        <v>0</v>
      </c>
      <c r="BF475" s="160">
        <f>IF(N475="znížená",J475,0)</f>
        <v>0</v>
      </c>
      <c r="BG475" s="160">
        <f>IF(N475="zákl. prenesená",J475,0)</f>
        <v>0</v>
      </c>
      <c r="BH475" s="160">
        <f>IF(N475="zníž. prenesená",J475,0)</f>
        <v>0</v>
      </c>
      <c r="BI475" s="160">
        <f>IF(N475="nulová",J475,0)</f>
        <v>0</v>
      </c>
      <c r="BJ475" s="18" t="s">
        <v>151</v>
      </c>
      <c r="BK475" s="160">
        <f>ROUND(I475*H475,2)</f>
        <v>0</v>
      </c>
      <c r="BL475" s="18" t="s">
        <v>182</v>
      </c>
      <c r="BM475" s="159" t="s">
        <v>635</v>
      </c>
    </row>
    <row r="476" spans="1:65" s="13" customFormat="1" x14ac:dyDescent="0.2">
      <c r="B476" s="161"/>
      <c r="D476" s="162" t="s">
        <v>152</v>
      </c>
      <c r="E476" s="163" t="s">
        <v>1</v>
      </c>
      <c r="F476" s="164" t="s">
        <v>75</v>
      </c>
      <c r="H476" s="165">
        <v>0</v>
      </c>
      <c r="I476" s="166"/>
      <c r="L476" s="161"/>
      <c r="M476" s="167"/>
      <c r="N476" s="168"/>
      <c r="O476" s="168"/>
      <c r="P476" s="168"/>
      <c r="Q476" s="168"/>
      <c r="R476" s="168"/>
      <c r="S476" s="168"/>
      <c r="T476" s="169"/>
      <c r="AT476" s="163" t="s">
        <v>152</v>
      </c>
      <c r="AU476" s="163" t="s">
        <v>151</v>
      </c>
      <c r="AV476" s="13" t="s">
        <v>151</v>
      </c>
      <c r="AW476" s="13" t="s">
        <v>31</v>
      </c>
      <c r="AX476" s="13" t="s">
        <v>75</v>
      </c>
      <c r="AY476" s="163" t="s">
        <v>143</v>
      </c>
    </row>
    <row r="477" spans="1:65" s="14" customFormat="1" x14ac:dyDescent="0.2">
      <c r="B477" s="170"/>
      <c r="D477" s="162" t="s">
        <v>152</v>
      </c>
      <c r="E477" s="171" t="s">
        <v>1</v>
      </c>
      <c r="F477" s="172" t="s">
        <v>154</v>
      </c>
      <c r="H477" s="173">
        <v>0</v>
      </c>
      <c r="I477" s="174"/>
      <c r="L477" s="170"/>
      <c r="M477" s="175"/>
      <c r="N477" s="176"/>
      <c r="O477" s="176"/>
      <c r="P477" s="176"/>
      <c r="Q477" s="176"/>
      <c r="R477" s="176"/>
      <c r="S477" s="176"/>
      <c r="T477" s="177"/>
      <c r="AT477" s="171" t="s">
        <v>152</v>
      </c>
      <c r="AU477" s="171" t="s">
        <v>151</v>
      </c>
      <c r="AV477" s="14" t="s">
        <v>150</v>
      </c>
      <c r="AW477" s="14" t="s">
        <v>31</v>
      </c>
      <c r="AX477" s="14" t="s">
        <v>83</v>
      </c>
      <c r="AY477" s="171" t="s">
        <v>143</v>
      </c>
    </row>
    <row r="478" spans="1:65" s="2" customFormat="1" ht="14.45" customHeight="1" x14ac:dyDescent="0.2">
      <c r="A478" s="33"/>
      <c r="B478" s="146"/>
      <c r="C478" s="147" t="s">
        <v>406</v>
      </c>
      <c r="D478" s="197" t="s">
        <v>146</v>
      </c>
      <c r="E478" s="148" t="s">
        <v>636</v>
      </c>
      <c r="F478" s="149" t="s">
        <v>637</v>
      </c>
      <c r="G478" s="150" t="s">
        <v>178</v>
      </c>
      <c r="H478" s="151">
        <v>0</v>
      </c>
      <c r="I478" s="152"/>
      <c r="J478" s="153">
        <f>ROUND(I478*H478,2)</f>
        <v>0</v>
      </c>
      <c r="K478" s="154"/>
      <c r="L478" s="34"/>
      <c r="M478" s="155" t="s">
        <v>1</v>
      </c>
      <c r="N478" s="156" t="s">
        <v>41</v>
      </c>
      <c r="O478" s="59"/>
      <c r="P478" s="157">
        <f>O478*H478</f>
        <v>0</v>
      </c>
      <c r="Q478" s="157">
        <v>0</v>
      </c>
      <c r="R478" s="157">
        <f>Q478*H478</f>
        <v>0</v>
      </c>
      <c r="S478" s="157">
        <v>0</v>
      </c>
      <c r="T478" s="158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59" t="s">
        <v>182</v>
      </c>
      <c r="AT478" s="159" t="s">
        <v>146</v>
      </c>
      <c r="AU478" s="159" t="s">
        <v>151</v>
      </c>
      <c r="AY478" s="18" t="s">
        <v>143</v>
      </c>
      <c r="BE478" s="160">
        <f>IF(N478="základná",J478,0)</f>
        <v>0</v>
      </c>
      <c r="BF478" s="160">
        <f>IF(N478="znížená",J478,0)</f>
        <v>0</v>
      </c>
      <c r="BG478" s="160">
        <f>IF(N478="zákl. prenesená",J478,0)</f>
        <v>0</v>
      </c>
      <c r="BH478" s="160">
        <f>IF(N478="zníž. prenesená",J478,0)</f>
        <v>0</v>
      </c>
      <c r="BI478" s="160">
        <f>IF(N478="nulová",J478,0)</f>
        <v>0</v>
      </c>
      <c r="BJ478" s="18" t="s">
        <v>151</v>
      </c>
      <c r="BK478" s="160">
        <f>ROUND(I478*H478,2)</f>
        <v>0</v>
      </c>
      <c r="BL478" s="18" t="s">
        <v>182</v>
      </c>
      <c r="BM478" s="159" t="s">
        <v>638</v>
      </c>
    </row>
    <row r="479" spans="1:65" s="13" customFormat="1" x14ac:dyDescent="0.2">
      <c r="B479" s="161"/>
      <c r="D479" s="162" t="s">
        <v>152</v>
      </c>
      <c r="E479" s="163" t="s">
        <v>1</v>
      </c>
      <c r="F479" s="164" t="s">
        <v>75</v>
      </c>
      <c r="H479" s="165">
        <v>0</v>
      </c>
      <c r="I479" s="166"/>
      <c r="L479" s="161"/>
      <c r="M479" s="167"/>
      <c r="N479" s="168"/>
      <c r="O479" s="168"/>
      <c r="P479" s="168"/>
      <c r="Q479" s="168"/>
      <c r="R479" s="168"/>
      <c r="S479" s="168"/>
      <c r="T479" s="169"/>
      <c r="AT479" s="163" t="s">
        <v>152</v>
      </c>
      <c r="AU479" s="163" t="s">
        <v>151</v>
      </c>
      <c r="AV479" s="13" t="s">
        <v>151</v>
      </c>
      <c r="AW479" s="13" t="s">
        <v>31</v>
      </c>
      <c r="AX479" s="13" t="s">
        <v>75</v>
      </c>
      <c r="AY479" s="163" t="s">
        <v>143</v>
      </c>
    </row>
    <row r="480" spans="1:65" s="14" customFormat="1" x14ac:dyDescent="0.2">
      <c r="B480" s="170"/>
      <c r="D480" s="162" t="s">
        <v>152</v>
      </c>
      <c r="E480" s="171" t="s">
        <v>1</v>
      </c>
      <c r="F480" s="172" t="s">
        <v>154</v>
      </c>
      <c r="H480" s="173">
        <v>0</v>
      </c>
      <c r="I480" s="174"/>
      <c r="L480" s="170"/>
      <c r="M480" s="175"/>
      <c r="N480" s="176"/>
      <c r="O480" s="176"/>
      <c r="P480" s="176"/>
      <c r="Q480" s="176"/>
      <c r="R480" s="176"/>
      <c r="S480" s="176"/>
      <c r="T480" s="177"/>
      <c r="AT480" s="171" t="s">
        <v>152</v>
      </c>
      <c r="AU480" s="171" t="s">
        <v>151</v>
      </c>
      <c r="AV480" s="14" t="s">
        <v>150</v>
      </c>
      <c r="AW480" s="14" t="s">
        <v>31</v>
      </c>
      <c r="AX480" s="14" t="s">
        <v>83</v>
      </c>
      <c r="AY480" s="171" t="s">
        <v>143</v>
      </c>
    </row>
    <row r="481" spans="1:65" s="2" customFormat="1" ht="24.2" customHeight="1" x14ac:dyDescent="0.2">
      <c r="A481" s="33"/>
      <c r="B481" s="146"/>
      <c r="C481" s="178" t="s">
        <v>639</v>
      </c>
      <c r="D481" s="198" t="s">
        <v>215</v>
      </c>
      <c r="E481" s="179" t="s">
        <v>640</v>
      </c>
      <c r="F481" s="180" t="s">
        <v>641</v>
      </c>
      <c r="G481" s="181" t="s">
        <v>178</v>
      </c>
      <c r="H481" s="182">
        <v>0</v>
      </c>
      <c r="I481" s="183"/>
      <c r="J481" s="184">
        <f>ROUND(I481*H481,2)</f>
        <v>0</v>
      </c>
      <c r="K481" s="185"/>
      <c r="L481" s="186"/>
      <c r="M481" s="187" t="s">
        <v>1</v>
      </c>
      <c r="N481" s="188" t="s">
        <v>41</v>
      </c>
      <c r="O481" s="59"/>
      <c r="P481" s="157">
        <f>O481*H481</f>
        <v>0</v>
      </c>
      <c r="Q481" s="157">
        <v>0</v>
      </c>
      <c r="R481" s="157">
        <f>Q481*H481</f>
        <v>0</v>
      </c>
      <c r="S481" s="157">
        <v>0</v>
      </c>
      <c r="T481" s="158">
        <f>S481*H481</f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59" t="s">
        <v>210</v>
      </c>
      <c r="AT481" s="159" t="s">
        <v>215</v>
      </c>
      <c r="AU481" s="159" t="s">
        <v>151</v>
      </c>
      <c r="AY481" s="18" t="s">
        <v>143</v>
      </c>
      <c r="BE481" s="160">
        <f>IF(N481="základná",J481,0)</f>
        <v>0</v>
      </c>
      <c r="BF481" s="160">
        <f>IF(N481="znížená",J481,0)</f>
        <v>0</v>
      </c>
      <c r="BG481" s="160">
        <f>IF(N481="zákl. prenesená",J481,0)</f>
        <v>0</v>
      </c>
      <c r="BH481" s="160">
        <f>IF(N481="zníž. prenesená",J481,0)</f>
        <v>0</v>
      </c>
      <c r="BI481" s="160">
        <f>IF(N481="nulová",J481,0)</f>
        <v>0</v>
      </c>
      <c r="BJ481" s="18" t="s">
        <v>151</v>
      </c>
      <c r="BK481" s="160">
        <f>ROUND(I481*H481,2)</f>
        <v>0</v>
      </c>
      <c r="BL481" s="18" t="s">
        <v>182</v>
      </c>
      <c r="BM481" s="159" t="s">
        <v>642</v>
      </c>
    </row>
    <row r="482" spans="1:65" s="13" customFormat="1" x14ac:dyDescent="0.2">
      <c r="B482" s="161"/>
      <c r="D482" s="162" t="s">
        <v>152</v>
      </c>
      <c r="E482" s="163" t="s">
        <v>1</v>
      </c>
      <c r="F482" s="164" t="s">
        <v>75</v>
      </c>
      <c r="H482" s="165">
        <v>0</v>
      </c>
      <c r="I482" s="166"/>
      <c r="L482" s="161"/>
      <c r="M482" s="167"/>
      <c r="N482" s="168"/>
      <c r="O482" s="168"/>
      <c r="P482" s="168"/>
      <c r="Q482" s="168"/>
      <c r="R482" s="168"/>
      <c r="S482" s="168"/>
      <c r="T482" s="169"/>
      <c r="AT482" s="163" t="s">
        <v>152</v>
      </c>
      <c r="AU482" s="163" t="s">
        <v>151</v>
      </c>
      <c r="AV482" s="13" t="s">
        <v>151</v>
      </c>
      <c r="AW482" s="13" t="s">
        <v>31</v>
      </c>
      <c r="AX482" s="13" t="s">
        <v>75</v>
      </c>
      <c r="AY482" s="163" t="s">
        <v>143</v>
      </c>
    </row>
    <row r="483" spans="1:65" s="14" customFormat="1" x14ac:dyDescent="0.2">
      <c r="B483" s="170"/>
      <c r="D483" s="162" t="s">
        <v>152</v>
      </c>
      <c r="E483" s="171" t="s">
        <v>1</v>
      </c>
      <c r="F483" s="172" t="s">
        <v>154</v>
      </c>
      <c r="H483" s="173">
        <v>0</v>
      </c>
      <c r="I483" s="174"/>
      <c r="L483" s="170"/>
      <c r="M483" s="175"/>
      <c r="N483" s="176"/>
      <c r="O483" s="176"/>
      <c r="P483" s="176"/>
      <c r="Q483" s="176"/>
      <c r="R483" s="176"/>
      <c r="S483" s="176"/>
      <c r="T483" s="177"/>
      <c r="AT483" s="171" t="s">
        <v>152</v>
      </c>
      <c r="AU483" s="171" t="s">
        <v>151</v>
      </c>
      <c r="AV483" s="14" t="s">
        <v>150</v>
      </c>
      <c r="AW483" s="14" t="s">
        <v>31</v>
      </c>
      <c r="AX483" s="14" t="s">
        <v>83</v>
      </c>
      <c r="AY483" s="171" t="s">
        <v>143</v>
      </c>
    </row>
    <row r="484" spans="1:65" s="2" customFormat="1" ht="14.45" customHeight="1" x14ac:dyDescent="0.2">
      <c r="A484" s="33"/>
      <c r="B484" s="146"/>
      <c r="C484" s="147" t="s">
        <v>411</v>
      </c>
      <c r="D484" s="197" t="s">
        <v>146</v>
      </c>
      <c r="E484" s="148" t="s">
        <v>643</v>
      </c>
      <c r="F484" s="149" t="s">
        <v>644</v>
      </c>
      <c r="G484" s="150" t="s">
        <v>178</v>
      </c>
      <c r="H484" s="151">
        <v>0</v>
      </c>
      <c r="I484" s="152"/>
      <c r="J484" s="153">
        <f>ROUND(I484*H484,2)</f>
        <v>0</v>
      </c>
      <c r="K484" s="154"/>
      <c r="L484" s="34"/>
      <c r="M484" s="155" t="s">
        <v>1</v>
      </c>
      <c r="N484" s="156" t="s">
        <v>41</v>
      </c>
      <c r="O484" s="59"/>
      <c r="P484" s="157">
        <f>O484*H484</f>
        <v>0</v>
      </c>
      <c r="Q484" s="157">
        <v>0</v>
      </c>
      <c r="R484" s="157">
        <f>Q484*H484</f>
        <v>0</v>
      </c>
      <c r="S484" s="157">
        <v>0</v>
      </c>
      <c r="T484" s="158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59" t="s">
        <v>182</v>
      </c>
      <c r="AT484" s="159" t="s">
        <v>146</v>
      </c>
      <c r="AU484" s="159" t="s">
        <v>151</v>
      </c>
      <c r="AY484" s="18" t="s">
        <v>143</v>
      </c>
      <c r="BE484" s="160">
        <f>IF(N484="základná",J484,0)</f>
        <v>0</v>
      </c>
      <c r="BF484" s="160">
        <f>IF(N484="znížená",J484,0)</f>
        <v>0</v>
      </c>
      <c r="BG484" s="160">
        <f>IF(N484="zákl. prenesená",J484,0)</f>
        <v>0</v>
      </c>
      <c r="BH484" s="160">
        <f>IF(N484="zníž. prenesená",J484,0)</f>
        <v>0</v>
      </c>
      <c r="BI484" s="160">
        <f>IF(N484="nulová",J484,0)</f>
        <v>0</v>
      </c>
      <c r="BJ484" s="18" t="s">
        <v>151</v>
      </c>
      <c r="BK484" s="160">
        <f>ROUND(I484*H484,2)</f>
        <v>0</v>
      </c>
      <c r="BL484" s="18" t="s">
        <v>182</v>
      </c>
      <c r="BM484" s="159" t="s">
        <v>645</v>
      </c>
    </row>
    <row r="485" spans="1:65" s="13" customFormat="1" x14ac:dyDescent="0.2">
      <c r="B485" s="161"/>
      <c r="D485" s="162" t="s">
        <v>152</v>
      </c>
      <c r="E485" s="163" t="s">
        <v>1</v>
      </c>
      <c r="F485" s="164" t="s">
        <v>75</v>
      </c>
      <c r="H485" s="165">
        <v>0</v>
      </c>
      <c r="I485" s="166"/>
      <c r="L485" s="161"/>
      <c r="M485" s="167"/>
      <c r="N485" s="168"/>
      <c r="O485" s="168"/>
      <c r="P485" s="168"/>
      <c r="Q485" s="168"/>
      <c r="R485" s="168"/>
      <c r="S485" s="168"/>
      <c r="T485" s="169"/>
      <c r="AT485" s="163" t="s">
        <v>152</v>
      </c>
      <c r="AU485" s="163" t="s">
        <v>151</v>
      </c>
      <c r="AV485" s="13" t="s">
        <v>151</v>
      </c>
      <c r="AW485" s="13" t="s">
        <v>31</v>
      </c>
      <c r="AX485" s="13" t="s">
        <v>75</v>
      </c>
      <c r="AY485" s="163" t="s">
        <v>143</v>
      </c>
    </row>
    <row r="486" spans="1:65" s="14" customFormat="1" x14ac:dyDescent="0.2">
      <c r="B486" s="170"/>
      <c r="D486" s="162" t="s">
        <v>152</v>
      </c>
      <c r="E486" s="171" t="s">
        <v>1</v>
      </c>
      <c r="F486" s="172" t="s">
        <v>154</v>
      </c>
      <c r="H486" s="173">
        <v>0</v>
      </c>
      <c r="I486" s="174"/>
      <c r="L486" s="170"/>
      <c r="M486" s="175"/>
      <c r="N486" s="176"/>
      <c r="O486" s="176"/>
      <c r="P486" s="176"/>
      <c r="Q486" s="176"/>
      <c r="R486" s="176"/>
      <c r="S486" s="176"/>
      <c r="T486" s="177"/>
      <c r="AT486" s="171" t="s">
        <v>152</v>
      </c>
      <c r="AU486" s="171" t="s">
        <v>151</v>
      </c>
      <c r="AV486" s="14" t="s">
        <v>150</v>
      </c>
      <c r="AW486" s="14" t="s">
        <v>31</v>
      </c>
      <c r="AX486" s="14" t="s">
        <v>83</v>
      </c>
      <c r="AY486" s="171" t="s">
        <v>143</v>
      </c>
    </row>
    <row r="487" spans="1:65" s="2" customFormat="1" ht="14.45" customHeight="1" x14ac:dyDescent="0.2">
      <c r="A487" s="33"/>
      <c r="B487" s="146"/>
      <c r="C487" s="178" t="s">
        <v>646</v>
      </c>
      <c r="D487" s="198" t="s">
        <v>215</v>
      </c>
      <c r="E487" s="179" t="s">
        <v>647</v>
      </c>
      <c r="F487" s="180" t="s">
        <v>648</v>
      </c>
      <c r="G487" s="181" t="s">
        <v>178</v>
      </c>
      <c r="H487" s="182">
        <v>0</v>
      </c>
      <c r="I487" s="183"/>
      <c r="J487" s="184">
        <f>ROUND(I487*H487,2)</f>
        <v>0</v>
      </c>
      <c r="K487" s="185"/>
      <c r="L487" s="186"/>
      <c r="M487" s="187" t="s">
        <v>1</v>
      </c>
      <c r="N487" s="188" t="s">
        <v>41</v>
      </c>
      <c r="O487" s="59"/>
      <c r="P487" s="157">
        <f>O487*H487</f>
        <v>0</v>
      </c>
      <c r="Q487" s="157">
        <v>0</v>
      </c>
      <c r="R487" s="157">
        <f>Q487*H487</f>
        <v>0</v>
      </c>
      <c r="S487" s="157">
        <v>0</v>
      </c>
      <c r="T487" s="158">
        <f>S487*H487</f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59" t="s">
        <v>210</v>
      </c>
      <c r="AT487" s="159" t="s">
        <v>215</v>
      </c>
      <c r="AU487" s="159" t="s">
        <v>151</v>
      </c>
      <c r="AY487" s="18" t="s">
        <v>143</v>
      </c>
      <c r="BE487" s="160">
        <f>IF(N487="základná",J487,0)</f>
        <v>0</v>
      </c>
      <c r="BF487" s="160">
        <f>IF(N487="znížená",J487,0)</f>
        <v>0</v>
      </c>
      <c r="BG487" s="160">
        <f>IF(N487="zákl. prenesená",J487,0)</f>
        <v>0</v>
      </c>
      <c r="BH487" s="160">
        <f>IF(N487="zníž. prenesená",J487,0)</f>
        <v>0</v>
      </c>
      <c r="BI487" s="160">
        <f>IF(N487="nulová",J487,0)</f>
        <v>0</v>
      </c>
      <c r="BJ487" s="18" t="s">
        <v>151</v>
      </c>
      <c r="BK487" s="160">
        <f>ROUND(I487*H487,2)</f>
        <v>0</v>
      </c>
      <c r="BL487" s="18" t="s">
        <v>182</v>
      </c>
      <c r="BM487" s="159" t="s">
        <v>649</v>
      </c>
    </row>
    <row r="488" spans="1:65" s="13" customFormat="1" x14ac:dyDescent="0.2">
      <c r="B488" s="161"/>
      <c r="D488" s="162" t="s">
        <v>152</v>
      </c>
      <c r="E488" s="163" t="s">
        <v>1</v>
      </c>
      <c r="F488" s="164" t="s">
        <v>75</v>
      </c>
      <c r="H488" s="165">
        <v>0</v>
      </c>
      <c r="I488" s="166"/>
      <c r="L488" s="161"/>
      <c r="M488" s="167"/>
      <c r="N488" s="168"/>
      <c r="O488" s="168"/>
      <c r="P488" s="168"/>
      <c r="Q488" s="168"/>
      <c r="R488" s="168"/>
      <c r="S488" s="168"/>
      <c r="T488" s="169"/>
      <c r="AT488" s="163" t="s">
        <v>152</v>
      </c>
      <c r="AU488" s="163" t="s">
        <v>151</v>
      </c>
      <c r="AV488" s="13" t="s">
        <v>151</v>
      </c>
      <c r="AW488" s="13" t="s">
        <v>31</v>
      </c>
      <c r="AX488" s="13" t="s">
        <v>75</v>
      </c>
      <c r="AY488" s="163" t="s">
        <v>143</v>
      </c>
    </row>
    <row r="489" spans="1:65" s="14" customFormat="1" x14ac:dyDescent="0.2">
      <c r="B489" s="170"/>
      <c r="D489" s="162" t="s">
        <v>152</v>
      </c>
      <c r="E489" s="171" t="s">
        <v>1</v>
      </c>
      <c r="F489" s="172" t="s">
        <v>154</v>
      </c>
      <c r="H489" s="173">
        <v>0</v>
      </c>
      <c r="I489" s="174"/>
      <c r="L489" s="170"/>
      <c r="M489" s="175"/>
      <c r="N489" s="176"/>
      <c r="O489" s="176"/>
      <c r="P489" s="176"/>
      <c r="Q489" s="176"/>
      <c r="R489" s="176"/>
      <c r="S489" s="176"/>
      <c r="T489" s="177"/>
      <c r="AT489" s="171" t="s">
        <v>152</v>
      </c>
      <c r="AU489" s="171" t="s">
        <v>151</v>
      </c>
      <c r="AV489" s="14" t="s">
        <v>150</v>
      </c>
      <c r="AW489" s="14" t="s">
        <v>31</v>
      </c>
      <c r="AX489" s="14" t="s">
        <v>83</v>
      </c>
      <c r="AY489" s="171" t="s">
        <v>143</v>
      </c>
    </row>
    <row r="490" spans="1:65" s="2" customFormat="1" ht="14.45" customHeight="1" x14ac:dyDescent="0.2">
      <c r="A490" s="33"/>
      <c r="B490" s="146"/>
      <c r="C490" s="147" t="s">
        <v>415</v>
      </c>
      <c r="D490" s="197" t="s">
        <v>146</v>
      </c>
      <c r="E490" s="148" t="s">
        <v>650</v>
      </c>
      <c r="F490" s="149" t="s">
        <v>651</v>
      </c>
      <c r="G490" s="150" t="s">
        <v>178</v>
      </c>
      <c r="H490" s="151">
        <v>0</v>
      </c>
      <c r="I490" s="152"/>
      <c r="J490" s="153">
        <f>ROUND(I490*H490,2)</f>
        <v>0</v>
      </c>
      <c r="K490" s="154"/>
      <c r="L490" s="34"/>
      <c r="M490" s="155" t="s">
        <v>1</v>
      </c>
      <c r="N490" s="156" t="s">
        <v>41</v>
      </c>
      <c r="O490" s="59"/>
      <c r="P490" s="157">
        <f>O490*H490</f>
        <v>0</v>
      </c>
      <c r="Q490" s="157">
        <v>0</v>
      </c>
      <c r="R490" s="157">
        <f>Q490*H490</f>
        <v>0</v>
      </c>
      <c r="S490" s="157">
        <v>0</v>
      </c>
      <c r="T490" s="158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59" t="s">
        <v>182</v>
      </c>
      <c r="AT490" s="159" t="s">
        <v>146</v>
      </c>
      <c r="AU490" s="159" t="s">
        <v>151</v>
      </c>
      <c r="AY490" s="18" t="s">
        <v>143</v>
      </c>
      <c r="BE490" s="160">
        <f>IF(N490="základná",J490,0)</f>
        <v>0</v>
      </c>
      <c r="BF490" s="160">
        <f>IF(N490="znížená",J490,0)</f>
        <v>0</v>
      </c>
      <c r="BG490" s="160">
        <f>IF(N490="zákl. prenesená",J490,0)</f>
        <v>0</v>
      </c>
      <c r="BH490" s="160">
        <f>IF(N490="zníž. prenesená",J490,0)</f>
        <v>0</v>
      </c>
      <c r="BI490" s="160">
        <f>IF(N490="nulová",J490,0)</f>
        <v>0</v>
      </c>
      <c r="BJ490" s="18" t="s">
        <v>151</v>
      </c>
      <c r="BK490" s="160">
        <f>ROUND(I490*H490,2)</f>
        <v>0</v>
      </c>
      <c r="BL490" s="18" t="s">
        <v>182</v>
      </c>
      <c r="BM490" s="159" t="s">
        <v>652</v>
      </c>
    </row>
    <row r="491" spans="1:65" s="13" customFormat="1" x14ac:dyDescent="0.2">
      <c r="B491" s="161"/>
      <c r="D491" s="162" t="s">
        <v>152</v>
      </c>
      <c r="E491" s="163" t="s">
        <v>1</v>
      </c>
      <c r="F491" s="164" t="s">
        <v>75</v>
      </c>
      <c r="H491" s="165">
        <v>0</v>
      </c>
      <c r="I491" s="166"/>
      <c r="L491" s="161"/>
      <c r="M491" s="167"/>
      <c r="N491" s="168"/>
      <c r="O491" s="168"/>
      <c r="P491" s="168"/>
      <c r="Q491" s="168"/>
      <c r="R491" s="168"/>
      <c r="S491" s="168"/>
      <c r="T491" s="169"/>
      <c r="AT491" s="163" t="s">
        <v>152</v>
      </c>
      <c r="AU491" s="163" t="s">
        <v>151</v>
      </c>
      <c r="AV491" s="13" t="s">
        <v>151</v>
      </c>
      <c r="AW491" s="13" t="s">
        <v>31</v>
      </c>
      <c r="AX491" s="13" t="s">
        <v>75</v>
      </c>
      <c r="AY491" s="163" t="s">
        <v>143</v>
      </c>
    </row>
    <row r="492" spans="1:65" s="14" customFormat="1" x14ac:dyDescent="0.2">
      <c r="B492" s="170"/>
      <c r="D492" s="162" t="s">
        <v>152</v>
      </c>
      <c r="E492" s="171" t="s">
        <v>1</v>
      </c>
      <c r="F492" s="172" t="s">
        <v>154</v>
      </c>
      <c r="H492" s="173">
        <v>0</v>
      </c>
      <c r="I492" s="174"/>
      <c r="L492" s="170"/>
      <c r="M492" s="175"/>
      <c r="N492" s="176"/>
      <c r="O492" s="176"/>
      <c r="P492" s="176"/>
      <c r="Q492" s="176"/>
      <c r="R492" s="176"/>
      <c r="S492" s="176"/>
      <c r="T492" s="177"/>
      <c r="AT492" s="171" t="s">
        <v>152</v>
      </c>
      <c r="AU492" s="171" t="s">
        <v>151</v>
      </c>
      <c r="AV492" s="14" t="s">
        <v>150</v>
      </c>
      <c r="AW492" s="14" t="s">
        <v>31</v>
      </c>
      <c r="AX492" s="14" t="s">
        <v>83</v>
      </c>
      <c r="AY492" s="171" t="s">
        <v>143</v>
      </c>
    </row>
    <row r="493" spans="1:65" s="2" customFormat="1" ht="14.45" customHeight="1" x14ac:dyDescent="0.2">
      <c r="A493" s="33"/>
      <c r="B493" s="146"/>
      <c r="C493" s="178" t="s">
        <v>653</v>
      </c>
      <c r="D493" s="198" t="s">
        <v>215</v>
      </c>
      <c r="E493" s="179" t="s">
        <v>654</v>
      </c>
      <c r="F493" s="180" t="s">
        <v>655</v>
      </c>
      <c r="G493" s="181" t="s">
        <v>178</v>
      </c>
      <c r="H493" s="182">
        <v>0</v>
      </c>
      <c r="I493" s="183"/>
      <c r="J493" s="184">
        <f>ROUND(I493*H493,2)</f>
        <v>0</v>
      </c>
      <c r="K493" s="185"/>
      <c r="L493" s="186"/>
      <c r="M493" s="187" t="s">
        <v>1</v>
      </c>
      <c r="N493" s="188" t="s">
        <v>41</v>
      </c>
      <c r="O493" s="59"/>
      <c r="P493" s="157">
        <f>O493*H493</f>
        <v>0</v>
      </c>
      <c r="Q493" s="157">
        <v>0</v>
      </c>
      <c r="R493" s="157">
        <f>Q493*H493</f>
        <v>0</v>
      </c>
      <c r="S493" s="157">
        <v>0</v>
      </c>
      <c r="T493" s="158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59" t="s">
        <v>210</v>
      </c>
      <c r="AT493" s="159" t="s">
        <v>215</v>
      </c>
      <c r="AU493" s="159" t="s">
        <v>151</v>
      </c>
      <c r="AY493" s="18" t="s">
        <v>143</v>
      </c>
      <c r="BE493" s="160">
        <f>IF(N493="základná",J493,0)</f>
        <v>0</v>
      </c>
      <c r="BF493" s="160">
        <f>IF(N493="znížená",J493,0)</f>
        <v>0</v>
      </c>
      <c r="BG493" s="160">
        <f>IF(N493="zákl. prenesená",J493,0)</f>
        <v>0</v>
      </c>
      <c r="BH493" s="160">
        <f>IF(N493="zníž. prenesená",J493,0)</f>
        <v>0</v>
      </c>
      <c r="BI493" s="160">
        <f>IF(N493="nulová",J493,0)</f>
        <v>0</v>
      </c>
      <c r="BJ493" s="18" t="s">
        <v>151</v>
      </c>
      <c r="BK493" s="160">
        <f>ROUND(I493*H493,2)</f>
        <v>0</v>
      </c>
      <c r="BL493" s="18" t="s">
        <v>182</v>
      </c>
      <c r="BM493" s="159" t="s">
        <v>656</v>
      </c>
    </row>
    <row r="494" spans="1:65" s="13" customFormat="1" x14ac:dyDescent="0.2">
      <c r="B494" s="161"/>
      <c r="D494" s="162" t="s">
        <v>152</v>
      </c>
      <c r="E494" s="163" t="s">
        <v>1</v>
      </c>
      <c r="F494" s="164" t="s">
        <v>75</v>
      </c>
      <c r="H494" s="165">
        <v>0</v>
      </c>
      <c r="I494" s="166"/>
      <c r="L494" s="161"/>
      <c r="M494" s="167"/>
      <c r="N494" s="168"/>
      <c r="O494" s="168"/>
      <c r="P494" s="168"/>
      <c r="Q494" s="168"/>
      <c r="R494" s="168"/>
      <c r="S494" s="168"/>
      <c r="T494" s="169"/>
      <c r="AT494" s="163" t="s">
        <v>152</v>
      </c>
      <c r="AU494" s="163" t="s">
        <v>151</v>
      </c>
      <c r="AV494" s="13" t="s">
        <v>151</v>
      </c>
      <c r="AW494" s="13" t="s">
        <v>31</v>
      </c>
      <c r="AX494" s="13" t="s">
        <v>75</v>
      </c>
      <c r="AY494" s="163" t="s">
        <v>143</v>
      </c>
    </row>
    <row r="495" spans="1:65" s="14" customFormat="1" x14ac:dyDescent="0.2">
      <c r="B495" s="170"/>
      <c r="D495" s="162" t="s">
        <v>152</v>
      </c>
      <c r="E495" s="171" t="s">
        <v>1</v>
      </c>
      <c r="F495" s="172" t="s">
        <v>154</v>
      </c>
      <c r="H495" s="173">
        <v>0</v>
      </c>
      <c r="I495" s="174"/>
      <c r="L495" s="170"/>
      <c r="M495" s="175"/>
      <c r="N495" s="176"/>
      <c r="O495" s="176"/>
      <c r="P495" s="176"/>
      <c r="Q495" s="176"/>
      <c r="R495" s="176"/>
      <c r="S495" s="176"/>
      <c r="T495" s="177"/>
      <c r="AT495" s="171" t="s">
        <v>152</v>
      </c>
      <c r="AU495" s="171" t="s">
        <v>151</v>
      </c>
      <c r="AV495" s="14" t="s">
        <v>150</v>
      </c>
      <c r="AW495" s="14" t="s">
        <v>31</v>
      </c>
      <c r="AX495" s="14" t="s">
        <v>83</v>
      </c>
      <c r="AY495" s="171" t="s">
        <v>143</v>
      </c>
    </row>
    <row r="496" spans="1:65" s="2" customFormat="1" ht="14.45" customHeight="1" x14ac:dyDescent="0.2">
      <c r="A496" s="33"/>
      <c r="B496" s="146"/>
      <c r="C496" s="147" t="s">
        <v>657</v>
      </c>
      <c r="D496" s="197" t="s">
        <v>146</v>
      </c>
      <c r="E496" s="148" t="s">
        <v>658</v>
      </c>
      <c r="F496" s="149" t="s">
        <v>659</v>
      </c>
      <c r="G496" s="150" t="s">
        <v>178</v>
      </c>
      <c r="H496" s="151">
        <v>6</v>
      </c>
      <c r="I496" s="152"/>
      <c r="J496" s="153">
        <f>ROUND(I496*H496,2)</f>
        <v>0</v>
      </c>
      <c r="K496" s="154"/>
      <c r="L496" s="34"/>
      <c r="M496" s="155" t="s">
        <v>1</v>
      </c>
      <c r="N496" s="156" t="s">
        <v>41</v>
      </c>
      <c r="O496" s="59"/>
      <c r="P496" s="157">
        <f>O496*H496</f>
        <v>0</v>
      </c>
      <c r="Q496" s="157">
        <v>0</v>
      </c>
      <c r="R496" s="157">
        <f>Q496*H496</f>
        <v>0</v>
      </c>
      <c r="S496" s="157">
        <v>0</v>
      </c>
      <c r="T496" s="158">
        <f>S496*H496</f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59" t="s">
        <v>182</v>
      </c>
      <c r="AT496" s="159" t="s">
        <v>146</v>
      </c>
      <c r="AU496" s="159" t="s">
        <v>151</v>
      </c>
      <c r="AY496" s="18" t="s">
        <v>143</v>
      </c>
      <c r="BE496" s="160">
        <f>IF(N496="základná",J496,0)</f>
        <v>0</v>
      </c>
      <c r="BF496" s="160">
        <f>IF(N496="znížená",J496,0)</f>
        <v>0</v>
      </c>
      <c r="BG496" s="160">
        <f>IF(N496="zákl. prenesená",J496,0)</f>
        <v>0</v>
      </c>
      <c r="BH496" s="160">
        <f>IF(N496="zníž. prenesená",J496,0)</f>
        <v>0</v>
      </c>
      <c r="BI496" s="160">
        <f>IF(N496="nulová",J496,0)</f>
        <v>0</v>
      </c>
      <c r="BJ496" s="18" t="s">
        <v>151</v>
      </c>
      <c r="BK496" s="160">
        <f>ROUND(I496*H496,2)</f>
        <v>0</v>
      </c>
      <c r="BL496" s="18" t="s">
        <v>182</v>
      </c>
      <c r="BM496" s="159" t="s">
        <v>660</v>
      </c>
    </row>
    <row r="497" spans="1:65" s="13" customFormat="1" x14ac:dyDescent="0.2">
      <c r="B497" s="161"/>
      <c r="D497" s="162" t="s">
        <v>152</v>
      </c>
      <c r="E497" s="163" t="s">
        <v>1</v>
      </c>
      <c r="F497" s="164" t="s">
        <v>160</v>
      </c>
      <c r="H497" s="165">
        <v>6</v>
      </c>
      <c r="I497" s="166"/>
      <c r="L497" s="161"/>
      <c r="M497" s="167"/>
      <c r="N497" s="168"/>
      <c r="O497" s="168"/>
      <c r="P497" s="168"/>
      <c r="Q497" s="168"/>
      <c r="R497" s="168"/>
      <c r="S497" s="168"/>
      <c r="T497" s="169"/>
      <c r="AT497" s="163" t="s">
        <v>152</v>
      </c>
      <c r="AU497" s="163" t="s">
        <v>151</v>
      </c>
      <c r="AV497" s="13" t="s">
        <v>151</v>
      </c>
      <c r="AW497" s="13" t="s">
        <v>31</v>
      </c>
      <c r="AX497" s="13" t="s">
        <v>75</v>
      </c>
      <c r="AY497" s="163" t="s">
        <v>143</v>
      </c>
    </row>
    <row r="498" spans="1:65" s="14" customFormat="1" x14ac:dyDescent="0.2">
      <c r="B498" s="170"/>
      <c r="D498" s="162" t="s">
        <v>152</v>
      </c>
      <c r="E498" s="171" t="s">
        <v>1</v>
      </c>
      <c r="F498" s="172" t="s">
        <v>154</v>
      </c>
      <c r="H498" s="173">
        <v>6</v>
      </c>
      <c r="I498" s="174"/>
      <c r="L498" s="170"/>
      <c r="M498" s="175"/>
      <c r="N498" s="176"/>
      <c r="O498" s="176"/>
      <c r="P498" s="176"/>
      <c r="Q498" s="176"/>
      <c r="R498" s="176"/>
      <c r="S498" s="176"/>
      <c r="T498" s="177"/>
      <c r="AT498" s="171" t="s">
        <v>152</v>
      </c>
      <c r="AU498" s="171" t="s">
        <v>151</v>
      </c>
      <c r="AV498" s="14" t="s">
        <v>150</v>
      </c>
      <c r="AW498" s="14" t="s">
        <v>31</v>
      </c>
      <c r="AX498" s="14" t="s">
        <v>83</v>
      </c>
      <c r="AY498" s="171" t="s">
        <v>143</v>
      </c>
    </row>
    <row r="499" spans="1:65" s="2" customFormat="1" ht="24.2" customHeight="1" x14ac:dyDescent="0.2">
      <c r="A499" s="33"/>
      <c r="B499" s="146"/>
      <c r="C499" s="178" t="s">
        <v>661</v>
      </c>
      <c r="D499" s="198" t="s">
        <v>215</v>
      </c>
      <c r="E499" s="179" t="s">
        <v>662</v>
      </c>
      <c r="F499" s="180" t="s">
        <v>663</v>
      </c>
      <c r="G499" s="181" t="s">
        <v>178</v>
      </c>
      <c r="H499" s="182">
        <v>6</v>
      </c>
      <c r="I499" s="183"/>
      <c r="J499" s="184">
        <f>ROUND(I499*H499,2)</f>
        <v>0</v>
      </c>
      <c r="K499" s="185"/>
      <c r="L499" s="186"/>
      <c r="M499" s="187" t="s">
        <v>1</v>
      </c>
      <c r="N499" s="188" t="s">
        <v>41</v>
      </c>
      <c r="O499" s="59"/>
      <c r="P499" s="157">
        <f>O499*H499</f>
        <v>0</v>
      </c>
      <c r="Q499" s="157">
        <v>0</v>
      </c>
      <c r="R499" s="157">
        <f>Q499*H499</f>
        <v>0</v>
      </c>
      <c r="S499" s="157">
        <v>0</v>
      </c>
      <c r="T499" s="158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59" t="s">
        <v>210</v>
      </c>
      <c r="AT499" s="159" t="s">
        <v>215</v>
      </c>
      <c r="AU499" s="159" t="s">
        <v>151</v>
      </c>
      <c r="AY499" s="18" t="s">
        <v>143</v>
      </c>
      <c r="BE499" s="160">
        <f>IF(N499="základná",J499,0)</f>
        <v>0</v>
      </c>
      <c r="BF499" s="160">
        <f>IF(N499="znížená",J499,0)</f>
        <v>0</v>
      </c>
      <c r="BG499" s="160">
        <f>IF(N499="zákl. prenesená",J499,0)</f>
        <v>0</v>
      </c>
      <c r="BH499" s="160">
        <f>IF(N499="zníž. prenesená",J499,0)</f>
        <v>0</v>
      </c>
      <c r="BI499" s="160">
        <f>IF(N499="nulová",J499,0)</f>
        <v>0</v>
      </c>
      <c r="BJ499" s="18" t="s">
        <v>151</v>
      </c>
      <c r="BK499" s="160">
        <f>ROUND(I499*H499,2)</f>
        <v>0</v>
      </c>
      <c r="BL499" s="18" t="s">
        <v>182</v>
      </c>
      <c r="BM499" s="159" t="s">
        <v>664</v>
      </c>
    </row>
    <row r="500" spans="1:65" s="13" customFormat="1" x14ac:dyDescent="0.2">
      <c r="B500" s="161"/>
      <c r="D500" s="162" t="s">
        <v>152</v>
      </c>
      <c r="E500" s="163" t="s">
        <v>1</v>
      </c>
      <c r="F500" s="164" t="s">
        <v>160</v>
      </c>
      <c r="H500" s="165">
        <v>6</v>
      </c>
      <c r="I500" s="166"/>
      <c r="L500" s="161"/>
      <c r="M500" s="167"/>
      <c r="N500" s="168"/>
      <c r="O500" s="168"/>
      <c r="P500" s="168"/>
      <c r="Q500" s="168"/>
      <c r="R500" s="168"/>
      <c r="S500" s="168"/>
      <c r="T500" s="169"/>
      <c r="AT500" s="163" t="s">
        <v>152</v>
      </c>
      <c r="AU500" s="163" t="s">
        <v>151</v>
      </c>
      <c r="AV500" s="13" t="s">
        <v>151</v>
      </c>
      <c r="AW500" s="13" t="s">
        <v>31</v>
      </c>
      <c r="AX500" s="13" t="s">
        <v>75</v>
      </c>
      <c r="AY500" s="163" t="s">
        <v>143</v>
      </c>
    </row>
    <row r="501" spans="1:65" s="14" customFormat="1" x14ac:dyDescent="0.2">
      <c r="B501" s="170"/>
      <c r="D501" s="162" t="s">
        <v>152</v>
      </c>
      <c r="E501" s="171" t="s">
        <v>1</v>
      </c>
      <c r="F501" s="172" t="s">
        <v>154</v>
      </c>
      <c r="H501" s="173">
        <v>6</v>
      </c>
      <c r="I501" s="174"/>
      <c r="L501" s="170"/>
      <c r="M501" s="175"/>
      <c r="N501" s="176"/>
      <c r="O501" s="176"/>
      <c r="P501" s="176"/>
      <c r="Q501" s="176"/>
      <c r="R501" s="176"/>
      <c r="S501" s="176"/>
      <c r="T501" s="177"/>
      <c r="AT501" s="171" t="s">
        <v>152</v>
      </c>
      <c r="AU501" s="171" t="s">
        <v>151</v>
      </c>
      <c r="AV501" s="14" t="s">
        <v>150</v>
      </c>
      <c r="AW501" s="14" t="s">
        <v>31</v>
      </c>
      <c r="AX501" s="14" t="s">
        <v>83</v>
      </c>
      <c r="AY501" s="171" t="s">
        <v>143</v>
      </c>
    </row>
    <row r="502" spans="1:65" s="2" customFormat="1" ht="24.2" customHeight="1" x14ac:dyDescent="0.2">
      <c r="A502" s="33"/>
      <c r="B502" s="146"/>
      <c r="C502" s="147" t="s">
        <v>423</v>
      </c>
      <c r="D502" s="197" t="s">
        <v>146</v>
      </c>
      <c r="E502" s="148" t="s">
        <v>665</v>
      </c>
      <c r="F502" s="149" t="s">
        <v>666</v>
      </c>
      <c r="G502" s="150" t="s">
        <v>178</v>
      </c>
      <c r="H502" s="151">
        <v>1</v>
      </c>
      <c r="I502" s="152"/>
      <c r="J502" s="153">
        <f>ROUND(I502*H502,2)</f>
        <v>0</v>
      </c>
      <c r="K502" s="154"/>
      <c r="L502" s="34"/>
      <c r="M502" s="155" t="s">
        <v>1</v>
      </c>
      <c r="N502" s="156" t="s">
        <v>41</v>
      </c>
      <c r="O502" s="59"/>
      <c r="P502" s="157">
        <f>O502*H502</f>
        <v>0</v>
      </c>
      <c r="Q502" s="157">
        <v>0</v>
      </c>
      <c r="R502" s="157">
        <f>Q502*H502</f>
        <v>0</v>
      </c>
      <c r="S502" s="157">
        <v>0</v>
      </c>
      <c r="T502" s="158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59" t="s">
        <v>182</v>
      </c>
      <c r="AT502" s="159" t="s">
        <v>146</v>
      </c>
      <c r="AU502" s="159" t="s">
        <v>151</v>
      </c>
      <c r="AY502" s="18" t="s">
        <v>143</v>
      </c>
      <c r="BE502" s="160">
        <f>IF(N502="základná",J502,0)</f>
        <v>0</v>
      </c>
      <c r="BF502" s="160">
        <f>IF(N502="znížená",J502,0)</f>
        <v>0</v>
      </c>
      <c r="BG502" s="160">
        <f>IF(N502="zákl. prenesená",J502,0)</f>
        <v>0</v>
      </c>
      <c r="BH502" s="160">
        <f>IF(N502="zníž. prenesená",J502,0)</f>
        <v>0</v>
      </c>
      <c r="BI502" s="160">
        <f>IF(N502="nulová",J502,0)</f>
        <v>0</v>
      </c>
      <c r="BJ502" s="18" t="s">
        <v>151</v>
      </c>
      <c r="BK502" s="160">
        <f>ROUND(I502*H502,2)</f>
        <v>0</v>
      </c>
      <c r="BL502" s="18" t="s">
        <v>182</v>
      </c>
      <c r="BM502" s="159" t="s">
        <v>667</v>
      </c>
    </row>
    <row r="503" spans="1:65" s="13" customFormat="1" x14ac:dyDescent="0.2">
      <c r="B503" s="161"/>
      <c r="D503" s="162" t="s">
        <v>152</v>
      </c>
      <c r="E503" s="163" t="s">
        <v>1</v>
      </c>
      <c r="F503" s="164" t="s">
        <v>83</v>
      </c>
      <c r="H503" s="165">
        <v>1</v>
      </c>
      <c r="I503" s="166"/>
      <c r="L503" s="161"/>
      <c r="M503" s="167"/>
      <c r="N503" s="168"/>
      <c r="O503" s="168"/>
      <c r="P503" s="168"/>
      <c r="Q503" s="168"/>
      <c r="R503" s="168"/>
      <c r="S503" s="168"/>
      <c r="T503" s="169"/>
      <c r="AT503" s="163" t="s">
        <v>152</v>
      </c>
      <c r="AU503" s="163" t="s">
        <v>151</v>
      </c>
      <c r="AV503" s="13" t="s">
        <v>151</v>
      </c>
      <c r="AW503" s="13" t="s">
        <v>31</v>
      </c>
      <c r="AX503" s="13" t="s">
        <v>75</v>
      </c>
      <c r="AY503" s="163" t="s">
        <v>143</v>
      </c>
    </row>
    <row r="504" spans="1:65" s="14" customFormat="1" x14ac:dyDescent="0.2">
      <c r="B504" s="170"/>
      <c r="D504" s="162" t="s">
        <v>152</v>
      </c>
      <c r="E504" s="171" t="s">
        <v>1</v>
      </c>
      <c r="F504" s="172" t="s">
        <v>154</v>
      </c>
      <c r="H504" s="173">
        <v>1</v>
      </c>
      <c r="I504" s="174"/>
      <c r="L504" s="170"/>
      <c r="M504" s="175"/>
      <c r="N504" s="176"/>
      <c r="O504" s="176"/>
      <c r="P504" s="176"/>
      <c r="Q504" s="176"/>
      <c r="R504" s="176"/>
      <c r="S504" s="176"/>
      <c r="T504" s="177"/>
      <c r="AT504" s="171" t="s">
        <v>152</v>
      </c>
      <c r="AU504" s="171" t="s">
        <v>151</v>
      </c>
      <c r="AV504" s="14" t="s">
        <v>150</v>
      </c>
      <c r="AW504" s="14" t="s">
        <v>31</v>
      </c>
      <c r="AX504" s="14" t="s">
        <v>83</v>
      </c>
      <c r="AY504" s="171" t="s">
        <v>143</v>
      </c>
    </row>
    <row r="505" spans="1:65" s="2" customFormat="1" ht="37.9" customHeight="1" x14ac:dyDescent="0.2">
      <c r="A505" s="33"/>
      <c r="B505" s="146"/>
      <c r="C505" s="178" t="s">
        <v>668</v>
      </c>
      <c r="D505" s="198" t="s">
        <v>215</v>
      </c>
      <c r="E505" s="179" t="s">
        <v>669</v>
      </c>
      <c r="F505" s="180" t="s">
        <v>670</v>
      </c>
      <c r="G505" s="181" t="s">
        <v>178</v>
      </c>
      <c r="H505" s="182">
        <v>1</v>
      </c>
      <c r="I505" s="183"/>
      <c r="J505" s="184">
        <f>ROUND(I505*H505,2)</f>
        <v>0</v>
      </c>
      <c r="K505" s="185"/>
      <c r="L505" s="186"/>
      <c r="M505" s="187" t="s">
        <v>1</v>
      </c>
      <c r="N505" s="188" t="s">
        <v>41</v>
      </c>
      <c r="O505" s="59"/>
      <c r="P505" s="157">
        <f>O505*H505</f>
        <v>0</v>
      </c>
      <c r="Q505" s="157">
        <v>0</v>
      </c>
      <c r="R505" s="157">
        <f>Q505*H505</f>
        <v>0</v>
      </c>
      <c r="S505" s="157">
        <v>0</v>
      </c>
      <c r="T505" s="158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59" t="s">
        <v>210</v>
      </c>
      <c r="AT505" s="159" t="s">
        <v>215</v>
      </c>
      <c r="AU505" s="159" t="s">
        <v>151</v>
      </c>
      <c r="AY505" s="18" t="s">
        <v>143</v>
      </c>
      <c r="BE505" s="160">
        <f>IF(N505="základná",J505,0)</f>
        <v>0</v>
      </c>
      <c r="BF505" s="160">
        <f>IF(N505="znížená",J505,0)</f>
        <v>0</v>
      </c>
      <c r="BG505" s="160">
        <f>IF(N505="zákl. prenesená",J505,0)</f>
        <v>0</v>
      </c>
      <c r="BH505" s="160">
        <f>IF(N505="zníž. prenesená",J505,0)</f>
        <v>0</v>
      </c>
      <c r="BI505" s="160">
        <f>IF(N505="nulová",J505,0)</f>
        <v>0</v>
      </c>
      <c r="BJ505" s="18" t="s">
        <v>151</v>
      </c>
      <c r="BK505" s="160">
        <f>ROUND(I505*H505,2)</f>
        <v>0</v>
      </c>
      <c r="BL505" s="18" t="s">
        <v>182</v>
      </c>
      <c r="BM505" s="159" t="s">
        <v>671</v>
      </c>
    </row>
    <row r="506" spans="1:65" s="13" customFormat="1" x14ac:dyDescent="0.2">
      <c r="B506" s="161"/>
      <c r="D506" s="162" t="s">
        <v>152</v>
      </c>
      <c r="E506" s="163" t="s">
        <v>1</v>
      </c>
      <c r="F506" s="164" t="s">
        <v>83</v>
      </c>
      <c r="H506" s="165">
        <v>1</v>
      </c>
      <c r="I506" s="166"/>
      <c r="L506" s="161"/>
      <c r="M506" s="167"/>
      <c r="N506" s="168"/>
      <c r="O506" s="168"/>
      <c r="P506" s="168"/>
      <c r="Q506" s="168"/>
      <c r="R506" s="168"/>
      <c r="S506" s="168"/>
      <c r="T506" s="169"/>
      <c r="AT506" s="163" t="s">
        <v>152</v>
      </c>
      <c r="AU506" s="163" t="s">
        <v>151</v>
      </c>
      <c r="AV506" s="13" t="s">
        <v>151</v>
      </c>
      <c r="AW506" s="13" t="s">
        <v>31</v>
      </c>
      <c r="AX506" s="13" t="s">
        <v>75</v>
      </c>
      <c r="AY506" s="163" t="s">
        <v>143</v>
      </c>
    </row>
    <row r="507" spans="1:65" s="14" customFormat="1" x14ac:dyDescent="0.2">
      <c r="B507" s="170"/>
      <c r="D507" s="162" t="s">
        <v>152</v>
      </c>
      <c r="E507" s="171" t="s">
        <v>1</v>
      </c>
      <c r="F507" s="172" t="s">
        <v>154</v>
      </c>
      <c r="H507" s="173">
        <v>1</v>
      </c>
      <c r="I507" s="174"/>
      <c r="L507" s="170"/>
      <c r="M507" s="175"/>
      <c r="N507" s="176"/>
      <c r="O507" s="176"/>
      <c r="P507" s="176"/>
      <c r="Q507" s="176"/>
      <c r="R507" s="176"/>
      <c r="S507" s="176"/>
      <c r="T507" s="177"/>
      <c r="AT507" s="171" t="s">
        <v>152</v>
      </c>
      <c r="AU507" s="171" t="s">
        <v>151</v>
      </c>
      <c r="AV507" s="14" t="s">
        <v>150</v>
      </c>
      <c r="AW507" s="14" t="s">
        <v>31</v>
      </c>
      <c r="AX507" s="14" t="s">
        <v>83</v>
      </c>
      <c r="AY507" s="171" t="s">
        <v>143</v>
      </c>
    </row>
    <row r="508" spans="1:65" s="2" customFormat="1" ht="24.2" customHeight="1" x14ac:dyDescent="0.2">
      <c r="A508" s="33"/>
      <c r="B508" s="146"/>
      <c r="C508" s="147" t="s">
        <v>672</v>
      </c>
      <c r="D508" s="197" t="s">
        <v>146</v>
      </c>
      <c r="E508" s="148" t="s">
        <v>673</v>
      </c>
      <c r="F508" s="149" t="s">
        <v>674</v>
      </c>
      <c r="G508" s="150" t="s">
        <v>178</v>
      </c>
      <c r="H508" s="151">
        <v>3</v>
      </c>
      <c r="I508" s="152"/>
      <c r="J508" s="153">
        <f>ROUND(I508*H508,2)</f>
        <v>0</v>
      </c>
      <c r="K508" s="154"/>
      <c r="L508" s="34"/>
      <c r="M508" s="155" t="s">
        <v>1</v>
      </c>
      <c r="N508" s="156" t="s">
        <v>41</v>
      </c>
      <c r="O508" s="59"/>
      <c r="P508" s="157">
        <f>O508*H508</f>
        <v>0</v>
      </c>
      <c r="Q508" s="157">
        <v>0</v>
      </c>
      <c r="R508" s="157">
        <f>Q508*H508</f>
        <v>0</v>
      </c>
      <c r="S508" s="157">
        <v>0</v>
      </c>
      <c r="T508" s="158">
        <f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59" t="s">
        <v>182</v>
      </c>
      <c r="AT508" s="159" t="s">
        <v>146</v>
      </c>
      <c r="AU508" s="159" t="s">
        <v>151</v>
      </c>
      <c r="AY508" s="18" t="s">
        <v>143</v>
      </c>
      <c r="BE508" s="160">
        <f>IF(N508="základná",J508,0)</f>
        <v>0</v>
      </c>
      <c r="BF508" s="160">
        <f>IF(N508="znížená",J508,0)</f>
        <v>0</v>
      </c>
      <c r="BG508" s="160">
        <f>IF(N508="zákl. prenesená",J508,0)</f>
        <v>0</v>
      </c>
      <c r="BH508" s="160">
        <f>IF(N508="zníž. prenesená",J508,0)</f>
        <v>0</v>
      </c>
      <c r="BI508" s="160">
        <f>IF(N508="nulová",J508,0)</f>
        <v>0</v>
      </c>
      <c r="BJ508" s="18" t="s">
        <v>151</v>
      </c>
      <c r="BK508" s="160">
        <f>ROUND(I508*H508,2)</f>
        <v>0</v>
      </c>
      <c r="BL508" s="18" t="s">
        <v>182</v>
      </c>
      <c r="BM508" s="159" t="s">
        <v>675</v>
      </c>
    </row>
    <row r="509" spans="1:65" s="13" customFormat="1" x14ac:dyDescent="0.2">
      <c r="B509" s="161"/>
      <c r="D509" s="162" t="s">
        <v>152</v>
      </c>
      <c r="E509" s="163" t="s">
        <v>1</v>
      </c>
      <c r="F509" s="164" t="s">
        <v>144</v>
      </c>
      <c r="H509" s="165">
        <v>3</v>
      </c>
      <c r="I509" s="166"/>
      <c r="L509" s="161"/>
      <c r="M509" s="167"/>
      <c r="N509" s="168"/>
      <c r="O509" s="168"/>
      <c r="P509" s="168"/>
      <c r="Q509" s="168"/>
      <c r="R509" s="168"/>
      <c r="S509" s="168"/>
      <c r="T509" s="169"/>
      <c r="AT509" s="163" t="s">
        <v>152</v>
      </c>
      <c r="AU509" s="163" t="s">
        <v>151</v>
      </c>
      <c r="AV509" s="13" t="s">
        <v>151</v>
      </c>
      <c r="AW509" s="13" t="s">
        <v>31</v>
      </c>
      <c r="AX509" s="13" t="s">
        <v>75</v>
      </c>
      <c r="AY509" s="163" t="s">
        <v>143</v>
      </c>
    </row>
    <row r="510" spans="1:65" s="14" customFormat="1" x14ac:dyDescent="0.2">
      <c r="B510" s="170"/>
      <c r="D510" s="162" t="s">
        <v>152</v>
      </c>
      <c r="E510" s="171" t="s">
        <v>1</v>
      </c>
      <c r="F510" s="172" t="s">
        <v>154</v>
      </c>
      <c r="H510" s="173">
        <v>3</v>
      </c>
      <c r="I510" s="174"/>
      <c r="L510" s="170"/>
      <c r="M510" s="175"/>
      <c r="N510" s="176"/>
      <c r="O510" s="176"/>
      <c r="P510" s="176"/>
      <c r="Q510" s="176"/>
      <c r="R510" s="176"/>
      <c r="S510" s="176"/>
      <c r="T510" s="177"/>
      <c r="AT510" s="171" t="s">
        <v>152</v>
      </c>
      <c r="AU510" s="171" t="s">
        <v>151</v>
      </c>
      <c r="AV510" s="14" t="s">
        <v>150</v>
      </c>
      <c r="AW510" s="14" t="s">
        <v>31</v>
      </c>
      <c r="AX510" s="14" t="s">
        <v>83</v>
      </c>
      <c r="AY510" s="171" t="s">
        <v>143</v>
      </c>
    </row>
    <row r="511" spans="1:65" s="2" customFormat="1" ht="37.9" customHeight="1" x14ac:dyDescent="0.2">
      <c r="A511" s="33"/>
      <c r="B511" s="146"/>
      <c r="C511" s="178" t="s">
        <v>676</v>
      </c>
      <c r="D511" s="198" t="s">
        <v>215</v>
      </c>
      <c r="E511" s="179" t="s">
        <v>677</v>
      </c>
      <c r="F511" s="180" t="s">
        <v>678</v>
      </c>
      <c r="G511" s="181" t="s">
        <v>178</v>
      </c>
      <c r="H511" s="182">
        <v>3</v>
      </c>
      <c r="I511" s="183"/>
      <c r="J511" s="184">
        <f>ROUND(I511*H511,2)</f>
        <v>0</v>
      </c>
      <c r="K511" s="185"/>
      <c r="L511" s="186"/>
      <c r="M511" s="187" t="s">
        <v>1</v>
      </c>
      <c r="N511" s="188" t="s">
        <v>41</v>
      </c>
      <c r="O511" s="59"/>
      <c r="P511" s="157">
        <f>O511*H511</f>
        <v>0</v>
      </c>
      <c r="Q511" s="157">
        <v>0</v>
      </c>
      <c r="R511" s="157">
        <f>Q511*H511</f>
        <v>0</v>
      </c>
      <c r="S511" s="157">
        <v>0</v>
      </c>
      <c r="T511" s="158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59" t="s">
        <v>210</v>
      </c>
      <c r="AT511" s="159" t="s">
        <v>215</v>
      </c>
      <c r="AU511" s="159" t="s">
        <v>151</v>
      </c>
      <c r="AY511" s="18" t="s">
        <v>143</v>
      </c>
      <c r="BE511" s="160">
        <f>IF(N511="základná",J511,0)</f>
        <v>0</v>
      </c>
      <c r="BF511" s="160">
        <f>IF(N511="znížená",J511,0)</f>
        <v>0</v>
      </c>
      <c r="BG511" s="160">
        <f>IF(N511="zákl. prenesená",J511,0)</f>
        <v>0</v>
      </c>
      <c r="BH511" s="160">
        <f>IF(N511="zníž. prenesená",J511,0)</f>
        <v>0</v>
      </c>
      <c r="BI511" s="160">
        <f>IF(N511="nulová",J511,0)</f>
        <v>0</v>
      </c>
      <c r="BJ511" s="18" t="s">
        <v>151</v>
      </c>
      <c r="BK511" s="160">
        <f>ROUND(I511*H511,2)</f>
        <v>0</v>
      </c>
      <c r="BL511" s="18" t="s">
        <v>182</v>
      </c>
      <c r="BM511" s="159" t="s">
        <v>679</v>
      </c>
    </row>
    <row r="512" spans="1:65" s="13" customFormat="1" x14ac:dyDescent="0.2">
      <c r="B512" s="161"/>
      <c r="D512" s="162" t="s">
        <v>152</v>
      </c>
      <c r="E512" s="163" t="s">
        <v>1</v>
      </c>
      <c r="F512" s="164" t="s">
        <v>144</v>
      </c>
      <c r="H512" s="165">
        <v>3</v>
      </c>
      <c r="I512" s="166"/>
      <c r="L512" s="161"/>
      <c r="M512" s="167"/>
      <c r="N512" s="168"/>
      <c r="O512" s="168"/>
      <c r="P512" s="168"/>
      <c r="Q512" s="168"/>
      <c r="R512" s="168"/>
      <c r="S512" s="168"/>
      <c r="T512" s="169"/>
      <c r="AT512" s="163" t="s">
        <v>152</v>
      </c>
      <c r="AU512" s="163" t="s">
        <v>151</v>
      </c>
      <c r="AV512" s="13" t="s">
        <v>151</v>
      </c>
      <c r="AW512" s="13" t="s">
        <v>31</v>
      </c>
      <c r="AX512" s="13" t="s">
        <v>75</v>
      </c>
      <c r="AY512" s="163" t="s">
        <v>143</v>
      </c>
    </row>
    <row r="513" spans="1:65" s="14" customFormat="1" x14ac:dyDescent="0.2">
      <c r="B513" s="170"/>
      <c r="D513" s="162" t="s">
        <v>152</v>
      </c>
      <c r="E513" s="171" t="s">
        <v>1</v>
      </c>
      <c r="F513" s="172" t="s">
        <v>154</v>
      </c>
      <c r="H513" s="173">
        <v>3</v>
      </c>
      <c r="I513" s="174"/>
      <c r="L513" s="170"/>
      <c r="M513" s="175"/>
      <c r="N513" s="176"/>
      <c r="O513" s="176"/>
      <c r="P513" s="176"/>
      <c r="Q513" s="176"/>
      <c r="R513" s="176"/>
      <c r="S513" s="176"/>
      <c r="T513" s="177"/>
      <c r="AT513" s="171" t="s">
        <v>152</v>
      </c>
      <c r="AU513" s="171" t="s">
        <v>151</v>
      </c>
      <c r="AV513" s="14" t="s">
        <v>150</v>
      </c>
      <c r="AW513" s="14" t="s">
        <v>31</v>
      </c>
      <c r="AX513" s="14" t="s">
        <v>83</v>
      </c>
      <c r="AY513" s="171" t="s">
        <v>143</v>
      </c>
    </row>
    <row r="514" spans="1:65" s="2" customFormat="1" ht="24.2" customHeight="1" x14ac:dyDescent="0.2">
      <c r="A514" s="33"/>
      <c r="B514" s="146"/>
      <c r="C514" s="147" t="s">
        <v>431</v>
      </c>
      <c r="D514" s="197" t="s">
        <v>146</v>
      </c>
      <c r="E514" s="148" t="s">
        <v>680</v>
      </c>
      <c r="F514" s="149" t="s">
        <v>681</v>
      </c>
      <c r="G514" s="150" t="s">
        <v>178</v>
      </c>
      <c r="H514" s="151">
        <v>1</v>
      </c>
      <c r="I514" s="152"/>
      <c r="J514" s="153">
        <f>ROUND(I514*H514,2)</f>
        <v>0</v>
      </c>
      <c r="K514" s="154"/>
      <c r="L514" s="34"/>
      <c r="M514" s="155" t="s">
        <v>1</v>
      </c>
      <c r="N514" s="156" t="s">
        <v>41</v>
      </c>
      <c r="O514" s="59"/>
      <c r="P514" s="157">
        <f>O514*H514</f>
        <v>0</v>
      </c>
      <c r="Q514" s="157">
        <v>0</v>
      </c>
      <c r="R514" s="157">
        <f>Q514*H514</f>
        <v>0</v>
      </c>
      <c r="S514" s="157">
        <v>0</v>
      </c>
      <c r="T514" s="158">
        <f>S514*H514</f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59" t="s">
        <v>182</v>
      </c>
      <c r="AT514" s="159" t="s">
        <v>146</v>
      </c>
      <c r="AU514" s="159" t="s">
        <v>151</v>
      </c>
      <c r="AY514" s="18" t="s">
        <v>143</v>
      </c>
      <c r="BE514" s="160">
        <f>IF(N514="základná",J514,0)</f>
        <v>0</v>
      </c>
      <c r="BF514" s="160">
        <f>IF(N514="znížená",J514,0)</f>
        <v>0</v>
      </c>
      <c r="BG514" s="160">
        <f>IF(N514="zákl. prenesená",J514,0)</f>
        <v>0</v>
      </c>
      <c r="BH514" s="160">
        <f>IF(N514="zníž. prenesená",J514,0)</f>
        <v>0</v>
      </c>
      <c r="BI514" s="160">
        <f>IF(N514="nulová",J514,0)</f>
        <v>0</v>
      </c>
      <c r="BJ514" s="18" t="s">
        <v>151</v>
      </c>
      <c r="BK514" s="160">
        <f>ROUND(I514*H514,2)</f>
        <v>0</v>
      </c>
      <c r="BL514" s="18" t="s">
        <v>182</v>
      </c>
      <c r="BM514" s="159" t="s">
        <v>682</v>
      </c>
    </row>
    <row r="515" spans="1:65" s="13" customFormat="1" x14ac:dyDescent="0.2">
      <c r="B515" s="161"/>
      <c r="D515" s="162" t="s">
        <v>152</v>
      </c>
      <c r="E515" s="163" t="s">
        <v>1</v>
      </c>
      <c r="F515" s="164" t="s">
        <v>83</v>
      </c>
      <c r="H515" s="165">
        <v>1</v>
      </c>
      <c r="I515" s="166"/>
      <c r="L515" s="161"/>
      <c r="M515" s="167"/>
      <c r="N515" s="168"/>
      <c r="O515" s="168"/>
      <c r="P515" s="168"/>
      <c r="Q515" s="168"/>
      <c r="R515" s="168"/>
      <c r="S515" s="168"/>
      <c r="T515" s="169"/>
      <c r="AT515" s="163" t="s">
        <v>152</v>
      </c>
      <c r="AU515" s="163" t="s">
        <v>151</v>
      </c>
      <c r="AV515" s="13" t="s">
        <v>151</v>
      </c>
      <c r="AW515" s="13" t="s">
        <v>31</v>
      </c>
      <c r="AX515" s="13" t="s">
        <v>75</v>
      </c>
      <c r="AY515" s="163" t="s">
        <v>143</v>
      </c>
    </row>
    <row r="516" spans="1:65" s="14" customFormat="1" x14ac:dyDescent="0.2">
      <c r="B516" s="170"/>
      <c r="D516" s="162" t="s">
        <v>152</v>
      </c>
      <c r="E516" s="171" t="s">
        <v>1</v>
      </c>
      <c r="F516" s="172" t="s">
        <v>154</v>
      </c>
      <c r="H516" s="173">
        <v>1</v>
      </c>
      <c r="I516" s="174"/>
      <c r="L516" s="170"/>
      <c r="M516" s="175"/>
      <c r="N516" s="176"/>
      <c r="O516" s="176"/>
      <c r="P516" s="176"/>
      <c r="Q516" s="176"/>
      <c r="R516" s="176"/>
      <c r="S516" s="176"/>
      <c r="T516" s="177"/>
      <c r="AT516" s="171" t="s">
        <v>152</v>
      </c>
      <c r="AU516" s="171" t="s">
        <v>151</v>
      </c>
      <c r="AV516" s="14" t="s">
        <v>150</v>
      </c>
      <c r="AW516" s="14" t="s">
        <v>31</v>
      </c>
      <c r="AX516" s="14" t="s">
        <v>83</v>
      </c>
      <c r="AY516" s="171" t="s">
        <v>143</v>
      </c>
    </row>
    <row r="517" spans="1:65" s="2" customFormat="1" ht="37.9" customHeight="1" x14ac:dyDescent="0.2">
      <c r="A517" s="33"/>
      <c r="B517" s="146"/>
      <c r="C517" s="178" t="s">
        <v>683</v>
      </c>
      <c r="D517" s="198" t="s">
        <v>215</v>
      </c>
      <c r="E517" s="179" t="s">
        <v>684</v>
      </c>
      <c r="F517" s="180" t="s">
        <v>685</v>
      </c>
      <c r="G517" s="181" t="s">
        <v>178</v>
      </c>
      <c r="H517" s="182">
        <v>1</v>
      </c>
      <c r="I517" s="183"/>
      <c r="J517" s="184">
        <f>ROUND(I517*H517,2)</f>
        <v>0</v>
      </c>
      <c r="K517" s="185"/>
      <c r="L517" s="186"/>
      <c r="M517" s="187" t="s">
        <v>1</v>
      </c>
      <c r="N517" s="188" t="s">
        <v>41</v>
      </c>
      <c r="O517" s="59"/>
      <c r="P517" s="157">
        <f>O517*H517</f>
        <v>0</v>
      </c>
      <c r="Q517" s="157">
        <v>0</v>
      </c>
      <c r="R517" s="157">
        <f>Q517*H517</f>
        <v>0</v>
      </c>
      <c r="S517" s="157">
        <v>0</v>
      </c>
      <c r="T517" s="158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59" t="s">
        <v>210</v>
      </c>
      <c r="AT517" s="159" t="s">
        <v>215</v>
      </c>
      <c r="AU517" s="159" t="s">
        <v>151</v>
      </c>
      <c r="AY517" s="18" t="s">
        <v>143</v>
      </c>
      <c r="BE517" s="160">
        <f>IF(N517="základná",J517,0)</f>
        <v>0</v>
      </c>
      <c r="BF517" s="160">
        <f>IF(N517="znížená",J517,0)</f>
        <v>0</v>
      </c>
      <c r="BG517" s="160">
        <f>IF(N517="zákl. prenesená",J517,0)</f>
        <v>0</v>
      </c>
      <c r="BH517" s="160">
        <f>IF(N517="zníž. prenesená",J517,0)</f>
        <v>0</v>
      </c>
      <c r="BI517" s="160">
        <f>IF(N517="nulová",J517,0)</f>
        <v>0</v>
      </c>
      <c r="BJ517" s="18" t="s">
        <v>151</v>
      </c>
      <c r="BK517" s="160">
        <f>ROUND(I517*H517,2)</f>
        <v>0</v>
      </c>
      <c r="BL517" s="18" t="s">
        <v>182</v>
      </c>
      <c r="BM517" s="159" t="s">
        <v>686</v>
      </c>
    </row>
    <row r="518" spans="1:65" s="13" customFormat="1" x14ac:dyDescent="0.2">
      <c r="B518" s="161"/>
      <c r="D518" s="162" t="s">
        <v>152</v>
      </c>
      <c r="E518" s="163" t="s">
        <v>1</v>
      </c>
      <c r="F518" s="164" t="s">
        <v>83</v>
      </c>
      <c r="H518" s="165">
        <v>1</v>
      </c>
      <c r="I518" s="166"/>
      <c r="L518" s="161"/>
      <c r="M518" s="167"/>
      <c r="N518" s="168"/>
      <c r="O518" s="168"/>
      <c r="P518" s="168"/>
      <c r="Q518" s="168"/>
      <c r="R518" s="168"/>
      <c r="S518" s="168"/>
      <c r="T518" s="169"/>
      <c r="AT518" s="163" t="s">
        <v>152</v>
      </c>
      <c r="AU518" s="163" t="s">
        <v>151</v>
      </c>
      <c r="AV518" s="13" t="s">
        <v>151</v>
      </c>
      <c r="AW518" s="13" t="s">
        <v>31</v>
      </c>
      <c r="AX518" s="13" t="s">
        <v>75</v>
      </c>
      <c r="AY518" s="163" t="s">
        <v>143</v>
      </c>
    </row>
    <row r="519" spans="1:65" s="14" customFormat="1" x14ac:dyDescent="0.2">
      <c r="B519" s="170"/>
      <c r="D519" s="162" t="s">
        <v>152</v>
      </c>
      <c r="E519" s="171" t="s">
        <v>1</v>
      </c>
      <c r="F519" s="172" t="s">
        <v>154</v>
      </c>
      <c r="H519" s="173">
        <v>1</v>
      </c>
      <c r="I519" s="174"/>
      <c r="L519" s="170"/>
      <c r="M519" s="175"/>
      <c r="N519" s="176"/>
      <c r="O519" s="176"/>
      <c r="P519" s="176"/>
      <c r="Q519" s="176"/>
      <c r="R519" s="176"/>
      <c r="S519" s="176"/>
      <c r="T519" s="177"/>
      <c r="AT519" s="171" t="s">
        <v>152</v>
      </c>
      <c r="AU519" s="171" t="s">
        <v>151</v>
      </c>
      <c r="AV519" s="14" t="s">
        <v>150</v>
      </c>
      <c r="AW519" s="14" t="s">
        <v>31</v>
      </c>
      <c r="AX519" s="14" t="s">
        <v>83</v>
      </c>
      <c r="AY519" s="171" t="s">
        <v>143</v>
      </c>
    </row>
    <row r="520" spans="1:65" s="2" customFormat="1" ht="24.2" customHeight="1" x14ac:dyDescent="0.2">
      <c r="A520" s="33"/>
      <c r="B520" s="146"/>
      <c r="C520" s="147" t="s">
        <v>436</v>
      </c>
      <c r="D520" s="197" t="s">
        <v>146</v>
      </c>
      <c r="E520" s="148" t="s">
        <v>687</v>
      </c>
      <c r="F520" s="149" t="s">
        <v>688</v>
      </c>
      <c r="G520" s="150" t="s">
        <v>178</v>
      </c>
      <c r="H520" s="151">
        <v>11</v>
      </c>
      <c r="I520" s="152"/>
      <c r="J520" s="153">
        <f>ROUND(I520*H520,2)</f>
        <v>0</v>
      </c>
      <c r="K520" s="154"/>
      <c r="L520" s="34"/>
      <c r="M520" s="155" t="s">
        <v>1</v>
      </c>
      <c r="N520" s="156" t="s">
        <v>41</v>
      </c>
      <c r="O520" s="59"/>
      <c r="P520" s="157">
        <f>O520*H520</f>
        <v>0</v>
      </c>
      <c r="Q520" s="157">
        <v>0</v>
      </c>
      <c r="R520" s="157">
        <f>Q520*H520</f>
        <v>0</v>
      </c>
      <c r="S520" s="157">
        <v>0</v>
      </c>
      <c r="T520" s="158">
        <f>S520*H520</f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59" t="s">
        <v>182</v>
      </c>
      <c r="AT520" s="159" t="s">
        <v>146</v>
      </c>
      <c r="AU520" s="159" t="s">
        <v>151</v>
      </c>
      <c r="AY520" s="18" t="s">
        <v>143</v>
      </c>
      <c r="BE520" s="160">
        <f>IF(N520="základná",J520,0)</f>
        <v>0</v>
      </c>
      <c r="BF520" s="160">
        <f>IF(N520="znížená",J520,0)</f>
        <v>0</v>
      </c>
      <c r="BG520" s="160">
        <f>IF(N520="zákl. prenesená",J520,0)</f>
        <v>0</v>
      </c>
      <c r="BH520" s="160">
        <f>IF(N520="zníž. prenesená",J520,0)</f>
        <v>0</v>
      </c>
      <c r="BI520" s="160">
        <f>IF(N520="nulová",J520,0)</f>
        <v>0</v>
      </c>
      <c r="BJ520" s="18" t="s">
        <v>151</v>
      </c>
      <c r="BK520" s="160">
        <f>ROUND(I520*H520,2)</f>
        <v>0</v>
      </c>
      <c r="BL520" s="18" t="s">
        <v>182</v>
      </c>
      <c r="BM520" s="159" t="s">
        <v>689</v>
      </c>
    </row>
    <row r="521" spans="1:65" s="13" customFormat="1" x14ac:dyDescent="0.2">
      <c r="B521" s="161"/>
      <c r="D521" s="162" t="s">
        <v>152</v>
      </c>
      <c r="E521" s="163" t="s">
        <v>1</v>
      </c>
      <c r="F521" s="164" t="s">
        <v>690</v>
      </c>
      <c r="H521" s="165">
        <v>11</v>
      </c>
      <c r="I521" s="166"/>
      <c r="L521" s="161"/>
      <c r="M521" s="167"/>
      <c r="N521" s="168"/>
      <c r="O521" s="168"/>
      <c r="P521" s="168"/>
      <c r="Q521" s="168"/>
      <c r="R521" s="168"/>
      <c r="S521" s="168"/>
      <c r="T521" s="169"/>
      <c r="AT521" s="163" t="s">
        <v>152</v>
      </c>
      <c r="AU521" s="163" t="s">
        <v>151</v>
      </c>
      <c r="AV521" s="13" t="s">
        <v>151</v>
      </c>
      <c r="AW521" s="13" t="s">
        <v>31</v>
      </c>
      <c r="AX521" s="13" t="s">
        <v>75</v>
      </c>
      <c r="AY521" s="163" t="s">
        <v>143</v>
      </c>
    </row>
    <row r="522" spans="1:65" s="14" customFormat="1" x14ac:dyDescent="0.2">
      <c r="B522" s="170"/>
      <c r="D522" s="162" t="s">
        <v>152</v>
      </c>
      <c r="E522" s="171" t="s">
        <v>1</v>
      </c>
      <c r="F522" s="172" t="s">
        <v>154</v>
      </c>
      <c r="H522" s="173">
        <v>11</v>
      </c>
      <c r="I522" s="174"/>
      <c r="L522" s="170"/>
      <c r="M522" s="175"/>
      <c r="N522" s="176"/>
      <c r="O522" s="176"/>
      <c r="P522" s="176"/>
      <c r="Q522" s="176"/>
      <c r="R522" s="176"/>
      <c r="S522" s="176"/>
      <c r="T522" s="177"/>
      <c r="AT522" s="171" t="s">
        <v>152</v>
      </c>
      <c r="AU522" s="171" t="s">
        <v>151</v>
      </c>
      <c r="AV522" s="14" t="s">
        <v>150</v>
      </c>
      <c r="AW522" s="14" t="s">
        <v>31</v>
      </c>
      <c r="AX522" s="14" t="s">
        <v>83</v>
      </c>
      <c r="AY522" s="171" t="s">
        <v>143</v>
      </c>
    </row>
    <row r="523" spans="1:65" s="2" customFormat="1" ht="37.9" customHeight="1" x14ac:dyDescent="0.2">
      <c r="A523" s="33"/>
      <c r="B523" s="146"/>
      <c r="C523" s="178" t="s">
        <v>691</v>
      </c>
      <c r="D523" s="198" t="s">
        <v>215</v>
      </c>
      <c r="E523" s="179" t="s">
        <v>692</v>
      </c>
      <c r="F523" s="180" t="s">
        <v>693</v>
      </c>
      <c r="G523" s="181" t="s">
        <v>178</v>
      </c>
      <c r="H523" s="182">
        <v>4</v>
      </c>
      <c r="I523" s="183"/>
      <c r="J523" s="184">
        <f>ROUND(I523*H523,2)</f>
        <v>0</v>
      </c>
      <c r="K523" s="185"/>
      <c r="L523" s="186"/>
      <c r="M523" s="187" t="s">
        <v>1</v>
      </c>
      <c r="N523" s="188" t="s">
        <v>41</v>
      </c>
      <c r="O523" s="59"/>
      <c r="P523" s="157">
        <f>O523*H523</f>
        <v>0</v>
      </c>
      <c r="Q523" s="157">
        <v>0</v>
      </c>
      <c r="R523" s="157">
        <f>Q523*H523</f>
        <v>0</v>
      </c>
      <c r="S523" s="157">
        <v>0</v>
      </c>
      <c r="T523" s="158">
        <f>S523*H523</f>
        <v>0</v>
      </c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R523" s="159" t="s">
        <v>210</v>
      </c>
      <c r="AT523" s="159" t="s">
        <v>215</v>
      </c>
      <c r="AU523" s="159" t="s">
        <v>151</v>
      </c>
      <c r="AY523" s="18" t="s">
        <v>143</v>
      </c>
      <c r="BE523" s="160">
        <f>IF(N523="základná",J523,0)</f>
        <v>0</v>
      </c>
      <c r="BF523" s="160">
        <f>IF(N523="znížená",J523,0)</f>
        <v>0</v>
      </c>
      <c r="BG523" s="160">
        <f>IF(N523="zákl. prenesená",J523,0)</f>
        <v>0</v>
      </c>
      <c r="BH523" s="160">
        <f>IF(N523="zníž. prenesená",J523,0)</f>
        <v>0</v>
      </c>
      <c r="BI523" s="160">
        <f>IF(N523="nulová",J523,0)</f>
        <v>0</v>
      </c>
      <c r="BJ523" s="18" t="s">
        <v>151</v>
      </c>
      <c r="BK523" s="160">
        <f>ROUND(I523*H523,2)</f>
        <v>0</v>
      </c>
      <c r="BL523" s="18" t="s">
        <v>182</v>
      </c>
      <c r="BM523" s="159" t="s">
        <v>694</v>
      </c>
    </row>
    <row r="524" spans="1:65" s="13" customFormat="1" x14ac:dyDescent="0.2">
      <c r="B524" s="161"/>
      <c r="D524" s="162" t="s">
        <v>152</v>
      </c>
      <c r="E524" s="163" t="s">
        <v>1</v>
      </c>
      <c r="F524" s="164" t="s">
        <v>150</v>
      </c>
      <c r="H524" s="165">
        <v>4</v>
      </c>
      <c r="I524" s="166"/>
      <c r="L524" s="161"/>
      <c r="M524" s="167"/>
      <c r="N524" s="168"/>
      <c r="O524" s="168"/>
      <c r="P524" s="168"/>
      <c r="Q524" s="168"/>
      <c r="R524" s="168"/>
      <c r="S524" s="168"/>
      <c r="T524" s="169"/>
      <c r="AT524" s="163" t="s">
        <v>152</v>
      </c>
      <c r="AU524" s="163" t="s">
        <v>151</v>
      </c>
      <c r="AV524" s="13" t="s">
        <v>151</v>
      </c>
      <c r="AW524" s="13" t="s">
        <v>31</v>
      </c>
      <c r="AX524" s="13" t="s">
        <v>75</v>
      </c>
      <c r="AY524" s="163" t="s">
        <v>143</v>
      </c>
    </row>
    <row r="525" spans="1:65" s="14" customFormat="1" x14ac:dyDescent="0.2">
      <c r="B525" s="170"/>
      <c r="D525" s="162" t="s">
        <v>152</v>
      </c>
      <c r="E525" s="171" t="s">
        <v>1</v>
      </c>
      <c r="F525" s="172" t="s">
        <v>154</v>
      </c>
      <c r="H525" s="173">
        <v>4</v>
      </c>
      <c r="I525" s="174"/>
      <c r="L525" s="170"/>
      <c r="M525" s="175"/>
      <c r="N525" s="176"/>
      <c r="O525" s="176"/>
      <c r="P525" s="176"/>
      <c r="Q525" s="176"/>
      <c r="R525" s="176"/>
      <c r="S525" s="176"/>
      <c r="T525" s="177"/>
      <c r="AT525" s="171" t="s">
        <v>152</v>
      </c>
      <c r="AU525" s="171" t="s">
        <v>151</v>
      </c>
      <c r="AV525" s="14" t="s">
        <v>150</v>
      </c>
      <c r="AW525" s="14" t="s">
        <v>31</v>
      </c>
      <c r="AX525" s="14" t="s">
        <v>83</v>
      </c>
      <c r="AY525" s="171" t="s">
        <v>143</v>
      </c>
    </row>
    <row r="526" spans="1:65" s="2" customFormat="1" ht="37.9" customHeight="1" x14ac:dyDescent="0.2">
      <c r="A526" s="33"/>
      <c r="B526" s="146"/>
      <c r="C526" s="178" t="s">
        <v>695</v>
      </c>
      <c r="D526" s="198" t="s">
        <v>215</v>
      </c>
      <c r="E526" s="179" t="s">
        <v>696</v>
      </c>
      <c r="F526" s="180" t="s">
        <v>697</v>
      </c>
      <c r="G526" s="181" t="s">
        <v>178</v>
      </c>
      <c r="H526" s="182">
        <v>4</v>
      </c>
      <c r="I526" s="183"/>
      <c r="J526" s="184">
        <f>ROUND(I526*H526,2)</f>
        <v>0</v>
      </c>
      <c r="K526" s="185"/>
      <c r="L526" s="186"/>
      <c r="M526" s="187" t="s">
        <v>1</v>
      </c>
      <c r="N526" s="188" t="s">
        <v>41</v>
      </c>
      <c r="O526" s="59"/>
      <c r="P526" s="157">
        <f>O526*H526</f>
        <v>0</v>
      </c>
      <c r="Q526" s="157">
        <v>6.9999999999999999E-4</v>
      </c>
      <c r="R526" s="157">
        <f>Q526*H526</f>
        <v>2.8E-3</v>
      </c>
      <c r="S526" s="157">
        <v>0</v>
      </c>
      <c r="T526" s="158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59" t="s">
        <v>210</v>
      </c>
      <c r="AT526" s="159" t="s">
        <v>215</v>
      </c>
      <c r="AU526" s="159" t="s">
        <v>151</v>
      </c>
      <c r="AY526" s="18" t="s">
        <v>143</v>
      </c>
      <c r="BE526" s="160">
        <f>IF(N526="základná",J526,0)</f>
        <v>0</v>
      </c>
      <c r="BF526" s="160">
        <f>IF(N526="znížená",J526,0)</f>
        <v>0</v>
      </c>
      <c r="BG526" s="160">
        <f>IF(N526="zákl. prenesená",J526,0)</f>
        <v>0</v>
      </c>
      <c r="BH526" s="160">
        <f>IF(N526="zníž. prenesená",J526,0)</f>
        <v>0</v>
      </c>
      <c r="BI526" s="160">
        <f>IF(N526="nulová",J526,0)</f>
        <v>0</v>
      </c>
      <c r="BJ526" s="18" t="s">
        <v>151</v>
      </c>
      <c r="BK526" s="160">
        <f>ROUND(I526*H526,2)</f>
        <v>0</v>
      </c>
      <c r="BL526" s="18" t="s">
        <v>182</v>
      </c>
      <c r="BM526" s="159" t="s">
        <v>698</v>
      </c>
    </row>
    <row r="527" spans="1:65" s="13" customFormat="1" x14ac:dyDescent="0.2">
      <c r="B527" s="161"/>
      <c r="D527" s="162" t="s">
        <v>152</v>
      </c>
      <c r="E527" s="163" t="s">
        <v>1</v>
      </c>
      <c r="F527" s="164" t="s">
        <v>150</v>
      </c>
      <c r="H527" s="165">
        <v>4</v>
      </c>
      <c r="I527" s="166"/>
      <c r="L527" s="161"/>
      <c r="M527" s="167"/>
      <c r="N527" s="168"/>
      <c r="O527" s="168"/>
      <c r="P527" s="168"/>
      <c r="Q527" s="168"/>
      <c r="R527" s="168"/>
      <c r="S527" s="168"/>
      <c r="T527" s="169"/>
      <c r="AT527" s="163" t="s">
        <v>152</v>
      </c>
      <c r="AU527" s="163" t="s">
        <v>151</v>
      </c>
      <c r="AV527" s="13" t="s">
        <v>151</v>
      </c>
      <c r="AW527" s="13" t="s">
        <v>31</v>
      </c>
      <c r="AX527" s="13" t="s">
        <v>75</v>
      </c>
      <c r="AY527" s="163" t="s">
        <v>143</v>
      </c>
    </row>
    <row r="528" spans="1:65" s="14" customFormat="1" x14ac:dyDescent="0.2">
      <c r="B528" s="170"/>
      <c r="D528" s="162" t="s">
        <v>152</v>
      </c>
      <c r="E528" s="171" t="s">
        <v>1</v>
      </c>
      <c r="F528" s="172" t="s">
        <v>154</v>
      </c>
      <c r="H528" s="173">
        <v>4</v>
      </c>
      <c r="I528" s="174"/>
      <c r="L528" s="170"/>
      <c r="M528" s="175"/>
      <c r="N528" s="176"/>
      <c r="O528" s="176"/>
      <c r="P528" s="176"/>
      <c r="Q528" s="176"/>
      <c r="R528" s="176"/>
      <c r="S528" s="176"/>
      <c r="T528" s="177"/>
      <c r="AT528" s="171" t="s">
        <v>152</v>
      </c>
      <c r="AU528" s="171" t="s">
        <v>151</v>
      </c>
      <c r="AV528" s="14" t="s">
        <v>150</v>
      </c>
      <c r="AW528" s="14" t="s">
        <v>31</v>
      </c>
      <c r="AX528" s="14" t="s">
        <v>83</v>
      </c>
      <c r="AY528" s="171" t="s">
        <v>143</v>
      </c>
    </row>
    <row r="529" spans="1:65" s="2" customFormat="1" ht="37.9" customHeight="1" x14ac:dyDescent="0.2">
      <c r="A529" s="33"/>
      <c r="B529" s="146"/>
      <c r="C529" s="178" t="s">
        <v>699</v>
      </c>
      <c r="D529" s="198" t="s">
        <v>215</v>
      </c>
      <c r="E529" s="179" t="s">
        <v>700</v>
      </c>
      <c r="F529" s="180" t="s">
        <v>701</v>
      </c>
      <c r="G529" s="181" t="s">
        <v>178</v>
      </c>
      <c r="H529" s="182">
        <v>3</v>
      </c>
      <c r="I529" s="183"/>
      <c r="J529" s="184">
        <f>ROUND(I529*H529,2)</f>
        <v>0</v>
      </c>
      <c r="K529" s="185"/>
      <c r="L529" s="186"/>
      <c r="M529" s="187" t="s">
        <v>1</v>
      </c>
      <c r="N529" s="188" t="s">
        <v>41</v>
      </c>
      <c r="O529" s="59"/>
      <c r="P529" s="157">
        <f>O529*H529</f>
        <v>0</v>
      </c>
      <c r="Q529" s="157">
        <v>0</v>
      </c>
      <c r="R529" s="157">
        <f>Q529*H529</f>
        <v>0</v>
      </c>
      <c r="S529" s="157">
        <v>0</v>
      </c>
      <c r="T529" s="158">
        <f>S529*H529</f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59" t="s">
        <v>210</v>
      </c>
      <c r="AT529" s="159" t="s">
        <v>215</v>
      </c>
      <c r="AU529" s="159" t="s">
        <v>151</v>
      </c>
      <c r="AY529" s="18" t="s">
        <v>143</v>
      </c>
      <c r="BE529" s="160">
        <f>IF(N529="základná",J529,0)</f>
        <v>0</v>
      </c>
      <c r="BF529" s="160">
        <f>IF(N529="znížená",J529,0)</f>
        <v>0</v>
      </c>
      <c r="BG529" s="160">
        <f>IF(N529="zákl. prenesená",J529,0)</f>
        <v>0</v>
      </c>
      <c r="BH529" s="160">
        <f>IF(N529="zníž. prenesená",J529,0)</f>
        <v>0</v>
      </c>
      <c r="BI529" s="160">
        <f>IF(N529="nulová",J529,0)</f>
        <v>0</v>
      </c>
      <c r="BJ529" s="18" t="s">
        <v>151</v>
      </c>
      <c r="BK529" s="160">
        <f>ROUND(I529*H529,2)</f>
        <v>0</v>
      </c>
      <c r="BL529" s="18" t="s">
        <v>182</v>
      </c>
      <c r="BM529" s="159" t="s">
        <v>702</v>
      </c>
    </row>
    <row r="530" spans="1:65" s="13" customFormat="1" x14ac:dyDescent="0.2">
      <c r="B530" s="161"/>
      <c r="D530" s="162" t="s">
        <v>152</v>
      </c>
      <c r="E530" s="163" t="s">
        <v>1</v>
      </c>
      <c r="F530" s="164" t="s">
        <v>144</v>
      </c>
      <c r="H530" s="165">
        <v>3</v>
      </c>
      <c r="I530" s="166"/>
      <c r="L530" s="161"/>
      <c r="M530" s="167"/>
      <c r="N530" s="168"/>
      <c r="O530" s="168"/>
      <c r="P530" s="168"/>
      <c r="Q530" s="168"/>
      <c r="R530" s="168"/>
      <c r="S530" s="168"/>
      <c r="T530" s="169"/>
      <c r="AT530" s="163" t="s">
        <v>152</v>
      </c>
      <c r="AU530" s="163" t="s">
        <v>151</v>
      </c>
      <c r="AV530" s="13" t="s">
        <v>151</v>
      </c>
      <c r="AW530" s="13" t="s">
        <v>31</v>
      </c>
      <c r="AX530" s="13" t="s">
        <v>75</v>
      </c>
      <c r="AY530" s="163" t="s">
        <v>143</v>
      </c>
    </row>
    <row r="531" spans="1:65" s="14" customFormat="1" x14ac:dyDescent="0.2">
      <c r="B531" s="170"/>
      <c r="D531" s="162" t="s">
        <v>152</v>
      </c>
      <c r="E531" s="171" t="s">
        <v>1</v>
      </c>
      <c r="F531" s="172" t="s">
        <v>154</v>
      </c>
      <c r="H531" s="173">
        <v>3</v>
      </c>
      <c r="I531" s="174"/>
      <c r="L531" s="170"/>
      <c r="M531" s="175"/>
      <c r="N531" s="176"/>
      <c r="O531" s="176"/>
      <c r="P531" s="176"/>
      <c r="Q531" s="176"/>
      <c r="R531" s="176"/>
      <c r="S531" s="176"/>
      <c r="T531" s="177"/>
      <c r="AT531" s="171" t="s">
        <v>152</v>
      </c>
      <c r="AU531" s="171" t="s">
        <v>151</v>
      </c>
      <c r="AV531" s="14" t="s">
        <v>150</v>
      </c>
      <c r="AW531" s="14" t="s">
        <v>31</v>
      </c>
      <c r="AX531" s="14" t="s">
        <v>83</v>
      </c>
      <c r="AY531" s="171" t="s">
        <v>143</v>
      </c>
    </row>
    <row r="532" spans="1:65" s="2" customFormat="1" ht="24.2" customHeight="1" x14ac:dyDescent="0.2">
      <c r="A532" s="33"/>
      <c r="B532" s="146"/>
      <c r="C532" s="147" t="s">
        <v>444</v>
      </c>
      <c r="D532" s="197" t="s">
        <v>146</v>
      </c>
      <c r="E532" s="148" t="s">
        <v>703</v>
      </c>
      <c r="F532" s="149" t="s">
        <v>704</v>
      </c>
      <c r="G532" s="150" t="s">
        <v>178</v>
      </c>
      <c r="H532" s="151">
        <v>8</v>
      </c>
      <c r="I532" s="152"/>
      <c r="J532" s="153">
        <f>ROUND(I532*H532,2)</f>
        <v>0</v>
      </c>
      <c r="K532" s="154"/>
      <c r="L532" s="34"/>
      <c r="M532" s="155" t="s">
        <v>1</v>
      </c>
      <c r="N532" s="156" t="s">
        <v>41</v>
      </c>
      <c r="O532" s="59"/>
      <c r="P532" s="157">
        <f>O532*H532</f>
        <v>0</v>
      </c>
      <c r="Q532" s="157">
        <v>0</v>
      </c>
      <c r="R532" s="157">
        <f>Q532*H532</f>
        <v>0</v>
      </c>
      <c r="S532" s="157">
        <v>0</v>
      </c>
      <c r="T532" s="158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59" t="s">
        <v>182</v>
      </c>
      <c r="AT532" s="159" t="s">
        <v>146</v>
      </c>
      <c r="AU532" s="159" t="s">
        <v>151</v>
      </c>
      <c r="AY532" s="18" t="s">
        <v>143</v>
      </c>
      <c r="BE532" s="160">
        <f>IF(N532="základná",J532,0)</f>
        <v>0</v>
      </c>
      <c r="BF532" s="160">
        <f>IF(N532="znížená",J532,0)</f>
        <v>0</v>
      </c>
      <c r="BG532" s="160">
        <f>IF(N532="zákl. prenesená",J532,0)</f>
        <v>0</v>
      </c>
      <c r="BH532" s="160">
        <f>IF(N532="zníž. prenesená",J532,0)</f>
        <v>0</v>
      </c>
      <c r="BI532" s="160">
        <f>IF(N532="nulová",J532,0)</f>
        <v>0</v>
      </c>
      <c r="BJ532" s="18" t="s">
        <v>151</v>
      </c>
      <c r="BK532" s="160">
        <f>ROUND(I532*H532,2)</f>
        <v>0</v>
      </c>
      <c r="BL532" s="18" t="s">
        <v>182</v>
      </c>
      <c r="BM532" s="159" t="s">
        <v>705</v>
      </c>
    </row>
    <row r="533" spans="1:65" s="13" customFormat="1" x14ac:dyDescent="0.2">
      <c r="B533" s="161"/>
      <c r="D533" s="162" t="s">
        <v>152</v>
      </c>
      <c r="E533" s="163" t="s">
        <v>1</v>
      </c>
      <c r="F533" s="164" t="s">
        <v>706</v>
      </c>
      <c r="H533" s="165">
        <v>8</v>
      </c>
      <c r="I533" s="166"/>
      <c r="L533" s="161"/>
      <c r="M533" s="167"/>
      <c r="N533" s="168"/>
      <c r="O533" s="168"/>
      <c r="P533" s="168"/>
      <c r="Q533" s="168"/>
      <c r="R533" s="168"/>
      <c r="S533" s="168"/>
      <c r="T533" s="169"/>
      <c r="AT533" s="163" t="s">
        <v>152</v>
      </c>
      <c r="AU533" s="163" t="s">
        <v>151</v>
      </c>
      <c r="AV533" s="13" t="s">
        <v>151</v>
      </c>
      <c r="AW533" s="13" t="s">
        <v>31</v>
      </c>
      <c r="AX533" s="13" t="s">
        <v>75</v>
      </c>
      <c r="AY533" s="163" t="s">
        <v>143</v>
      </c>
    </row>
    <row r="534" spans="1:65" s="14" customFormat="1" x14ac:dyDescent="0.2">
      <c r="B534" s="170"/>
      <c r="D534" s="162" t="s">
        <v>152</v>
      </c>
      <c r="E534" s="171" t="s">
        <v>1</v>
      </c>
      <c r="F534" s="172" t="s">
        <v>154</v>
      </c>
      <c r="H534" s="173">
        <v>8</v>
      </c>
      <c r="I534" s="174"/>
      <c r="L534" s="170"/>
      <c r="M534" s="175"/>
      <c r="N534" s="176"/>
      <c r="O534" s="176"/>
      <c r="P534" s="176"/>
      <c r="Q534" s="176"/>
      <c r="R534" s="176"/>
      <c r="S534" s="176"/>
      <c r="T534" s="177"/>
      <c r="AT534" s="171" t="s">
        <v>152</v>
      </c>
      <c r="AU534" s="171" t="s">
        <v>151</v>
      </c>
      <c r="AV534" s="14" t="s">
        <v>150</v>
      </c>
      <c r="AW534" s="14" t="s">
        <v>31</v>
      </c>
      <c r="AX534" s="14" t="s">
        <v>83</v>
      </c>
      <c r="AY534" s="171" t="s">
        <v>143</v>
      </c>
    </row>
    <row r="535" spans="1:65" s="2" customFormat="1" ht="24.2" customHeight="1" x14ac:dyDescent="0.2">
      <c r="A535" s="33"/>
      <c r="B535" s="146"/>
      <c r="C535" s="147" t="s">
        <v>707</v>
      </c>
      <c r="D535" s="197" t="s">
        <v>146</v>
      </c>
      <c r="E535" s="148" t="s">
        <v>708</v>
      </c>
      <c r="F535" s="149" t="s">
        <v>709</v>
      </c>
      <c r="G535" s="150" t="s">
        <v>178</v>
      </c>
      <c r="H535" s="151">
        <v>7</v>
      </c>
      <c r="I535" s="152"/>
      <c r="J535" s="153">
        <f>ROUND(I535*H535,2)</f>
        <v>0</v>
      </c>
      <c r="K535" s="154"/>
      <c r="L535" s="34"/>
      <c r="M535" s="155" t="s">
        <v>1</v>
      </c>
      <c r="N535" s="156" t="s">
        <v>41</v>
      </c>
      <c r="O535" s="59"/>
      <c r="P535" s="157">
        <f>O535*H535</f>
        <v>0</v>
      </c>
      <c r="Q535" s="157">
        <v>0</v>
      </c>
      <c r="R535" s="157">
        <f>Q535*H535</f>
        <v>0</v>
      </c>
      <c r="S535" s="157">
        <v>0</v>
      </c>
      <c r="T535" s="158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59" t="s">
        <v>182</v>
      </c>
      <c r="AT535" s="159" t="s">
        <v>146</v>
      </c>
      <c r="AU535" s="159" t="s">
        <v>151</v>
      </c>
      <c r="AY535" s="18" t="s">
        <v>143</v>
      </c>
      <c r="BE535" s="160">
        <f>IF(N535="základná",J535,0)</f>
        <v>0</v>
      </c>
      <c r="BF535" s="160">
        <f>IF(N535="znížená",J535,0)</f>
        <v>0</v>
      </c>
      <c r="BG535" s="160">
        <f>IF(N535="zákl. prenesená",J535,0)</f>
        <v>0</v>
      </c>
      <c r="BH535" s="160">
        <f>IF(N535="zníž. prenesená",J535,0)</f>
        <v>0</v>
      </c>
      <c r="BI535" s="160">
        <f>IF(N535="nulová",J535,0)</f>
        <v>0</v>
      </c>
      <c r="BJ535" s="18" t="s">
        <v>151</v>
      </c>
      <c r="BK535" s="160">
        <f>ROUND(I535*H535,2)</f>
        <v>0</v>
      </c>
      <c r="BL535" s="18" t="s">
        <v>182</v>
      </c>
      <c r="BM535" s="159" t="s">
        <v>710</v>
      </c>
    </row>
    <row r="536" spans="1:65" s="13" customFormat="1" x14ac:dyDescent="0.2">
      <c r="B536" s="161"/>
      <c r="D536" s="162" t="s">
        <v>152</v>
      </c>
      <c r="E536" s="163" t="s">
        <v>1</v>
      </c>
      <c r="F536" s="164" t="s">
        <v>711</v>
      </c>
      <c r="H536" s="165">
        <v>7</v>
      </c>
      <c r="I536" s="166"/>
      <c r="L536" s="161"/>
      <c r="M536" s="167"/>
      <c r="N536" s="168"/>
      <c r="O536" s="168"/>
      <c r="P536" s="168"/>
      <c r="Q536" s="168"/>
      <c r="R536" s="168"/>
      <c r="S536" s="168"/>
      <c r="T536" s="169"/>
      <c r="AT536" s="163" t="s">
        <v>152</v>
      </c>
      <c r="AU536" s="163" t="s">
        <v>151</v>
      </c>
      <c r="AV536" s="13" t="s">
        <v>151</v>
      </c>
      <c r="AW536" s="13" t="s">
        <v>31</v>
      </c>
      <c r="AX536" s="13" t="s">
        <v>75</v>
      </c>
      <c r="AY536" s="163" t="s">
        <v>143</v>
      </c>
    </row>
    <row r="537" spans="1:65" s="14" customFormat="1" x14ac:dyDescent="0.2">
      <c r="B537" s="170"/>
      <c r="D537" s="162" t="s">
        <v>152</v>
      </c>
      <c r="E537" s="171" t="s">
        <v>1</v>
      </c>
      <c r="F537" s="172" t="s">
        <v>154</v>
      </c>
      <c r="H537" s="173">
        <v>7</v>
      </c>
      <c r="I537" s="174"/>
      <c r="L537" s="170"/>
      <c r="M537" s="175"/>
      <c r="N537" s="176"/>
      <c r="O537" s="176"/>
      <c r="P537" s="176"/>
      <c r="Q537" s="176"/>
      <c r="R537" s="176"/>
      <c r="S537" s="176"/>
      <c r="T537" s="177"/>
      <c r="AT537" s="171" t="s">
        <v>152</v>
      </c>
      <c r="AU537" s="171" t="s">
        <v>151</v>
      </c>
      <c r="AV537" s="14" t="s">
        <v>150</v>
      </c>
      <c r="AW537" s="14" t="s">
        <v>31</v>
      </c>
      <c r="AX537" s="14" t="s">
        <v>83</v>
      </c>
      <c r="AY537" s="171" t="s">
        <v>143</v>
      </c>
    </row>
    <row r="538" spans="1:65" s="2" customFormat="1" ht="24.2" customHeight="1" x14ac:dyDescent="0.2">
      <c r="A538" s="33"/>
      <c r="B538" s="146"/>
      <c r="C538" s="147" t="s">
        <v>712</v>
      </c>
      <c r="D538" s="197" t="s">
        <v>146</v>
      </c>
      <c r="E538" s="148" t="s">
        <v>713</v>
      </c>
      <c r="F538" s="149" t="s">
        <v>714</v>
      </c>
      <c r="G538" s="150" t="s">
        <v>314</v>
      </c>
      <c r="H538" s="151">
        <v>41.25</v>
      </c>
      <c r="I538" s="152"/>
      <c r="J538" s="153">
        <f>ROUND(I538*H538,2)</f>
        <v>0</v>
      </c>
      <c r="K538" s="154"/>
      <c r="L538" s="34"/>
      <c r="M538" s="155" t="s">
        <v>1</v>
      </c>
      <c r="N538" s="156" t="s">
        <v>41</v>
      </c>
      <c r="O538" s="59"/>
      <c r="P538" s="157">
        <f>O538*H538</f>
        <v>0</v>
      </c>
      <c r="Q538" s="157">
        <v>0</v>
      </c>
      <c r="R538" s="157">
        <f>Q538*H538</f>
        <v>0</v>
      </c>
      <c r="S538" s="157">
        <v>0</v>
      </c>
      <c r="T538" s="158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59" t="s">
        <v>182</v>
      </c>
      <c r="AT538" s="159" t="s">
        <v>146</v>
      </c>
      <c r="AU538" s="159" t="s">
        <v>151</v>
      </c>
      <c r="AY538" s="18" t="s">
        <v>143</v>
      </c>
      <c r="BE538" s="160">
        <f>IF(N538="základná",J538,0)</f>
        <v>0</v>
      </c>
      <c r="BF538" s="160">
        <f>IF(N538="znížená",J538,0)</f>
        <v>0</v>
      </c>
      <c r="BG538" s="160">
        <f>IF(N538="zákl. prenesená",J538,0)</f>
        <v>0</v>
      </c>
      <c r="BH538" s="160">
        <f>IF(N538="zníž. prenesená",J538,0)</f>
        <v>0</v>
      </c>
      <c r="BI538" s="160">
        <f>IF(N538="nulová",J538,0)</f>
        <v>0</v>
      </c>
      <c r="BJ538" s="18" t="s">
        <v>151</v>
      </c>
      <c r="BK538" s="160">
        <f>ROUND(I538*H538,2)</f>
        <v>0</v>
      </c>
      <c r="BL538" s="18" t="s">
        <v>182</v>
      </c>
      <c r="BM538" s="159" t="s">
        <v>715</v>
      </c>
    </row>
    <row r="539" spans="1:65" s="13" customFormat="1" x14ac:dyDescent="0.2">
      <c r="B539" s="161"/>
      <c r="D539" s="162" t="s">
        <v>152</v>
      </c>
      <c r="E539" s="163" t="s">
        <v>1</v>
      </c>
      <c r="F539" s="164" t="s">
        <v>716</v>
      </c>
      <c r="H539" s="165">
        <v>41.25</v>
      </c>
      <c r="I539" s="166"/>
      <c r="L539" s="161"/>
      <c r="M539" s="167"/>
      <c r="N539" s="168"/>
      <c r="O539" s="168"/>
      <c r="P539" s="168"/>
      <c r="Q539" s="168"/>
      <c r="R539" s="168"/>
      <c r="S539" s="168"/>
      <c r="T539" s="169"/>
      <c r="AT539" s="163" t="s">
        <v>152</v>
      </c>
      <c r="AU539" s="163" t="s">
        <v>151</v>
      </c>
      <c r="AV539" s="13" t="s">
        <v>151</v>
      </c>
      <c r="AW539" s="13" t="s">
        <v>31</v>
      </c>
      <c r="AX539" s="13" t="s">
        <v>75</v>
      </c>
      <c r="AY539" s="163" t="s">
        <v>143</v>
      </c>
    </row>
    <row r="540" spans="1:65" s="14" customFormat="1" x14ac:dyDescent="0.2">
      <c r="B540" s="170"/>
      <c r="D540" s="162" t="s">
        <v>152</v>
      </c>
      <c r="E540" s="171" t="s">
        <v>1</v>
      </c>
      <c r="F540" s="172" t="s">
        <v>154</v>
      </c>
      <c r="H540" s="173">
        <v>41.25</v>
      </c>
      <c r="I540" s="174"/>
      <c r="L540" s="170"/>
      <c r="M540" s="175"/>
      <c r="N540" s="176"/>
      <c r="O540" s="176"/>
      <c r="P540" s="176"/>
      <c r="Q540" s="176"/>
      <c r="R540" s="176"/>
      <c r="S540" s="176"/>
      <c r="T540" s="177"/>
      <c r="AT540" s="171" t="s">
        <v>152</v>
      </c>
      <c r="AU540" s="171" t="s">
        <v>151</v>
      </c>
      <c r="AV540" s="14" t="s">
        <v>150</v>
      </c>
      <c r="AW540" s="14" t="s">
        <v>31</v>
      </c>
      <c r="AX540" s="14" t="s">
        <v>83</v>
      </c>
      <c r="AY540" s="171" t="s">
        <v>143</v>
      </c>
    </row>
    <row r="541" spans="1:65" s="2" customFormat="1" ht="24.2" customHeight="1" x14ac:dyDescent="0.2">
      <c r="A541" s="33"/>
      <c r="B541" s="146"/>
      <c r="C541" s="147" t="s">
        <v>717</v>
      </c>
      <c r="D541" s="197" t="s">
        <v>146</v>
      </c>
      <c r="E541" s="148" t="s">
        <v>718</v>
      </c>
      <c r="F541" s="149" t="s">
        <v>719</v>
      </c>
      <c r="G541" s="150" t="s">
        <v>314</v>
      </c>
      <c r="H541" s="151">
        <v>2.5</v>
      </c>
      <c r="I541" s="152"/>
      <c r="J541" s="153">
        <f>ROUND(I541*H541,2)</f>
        <v>0</v>
      </c>
      <c r="K541" s="154"/>
      <c r="L541" s="34"/>
      <c r="M541" s="155" t="s">
        <v>1</v>
      </c>
      <c r="N541" s="156" t="s">
        <v>41</v>
      </c>
      <c r="O541" s="59"/>
      <c r="P541" s="157">
        <f>O541*H541</f>
        <v>0</v>
      </c>
      <c r="Q541" s="157">
        <v>0</v>
      </c>
      <c r="R541" s="157">
        <f>Q541*H541</f>
        <v>0</v>
      </c>
      <c r="S541" s="157">
        <v>0</v>
      </c>
      <c r="T541" s="158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59" t="s">
        <v>182</v>
      </c>
      <c r="AT541" s="159" t="s">
        <v>146</v>
      </c>
      <c r="AU541" s="159" t="s">
        <v>151</v>
      </c>
      <c r="AY541" s="18" t="s">
        <v>143</v>
      </c>
      <c r="BE541" s="160">
        <f>IF(N541="základná",J541,0)</f>
        <v>0</v>
      </c>
      <c r="BF541" s="160">
        <f>IF(N541="znížená",J541,0)</f>
        <v>0</v>
      </c>
      <c r="BG541" s="160">
        <f>IF(N541="zákl. prenesená",J541,0)</f>
        <v>0</v>
      </c>
      <c r="BH541" s="160">
        <f>IF(N541="zníž. prenesená",J541,0)</f>
        <v>0</v>
      </c>
      <c r="BI541" s="160">
        <f>IF(N541="nulová",J541,0)</f>
        <v>0</v>
      </c>
      <c r="BJ541" s="18" t="s">
        <v>151</v>
      </c>
      <c r="BK541" s="160">
        <f>ROUND(I541*H541,2)</f>
        <v>0</v>
      </c>
      <c r="BL541" s="18" t="s">
        <v>182</v>
      </c>
      <c r="BM541" s="159" t="s">
        <v>720</v>
      </c>
    </row>
    <row r="542" spans="1:65" s="13" customFormat="1" x14ac:dyDescent="0.2">
      <c r="B542" s="161"/>
      <c r="D542" s="162" t="s">
        <v>152</v>
      </c>
      <c r="E542" s="163" t="s">
        <v>1</v>
      </c>
      <c r="F542" s="164" t="s">
        <v>721</v>
      </c>
      <c r="H542" s="165">
        <v>2.5</v>
      </c>
      <c r="I542" s="166"/>
      <c r="L542" s="161"/>
      <c r="M542" s="167"/>
      <c r="N542" s="168"/>
      <c r="O542" s="168"/>
      <c r="P542" s="168"/>
      <c r="Q542" s="168"/>
      <c r="R542" s="168"/>
      <c r="S542" s="168"/>
      <c r="T542" s="169"/>
      <c r="AT542" s="163" t="s">
        <v>152</v>
      </c>
      <c r="AU542" s="163" t="s">
        <v>151</v>
      </c>
      <c r="AV542" s="13" t="s">
        <v>151</v>
      </c>
      <c r="AW542" s="13" t="s">
        <v>31</v>
      </c>
      <c r="AX542" s="13" t="s">
        <v>75</v>
      </c>
      <c r="AY542" s="163" t="s">
        <v>143</v>
      </c>
    </row>
    <row r="543" spans="1:65" s="14" customFormat="1" x14ac:dyDescent="0.2">
      <c r="B543" s="170"/>
      <c r="D543" s="162" t="s">
        <v>152</v>
      </c>
      <c r="E543" s="171" t="s">
        <v>1</v>
      </c>
      <c r="F543" s="172" t="s">
        <v>154</v>
      </c>
      <c r="H543" s="173">
        <v>2.5</v>
      </c>
      <c r="I543" s="174"/>
      <c r="L543" s="170"/>
      <c r="M543" s="175"/>
      <c r="N543" s="176"/>
      <c r="O543" s="176"/>
      <c r="P543" s="176"/>
      <c r="Q543" s="176"/>
      <c r="R543" s="176"/>
      <c r="S543" s="176"/>
      <c r="T543" s="177"/>
      <c r="AT543" s="171" t="s">
        <v>152</v>
      </c>
      <c r="AU543" s="171" t="s">
        <v>151</v>
      </c>
      <c r="AV543" s="14" t="s">
        <v>150</v>
      </c>
      <c r="AW543" s="14" t="s">
        <v>31</v>
      </c>
      <c r="AX543" s="14" t="s">
        <v>83</v>
      </c>
      <c r="AY543" s="171" t="s">
        <v>143</v>
      </c>
    </row>
    <row r="544" spans="1:65" s="2" customFormat="1" ht="24.2" customHeight="1" x14ac:dyDescent="0.2">
      <c r="A544" s="33"/>
      <c r="B544" s="146"/>
      <c r="C544" s="147" t="s">
        <v>451</v>
      </c>
      <c r="D544" s="197" t="s">
        <v>146</v>
      </c>
      <c r="E544" s="148" t="s">
        <v>722</v>
      </c>
      <c r="F544" s="149" t="s">
        <v>723</v>
      </c>
      <c r="G544" s="150" t="s">
        <v>333</v>
      </c>
      <c r="H544" s="151">
        <v>0.50600000000000001</v>
      </c>
      <c r="I544" s="152"/>
      <c r="J544" s="153">
        <f>ROUND(I544*H544,2)</f>
        <v>0</v>
      </c>
      <c r="K544" s="154"/>
      <c r="L544" s="34"/>
      <c r="M544" s="155" t="s">
        <v>1</v>
      </c>
      <c r="N544" s="156" t="s">
        <v>41</v>
      </c>
      <c r="O544" s="59"/>
      <c r="P544" s="157">
        <f>O544*H544</f>
        <v>0</v>
      </c>
      <c r="Q544" s="157">
        <v>0</v>
      </c>
      <c r="R544" s="157">
        <f>Q544*H544</f>
        <v>0</v>
      </c>
      <c r="S544" s="157">
        <v>0</v>
      </c>
      <c r="T544" s="158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59" t="s">
        <v>182</v>
      </c>
      <c r="AT544" s="159" t="s">
        <v>146</v>
      </c>
      <c r="AU544" s="159" t="s">
        <v>151</v>
      </c>
      <c r="AY544" s="18" t="s">
        <v>143</v>
      </c>
      <c r="BE544" s="160">
        <f>IF(N544="základná",J544,0)</f>
        <v>0</v>
      </c>
      <c r="BF544" s="160">
        <f>IF(N544="znížená",J544,0)</f>
        <v>0</v>
      </c>
      <c r="BG544" s="160">
        <f>IF(N544="zákl. prenesená",J544,0)</f>
        <v>0</v>
      </c>
      <c r="BH544" s="160">
        <f>IF(N544="zníž. prenesená",J544,0)</f>
        <v>0</v>
      </c>
      <c r="BI544" s="160">
        <f>IF(N544="nulová",J544,0)</f>
        <v>0</v>
      </c>
      <c r="BJ544" s="18" t="s">
        <v>151</v>
      </c>
      <c r="BK544" s="160">
        <f>ROUND(I544*H544,2)</f>
        <v>0</v>
      </c>
      <c r="BL544" s="18" t="s">
        <v>182</v>
      </c>
      <c r="BM544" s="159" t="s">
        <v>724</v>
      </c>
    </row>
    <row r="545" spans="1:65" s="13" customFormat="1" x14ac:dyDescent="0.2">
      <c r="B545" s="161"/>
      <c r="D545" s="162" t="s">
        <v>152</v>
      </c>
      <c r="E545" s="163" t="s">
        <v>1</v>
      </c>
      <c r="F545" s="164" t="s">
        <v>725</v>
      </c>
      <c r="H545" s="165">
        <v>0.50600000000000001</v>
      </c>
      <c r="I545" s="166"/>
      <c r="L545" s="161"/>
      <c r="M545" s="167"/>
      <c r="N545" s="168"/>
      <c r="O545" s="168"/>
      <c r="P545" s="168"/>
      <c r="Q545" s="168"/>
      <c r="R545" s="168"/>
      <c r="S545" s="168"/>
      <c r="T545" s="169"/>
      <c r="AT545" s="163" t="s">
        <v>152</v>
      </c>
      <c r="AU545" s="163" t="s">
        <v>151</v>
      </c>
      <c r="AV545" s="13" t="s">
        <v>151</v>
      </c>
      <c r="AW545" s="13" t="s">
        <v>31</v>
      </c>
      <c r="AX545" s="13" t="s">
        <v>75</v>
      </c>
      <c r="AY545" s="163" t="s">
        <v>143</v>
      </c>
    </row>
    <row r="546" spans="1:65" s="14" customFormat="1" x14ac:dyDescent="0.2">
      <c r="B546" s="170"/>
      <c r="D546" s="162" t="s">
        <v>152</v>
      </c>
      <c r="E546" s="171" t="s">
        <v>1</v>
      </c>
      <c r="F546" s="172" t="s">
        <v>154</v>
      </c>
      <c r="H546" s="173">
        <v>0.50600000000000001</v>
      </c>
      <c r="I546" s="174"/>
      <c r="L546" s="170"/>
      <c r="M546" s="175"/>
      <c r="N546" s="176"/>
      <c r="O546" s="176"/>
      <c r="P546" s="176"/>
      <c r="Q546" s="176"/>
      <c r="R546" s="176"/>
      <c r="S546" s="176"/>
      <c r="T546" s="177"/>
      <c r="AT546" s="171" t="s">
        <v>152</v>
      </c>
      <c r="AU546" s="171" t="s">
        <v>151</v>
      </c>
      <c r="AV546" s="14" t="s">
        <v>150</v>
      </c>
      <c r="AW546" s="14" t="s">
        <v>31</v>
      </c>
      <c r="AX546" s="14" t="s">
        <v>83</v>
      </c>
      <c r="AY546" s="171" t="s">
        <v>143</v>
      </c>
    </row>
    <row r="547" spans="1:65" s="2" customFormat="1" ht="24.2" customHeight="1" x14ac:dyDescent="0.2">
      <c r="A547" s="33"/>
      <c r="B547" s="146"/>
      <c r="C547" s="147" t="s">
        <v>726</v>
      </c>
      <c r="D547" s="197" t="s">
        <v>146</v>
      </c>
      <c r="E547" s="148" t="s">
        <v>727</v>
      </c>
      <c r="F547" s="149" t="s">
        <v>728</v>
      </c>
      <c r="G547" s="150" t="s">
        <v>178</v>
      </c>
      <c r="H547" s="151">
        <v>1</v>
      </c>
      <c r="I547" s="152"/>
      <c r="J547" s="153">
        <f>ROUND(I547*H547,2)</f>
        <v>0</v>
      </c>
      <c r="K547" s="154"/>
      <c r="L547" s="34"/>
      <c r="M547" s="155" t="s">
        <v>1</v>
      </c>
      <c r="N547" s="156" t="s">
        <v>41</v>
      </c>
      <c r="O547" s="59"/>
      <c r="P547" s="157">
        <f>O547*H547</f>
        <v>0</v>
      </c>
      <c r="Q547" s="157">
        <v>0</v>
      </c>
      <c r="R547" s="157">
        <f>Q547*H547</f>
        <v>0</v>
      </c>
      <c r="S547" s="157">
        <v>0</v>
      </c>
      <c r="T547" s="158">
        <f>S547*H547</f>
        <v>0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59" t="s">
        <v>182</v>
      </c>
      <c r="AT547" s="159" t="s">
        <v>146</v>
      </c>
      <c r="AU547" s="159" t="s">
        <v>151</v>
      </c>
      <c r="AY547" s="18" t="s">
        <v>143</v>
      </c>
      <c r="BE547" s="160">
        <f>IF(N547="základná",J547,0)</f>
        <v>0</v>
      </c>
      <c r="BF547" s="160">
        <f>IF(N547="znížená",J547,0)</f>
        <v>0</v>
      </c>
      <c r="BG547" s="160">
        <f>IF(N547="zákl. prenesená",J547,0)</f>
        <v>0</v>
      </c>
      <c r="BH547" s="160">
        <f>IF(N547="zníž. prenesená",J547,0)</f>
        <v>0</v>
      </c>
      <c r="BI547" s="160">
        <f>IF(N547="nulová",J547,0)</f>
        <v>0</v>
      </c>
      <c r="BJ547" s="18" t="s">
        <v>151</v>
      </c>
      <c r="BK547" s="160">
        <f>ROUND(I547*H547,2)</f>
        <v>0</v>
      </c>
      <c r="BL547" s="18" t="s">
        <v>182</v>
      </c>
      <c r="BM547" s="159" t="s">
        <v>729</v>
      </c>
    </row>
    <row r="548" spans="1:65" s="13" customFormat="1" x14ac:dyDescent="0.2">
      <c r="B548" s="161"/>
      <c r="D548" s="162" t="s">
        <v>152</v>
      </c>
      <c r="E548" s="163" t="s">
        <v>1</v>
      </c>
      <c r="F548" s="164" t="s">
        <v>83</v>
      </c>
      <c r="H548" s="165">
        <v>1</v>
      </c>
      <c r="I548" s="166"/>
      <c r="L548" s="161"/>
      <c r="M548" s="167"/>
      <c r="N548" s="168"/>
      <c r="O548" s="168"/>
      <c r="P548" s="168"/>
      <c r="Q548" s="168"/>
      <c r="R548" s="168"/>
      <c r="S548" s="168"/>
      <c r="T548" s="169"/>
      <c r="AT548" s="163" t="s">
        <v>152</v>
      </c>
      <c r="AU548" s="163" t="s">
        <v>151</v>
      </c>
      <c r="AV548" s="13" t="s">
        <v>151</v>
      </c>
      <c r="AW548" s="13" t="s">
        <v>31</v>
      </c>
      <c r="AX548" s="13" t="s">
        <v>75</v>
      </c>
      <c r="AY548" s="163" t="s">
        <v>143</v>
      </c>
    </row>
    <row r="549" spans="1:65" s="14" customFormat="1" x14ac:dyDescent="0.2">
      <c r="B549" s="170"/>
      <c r="D549" s="162" t="s">
        <v>152</v>
      </c>
      <c r="E549" s="171" t="s">
        <v>1</v>
      </c>
      <c r="F549" s="172" t="s">
        <v>154</v>
      </c>
      <c r="H549" s="173">
        <v>1</v>
      </c>
      <c r="I549" s="174"/>
      <c r="L549" s="170"/>
      <c r="M549" s="175"/>
      <c r="N549" s="176"/>
      <c r="O549" s="176"/>
      <c r="P549" s="176"/>
      <c r="Q549" s="176"/>
      <c r="R549" s="176"/>
      <c r="S549" s="176"/>
      <c r="T549" s="177"/>
      <c r="AT549" s="171" t="s">
        <v>152</v>
      </c>
      <c r="AU549" s="171" t="s">
        <v>151</v>
      </c>
      <c r="AV549" s="14" t="s">
        <v>150</v>
      </c>
      <c r="AW549" s="14" t="s">
        <v>31</v>
      </c>
      <c r="AX549" s="14" t="s">
        <v>83</v>
      </c>
      <c r="AY549" s="171" t="s">
        <v>143</v>
      </c>
    </row>
    <row r="550" spans="1:65" s="2" customFormat="1" ht="24.2" customHeight="1" x14ac:dyDescent="0.2">
      <c r="A550" s="33"/>
      <c r="B550" s="146"/>
      <c r="C550" s="147" t="s">
        <v>730</v>
      </c>
      <c r="D550" s="197" t="s">
        <v>146</v>
      </c>
      <c r="E550" s="148" t="s">
        <v>731</v>
      </c>
      <c r="F550" s="149" t="s">
        <v>732</v>
      </c>
      <c r="G550" s="150" t="s">
        <v>454</v>
      </c>
      <c r="H550" s="199"/>
      <c r="I550" s="152"/>
      <c r="J550" s="153">
        <f>ROUND(I550*H550,2)</f>
        <v>0</v>
      </c>
      <c r="K550" s="154"/>
      <c r="L550" s="34"/>
      <c r="M550" s="155" t="s">
        <v>1</v>
      </c>
      <c r="N550" s="156" t="s">
        <v>41</v>
      </c>
      <c r="O550" s="59"/>
      <c r="P550" s="157">
        <f>O550*H550</f>
        <v>0</v>
      </c>
      <c r="Q550" s="157">
        <v>0</v>
      </c>
      <c r="R550" s="157">
        <f>Q550*H550</f>
        <v>0</v>
      </c>
      <c r="S550" s="157">
        <v>0</v>
      </c>
      <c r="T550" s="158">
        <f>S550*H550</f>
        <v>0</v>
      </c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R550" s="159" t="s">
        <v>182</v>
      </c>
      <c r="AT550" s="159" t="s">
        <v>146</v>
      </c>
      <c r="AU550" s="159" t="s">
        <v>151</v>
      </c>
      <c r="AY550" s="18" t="s">
        <v>143</v>
      </c>
      <c r="BE550" s="160">
        <f>IF(N550="základná",J550,0)</f>
        <v>0</v>
      </c>
      <c r="BF550" s="160">
        <f>IF(N550="znížená",J550,0)</f>
        <v>0</v>
      </c>
      <c r="BG550" s="160">
        <f>IF(N550="zákl. prenesená",J550,0)</f>
        <v>0</v>
      </c>
      <c r="BH550" s="160">
        <f>IF(N550="zníž. prenesená",J550,0)</f>
        <v>0</v>
      </c>
      <c r="BI550" s="160">
        <f>IF(N550="nulová",J550,0)</f>
        <v>0</v>
      </c>
      <c r="BJ550" s="18" t="s">
        <v>151</v>
      </c>
      <c r="BK550" s="160">
        <f>ROUND(I550*H550,2)</f>
        <v>0</v>
      </c>
      <c r="BL550" s="18" t="s">
        <v>182</v>
      </c>
      <c r="BM550" s="159" t="s">
        <v>733</v>
      </c>
    </row>
    <row r="551" spans="1:65" s="12" customFormat="1" ht="22.9" customHeight="1" x14ac:dyDescent="0.2">
      <c r="B551" s="134"/>
      <c r="D551" s="135" t="s">
        <v>74</v>
      </c>
      <c r="E551" s="144" t="s">
        <v>734</v>
      </c>
      <c r="F551" s="144" t="s">
        <v>735</v>
      </c>
      <c r="I551" s="137"/>
      <c r="J551" s="145">
        <f>BK551</f>
        <v>0</v>
      </c>
      <c r="L551" s="134"/>
      <c r="M551" s="138"/>
      <c r="N551" s="139"/>
      <c r="O551" s="139"/>
      <c r="P551" s="140">
        <f>SUM(P552:P705)</f>
        <v>0</v>
      </c>
      <c r="Q551" s="139"/>
      <c r="R551" s="140">
        <f>SUM(R552:R705)</f>
        <v>0</v>
      </c>
      <c r="S551" s="139"/>
      <c r="T551" s="141">
        <f>SUM(T552:T705)</f>
        <v>0</v>
      </c>
      <c r="AR551" s="135" t="s">
        <v>151</v>
      </c>
      <c r="AT551" s="142" t="s">
        <v>74</v>
      </c>
      <c r="AU551" s="142" t="s">
        <v>83</v>
      </c>
      <c r="AY551" s="135" t="s">
        <v>143</v>
      </c>
      <c r="BK551" s="143">
        <f>SUM(BK552:BK705)</f>
        <v>0</v>
      </c>
    </row>
    <row r="552" spans="1:65" s="2" customFormat="1" ht="24.2" customHeight="1" x14ac:dyDescent="0.2">
      <c r="A552" s="33"/>
      <c r="B552" s="146"/>
      <c r="C552" s="147" t="s">
        <v>736</v>
      </c>
      <c r="D552" s="197" t="s">
        <v>146</v>
      </c>
      <c r="E552" s="148" t="s">
        <v>737</v>
      </c>
      <c r="F552" s="149" t="s">
        <v>738</v>
      </c>
      <c r="G552" s="150" t="s">
        <v>314</v>
      </c>
      <c r="H552" s="151">
        <v>0</v>
      </c>
      <c r="I552" s="152"/>
      <c r="J552" s="153">
        <f>ROUND(I552*H552,2)</f>
        <v>0</v>
      </c>
      <c r="K552" s="154"/>
      <c r="L552" s="34"/>
      <c r="M552" s="155" t="s">
        <v>1</v>
      </c>
      <c r="N552" s="156" t="s">
        <v>41</v>
      </c>
      <c r="O552" s="59"/>
      <c r="P552" s="157">
        <f>O552*H552</f>
        <v>0</v>
      </c>
      <c r="Q552" s="157">
        <v>0</v>
      </c>
      <c r="R552" s="157">
        <f>Q552*H552</f>
        <v>0</v>
      </c>
      <c r="S552" s="157">
        <v>0</v>
      </c>
      <c r="T552" s="158">
        <f>S552*H552</f>
        <v>0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59" t="s">
        <v>182</v>
      </c>
      <c r="AT552" s="159" t="s">
        <v>146</v>
      </c>
      <c r="AU552" s="159" t="s">
        <v>151</v>
      </c>
      <c r="AY552" s="18" t="s">
        <v>143</v>
      </c>
      <c r="BE552" s="160">
        <f>IF(N552="základná",J552,0)</f>
        <v>0</v>
      </c>
      <c r="BF552" s="160">
        <f>IF(N552="znížená",J552,0)</f>
        <v>0</v>
      </c>
      <c r="BG552" s="160">
        <f>IF(N552="zákl. prenesená",J552,0)</f>
        <v>0</v>
      </c>
      <c r="BH552" s="160">
        <f>IF(N552="zníž. prenesená",J552,0)</f>
        <v>0</v>
      </c>
      <c r="BI552" s="160">
        <f>IF(N552="nulová",J552,0)</f>
        <v>0</v>
      </c>
      <c r="BJ552" s="18" t="s">
        <v>151</v>
      </c>
      <c r="BK552" s="160">
        <f>ROUND(I552*H552,2)</f>
        <v>0</v>
      </c>
      <c r="BL552" s="18" t="s">
        <v>182</v>
      </c>
      <c r="BM552" s="159" t="s">
        <v>739</v>
      </c>
    </row>
    <row r="553" spans="1:65" s="13" customFormat="1" x14ac:dyDescent="0.2">
      <c r="B553" s="161"/>
      <c r="D553" s="162" t="s">
        <v>152</v>
      </c>
      <c r="E553" s="163" t="s">
        <v>1</v>
      </c>
      <c r="F553" s="164" t="s">
        <v>75</v>
      </c>
      <c r="H553" s="165">
        <v>0</v>
      </c>
      <c r="I553" s="166"/>
      <c r="L553" s="161"/>
      <c r="M553" s="167"/>
      <c r="N553" s="168"/>
      <c r="O553" s="168"/>
      <c r="P553" s="168"/>
      <c r="Q553" s="168"/>
      <c r="R553" s="168"/>
      <c r="S553" s="168"/>
      <c r="T553" s="169"/>
      <c r="AT553" s="163" t="s">
        <v>152</v>
      </c>
      <c r="AU553" s="163" t="s">
        <v>151</v>
      </c>
      <c r="AV553" s="13" t="s">
        <v>151</v>
      </c>
      <c r="AW553" s="13" t="s">
        <v>31</v>
      </c>
      <c r="AX553" s="13" t="s">
        <v>75</v>
      </c>
      <c r="AY553" s="163" t="s">
        <v>143</v>
      </c>
    </row>
    <row r="554" spans="1:65" s="14" customFormat="1" x14ac:dyDescent="0.2">
      <c r="B554" s="170"/>
      <c r="D554" s="162" t="s">
        <v>152</v>
      </c>
      <c r="E554" s="171" t="s">
        <v>1</v>
      </c>
      <c r="F554" s="172" t="s">
        <v>154</v>
      </c>
      <c r="H554" s="173">
        <v>0</v>
      </c>
      <c r="I554" s="174"/>
      <c r="L554" s="170"/>
      <c r="M554" s="175"/>
      <c r="N554" s="176"/>
      <c r="O554" s="176"/>
      <c r="P554" s="176"/>
      <c r="Q554" s="176"/>
      <c r="R554" s="176"/>
      <c r="S554" s="176"/>
      <c r="T554" s="177"/>
      <c r="AT554" s="171" t="s">
        <v>152</v>
      </c>
      <c r="AU554" s="171" t="s">
        <v>151</v>
      </c>
      <c r="AV554" s="14" t="s">
        <v>150</v>
      </c>
      <c r="AW554" s="14" t="s">
        <v>31</v>
      </c>
      <c r="AX554" s="14" t="s">
        <v>83</v>
      </c>
      <c r="AY554" s="171" t="s">
        <v>143</v>
      </c>
    </row>
    <row r="555" spans="1:65" s="2" customFormat="1" ht="24.2" customHeight="1" x14ac:dyDescent="0.2">
      <c r="A555" s="33"/>
      <c r="B555" s="146"/>
      <c r="C555" s="147" t="s">
        <v>740</v>
      </c>
      <c r="D555" s="197" t="s">
        <v>146</v>
      </c>
      <c r="E555" s="148" t="s">
        <v>741</v>
      </c>
      <c r="F555" s="149" t="s">
        <v>742</v>
      </c>
      <c r="G555" s="150" t="s">
        <v>314</v>
      </c>
      <c r="H555" s="151">
        <v>0</v>
      </c>
      <c r="I555" s="152"/>
      <c r="J555" s="153">
        <f>ROUND(I555*H555,2)</f>
        <v>0</v>
      </c>
      <c r="K555" s="154"/>
      <c r="L555" s="34"/>
      <c r="M555" s="155" t="s">
        <v>1</v>
      </c>
      <c r="N555" s="156" t="s">
        <v>41</v>
      </c>
      <c r="O555" s="59"/>
      <c r="P555" s="157">
        <f>O555*H555</f>
        <v>0</v>
      </c>
      <c r="Q555" s="157">
        <v>0</v>
      </c>
      <c r="R555" s="157">
        <f>Q555*H555</f>
        <v>0</v>
      </c>
      <c r="S555" s="157">
        <v>0</v>
      </c>
      <c r="T555" s="158">
        <f>S555*H555</f>
        <v>0</v>
      </c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R555" s="159" t="s">
        <v>182</v>
      </c>
      <c r="AT555" s="159" t="s">
        <v>146</v>
      </c>
      <c r="AU555" s="159" t="s">
        <v>151</v>
      </c>
      <c r="AY555" s="18" t="s">
        <v>143</v>
      </c>
      <c r="BE555" s="160">
        <f>IF(N555="základná",J555,0)</f>
        <v>0</v>
      </c>
      <c r="BF555" s="160">
        <f>IF(N555="znížená",J555,0)</f>
        <v>0</v>
      </c>
      <c r="BG555" s="160">
        <f>IF(N555="zákl. prenesená",J555,0)</f>
        <v>0</v>
      </c>
      <c r="BH555" s="160">
        <f>IF(N555="zníž. prenesená",J555,0)</f>
        <v>0</v>
      </c>
      <c r="BI555" s="160">
        <f>IF(N555="nulová",J555,0)</f>
        <v>0</v>
      </c>
      <c r="BJ555" s="18" t="s">
        <v>151</v>
      </c>
      <c r="BK555" s="160">
        <f>ROUND(I555*H555,2)</f>
        <v>0</v>
      </c>
      <c r="BL555" s="18" t="s">
        <v>182</v>
      </c>
      <c r="BM555" s="159" t="s">
        <v>743</v>
      </c>
    </row>
    <row r="556" spans="1:65" s="13" customFormat="1" x14ac:dyDescent="0.2">
      <c r="B556" s="161"/>
      <c r="D556" s="162" t="s">
        <v>152</v>
      </c>
      <c r="E556" s="163" t="s">
        <v>1</v>
      </c>
      <c r="F556" s="164" t="s">
        <v>75</v>
      </c>
      <c r="H556" s="165">
        <v>0</v>
      </c>
      <c r="I556" s="166"/>
      <c r="L556" s="161"/>
      <c r="M556" s="167"/>
      <c r="N556" s="168"/>
      <c r="O556" s="168"/>
      <c r="P556" s="168"/>
      <c r="Q556" s="168"/>
      <c r="R556" s="168"/>
      <c r="S556" s="168"/>
      <c r="T556" s="169"/>
      <c r="AT556" s="163" t="s">
        <v>152</v>
      </c>
      <c r="AU556" s="163" t="s">
        <v>151</v>
      </c>
      <c r="AV556" s="13" t="s">
        <v>151</v>
      </c>
      <c r="AW556" s="13" t="s">
        <v>31</v>
      </c>
      <c r="AX556" s="13" t="s">
        <v>75</v>
      </c>
      <c r="AY556" s="163" t="s">
        <v>143</v>
      </c>
    </row>
    <row r="557" spans="1:65" s="14" customFormat="1" x14ac:dyDescent="0.2">
      <c r="B557" s="170"/>
      <c r="D557" s="162" t="s">
        <v>152</v>
      </c>
      <c r="E557" s="171" t="s">
        <v>1</v>
      </c>
      <c r="F557" s="172" t="s">
        <v>154</v>
      </c>
      <c r="H557" s="173">
        <v>0</v>
      </c>
      <c r="I557" s="174"/>
      <c r="L557" s="170"/>
      <c r="M557" s="175"/>
      <c r="N557" s="176"/>
      <c r="O557" s="176"/>
      <c r="P557" s="176"/>
      <c r="Q557" s="176"/>
      <c r="R557" s="176"/>
      <c r="S557" s="176"/>
      <c r="T557" s="177"/>
      <c r="AT557" s="171" t="s">
        <v>152</v>
      </c>
      <c r="AU557" s="171" t="s">
        <v>151</v>
      </c>
      <c r="AV557" s="14" t="s">
        <v>150</v>
      </c>
      <c r="AW557" s="14" t="s">
        <v>31</v>
      </c>
      <c r="AX557" s="14" t="s">
        <v>83</v>
      </c>
      <c r="AY557" s="171" t="s">
        <v>143</v>
      </c>
    </row>
    <row r="558" spans="1:65" s="2" customFormat="1" ht="24.2" customHeight="1" x14ac:dyDescent="0.2">
      <c r="A558" s="33"/>
      <c r="B558" s="146"/>
      <c r="C558" s="147" t="s">
        <v>744</v>
      </c>
      <c r="D558" s="197" t="s">
        <v>146</v>
      </c>
      <c r="E558" s="148" t="s">
        <v>745</v>
      </c>
      <c r="F558" s="149" t="s">
        <v>746</v>
      </c>
      <c r="G558" s="150" t="s">
        <v>314</v>
      </c>
      <c r="H558" s="151">
        <v>10.595000000000001</v>
      </c>
      <c r="I558" s="152"/>
      <c r="J558" s="153">
        <f>ROUND(I558*H558,2)</f>
        <v>0</v>
      </c>
      <c r="K558" s="154"/>
      <c r="L558" s="34"/>
      <c r="M558" s="155" t="s">
        <v>1</v>
      </c>
      <c r="N558" s="156" t="s">
        <v>41</v>
      </c>
      <c r="O558" s="59"/>
      <c r="P558" s="157">
        <f>O558*H558</f>
        <v>0</v>
      </c>
      <c r="Q558" s="157">
        <v>0</v>
      </c>
      <c r="R558" s="157">
        <f>Q558*H558</f>
        <v>0</v>
      </c>
      <c r="S558" s="157">
        <v>0</v>
      </c>
      <c r="T558" s="158">
        <f>S558*H558</f>
        <v>0</v>
      </c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R558" s="159" t="s">
        <v>182</v>
      </c>
      <c r="AT558" s="159" t="s">
        <v>146</v>
      </c>
      <c r="AU558" s="159" t="s">
        <v>151</v>
      </c>
      <c r="AY558" s="18" t="s">
        <v>143</v>
      </c>
      <c r="BE558" s="160">
        <f>IF(N558="základná",J558,0)</f>
        <v>0</v>
      </c>
      <c r="BF558" s="160">
        <f>IF(N558="znížená",J558,0)</f>
        <v>0</v>
      </c>
      <c r="BG558" s="160">
        <f>IF(N558="zákl. prenesená",J558,0)</f>
        <v>0</v>
      </c>
      <c r="BH558" s="160">
        <f>IF(N558="zníž. prenesená",J558,0)</f>
        <v>0</v>
      </c>
      <c r="BI558" s="160">
        <f>IF(N558="nulová",J558,0)</f>
        <v>0</v>
      </c>
      <c r="BJ558" s="18" t="s">
        <v>151</v>
      </c>
      <c r="BK558" s="160">
        <f>ROUND(I558*H558,2)</f>
        <v>0</v>
      </c>
      <c r="BL558" s="18" t="s">
        <v>182</v>
      </c>
      <c r="BM558" s="159" t="s">
        <v>747</v>
      </c>
    </row>
    <row r="559" spans="1:65" s="13" customFormat="1" x14ac:dyDescent="0.2">
      <c r="B559" s="161"/>
      <c r="D559" s="162" t="s">
        <v>152</v>
      </c>
      <c r="E559" s="163" t="s">
        <v>1</v>
      </c>
      <c r="F559" s="164" t="s">
        <v>748</v>
      </c>
      <c r="H559" s="165">
        <v>10.595000000000001</v>
      </c>
      <c r="I559" s="166"/>
      <c r="L559" s="161"/>
      <c r="M559" s="167"/>
      <c r="N559" s="168"/>
      <c r="O559" s="168"/>
      <c r="P559" s="168"/>
      <c r="Q559" s="168"/>
      <c r="R559" s="168"/>
      <c r="S559" s="168"/>
      <c r="T559" s="169"/>
      <c r="AT559" s="163" t="s">
        <v>152</v>
      </c>
      <c r="AU559" s="163" t="s">
        <v>151</v>
      </c>
      <c r="AV559" s="13" t="s">
        <v>151</v>
      </c>
      <c r="AW559" s="13" t="s">
        <v>31</v>
      </c>
      <c r="AX559" s="13" t="s">
        <v>75</v>
      </c>
      <c r="AY559" s="163" t="s">
        <v>143</v>
      </c>
    </row>
    <row r="560" spans="1:65" s="14" customFormat="1" x14ac:dyDescent="0.2">
      <c r="B560" s="170"/>
      <c r="D560" s="162" t="s">
        <v>152</v>
      </c>
      <c r="E560" s="171" t="s">
        <v>1</v>
      </c>
      <c r="F560" s="172" t="s">
        <v>154</v>
      </c>
      <c r="H560" s="173">
        <v>10.595000000000001</v>
      </c>
      <c r="I560" s="174"/>
      <c r="L560" s="170"/>
      <c r="M560" s="175"/>
      <c r="N560" s="176"/>
      <c r="O560" s="176"/>
      <c r="P560" s="176"/>
      <c r="Q560" s="176"/>
      <c r="R560" s="176"/>
      <c r="S560" s="176"/>
      <c r="T560" s="177"/>
      <c r="AT560" s="171" t="s">
        <v>152</v>
      </c>
      <c r="AU560" s="171" t="s">
        <v>151</v>
      </c>
      <c r="AV560" s="14" t="s">
        <v>150</v>
      </c>
      <c r="AW560" s="14" t="s">
        <v>31</v>
      </c>
      <c r="AX560" s="14" t="s">
        <v>83</v>
      </c>
      <c r="AY560" s="171" t="s">
        <v>143</v>
      </c>
    </row>
    <row r="561" spans="1:65" s="2" customFormat="1" ht="24.2" customHeight="1" x14ac:dyDescent="0.2">
      <c r="A561" s="33"/>
      <c r="B561" s="146"/>
      <c r="C561" s="147" t="s">
        <v>749</v>
      </c>
      <c r="D561" s="197" t="s">
        <v>146</v>
      </c>
      <c r="E561" s="148" t="s">
        <v>750</v>
      </c>
      <c r="F561" s="149" t="s">
        <v>751</v>
      </c>
      <c r="G561" s="150" t="s">
        <v>314</v>
      </c>
      <c r="H561" s="151">
        <v>30.78</v>
      </c>
      <c r="I561" s="152"/>
      <c r="J561" s="153">
        <f>ROUND(I561*H561,2)</f>
        <v>0</v>
      </c>
      <c r="K561" s="154"/>
      <c r="L561" s="34"/>
      <c r="M561" s="155" t="s">
        <v>1</v>
      </c>
      <c r="N561" s="156" t="s">
        <v>41</v>
      </c>
      <c r="O561" s="59"/>
      <c r="P561" s="157">
        <f>O561*H561</f>
        <v>0</v>
      </c>
      <c r="Q561" s="157">
        <v>0</v>
      </c>
      <c r="R561" s="157">
        <f>Q561*H561</f>
        <v>0</v>
      </c>
      <c r="S561" s="157">
        <v>0</v>
      </c>
      <c r="T561" s="158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59" t="s">
        <v>182</v>
      </c>
      <c r="AT561" s="159" t="s">
        <v>146</v>
      </c>
      <c r="AU561" s="159" t="s">
        <v>151</v>
      </c>
      <c r="AY561" s="18" t="s">
        <v>143</v>
      </c>
      <c r="BE561" s="160">
        <f>IF(N561="základná",J561,0)</f>
        <v>0</v>
      </c>
      <c r="BF561" s="160">
        <f>IF(N561="znížená",J561,0)</f>
        <v>0</v>
      </c>
      <c r="BG561" s="160">
        <f>IF(N561="zákl. prenesená",J561,0)</f>
        <v>0</v>
      </c>
      <c r="BH561" s="160">
        <f>IF(N561="zníž. prenesená",J561,0)</f>
        <v>0</v>
      </c>
      <c r="BI561" s="160">
        <f>IF(N561="nulová",J561,0)</f>
        <v>0</v>
      </c>
      <c r="BJ561" s="18" t="s">
        <v>151</v>
      </c>
      <c r="BK561" s="160">
        <f>ROUND(I561*H561,2)</f>
        <v>0</v>
      </c>
      <c r="BL561" s="18" t="s">
        <v>182</v>
      </c>
      <c r="BM561" s="159" t="s">
        <v>752</v>
      </c>
    </row>
    <row r="562" spans="1:65" s="13" customFormat="1" x14ac:dyDescent="0.2">
      <c r="B562" s="161"/>
      <c r="D562" s="162" t="s">
        <v>152</v>
      </c>
      <c r="E562" s="163" t="s">
        <v>1</v>
      </c>
      <c r="F562" s="164" t="s">
        <v>753</v>
      </c>
      <c r="H562" s="165">
        <v>30.78</v>
      </c>
      <c r="I562" s="166"/>
      <c r="L562" s="161"/>
      <c r="M562" s="167"/>
      <c r="N562" s="168"/>
      <c r="O562" s="168"/>
      <c r="P562" s="168"/>
      <c r="Q562" s="168"/>
      <c r="R562" s="168"/>
      <c r="S562" s="168"/>
      <c r="T562" s="169"/>
      <c r="AT562" s="163" t="s">
        <v>152</v>
      </c>
      <c r="AU562" s="163" t="s">
        <v>151</v>
      </c>
      <c r="AV562" s="13" t="s">
        <v>151</v>
      </c>
      <c r="AW562" s="13" t="s">
        <v>31</v>
      </c>
      <c r="AX562" s="13" t="s">
        <v>75</v>
      </c>
      <c r="AY562" s="163" t="s">
        <v>143</v>
      </c>
    </row>
    <row r="563" spans="1:65" s="14" customFormat="1" x14ac:dyDescent="0.2">
      <c r="B563" s="170"/>
      <c r="D563" s="162" t="s">
        <v>152</v>
      </c>
      <c r="E563" s="171" t="s">
        <v>1</v>
      </c>
      <c r="F563" s="172" t="s">
        <v>154</v>
      </c>
      <c r="H563" s="173">
        <v>30.78</v>
      </c>
      <c r="I563" s="174"/>
      <c r="L563" s="170"/>
      <c r="M563" s="175"/>
      <c r="N563" s="176"/>
      <c r="O563" s="176"/>
      <c r="P563" s="176"/>
      <c r="Q563" s="176"/>
      <c r="R563" s="176"/>
      <c r="S563" s="176"/>
      <c r="T563" s="177"/>
      <c r="AT563" s="171" t="s">
        <v>152</v>
      </c>
      <c r="AU563" s="171" t="s">
        <v>151</v>
      </c>
      <c r="AV563" s="14" t="s">
        <v>150</v>
      </c>
      <c r="AW563" s="14" t="s">
        <v>31</v>
      </c>
      <c r="AX563" s="14" t="s">
        <v>83</v>
      </c>
      <c r="AY563" s="171" t="s">
        <v>143</v>
      </c>
    </row>
    <row r="564" spans="1:65" s="2" customFormat="1" ht="24.2" customHeight="1" x14ac:dyDescent="0.2">
      <c r="A564" s="33"/>
      <c r="B564" s="146"/>
      <c r="C564" s="147" t="s">
        <v>754</v>
      </c>
      <c r="D564" s="197" t="s">
        <v>146</v>
      </c>
      <c r="E564" s="148" t="s">
        <v>755</v>
      </c>
      <c r="F564" s="149" t="s">
        <v>756</v>
      </c>
      <c r="G564" s="150" t="s">
        <v>314</v>
      </c>
      <c r="H564" s="151">
        <v>10.74</v>
      </c>
      <c r="I564" s="152"/>
      <c r="J564" s="153">
        <f>ROUND(I564*H564,2)</f>
        <v>0</v>
      </c>
      <c r="K564" s="154"/>
      <c r="L564" s="34"/>
      <c r="M564" s="155" t="s">
        <v>1</v>
      </c>
      <c r="N564" s="156" t="s">
        <v>41</v>
      </c>
      <c r="O564" s="59"/>
      <c r="P564" s="157">
        <f>O564*H564</f>
        <v>0</v>
      </c>
      <c r="Q564" s="157">
        <v>0</v>
      </c>
      <c r="R564" s="157">
        <f>Q564*H564</f>
        <v>0</v>
      </c>
      <c r="S564" s="157">
        <v>0</v>
      </c>
      <c r="T564" s="158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59" t="s">
        <v>182</v>
      </c>
      <c r="AT564" s="159" t="s">
        <v>146</v>
      </c>
      <c r="AU564" s="159" t="s">
        <v>151</v>
      </c>
      <c r="AY564" s="18" t="s">
        <v>143</v>
      </c>
      <c r="BE564" s="160">
        <f>IF(N564="základná",J564,0)</f>
        <v>0</v>
      </c>
      <c r="BF564" s="160">
        <f>IF(N564="znížená",J564,0)</f>
        <v>0</v>
      </c>
      <c r="BG564" s="160">
        <f>IF(N564="zákl. prenesená",J564,0)</f>
        <v>0</v>
      </c>
      <c r="BH564" s="160">
        <f>IF(N564="zníž. prenesená",J564,0)</f>
        <v>0</v>
      </c>
      <c r="BI564" s="160">
        <f>IF(N564="nulová",J564,0)</f>
        <v>0</v>
      </c>
      <c r="BJ564" s="18" t="s">
        <v>151</v>
      </c>
      <c r="BK564" s="160">
        <f>ROUND(I564*H564,2)</f>
        <v>0</v>
      </c>
      <c r="BL564" s="18" t="s">
        <v>182</v>
      </c>
      <c r="BM564" s="159" t="s">
        <v>757</v>
      </c>
    </row>
    <row r="565" spans="1:65" s="13" customFormat="1" x14ac:dyDescent="0.2">
      <c r="B565" s="161"/>
      <c r="D565" s="162" t="s">
        <v>152</v>
      </c>
      <c r="E565" s="163" t="s">
        <v>1</v>
      </c>
      <c r="F565" s="164" t="s">
        <v>758</v>
      </c>
      <c r="H565" s="165">
        <v>10.74</v>
      </c>
      <c r="I565" s="166"/>
      <c r="L565" s="161"/>
      <c r="M565" s="167"/>
      <c r="N565" s="168"/>
      <c r="O565" s="168"/>
      <c r="P565" s="168"/>
      <c r="Q565" s="168"/>
      <c r="R565" s="168"/>
      <c r="S565" s="168"/>
      <c r="T565" s="169"/>
      <c r="AT565" s="163" t="s">
        <v>152</v>
      </c>
      <c r="AU565" s="163" t="s">
        <v>151</v>
      </c>
      <c r="AV565" s="13" t="s">
        <v>151</v>
      </c>
      <c r="AW565" s="13" t="s">
        <v>31</v>
      </c>
      <c r="AX565" s="13" t="s">
        <v>75</v>
      </c>
      <c r="AY565" s="163" t="s">
        <v>143</v>
      </c>
    </row>
    <row r="566" spans="1:65" s="14" customFormat="1" x14ac:dyDescent="0.2">
      <c r="B566" s="170"/>
      <c r="D566" s="162" t="s">
        <v>152</v>
      </c>
      <c r="E566" s="171" t="s">
        <v>1</v>
      </c>
      <c r="F566" s="172" t="s">
        <v>154</v>
      </c>
      <c r="H566" s="173">
        <v>10.74</v>
      </c>
      <c r="I566" s="174"/>
      <c r="L566" s="170"/>
      <c r="M566" s="175"/>
      <c r="N566" s="176"/>
      <c r="O566" s="176"/>
      <c r="P566" s="176"/>
      <c r="Q566" s="176"/>
      <c r="R566" s="176"/>
      <c r="S566" s="176"/>
      <c r="T566" s="177"/>
      <c r="AT566" s="171" t="s">
        <v>152</v>
      </c>
      <c r="AU566" s="171" t="s">
        <v>151</v>
      </c>
      <c r="AV566" s="14" t="s">
        <v>150</v>
      </c>
      <c r="AW566" s="14" t="s">
        <v>31</v>
      </c>
      <c r="AX566" s="14" t="s">
        <v>83</v>
      </c>
      <c r="AY566" s="171" t="s">
        <v>143</v>
      </c>
    </row>
    <row r="567" spans="1:65" s="2" customFormat="1" ht="24.2" customHeight="1" x14ac:dyDescent="0.2">
      <c r="A567" s="33"/>
      <c r="B567" s="146"/>
      <c r="C567" s="147" t="s">
        <v>759</v>
      </c>
      <c r="D567" s="197" t="s">
        <v>146</v>
      </c>
      <c r="E567" s="148" t="s">
        <v>760</v>
      </c>
      <c r="F567" s="149" t="s">
        <v>761</v>
      </c>
      <c r="G567" s="150" t="s">
        <v>314</v>
      </c>
      <c r="H567" s="151">
        <v>7.5</v>
      </c>
      <c r="I567" s="152"/>
      <c r="J567" s="153">
        <f>ROUND(I567*H567,2)</f>
        <v>0</v>
      </c>
      <c r="K567" s="154"/>
      <c r="L567" s="34"/>
      <c r="M567" s="155" t="s">
        <v>1</v>
      </c>
      <c r="N567" s="156" t="s">
        <v>41</v>
      </c>
      <c r="O567" s="59"/>
      <c r="P567" s="157">
        <f>O567*H567</f>
        <v>0</v>
      </c>
      <c r="Q567" s="157">
        <v>0</v>
      </c>
      <c r="R567" s="157">
        <f>Q567*H567</f>
        <v>0</v>
      </c>
      <c r="S567" s="157">
        <v>0</v>
      </c>
      <c r="T567" s="158">
        <f>S567*H567</f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59" t="s">
        <v>182</v>
      </c>
      <c r="AT567" s="159" t="s">
        <v>146</v>
      </c>
      <c r="AU567" s="159" t="s">
        <v>151</v>
      </c>
      <c r="AY567" s="18" t="s">
        <v>143</v>
      </c>
      <c r="BE567" s="160">
        <f>IF(N567="základná",J567,0)</f>
        <v>0</v>
      </c>
      <c r="BF567" s="160">
        <f>IF(N567="znížená",J567,0)</f>
        <v>0</v>
      </c>
      <c r="BG567" s="160">
        <f>IF(N567="zákl. prenesená",J567,0)</f>
        <v>0</v>
      </c>
      <c r="BH567" s="160">
        <f>IF(N567="zníž. prenesená",J567,0)</f>
        <v>0</v>
      </c>
      <c r="BI567" s="160">
        <f>IF(N567="nulová",J567,0)</f>
        <v>0</v>
      </c>
      <c r="BJ567" s="18" t="s">
        <v>151</v>
      </c>
      <c r="BK567" s="160">
        <f>ROUND(I567*H567,2)</f>
        <v>0</v>
      </c>
      <c r="BL567" s="18" t="s">
        <v>182</v>
      </c>
      <c r="BM567" s="159" t="s">
        <v>762</v>
      </c>
    </row>
    <row r="568" spans="1:65" s="13" customFormat="1" x14ac:dyDescent="0.2">
      <c r="B568" s="161"/>
      <c r="D568" s="162" t="s">
        <v>152</v>
      </c>
      <c r="E568" s="163" t="s">
        <v>1</v>
      </c>
      <c r="F568" s="164" t="s">
        <v>763</v>
      </c>
      <c r="H568" s="165">
        <v>7.5</v>
      </c>
      <c r="I568" s="166"/>
      <c r="L568" s="161"/>
      <c r="M568" s="167"/>
      <c r="N568" s="168"/>
      <c r="O568" s="168"/>
      <c r="P568" s="168"/>
      <c r="Q568" s="168"/>
      <c r="R568" s="168"/>
      <c r="S568" s="168"/>
      <c r="T568" s="169"/>
      <c r="AT568" s="163" t="s">
        <v>152</v>
      </c>
      <c r="AU568" s="163" t="s">
        <v>151</v>
      </c>
      <c r="AV568" s="13" t="s">
        <v>151</v>
      </c>
      <c r="AW568" s="13" t="s">
        <v>31</v>
      </c>
      <c r="AX568" s="13" t="s">
        <v>75</v>
      </c>
      <c r="AY568" s="163" t="s">
        <v>143</v>
      </c>
    </row>
    <row r="569" spans="1:65" s="14" customFormat="1" x14ac:dyDescent="0.2">
      <c r="B569" s="170"/>
      <c r="D569" s="162" t="s">
        <v>152</v>
      </c>
      <c r="E569" s="171" t="s">
        <v>1</v>
      </c>
      <c r="F569" s="172" t="s">
        <v>154</v>
      </c>
      <c r="H569" s="173">
        <v>7.5</v>
      </c>
      <c r="I569" s="174"/>
      <c r="L569" s="170"/>
      <c r="M569" s="175"/>
      <c r="N569" s="176"/>
      <c r="O569" s="176"/>
      <c r="P569" s="176"/>
      <c r="Q569" s="176"/>
      <c r="R569" s="176"/>
      <c r="S569" s="176"/>
      <c r="T569" s="177"/>
      <c r="AT569" s="171" t="s">
        <v>152</v>
      </c>
      <c r="AU569" s="171" t="s">
        <v>151</v>
      </c>
      <c r="AV569" s="14" t="s">
        <v>150</v>
      </c>
      <c r="AW569" s="14" t="s">
        <v>31</v>
      </c>
      <c r="AX569" s="14" t="s">
        <v>83</v>
      </c>
      <c r="AY569" s="171" t="s">
        <v>143</v>
      </c>
    </row>
    <row r="570" spans="1:65" s="2" customFormat="1" ht="24.2" customHeight="1" x14ac:dyDescent="0.2">
      <c r="A570" s="33"/>
      <c r="B570" s="146"/>
      <c r="C570" s="147" t="s">
        <v>764</v>
      </c>
      <c r="D570" s="197" t="s">
        <v>146</v>
      </c>
      <c r="E570" s="148" t="s">
        <v>765</v>
      </c>
      <c r="F570" s="149" t="s">
        <v>766</v>
      </c>
      <c r="G570" s="150" t="s">
        <v>314</v>
      </c>
      <c r="H570" s="151">
        <v>0</v>
      </c>
      <c r="I570" s="152"/>
      <c r="J570" s="153">
        <f>ROUND(I570*H570,2)</f>
        <v>0</v>
      </c>
      <c r="K570" s="154"/>
      <c r="L570" s="34"/>
      <c r="M570" s="155" t="s">
        <v>1</v>
      </c>
      <c r="N570" s="156" t="s">
        <v>41</v>
      </c>
      <c r="O570" s="59"/>
      <c r="P570" s="157">
        <f>O570*H570</f>
        <v>0</v>
      </c>
      <c r="Q570" s="157">
        <v>0</v>
      </c>
      <c r="R570" s="157">
        <f>Q570*H570</f>
        <v>0</v>
      </c>
      <c r="S570" s="157">
        <v>0</v>
      </c>
      <c r="T570" s="158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59" t="s">
        <v>182</v>
      </c>
      <c r="AT570" s="159" t="s">
        <v>146</v>
      </c>
      <c r="AU570" s="159" t="s">
        <v>151</v>
      </c>
      <c r="AY570" s="18" t="s">
        <v>143</v>
      </c>
      <c r="BE570" s="160">
        <f>IF(N570="základná",J570,0)</f>
        <v>0</v>
      </c>
      <c r="BF570" s="160">
        <f>IF(N570="znížená",J570,0)</f>
        <v>0</v>
      </c>
      <c r="BG570" s="160">
        <f>IF(N570="zákl. prenesená",J570,0)</f>
        <v>0</v>
      </c>
      <c r="BH570" s="160">
        <f>IF(N570="zníž. prenesená",J570,0)</f>
        <v>0</v>
      </c>
      <c r="BI570" s="160">
        <f>IF(N570="nulová",J570,0)</f>
        <v>0</v>
      </c>
      <c r="BJ570" s="18" t="s">
        <v>151</v>
      </c>
      <c r="BK570" s="160">
        <f>ROUND(I570*H570,2)</f>
        <v>0</v>
      </c>
      <c r="BL570" s="18" t="s">
        <v>182</v>
      </c>
      <c r="BM570" s="159" t="s">
        <v>767</v>
      </c>
    </row>
    <row r="571" spans="1:65" s="13" customFormat="1" x14ac:dyDescent="0.2">
      <c r="B571" s="161"/>
      <c r="D571" s="162" t="s">
        <v>152</v>
      </c>
      <c r="E571" s="163" t="s">
        <v>1</v>
      </c>
      <c r="F571" s="164" t="s">
        <v>75</v>
      </c>
      <c r="H571" s="165">
        <v>0</v>
      </c>
      <c r="I571" s="166"/>
      <c r="L571" s="161"/>
      <c r="M571" s="167"/>
      <c r="N571" s="168"/>
      <c r="O571" s="168"/>
      <c r="P571" s="168"/>
      <c r="Q571" s="168"/>
      <c r="R571" s="168"/>
      <c r="S571" s="168"/>
      <c r="T571" s="169"/>
      <c r="AT571" s="163" t="s">
        <v>152</v>
      </c>
      <c r="AU571" s="163" t="s">
        <v>151</v>
      </c>
      <c r="AV571" s="13" t="s">
        <v>151</v>
      </c>
      <c r="AW571" s="13" t="s">
        <v>31</v>
      </c>
      <c r="AX571" s="13" t="s">
        <v>75</v>
      </c>
      <c r="AY571" s="163" t="s">
        <v>143</v>
      </c>
    </row>
    <row r="572" spans="1:65" s="14" customFormat="1" x14ac:dyDescent="0.2">
      <c r="B572" s="170"/>
      <c r="D572" s="162" t="s">
        <v>152</v>
      </c>
      <c r="E572" s="171" t="s">
        <v>1</v>
      </c>
      <c r="F572" s="172" t="s">
        <v>154</v>
      </c>
      <c r="H572" s="173">
        <v>0</v>
      </c>
      <c r="I572" s="174"/>
      <c r="L572" s="170"/>
      <c r="M572" s="175"/>
      <c r="N572" s="176"/>
      <c r="O572" s="176"/>
      <c r="P572" s="176"/>
      <c r="Q572" s="176"/>
      <c r="R572" s="176"/>
      <c r="S572" s="176"/>
      <c r="T572" s="177"/>
      <c r="AT572" s="171" t="s">
        <v>152</v>
      </c>
      <c r="AU572" s="171" t="s">
        <v>151</v>
      </c>
      <c r="AV572" s="14" t="s">
        <v>150</v>
      </c>
      <c r="AW572" s="14" t="s">
        <v>31</v>
      </c>
      <c r="AX572" s="14" t="s">
        <v>83</v>
      </c>
      <c r="AY572" s="171" t="s">
        <v>143</v>
      </c>
    </row>
    <row r="573" spans="1:65" s="2" customFormat="1" ht="24.2" customHeight="1" x14ac:dyDescent="0.2">
      <c r="A573" s="33"/>
      <c r="B573" s="146"/>
      <c r="C573" s="147" t="s">
        <v>768</v>
      </c>
      <c r="D573" s="197" t="s">
        <v>146</v>
      </c>
      <c r="E573" s="148" t="s">
        <v>769</v>
      </c>
      <c r="F573" s="149" t="s">
        <v>770</v>
      </c>
      <c r="G573" s="150" t="s">
        <v>178</v>
      </c>
      <c r="H573" s="151">
        <v>6</v>
      </c>
      <c r="I573" s="152"/>
      <c r="J573" s="153">
        <f>ROUND(I573*H573,2)</f>
        <v>0</v>
      </c>
      <c r="K573" s="154"/>
      <c r="L573" s="34"/>
      <c r="M573" s="155" t="s">
        <v>1</v>
      </c>
      <c r="N573" s="156" t="s">
        <v>41</v>
      </c>
      <c r="O573" s="59"/>
      <c r="P573" s="157">
        <f>O573*H573</f>
        <v>0</v>
      </c>
      <c r="Q573" s="157">
        <v>0</v>
      </c>
      <c r="R573" s="157">
        <f>Q573*H573</f>
        <v>0</v>
      </c>
      <c r="S573" s="157">
        <v>0</v>
      </c>
      <c r="T573" s="158">
        <f>S573*H573</f>
        <v>0</v>
      </c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R573" s="159" t="s">
        <v>182</v>
      </c>
      <c r="AT573" s="159" t="s">
        <v>146</v>
      </c>
      <c r="AU573" s="159" t="s">
        <v>151</v>
      </c>
      <c r="AY573" s="18" t="s">
        <v>143</v>
      </c>
      <c r="BE573" s="160">
        <f>IF(N573="základná",J573,0)</f>
        <v>0</v>
      </c>
      <c r="BF573" s="160">
        <f>IF(N573="znížená",J573,0)</f>
        <v>0</v>
      </c>
      <c r="BG573" s="160">
        <f>IF(N573="zákl. prenesená",J573,0)</f>
        <v>0</v>
      </c>
      <c r="BH573" s="160">
        <f>IF(N573="zníž. prenesená",J573,0)</f>
        <v>0</v>
      </c>
      <c r="BI573" s="160">
        <f>IF(N573="nulová",J573,0)</f>
        <v>0</v>
      </c>
      <c r="BJ573" s="18" t="s">
        <v>151</v>
      </c>
      <c r="BK573" s="160">
        <f>ROUND(I573*H573,2)</f>
        <v>0</v>
      </c>
      <c r="BL573" s="18" t="s">
        <v>182</v>
      </c>
      <c r="BM573" s="159" t="s">
        <v>771</v>
      </c>
    </row>
    <row r="574" spans="1:65" s="13" customFormat="1" x14ac:dyDescent="0.2">
      <c r="B574" s="161"/>
      <c r="D574" s="162" t="s">
        <v>152</v>
      </c>
      <c r="E574" s="163" t="s">
        <v>1</v>
      </c>
      <c r="F574" s="164" t="s">
        <v>160</v>
      </c>
      <c r="H574" s="165">
        <v>6</v>
      </c>
      <c r="I574" s="166"/>
      <c r="L574" s="161"/>
      <c r="M574" s="167"/>
      <c r="N574" s="168"/>
      <c r="O574" s="168"/>
      <c r="P574" s="168"/>
      <c r="Q574" s="168"/>
      <c r="R574" s="168"/>
      <c r="S574" s="168"/>
      <c r="T574" s="169"/>
      <c r="AT574" s="163" t="s">
        <v>152</v>
      </c>
      <c r="AU574" s="163" t="s">
        <v>151</v>
      </c>
      <c r="AV574" s="13" t="s">
        <v>151</v>
      </c>
      <c r="AW574" s="13" t="s">
        <v>31</v>
      </c>
      <c r="AX574" s="13" t="s">
        <v>75</v>
      </c>
      <c r="AY574" s="163" t="s">
        <v>143</v>
      </c>
    </row>
    <row r="575" spans="1:65" s="14" customFormat="1" x14ac:dyDescent="0.2">
      <c r="B575" s="170"/>
      <c r="D575" s="162" t="s">
        <v>152</v>
      </c>
      <c r="E575" s="171" t="s">
        <v>1</v>
      </c>
      <c r="F575" s="172" t="s">
        <v>154</v>
      </c>
      <c r="H575" s="173">
        <v>6</v>
      </c>
      <c r="I575" s="174"/>
      <c r="L575" s="170"/>
      <c r="M575" s="175"/>
      <c r="N575" s="176"/>
      <c r="O575" s="176"/>
      <c r="P575" s="176"/>
      <c r="Q575" s="176"/>
      <c r="R575" s="176"/>
      <c r="S575" s="176"/>
      <c r="T575" s="177"/>
      <c r="AT575" s="171" t="s">
        <v>152</v>
      </c>
      <c r="AU575" s="171" t="s">
        <v>151</v>
      </c>
      <c r="AV575" s="14" t="s">
        <v>150</v>
      </c>
      <c r="AW575" s="14" t="s">
        <v>31</v>
      </c>
      <c r="AX575" s="14" t="s">
        <v>83</v>
      </c>
      <c r="AY575" s="171" t="s">
        <v>143</v>
      </c>
    </row>
    <row r="576" spans="1:65" s="2" customFormat="1" ht="24.2" customHeight="1" x14ac:dyDescent="0.2">
      <c r="A576" s="33"/>
      <c r="B576" s="146"/>
      <c r="C576" s="178" t="s">
        <v>772</v>
      </c>
      <c r="D576" s="198" t="s">
        <v>215</v>
      </c>
      <c r="E576" s="179" t="s">
        <v>773</v>
      </c>
      <c r="F576" s="180" t="s">
        <v>774</v>
      </c>
      <c r="G576" s="181" t="s">
        <v>178</v>
      </c>
      <c r="H576" s="182">
        <v>6</v>
      </c>
      <c r="I576" s="183"/>
      <c r="J576" s="184">
        <f>ROUND(I576*H576,2)</f>
        <v>0</v>
      </c>
      <c r="K576" s="185"/>
      <c r="L576" s="186"/>
      <c r="M576" s="187" t="s">
        <v>1</v>
      </c>
      <c r="N576" s="188" t="s">
        <v>41</v>
      </c>
      <c r="O576" s="59"/>
      <c r="P576" s="157">
        <f>O576*H576</f>
        <v>0</v>
      </c>
      <c r="Q576" s="157">
        <v>0</v>
      </c>
      <c r="R576" s="157">
        <f>Q576*H576</f>
        <v>0</v>
      </c>
      <c r="S576" s="157">
        <v>0</v>
      </c>
      <c r="T576" s="158">
        <f>S576*H576</f>
        <v>0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59" t="s">
        <v>210</v>
      </c>
      <c r="AT576" s="159" t="s">
        <v>215</v>
      </c>
      <c r="AU576" s="159" t="s">
        <v>151</v>
      </c>
      <c r="AY576" s="18" t="s">
        <v>143</v>
      </c>
      <c r="BE576" s="160">
        <f>IF(N576="základná",J576,0)</f>
        <v>0</v>
      </c>
      <c r="BF576" s="160">
        <f>IF(N576="znížená",J576,0)</f>
        <v>0</v>
      </c>
      <c r="BG576" s="160">
        <f>IF(N576="zákl. prenesená",J576,0)</f>
        <v>0</v>
      </c>
      <c r="BH576" s="160">
        <f>IF(N576="zníž. prenesená",J576,0)</f>
        <v>0</v>
      </c>
      <c r="BI576" s="160">
        <f>IF(N576="nulová",J576,0)</f>
        <v>0</v>
      </c>
      <c r="BJ576" s="18" t="s">
        <v>151</v>
      </c>
      <c r="BK576" s="160">
        <f>ROUND(I576*H576,2)</f>
        <v>0</v>
      </c>
      <c r="BL576" s="18" t="s">
        <v>182</v>
      </c>
      <c r="BM576" s="159" t="s">
        <v>775</v>
      </c>
    </row>
    <row r="577" spans="1:65" s="13" customFormat="1" x14ac:dyDescent="0.2">
      <c r="B577" s="161"/>
      <c r="D577" s="162" t="s">
        <v>152</v>
      </c>
      <c r="E577" s="163" t="s">
        <v>1</v>
      </c>
      <c r="F577" s="164" t="s">
        <v>160</v>
      </c>
      <c r="H577" s="165">
        <v>6</v>
      </c>
      <c r="I577" s="166"/>
      <c r="L577" s="161"/>
      <c r="M577" s="167"/>
      <c r="N577" s="168"/>
      <c r="O577" s="168"/>
      <c r="P577" s="168"/>
      <c r="Q577" s="168"/>
      <c r="R577" s="168"/>
      <c r="S577" s="168"/>
      <c r="T577" s="169"/>
      <c r="AT577" s="163" t="s">
        <v>152</v>
      </c>
      <c r="AU577" s="163" t="s">
        <v>151</v>
      </c>
      <c r="AV577" s="13" t="s">
        <v>151</v>
      </c>
      <c r="AW577" s="13" t="s">
        <v>31</v>
      </c>
      <c r="AX577" s="13" t="s">
        <v>75</v>
      </c>
      <c r="AY577" s="163" t="s">
        <v>143</v>
      </c>
    </row>
    <row r="578" spans="1:65" s="14" customFormat="1" x14ac:dyDescent="0.2">
      <c r="B578" s="170"/>
      <c r="D578" s="162" t="s">
        <v>152</v>
      </c>
      <c r="E578" s="171" t="s">
        <v>1</v>
      </c>
      <c r="F578" s="172" t="s">
        <v>154</v>
      </c>
      <c r="H578" s="173">
        <v>6</v>
      </c>
      <c r="I578" s="174"/>
      <c r="L578" s="170"/>
      <c r="M578" s="175"/>
      <c r="N578" s="176"/>
      <c r="O578" s="176"/>
      <c r="P578" s="176"/>
      <c r="Q578" s="176"/>
      <c r="R578" s="176"/>
      <c r="S578" s="176"/>
      <c r="T578" s="177"/>
      <c r="AT578" s="171" t="s">
        <v>152</v>
      </c>
      <c r="AU578" s="171" t="s">
        <v>151</v>
      </c>
      <c r="AV578" s="14" t="s">
        <v>150</v>
      </c>
      <c r="AW578" s="14" t="s">
        <v>31</v>
      </c>
      <c r="AX578" s="14" t="s">
        <v>83</v>
      </c>
      <c r="AY578" s="171" t="s">
        <v>143</v>
      </c>
    </row>
    <row r="579" spans="1:65" s="2" customFormat="1" ht="24.2" customHeight="1" x14ac:dyDescent="0.2">
      <c r="A579" s="33"/>
      <c r="B579" s="146"/>
      <c r="C579" s="147" t="s">
        <v>479</v>
      </c>
      <c r="D579" s="197" t="s">
        <v>146</v>
      </c>
      <c r="E579" s="148" t="s">
        <v>776</v>
      </c>
      <c r="F579" s="149" t="s">
        <v>777</v>
      </c>
      <c r="G579" s="150" t="s">
        <v>178</v>
      </c>
      <c r="H579" s="151">
        <v>3</v>
      </c>
      <c r="I579" s="152"/>
      <c r="J579" s="153">
        <f>ROUND(I579*H579,2)</f>
        <v>0</v>
      </c>
      <c r="K579" s="154"/>
      <c r="L579" s="34"/>
      <c r="M579" s="155" t="s">
        <v>1</v>
      </c>
      <c r="N579" s="156" t="s">
        <v>41</v>
      </c>
      <c r="O579" s="59"/>
      <c r="P579" s="157">
        <f>O579*H579</f>
        <v>0</v>
      </c>
      <c r="Q579" s="157">
        <v>0</v>
      </c>
      <c r="R579" s="157">
        <f>Q579*H579</f>
        <v>0</v>
      </c>
      <c r="S579" s="157">
        <v>0</v>
      </c>
      <c r="T579" s="158">
        <f>S579*H579</f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59" t="s">
        <v>182</v>
      </c>
      <c r="AT579" s="159" t="s">
        <v>146</v>
      </c>
      <c r="AU579" s="159" t="s">
        <v>151</v>
      </c>
      <c r="AY579" s="18" t="s">
        <v>143</v>
      </c>
      <c r="BE579" s="160">
        <f>IF(N579="základná",J579,0)</f>
        <v>0</v>
      </c>
      <c r="BF579" s="160">
        <f>IF(N579="znížená",J579,0)</f>
        <v>0</v>
      </c>
      <c r="BG579" s="160">
        <f>IF(N579="zákl. prenesená",J579,0)</f>
        <v>0</v>
      </c>
      <c r="BH579" s="160">
        <f>IF(N579="zníž. prenesená",J579,0)</f>
        <v>0</v>
      </c>
      <c r="BI579" s="160">
        <f>IF(N579="nulová",J579,0)</f>
        <v>0</v>
      </c>
      <c r="BJ579" s="18" t="s">
        <v>151</v>
      </c>
      <c r="BK579" s="160">
        <f>ROUND(I579*H579,2)</f>
        <v>0</v>
      </c>
      <c r="BL579" s="18" t="s">
        <v>182</v>
      </c>
      <c r="BM579" s="159" t="s">
        <v>778</v>
      </c>
    </row>
    <row r="580" spans="1:65" s="13" customFormat="1" x14ac:dyDescent="0.2">
      <c r="B580" s="161"/>
      <c r="D580" s="162" t="s">
        <v>152</v>
      </c>
      <c r="E580" s="163" t="s">
        <v>1</v>
      </c>
      <c r="F580" s="164" t="s">
        <v>779</v>
      </c>
      <c r="H580" s="165">
        <v>3</v>
      </c>
      <c r="I580" s="166"/>
      <c r="L580" s="161"/>
      <c r="M580" s="167"/>
      <c r="N580" s="168"/>
      <c r="O580" s="168"/>
      <c r="P580" s="168"/>
      <c r="Q580" s="168"/>
      <c r="R580" s="168"/>
      <c r="S580" s="168"/>
      <c r="T580" s="169"/>
      <c r="AT580" s="163" t="s">
        <v>152</v>
      </c>
      <c r="AU580" s="163" t="s">
        <v>151</v>
      </c>
      <c r="AV580" s="13" t="s">
        <v>151</v>
      </c>
      <c r="AW580" s="13" t="s">
        <v>31</v>
      </c>
      <c r="AX580" s="13" t="s">
        <v>75</v>
      </c>
      <c r="AY580" s="163" t="s">
        <v>143</v>
      </c>
    </row>
    <row r="581" spans="1:65" s="14" customFormat="1" x14ac:dyDescent="0.2">
      <c r="B581" s="170"/>
      <c r="D581" s="162" t="s">
        <v>152</v>
      </c>
      <c r="E581" s="171" t="s">
        <v>1</v>
      </c>
      <c r="F581" s="172" t="s">
        <v>154</v>
      </c>
      <c r="H581" s="173">
        <v>3</v>
      </c>
      <c r="I581" s="174"/>
      <c r="L581" s="170"/>
      <c r="M581" s="175"/>
      <c r="N581" s="176"/>
      <c r="O581" s="176"/>
      <c r="P581" s="176"/>
      <c r="Q581" s="176"/>
      <c r="R581" s="176"/>
      <c r="S581" s="176"/>
      <c r="T581" s="177"/>
      <c r="AT581" s="171" t="s">
        <v>152</v>
      </c>
      <c r="AU581" s="171" t="s">
        <v>151</v>
      </c>
      <c r="AV581" s="14" t="s">
        <v>150</v>
      </c>
      <c r="AW581" s="14" t="s">
        <v>31</v>
      </c>
      <c r="AX581" s="14" t="s">
        <v>83</v>
      </c>
      <c r="AY581" s="171" t="s">
        <v>143</v>
      </c>
    </row>
    <row r="582" spans="1:65" s="2" customFormat="1" ht="24.2" customHeight="1" x14ac:dyDescent="0.2">
      <c r="A582" s="33"/>
      <c r="B582" s="146"/>
      <c r="C582" s="178" t="s">
        <v>780</v>
      </c>
      <c r="D582" s="198" t="s">
        <v>215</v>
      </c>
      <c r="E582" s="179" t="s">
        <v>781</v>
      </c>
      <c r="F582" s="180" t="s">
        <v>782</v>
      </c>
      <c r="G582" s="181" t="s">
        <v>178</v>
      </c>
      <c r="H582" s="182">
        <v>1</v>
      </c>
      <c r="I582" s="183"/>
      <c r="J582" s="184">
        <f>ROUND(I582*H582,2)</f>
        <v>0</v>
      </c>
      <c r="K582" s="185"/>
      <c r="L582" s="186"/>
      <c r="M582" s="187" t="s">
        <v>1</v>
      </c>
      <c r="N582" s="188" t="s">
        <v>41</v>
      </c>
      <c r="O582" s="59"/>
      <c r="P582" s="157">
        <f>O582*H582</f>
        <v>0</v>
      </c>
      <c r="Q582" s="157">
        <v>0</v>
      </c>
      <c r="R582" s="157">
        <f>Q582*H582</f>
        <v>0</v>
      </c>
      <c r="S582" s="157">
        <v>0</v>
      </c>
      <c r="T582" s="158">
        <f>S582*H582</f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59" t="s">
        <v>210</v>
      </c>
      <c r="AT582" s="159" t="s">
        <v>215</v>
      </c>
      <c r="AU582" s="159" t="s">
        <v>151</v>
      </c>
      <c r="AY582" s="18" t="s">
        <v>143</v>
      </c>
      <c r="BE582" s="160">
        <f>IF(N582="základná",J582,0)</f>
        <v>0</v>
      </c>
      <c r="BF582" s="160">
        <f>IF(N582="znížená",J582,0)</f>
        <v>0</v>
      </c>
      <c r="BG582" s="160">
        <f>IF(N582="zákl. prenesená",J582,0)</f>
        <v>0</v>
      </c>
      <c r="BH582" s="160">
        <f>IF(N582="zníž. prenesená",J582,0)</f>
        <v>0</v>
      </c>
      <c r="BI582" s="160">
        <f>IF(N582="nulová",J582,0)</f>
        <v>0</v>
      </c>
      <c r="BJ582" s="18" t="s">
        <v>151</v>
      </c>
      <c r="BK582" s="160">
        <f>ROUND(I582*H582,2)</f>
        <v>0</v>
      </c>
      <c r="BL582" s="18" t="s">
        <v>182</v>
      </c>
      <c r="BM582" s="159" t="s">
        <v>783</v>
      </c>
    </row>
    <row r="583" spans="1:65" s="13" customFormat="1" x14ac:dyDescent="0.2">
      <c r="B583" s="161"/>
      <c r="D583" s="162" t="s">
        <v>152</v>
      </c>
      <c r="E583" s="163" t="s">
        <v>1</v>
      </c>
      <c r="F583" s="164" t="s">
        <v>83</v>
      </c>
      <c r="H583" s="165">
        <v>1</v>
      </c>
      <c r="I583" s="166"/>
      <c r="L583" s="161"/>
      <c r="M583" s="167"/>
      <c r="N583" s="168"/>
      <c r="O583" s="168"/>
      <c r="P583" s="168"/>
      <c r="Q583" s="168"/>
      <c r="R583" s="168"/>
      <c r="S583" s="168"/>
      <c r="T583" s="169"/>
      <c r="AT583" s="163" t="s">
        <v>152</v>
      </c>
      <c r="AU583" s="163" t="s">
        <v>151</v>
      </c>
      <c r="AV583" s="13" t="s">
        <v>151</v>
      </c>
      <c r="AW583" s="13" t="s">
        <v>31</v>
      </c>
      <c r="AX583" s="13" t="s">
        <v>75</v>
      </c>
      <c r="AY583" s="163" t="s">
        <v>143</v>
      </c>
    </row>
    <row r="584" spans="1:65" s="14" customFormat="1" x14ac:dyDescent="0.2">
      <c r="B584" s="170"/>
      <c r="D584" s="162" t="s">
        <v>152</v>
      </c>
      <c r="E584" s="171" t="s">
        <v>1</v>
      </c>
      <c r="F584" s="172" t="s">
        <v>154</v>
      </c>
      <c r="H584" s="173">
        <v>1</v>
      </c>
      <c r="I584" s="174"/>
      <c r="L584" s="170"/>
      <c r="M584" s="175"/>
      <c r="N584" s="176"/>
      <c r="O584" s="176"/>
      <c r="P584" s="176"/>
      <c r="Q584" s="176"/>
      <c r="R584" s="176"/>
      <c r="S584" s="176"/>
      <c r="T584" s="177"/>
      <c r="AT584" s="171" t="s">
        <v>152</v>
      </c>
      <c r="AU584" s="171" t="s">
        <v>151</v>
      </c>
      <c r="AV584" s="14" t="s">
        <v>150</v>
      </c>
      <c r="AW584" s="14" t="s">
        <v>31</v>
      </c>
      <c r="AX584" s="14" t="s">
        <v>83</v>
      </c>
      <c r="AY584" s="171" t="s">
        <v>143</v>
      </c>
    </row>
    <row r="585" spans="1:65" s="2" customFormat="1" ht="24.2" customHeight="1" x14ac:dyDescent="0.2">
      <c r="A585" s="33"/>
      <c r="B585" s="146"/>
      <c r="C585" s="178" t="s">
        <v>784</v>
      </c>
      <c r="D585" s="198" t="s">
        <v>215</v>
      </c>
      <c r="E585" s="179" t="s">
        <v>785</v>
      </c>
      <c r="F585" s="180" t="s">
        <v>786</v>
      </c>
      <c r="G585" s="181" t="s">
        <v>178</v>
      </c>
      <c r="H585" s="182">
        <v>1</v>
      </c>
      <c r="I585" s="183"/>
      <c r="J585" s="184">
        <f>ROUND(I585*H585,2)</f>
        <v>0</v>
      </c>
      <c r="K585" s="185"/>
      <c r="L585" s="186"/>
      <c r="M585" s="187" t="s">
        <v>1</v>
      </c>
      <c r="N585" s="188" t="s">
        <v>41</v>
      </c>
      <c r="O585" s="59"/>
      <c r="P585" s="157">
        <f>O585*H585</f>
        <v>0</v>
      </c>
      <c r="Q585" s="157">
        <v>0</v>
      </c>
      <c r="R585" s="157">
        <f>Q585*H585</f>
        <v>0</v>
      </c>
      <c r="S585" s="157">
        <v>0</v>
      </c>
      <c r="T585" s="158">
        <f>S585*H585</f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59" t="s">
        <v>210</v>
      </c>
      <c r="AT585" s="159" t="s">
        <v>215</v>
      </c>
      <c r="AU585" s="159" t="s">
        <v>151</v>
      </c>
      <c r="AY585" s="18" t="s">
        <v>143</v>
      </c>
      <c r="BE585" s="160">
        <f>IF(N585="základná",J585,0)</f>
        <v>0</v>
      </c>
      <c r="BF585" s="160">
        <f>IF(N585="znížená",J585,0)</f>
        <v>0</v>
      </c>
      <c r="BG585" s="160">
        <f>IF(N585="zákl. prenesená",J585,0)</f>
        <v>0</v>
      </c>
      <c r="BH585" s="160">
        <f>IF(N585="zníž. prenesená",J585,0)</f>
        <v>0</v>
      </c>
      <c r="BI585" s="160">
        <f>IF(N585="nulová",J585,0)</f>
        <v>0</v>
      </c>
      <c r="BJ585" s="18" t="s">
        <v>151</v>
      </c>
      <c r="BK585" s="160">
        <f>ROUND(I585*H585,2)</f>
        <v>0</v>
      </c>
      <c r="BL585" s="18" t="s">
        <v>182</v>
      </c>
      <c r="BM585" s="159" t="s">
        <v>787</v>
      </c>
    </row>
    <row r="586" spans="1:65" s="13" customFormat="1" x14ac:dyDescent="0.2">
      <c r="B586" s="161"/>
      <c r="D586" s="162" t="s">
        <v>152</v>
      </c>
      <c r="E586" s="163" t="s">
        <v>1</v>
      </c>
      <c r="F586" s="164" t="s">
        <v>83</v>
      </c>
      <c r="H586" s="165">
        <v>1</v>
      </c>
      <c r="I586" s="166"/>
      <c r="L586" s="161"/>
      <c r="M586" s="167"/>
      <c r="N586" s="168"/>
      <c r="O586" s="168"/>
      <c r="P586" s="168"/>
      <c r="Q586" s="168"/>
      <c r="R586" s="168"/>
      <c r="S586" s="168"/>
      <c r="T586" s="169"/>
      <c r="AT586" s="163" t="s">
        <v>152</v>
      </c>
      <c r="AU586" s="163" t="s">
        <v>151</v>
      </c>
      <c r="AV586" s="13" t="s">
        <v>151</v>
      </c>
      <c r="AW586" s="13" t="s">
        <v>31</v>
      </c>
      <c r="AX586" s="13" t="s">
        <v>75</v>
      </c>
      <c r="AY586" s="163" t="s">
        <v>143</v>
      </c>
    </row>
    <row r="587" spans="1:65" s="14" customFormat="1" x14ac:dyDescent="0.2">
      <c r="B587" s="170"/>
      <c r="D587" s="162" t="s">
        <v>152</v>
      </c>
      <c r="E587" s="171" t="s">
        <v>1</v>
      </c>
      <c r="F587" s="172" t="s">
        <v>154</v>
      </c>
      <c r="H587" s="173">
        <v>1</v>
      </c>
      <c r="I587" s="174"/>
      <c r="L587" s="170"/>
      <c r="M587" s="175"/>
      <c r="N587" s="176"/>
      <c r="O587" s="176"/>
      <c r="P587" s="176"/>
      <c r="Q587" s="176"/>
      <c r="R587" s="176"/>
      <c r="S587" s="176"/>
      <c r="T587" s="177"/>
      <c r="AT587" s="171" t="s">
        <v>152</v>
      </c>
      <c r="AU587" s="171" t="s">
        <v>151</v>
      </c>
      <c r="AV587" s="14" t="s">
        <v>150</v>
      </c>
      <c r="AW587" s="14" t="s">
        <v>31</v>
      </c>
      <c r="AX587" s="14" t="s">
        <v>83</v>
      </c>
      <c r="AY587" s="171" t="s">
        <v>143</v>
      </c>
    </row>
    <row r="588" spans="1:65" s="2" customFormat="1" ht="24.2" customHeight="1" x14ac:dyDescent="0.2">
      <c r="A588" s="33"/>
      <c r="B588" s="146"/>
      <c r="C588" s="178" t="s">
        <v>788</v>
      </c>
      <c r="D588" s="198" t="s">
        <v>215</v>
      </c>
      <c r="E588" s="179" t="s">
        <v>789</v>
      </c>
      <c r="F588" s="180" t="s">
        <v>790</v>
      </c>
      <c r="G588" s="181" t="s">
        <v>178</v>
      </c>
      <c r="H588" s="182">
        <v>1</v>
      </c>
      <c r="I588" s="183"/>
      <c r="J588" s="184">
        <f>ROUND(I588*H588,2)</f>
        <v>0</v>
      </c>
      <c r="K588" s="185"/>
      <c r="L588" s="186"/>
      <c r="M588" s="187" t="s">
        <v>1</v>
      </c>
      <c r="N588" s="188" t="s">
        <v>41</v>
      </c>
      <c r="O588" s="59"/>
      <c r="P588" s="157">
        <f>O588*H588</f>
        <v>0</v>
      </c>
      <c r="Q588" s="157">
        <v>0</v>
      </c>
      <c r="R588" s="157">
        <f>Q588*H588</f>
        <v>0</v>
      </c>
      <c r="S588" s="157">
        <v>0</v>
      </c>
      <c r="T588" s="158">
        <f>S588*H588</f>
        <v>0</v>
      </c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R588" s="159" t="s">
        <v>210</v>
      </c>
      <c r="AT588" s="159" t="s">
        <v>215</v>
      </c>
      <c r="AU588" s="159" t="s">
        <v>151</v>
      </c>
      <c r="AY588" s="18" t="s">
        <v>143</v>
      </c>
      <c r="BE588" s="160">
        <f>IF(N588="základná",J588,0)</f>
        <v>0</v>
      </c>
      <c r="BF588" s="160">
        <f>IF(N588="znížená",J588,0)</f>
        <v>0</v>
      </c>
      <c r="BG588" s="160">
        <f>IF(N588="zákl. prenesená",J588,0)</f>
        <v>0</v>
      </c>
      <c r="BH588" s="160">
        <f>IF(N588="zníž. prenesená",J588,0)</f>
        <v>0</v>
      </c>
      <c r="BI588" s="160">
        <f>IF(N588="nulová",J588,0)</f>
        <v>0</v>
      </c>
      <c r="BJ588" s="18" t="s">
        <v>151</v>
      </c>
      <c r="BK588" s="160">
        <f>ROUND(I588*H588,2)</f>
        <v>0</v>
      </c>
      <c r="BL588" s="18" t="s">
        <v>182</v>
      </c>
      <c r="BM588" s="159" t="s">
        <v>791</v>
      </c>
    </row>
    <row r="589" spans="1:65" s="13" customFormat="1" x14ac:dyDescent="0.2">
      <c r="B589" s="161"/>
      <c r="D589" s="162" t="s">
        <v>152</v>
      </c>
      <c r="E589" s="163" t="s">
        <v>1</v>
      </c>
      <c r="F589" s="164" t="s">
        <v>83</v>
      </c>
      <c r="H589" s="165">
        <v>1</v>
      </c>
      <c r="I589" s="166"/>
      <c r="L589" s="161"/>
      <c r="M589" s="167"/>
      <c r="N589" s="168"/>
      <c r="O589" s="168"/>
      <c r="P589" s="168"/>
      <c r="Q589" s="168"/>
      <c r="R589" s="168"/>
      <c r="S589" s="168"/>
      <c r="T589" s="169"/>
      <c r="AT589" s="163" t="s">
        <v>152</v>
      </c>
      <c r="AU589" s="163" t="s">
        <v>151</v>
      </c>
      <c r="AV589" s="13" t="s">
        <v>151</v>
      </c>
      <c r="AW589" s="13" t="s">
        <v>31</v>
      </c>
      <c r="AX589" s="13" t="s">
        <v>75</v>
      </c>
      <c r="AY589" s="163" t="s">
        <v>143</v>
      </c>
    </row>
    <row r="590" spans="1:65" s="14" customFormat="1" x14ac:dyDescent="0.2">
      <c r="B590" s="170"/>
      <c r="D590" s="162" t="s">
        <v>152</v>
      </c>
      <c r="E590" s="171" t="s">
        <v>1</v>
      </c>
      <c r="F590" s="172" t="s">
        <v>154</v>
      </c>
      <c r="H590" s="173">
        <v>1</v>
      </c>
      <c r="I590" s="174"/>
      <c r="L590" s="170"/>
      <c r="M590" s="175"/>
      <c r="N590" s="176"/>
      <c r="O590" s="176"/>
      <c r="P590" s="176"/>
      <c r="Q590" s="176"/>
      <c r="R590" s="176"/>
      <c r="S590" s="176"/>
      <c r="T590" s="177"/>
      <c r="AT590" s="171" t="s">
        <v>152</v>
      </c>
      <c r="AU590" s="171" t="s">
        <v>151</v>
      </c>
      <c r="AV590" s="14" t="s">
        <v>150</v>
      </c>
      <c r="AW590" s="14" t="s">
        <v>31</v>
      </c>
      <c r="AX590" s="14" t="s">
        <v>83</v>
      </c>
      <c r="AY590" s="171" t="s">
        <v>143</v>
      </c>
    </row>
    <row r="591" spans="1:65" s="2" customFormat="1" ht="24.2" customHeight="1" x14ac:dyDescent="0.2">
      <c r="A591" s="33"/>
      <c r="B591" s="146"/>
      <c r="C591" s="147" t="s">
        <v>488</v>
      </c>
      <c r="D591" s="197" t="s">
        <v>146</v>
      </c>
      <c r="E591" s="148" t="s">
        <v>792</v>
      </c>
      <c r="F591" s="149" t="s">
        <v>793</v>
      </c>
      <c r="G591" s="150" t="s">
        <v>178</v>
      </c>
      <c r="H591" s="151">
        <v>4</v>
      </c>
      <c r="I591" s="152"/>
      <c r="J591" s="153">
        <f>ROUND(I591*H591,2)</f>
        <v>0</v>
      </c>
      <c r="K591" s="154"/>
      <c r="L591" s="34"/>
      <c r="M591" s="155" t="s">
        <v>1</v>
      </c>
      <c r="N591" s="156" t="s">
        <v>41</v>
      </c>
      <c r="O591" s="59"/>
      <c r="P591" s="157">
        <f>O591*H591</f>
        <v>0</v>
      </c>
      <c r="Q591" s="157">
        <v>0</v>
      </c>
      <c r="R591" s="157">
        <f>Q591*H591</f>
        <v>0</v>
      </c>
      <c r="S591" s="157">
        <v>0</v>
      </c>
      <c r="T591" s="158">
        <f>S591*H591</f>
        <v>0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59" t="s">
        <v>182</v>
      </c>
      <c r="AT591" s="159" t="s">
        <v>146</v>
      </c>
      <c r="AU591" s="159" t="s">
        <v>151</v>
      </c>
      <c r="AY591" s="18" t="s">
        <v>143</v>
      </c>
      <c r="BE591" s="160">
        <f>IF(N591="základná",J591,0)</f>
        <v>0</v>
      </c>
      <c r="BF591" s="160">
        <f>IF(N591="znížená",J591,0)</f>
        <v>0</v>
      </c>
      <c r="BG591" s="160">
        <f>IF(N591="zákl. prenesená",J591,0)</f>
        <v>0</v>
      </c>
      <c r="BH591" s="160">
        <f>IF(N591="zníž. prenesená",J591,0)</f>
        <v>0</v>
      </c>
      <c r="BI591" s="160">
        <f>IF(N591="nulová",J591,0)</f>
        <v>0</v>
      </c>
      <c r="BJ591" s="18" t="s">
        <v>151</v>
      </c>
      <c r="BK591" s="160">
        <f>ROUND(I591*H591,2)</f>
        <v>0</v>
      </c>
      <c r="BL591" s="18" t="s">
        <v>182</v>
      </c>
      <c r="BM591" s="159" t="s">
        <v>794</v>
      </c>
    </row>
    <row r="592" spans="1:65" s="13" customFormat="1" x14ac:dyDescent="0.2">
      <c r="B592" s="161"/>
      <c r="D592" s="162" t="s">
        <v>152</v>
      </c>
      <c r="E592" s="163" t="s">
        <v>1</v>
      </c>
      <c r="F592" s="164" t="s">
        <v>795</v>
      </c>
      <c r="H592" s="165">
        <v>4</v>
      </c>
      <c r="I592" s="166"/>
      <c r="L592" s="161"/>
      <c r="M592" s="167"/>
      <c r="N592" s="168"/>
      <c r="O592" s="168"/>
      <c r="P592" s="168"/>
      <c r="Q592" s="168"/>
      <c r="R592" s="168"/>
      <c r="S592" s="168"/>
      <c r="T592" s="169"/>
      <c r="AT592" s="163" t="s">
        <v>152</v>
      </c>
      <c r="AU592" s="163" t="s">
        <v>151</v>
      </c>
      <c r="AV592" s="13" t="s">
        <v>151</v>
      </c>
      <c r="AW592" s="13" t="s">
        <v>31</v>
      </c>
      <c r="AX592" s="13" t="s">
        <v>75</v>
      </c>
      <c r="AY592" s="163" t="s">
        <v>143</v>
      </c>
    </row>
    <row r="593" spans="1:65" s="14" customFormat="1" x14ac:dyDescent="0.2">
      <c r="B593" s="170"/>
      <c r="D593" s="162" t="s">
        <v>152</v>
      </c>
      <c r="E593" s="171" t="s">
        <v>1</v>
      </c>
      <c r="F593" s="172" t="s">
        <v>154</v>
      </c>
      <c r="H593" s="173">
        <v>4</v>
      </c>
      <c r="I593" s="174"/>
      <c r="L593" s="170"/>
      <c r="M593" s="175"/>
      <c r="N593" s="176"/>
      <c r="O593" s="176"/>
      <c r="P593" s="176"/>
      <c r="Q593" s="176"/>
      <c r="R593" s="176"/>
      <c r="S593" s="176"/>
      <c r="T593" s="177"/>
      <c r="AT593" s="171" t="s">
        <v>152</v>
      </c>
      <c r="AU593" s="171" t="s">
        <v>151</v>
      </c>
      <c r="AV593" s="14" t="s">
        <v>150</v>
      </c>
      <c r="AW593" s="14" t="s">
        <v>31</v>
      </c>
      <c r="AX593" s="14" t="s">
        <v>83</v>
      </c>
      <c r="AY593" s="171" t="s">
        <v>143</v>
      </c>
    </row>
    <row r="594" spans="1:65" s="2" customFormat="1" ht="24.2" customHeight="1" x14ac:dyDescent="0.2">
      <c r="A594" s="33"/>
      <c r="B594" s="146"/>
      <c r="C594" s="178" t="s">
        <v>796</v>
      </c>
      <c r="D594" s="198" t="s">
        <v>215</v>
      </c>
      <c r="E594" s="179" t="s">
        <v>797</v>
      </c>
      <c r="F594" s="180" t="s">
        <v>798</v>
      </c>
      <c r="G594" s="181" t="s">
        <v>178</v>
      </c>
      <c r="H594" s="182">
        <v>1</v>
      </c>
      <c r="I594" s="183"/>
      <c r="J594" s="184">
        <f>ROUND(I594*H594,2)</f>
        <v>0</v>
      </c>
      <c r="K594" s="185"/>
      <c r="L594" s="186"/>
      <c r="M594" s="187" t="s">
        <v>1</v>
      </c>
      <c r="N594" s="188" t="s">
        <v>41</v>
      </c>
      <c r="O594" s="59"/>
      <c r="P594" s="157">
        <f>O594*H594</f>
        <v>0</v>
      </c>
      <c r="Q594" s="157">
        <v>0</v>
      </c>
      <c r="R594" s="157">
        <f>Q594*H594</f>
        <v>0</v>
      </c>
      <c r="S594" s="157">
        <v>0</v>
      </c>
      <c r="T594" s="158">
        <f>S594*H594</f>
        <v>0</v>
      </c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R594" s="159" t="s">
        <v>210</v>
      </c>
      <c r="AT594" s="159" t="s">
        <v>215</v>
      </c>
      <c r="AU594" s="159" t="s">
        <v>151</v>
      </c>
      <c r="AY594" s="18" t="s">
        <v>143</v>
      </c>
      <c r="BE594" s="160">
        <f>IF(N594="základná",J594,0)</f>
        <v>0</v>
      </c>
      <c r="BF594" s="160">
        <f>IF(N594="znížená",J594,0)</f>
        <v>0</v>
      </c>
      <c r="BG594" s="160">
        <f>IF(N594="zákl. prenesená",J594,0)</f>
        <v>0</v>
      </c>
      <c r="BH594" s="160">
        <f>IF(N594="zníž. prenesená",J594,0)</f>
        <v>0</v>
      </c>
      <c r="BI594" s="160">
        <f>IF(N594="nulová",J594,0)</f>
        <v>0</v>
      </c>
      <c r="BJ594" s="18" t="s">
        <v>151</v>
      </c>
      <c r="BK594" s="160">
        <f>ROUND(I594*H594,2)</f>
        <v>0</v>
      </c>
      <c r="BL594" s="18" t="s">
        <v>182</v>
      </c>
      <c r="BM594" s="159" t="s">
        <v>799</v>
      </c>
    </row>
    <row r="595" spans="1:65" s="2" customFormat="1" ht="24.2" customHeight="1" x14ac:dyDescent="0.2">
      <c r="A595" s="33"/>
      <c r="B595" s="146"/>
      <c r="C595" s="178" t="s">
        <v>800</v>
      </c>
      <c r="D595" s="198" t="s">
        <v>215</v>
      </c>
      <c r="E595" s="179" t="s">
        <v>801</v>
      </c>
      <c r="F595" s="180" t="s">
        <v>802</v>
      </c>
      <c r="G595" s="181" t="s">
        <v>178</v>
      </c>
      <c r="H595" s="182">
        <v>1</v>
      </c>
      <c r="I595" s="183"/>
      <c r="J595" s="184">
        <f>ROUND(I595*H595,2)</f>
        <v>0</v>
      </c>
      <c r="K595" s="185"/>
      <c r="L595" s="186"/>
      <c r="M595" s="187" t="s">
        <v>1</v>
      </c>
      <c r="N595" s="188" t="s">
        <v>41</v>
      </c>
      <c r="O595" s="59"/>
      <c r="P595" s="157">
        <f>O595*H595</f>
        <v>0</v>
      </c>
      <c r="Q595" s="157">
        <v>0</v>
      </c>
      <c r="R595" s="157">
        <f>Q595*H595</f>
        <v>0</v>
      </c>
      <c r="S595" s="157">
        <v>0</v>
      </c>
      <c r="T595" s="158">
        <f>S595*H595</f>
        <v>0</v>
      </c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R595" s="159" t="s">
        <v>210</v>
      </c>
      <c r="AT595" s="159" t="s">
        <v>215</v>
      </c>
      <c r="AU595" s="159" t="s">
        <v>151</v>
      </c>
      <c r="AY595" s="18" t="s">
        <v>143</v>
      </c>
      <c r="BE595" s="160">
        <f>IF(N595="základná",J595,0)</f>
        <v>0</v>
      </c>
      <c r="BF595" s="160">
        <f>IF(N595="znížená",J595,0)</f>
        <v>0</v>
      </c>
      <c r="BG595" s="160">
        <f>IF(N595="zákl. prenesená",J595,0)</f>
        <v>0</v>
      </c>
      <c r="BH595" s="160">
        <f>IF(N595="zníž. prenesená",J595,0)</f>
        <v>0</v>
      </c>
      <c r="BI595" s="160">
        <f>IF(N595="nulová",J595,0)</f>
        <v>0</v>
      </c>
      <c r="BJ595" s="18" t="s">
        <v>151</v>
      </c>
      <c r="BK595" s="160">
        <f>ROUND(I595*H595,2)</f>
        <v>0</v>
      </c>
      <c r="BL595" s="18" t="s">
        <v>182</v>
      </c>
      <c r="BM595" s="159" t="s">
        <v>803</v>
      </c>
    </row>
    <row r="596" spans="1:65" s="13" customFormat="1" x14ac:dyDescent="0.2">
      <c r="B596" s="161"/>
      <c r="D596" s="162" t="s">
        <v>152</v>
      </c>
      <c r="E596" s="163" t="s">
        <v>1</v>
      </c>
      <c r="F596" s="164" t="s">
        <v>83</v>
      </c>
      <c r="H596" s="165">
        <v>1</v>
      </c>
      <c r="I596" s="166"/>
      <c r="L596" s="161"/>
      <c r="M596" s="167"/>
      <c r="N596" s="168"/>
      <c r="O596" s="168"/>
      <c r="P596" s="168"/>
      <c r="Q596" s="168"/>
      <c r="R596" s="168"/>
      <c r="S596" s="168"/>
      <c r="T596" s="169"/>
      <c r="AT596" s="163" t="s">
        <v>152</v>
      </c>
      <c r="AU596" s="163" t="s">
        <v>151</v>
      </c>
      <c r="AV596" s="13" t="s">
        <v>151</v>
      </c>
      <c r="AW596" s="13" t="s">
        <v>31</v>
      </c>
      <c r="AX596" s="13" t="s">
        <v>75</v>
      </c>
      <c r="AY596" s="163" t="s">
        <v>143</v>
      </c>
    </row>
    <row r="597" spans="1:65" s="14" customFormat="1" x14ac:dyDescent="0.2">
      <c r="B597" s="170"/>
      <c r="D597" s="162" t="s">
        <v>152</v>
      </c>
      <c r="E597" s="171" t="s">
        <v>1</v>
      </c>
      <c r="F597" s="172" t="s">
        <v>154</v>
      </c>
      <c r="H597" s="173">
        <v>1</v>
      </c>
      <c r="I597" s="174"/>
      <c r="L597" s="170"/>
      <c r="M597" s="175"/>
      <c r="N597" s="176"/>
      <c r="O597" s="176"/>
      <c r="P597" s="176"/>
      <c r="Q597" s="176"/>
      <c r="R597" s="176"/>
      <c r="S597" s="176"/>
      <c r="T597" s="177"/>
      <c r="AT597" s="171" t="s">
        <v>152</v>
      </c>
      <c r="AU597" s="171" t="s">
        <v>151</v>
      </c>
      <c r="AV597" s="14" t="s">
        <v>150</v>
      </c>
      <c r="AW597" s="14" t="s">
        <v>31</v>
      </c>
      <c r="AX597" s="14" t="s">
        <v>83</v>
      </c>
      <c r="AY597" s="171" t="s">
        <v>143</v>
      </c>
    </row>
    <row r="598" spans="1:65" s="2" customFormat="1" ht="24.2" customHeight="1" x14ac:dyDescent="0.2">
      <c r="A598" s="33"/>
      <c r="B598" s="146"/>
      <c r="C598" s="178" t="s">
        <v>804</v>
      </c>
      <c r="D598" s="198" t="s">
        <v>215</v>
      </c>
      <c r="E598" s="179" t="s">
        <v>805</v>
      </c>
      <c r="F598" s="180" t="s">
        <v>806</v>
      </c>
      <c r="G598" s="181" t="s">
        <v>178</v>
      </c>
      <c r="H598" s="182">
        <v>1</v>
      </c>
      <c r="I598" s="183"/>
      <c r="J598" s="184">
        <f>ROUND(I598*H598,2)</f>
        <v>0</v>
      </c>
      <c r="K598" s="185"/>
      <c r="L598" s="186"/>
      <c r="M598" s="187" t="s">
        <v>1</v>
      </c>
      <c r="N598" s="188" t="s">
        <v>41</v>
      </c>
      <c r="O598" s="59"/>
      <c r="P598" s="157">
        <f>O598*H598</f>
        <v>0</v>
      </c>
      <c r="Q598" s="157">
        <v>0</v>
      </c>
      <c r="R598" s="157">
        <f>Q598*H598</f>
        <v>0</v>
      </c>
      <c r="S598" s="157">
        <v>0</v>
      </c>
      <c r="T598" s="158">
        <f>S598*H598</f>
        <v>0</v>
      </c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R598" s="159" t="s">
        <v>210</v>
      </c>
      <c r="AT598" s="159" t="s">
        <v>215</v>
      </c>
      <c r="AU598" s="159" t="s">
        <v>151</v>
      </c>
      <c r="AY598" s="18" t="s">
        <v>143</v>
      </c>
      <c r="BE598" s="160">
        <f>IF(N598="základná",J598,0)</f>
        <v>0</v>
      </c>
      <c r="BF598" s="160">
        <f>IF(N598="znížená",J598,0)</f>
        <v>0</v>
      </c>
      <c r="BG598" s="160">
        <f>IF(N598="zákl. prenesená",J598,0)</f>
        <v>0</v>
      </c>
      <c r="BH598" s="160">
        <f>IF(N598="zníž. prenesená",J598,0)</f>
        <v>0</v>
      </c>
      <c r="BI598" s="160">
        <f>IF(N598="nulová",J598,0)</f>
        <v>0</v>
      </c>
      <c r="BJ598" s="18" t="s">
        <v>151</v>
      </c>
      <c r="BK598" s="160">
        <f>ROUND(I598*H598,2)</f>
        <v>0</v>
      </c>
      <c r="BL598" s="18" t="s">
        <v>182</v>
      </c>
      <c r="BM598" s="159" t="s">
        <v>807</v>
      </c>
    </row>
    <row r="599" spans="1:65" s="13" customFormat="1" x14ac:dyDescent="0.2">
      <c r="B599" s="161"/>
      <c r="D599" s="162" t="s">
        <v>152</v>
      </c>
      <c r="E599" s="163" t="s">
        <v>1</v>
      </c>
      <c r="F599" s="164" t="s">
        <v>83</v>
      </c>
      <c r="H599" s="165">
        <v>1</v>
      </c>
      <c r="I599" s="166"/>
      <c r="L599" s="161"/>
      <c r="M599" s="167"/>
      <c r="N599" s="168"/>
      <c r="O599" s="168"/>
      <c r="P599" s="168"/>
      <c r="Q599" s="168"/>
      <c r="R599" s="168"/>
      <c r="S599" s="168"/>
      <c r="T599" s="169"/>
      <c r="AT599" s="163" t="s">
        <v>152</v>
      </c>
      <c r="AU599" s="163" t="s">
        <v>151</v>
      </c>
      <c r="AV599" s="13" t="s">
        <v>151</v>
      </c>
      <c r="AW599" s="13" t="s">
        <v>31</v>
      </c>
      <c r="AX599" s="13" t="s">
        <v>75</v>
      </c>
      <c r="AY599" s="163" t="s">
        <v>143</v>
      </c>
    </row>
    <row r="600" spans="1:65" s="14" customFormat="1" x14ac:dyDescent="0.2">
      <c r="B600" s="170"/>
      <c r="D600" s="162" t="s">
        <v>152</v>
      </c>
      <c r="E600" s="171" t="s">
        <v>1</v>
      </c>
      <c r="F600" s="172" t="s">
        <v>154</v>
      </c>
      <c r="H600" s="173">
        <v>1</v>
      </c>
      <c r="I600" s="174"/>
      <c r="L600" s="170"/>
      <c r="M600" s="175"/>
      <c r="N600" s="176"/>
      <c r="O600" s="176"/>
      <c r="P600" s="176"/>
      <c r="Q600" s="176"/>
      <c r="R600" s="176"/>
      <c r="S600" s="176"/>
      <c r="T600" s="177"/>
      <c r="AT600" s="171" t="s">
        <v>152</v>
      </c>
      <c r="AU600" s="171" t="s">
        <v>151</v>
      </c>
      <c r="AV600" s="14" t="s">
        <v>150</v>
      </c>
      <c r="AW600" s="14" t="s">
        <v>31</v>
      </c>
      <c r="AX600" s="14" t="s">
        <v>83</v>
      </c>
      <c r="AY600" s="171" t="s">
        <v>143</v>
      </c>
    </row>
    <row r="601" spans="1:65" s="2" customFormat="1" ht="24.2" customHeight="1" x14ac:dyDescent="0.2">
      <c r="A601" s="33"/>
      <c r="B601" s="146"/>
      <c r="C601" s="178" t="s">
        <v>808</v>
      </c>
      <c r="D601" s="198" t="s">
        <v>215</v>
      </c>
      <c r="E601" s="179" t="s">
        <v>809</v>
      </c>
      <c r="F601" s="180" t="s">
        <v>810</v>
      </c>
      <c r="G601" s="181" t="s">
        <v>178</v>
      </c>
      <c r="H601" s="182">
        <v>1</v>
      </c>
      <c r="I601" s="183"/>
      <c r="J601" s="184">
        <f>ROUND(I601*H601,2)</f>
        <v>0</v>
      </c>
      <c r="K601" s="185"/>
      <c r="L601" s="186"/>
      <c r="M601" s="187" t="s">
        <v>1</v>
      </c>
      <c r="N601" s="188" t="s">
        <v>41</v>
      </c>
      <c r="O601" s="59"/>
      <c r="P601" s="157">
        <f>O601*H601</f>
        <v>0</v>
      </c>
      <c r="Q601" s="157">
        <v>0</v>
      </c>
      <c r="R601" s="157">
        <f>Q601*H601</f>
        <v>0</v>
      </c>
      <c r="S601" s="157">
        <v>0</v>
      </c>
      <c r="T601" s="158">
        <f>S601*H601</f>
        <v>0</v>
      </c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R601" s="159" t="s">
        <v>210</v>
      </c>
      <c r="AT601" s="159" t="s">
        <v>215</v>
      </c>
      <c r="AU601" s="159" t="s">
        <v>151</v>
      </c>
      <c r="AY601" s="18" t="s">
        <v>143</v>
      </c>
      <c r="BE601" s="160">
        <f>IF(N601="základná",J601,0)</f>
        <v>0</v>
      </c>
      <c r="BF601" s="160">
        <f>IF(N601="znížená",J601,0)</f>
        <v>0</v>
      </c>
      <c r="BG601" s="160">
        <f>IF(N601="zákl. prenesená",J601,0)</f>
        <v>0</v>
      </c>
      <c r="BH601" s="160">
        <f>IF(N601="zníž. prenesená",J601,0)</f>
        <v>0</v>
      </c>
      <c r="BI601" s="160">
        <f>IF(N601="nulová",J601,0)</f>
        <v>0</v>
      </c>
      <c r="BJ601" s="18" t="s">
        <v>151</v>
      </c>
      <c r="BK601" s="160">
        <f>ROUND(I601*H601,2)</f>
        <v>0</v>
      </c>
      <c r="BL601" s="18" t="s">
        <v>182</v>
      </c>
      <c r="BM601" s="159" t="s">
        <v>811</v>
      </c>
    </row>
    <row r="602" spans="1:65" s="13" customFormat="1" x14ac:dyDescent="0.2">
      <c r="B602" s="161"/>
      <c r="D602" s="162" t="s">
        <v>152</v>
      </c>
      <c r="E602" s="163" t="s">
        <v>1</v>
      </c>
      <c r="F602" s="164" t="s">
        <v>83</v>
      </c>
      <c r="H602" s="165">
        <v>1</v>
      </c>
      <c r="I602" s="166"/>
      <c r="L602" s="161"/>
      <c r="M602" s="167"/>
      <c r="N602" s="168"/>
      <c r="O602" s="168"/>
      <c r="P602" s="168"/>
      <c r="Q602" s="168"/>
      <c r="R602" s="168"/>
      <c r="S602" s="168"/>
      <c r="T602" s="169"/>
      <c r="AT602" s="163" t="s">
        <v>152</v>
      </c>
      <c r="AU602" s="163" t="s">
        <v>151</v>
      </c>
      <c r="AV602" s="13" t="s">
        <v>151</v>
      </c>
      <c r="AW602" s="13" t="s">
        <v>31</v>
      </c>
      <c r="AX602" s="13" t="s">
        <v>75</v>
      </c>
      <c r="AY602" s="163" t="s">
        <v>143</v>
      </c>
    </row>
    <row r="603" spans="1:65" s="14" customFormat="1" x14ac:dyDescent="0.2">
      <c r="B603" s="170"/>
      <c r="D603" s="162" t="s">
        <v>152</v>
      </c>
      <c r="E603" s="171" t="s">
        <v>1</v>
      </c>
      <c r="F603" s="172" t="s">
        <v>154</v>
      </c>
      <c r="H603" s="173">
        <v>1</v>
      </c>
      <c r="I603" s="174"/>
      <c r="L603" s="170"/>
      <c r="M603" s="175"/>
      <c r="N603" s="176"/>
      <c r="O603" s="176"/>
      <c r="P603" s="176"/>
      <c r="Q603" s="176"/>
      <c r="R603" s="176"/>
      <c r="S603" s="176"/>
      <c r="T603" s="177"/>
      <c r="AT603" s="171" t="s">
        <v>152</v>
      </c>
      <c r="AU603" s="171" t="s">
        <v>151</v>
      </c>
      <c r="AV603" s="14" t="s">
        <v>150</v>
      </c>
      <c r="AW603" s="14" t="s">
        <v>31</v>
      </c>
      <c r="AX603" s="14" t="s">
        <v>83</v>
      </c>
      <c r="AY603" s="171" t="s">
        <v>143</v>
      </c>
    </row>
    <row r="604" spans="1:65" s="2" customFormat="1" ht="24.2" customHeight="1" x14ac:dyDescent="0.2">
      <c r="A604" s="33"/>
      <c r="B604" s="146"/>
      <c r="C604" s="147" t="s">
        <v>812</v>
      </c>
      <c r="D604" s="197" t="s">
        <v>146</v>
      </c>
      <c r="E604" s="148" t="s">
        <v>813</v>
      </c>
      <c r="F604" s="149" t="s">
        <v>814</v>
      </c>
      <c r="G604" s="150" t="s">
        <v>178</v>
      </c>
      <c r="H604" s="151">
        <v>0</v>
      </c>
      <c r="I604" s="152"/>
      <c r="J604" s="153">
        <f>ROUND(I604*H604,2)</f>
        <v>0</v>
      </c>
      <c r="K604" s="154"/>
      <c r="L604" s="34"/>
      <c r="M604" s="155" t="s">
        <v>1</v>
      </c>
      <c r="N604" s="156" t="s">
        <v>41</v>
      </c>
      <c r="O604" s="59"/>
      <c r="P604" s="157">
        <f>O604*H604</f>
        <v>0</v>
      </c>
      <c r="Q604" s="157">
        <v>0</v>
      </c>
      <c r="R604" s="157">
        <f>Q604*H604</f>
        <v>0</v>
      </c>
      <c r="S604" s="157">
        <v>0</v>
      </c>
      <c r="T604" s="158">
        <f>S604*H604</f>
        <v>0</v>
      </c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R604" s="159" t="s">
        <v>182</v>
      </c>
      <c r="AT604" s="159" t="s">
        <v>146</v>
      </c>
      <c r="AU604" s="159" t="s">
        <v>151</v>
      </c>
      <c r="AY604" s="18" t="s">
        <v>143</v>
      </c>
      <c r="BE604" s="160">
        <f>IF(N604="základná",J604,0)</f>
        <v>0</v>
      </c>
      <c r="BF604" s="160">
        <f>IF(N604="znížená",J604,0)</f>
        <v>0</v>
      </c>
      <c r="BG604" s="160">
        <f>IF(N604="zákl. prenesená",J604,0)</f>
        <v>0</v>
      </c>
      <c r="BH604" s="160">
        <f>IF(N604="zníž. prenesená",J604,0)</f>
        <v>0</v>
      </c>
      <c r="BI604" s="160">
        <f>IF(N604="nulová",J604,0)</f>
        <v>0</v>
      </c>
      <c r="BJ604" s="18" t="s">
        <v>151</v>
      </c>
      <c r="BK604" s="160">
        <f>ROUND(I604*H604,2)</f>
        <v>0</v>
      </c>
      <c r="BL604" s="18" t="s">
        <v>182</v>
      </c>
      <c r="BM604" s="159" t="s">
        <v>815</v>
      </c>
    </row>
    <row r="605" spans="1:65" s="13" customFormat="1" x14ac:dyDescent="0.2">
      <c r="B605" s="161"/>
      <c r="D605" s="162" t="s">
        <v>152</v>
      </c>
      <c r="E605" s="163" t="s">
        <v>1</v>
      </c>
      <c r="F605" s="164" t="s">
        <v>75</v>
      </c>
      <c r="H605" s="165">
        <v>0</v>
      </c>
      <c r="I605" s="166"/>
      <c r="L605" s="161"/>
      <c r="M605" s="167"/>
      <c r="N605" s="168"/>
      <c r="O605" s="168"/>
      <c r="P605" s="168"/>
      <c r="Q605" s="168"/>
      <c r="R605" s="168"/>
      <c r="S605" s="168"/>
      <c r="T605" s="169"/>
      <c r="AT605" s="163" t="s">
        <v>152</v>
      </c>
      <c r="AU605" s="163" t="s">
        <v>151</v>
      </c>
      <c r="AV605" s="13" t="s">
        <v>151</v>
      </c>
      <c r="AW605" s="13" t="s">
        <v>31</v>
      </c>
      <c r="AX605" s="13" t="s">
        <v>75</v>
      </c>
      <c r="AY605" s="163" t="s">
        <v>143</v>
      </c>
    </row>
    <row r="606" spans="1:65" s="14" customFormat="1" x14ac:dyDescent="0.2">
      <c r="B606" s="170"/>
      <c r="D606" s="162" t="s">
        <v>152</v>
      </c>
      <c r="E606" s="171" t="s">
        <v>1</v>
      </c>
      <c r="F606" s="172" t="s">
        <v>154</v>
      </c>
      <c r="H606" s="173">
        <v>0</v>
      </c>
      <c r="I606" s="174"/>
      <c r="L606" s="170"/>
      <c r="M606" s="175"/>
      <c r="N606" s="176"/>
      <c r="O606" s="176"/>
      <c r="P606" s="176"/>
      <c r="Q606" s="176"/>
      <c r="R606" s="176"/>
      <c r="S606" s="176"/>
      <c r="T606" s="177"/>
      <c r="AT606" s="171" t="s">
        <v>152</v>
      </c>
      <c r="AU606" s="171" t="s">
        <v>151</v>
      </c>
      <c r="AV606" s="14" t="s">
        <v>150</v>
      </c>
      <c r="AW606" s="14" t="s">
        <v>31</v>
      </c>
      <c r="AX606" s="14" t="s">
        <v>83</v>
      </c>
      <c r="AY606" s="171" t="s">
        <v>143</v>
      </c>
    </row>
    <row r="607" spans="1:65" s="2" customFormat="1" ht="24.2" customHeight="1" x14ac:dyDescent="0.2">
      <c r="A607" s="33"/>
      <c r="B607" s="146"/>
      <c r="C607" s="178" t="s">
        <v>816</v>
      </c>
      <c r="D607" s="198" t="s">
        <v>215</v>
      </c>
      <c r="E607" s="179" t="s">
        <v>817</v>
      </c>
      <c r="F607" s="180" t="s">
        <v>818</v>
      </c>
      <c r="G607" s="181" t="s">
        <v>178</v>
      </c>
      <c r="H607" s="182">
        <v>0</v>
      </c>
      <c r="I607" s="183"/>
      <c r="J607" s="184">
        <f>ROUND(I607*H607,2)</f>
        <v>0</v>
      </c>
      <c r="K607" s="185"/>
      <c r="L607" s="186"/>
      <c r="M607" s="187" t="s">
        <v>1</v>
      </c>
      <c r="N607" s="188" t="s">
        <v>41</v>
      </c>
      <c r="O607" s="59"/>
      <c r="P607" s="157">
        <f>O607*H607</f>
        <v>0</v>
      </c>
      <c r="Q607" s="157">
        <v>0</v>
      </c>
      <c r="R607" s="157">
        <f>Q607*H607</f>
        <v>0</v>
      </c>
      <c r="S607" s="157">
        <v>0</v>
      </c>
      <c r="T607" s="158">
        <f>S607*H607</f>
        <v>0</v>
      </c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R607" s="159" t="s">
        <v>210</v>
      </c>
      <c r="AT607" s="159" t="s">
        <v>215</v>
      </c>
      <c r="AU607" s="159" t="s">
        <v>151</v>
      </c>
      <c r="AY607" s="18" t="s">
        <v>143</v>
      </c>
      <c r="BE607" s="160">
        <f>IF(N607="základná",J607,0)</f>
        <v>0</v>
      </c>
      <c r="BF607" s="160">
        <f>IF(N607="znížená",J607,0)</f>
        <v>0</v>
      </c>
      <c r="BG607" s="160">
        <f>IF(N607="zákl. prenesená",J607,0)</f>
        <v>0</v>
      </c>
      <c r="BH607" s="160">
        <f>IF(N607="zníž. prenesená",J607,0)</f>
        <v>0</v>
      </c>
      <c r="BI607" s="160">
        <f>IF(N607="nulová",J607,0)</f>
        <v>0</v>
      </c>
      <c r="BJ607" s="18" t="s">
        <v>151</v>
      </c>
      <c r="BK607" s="160">
        <f>ROUND(I607*H607,2)</f>
        <v>0</v>
      </c>
      <c r="BL607" s="18" t="s">
        <v>182</v>
      </c>
      <c r="BM607" s="159" t="s">
        <v>819</v>
      </c>
    </row>
    <row r="608" spans="1:65" s="13" customFormat="1" x14ac:dyDescent="0.2">
      <c r="B608" s="161"/>
      <c r="D608" s="162" t="s">
        <v>152</v>
      </c>
      <c r="E608" s="163" t="s">
        <v>1</v>
      </c>
      <c r="F608" s="164" t="s">
        <v>75</v>
      </c>
      <c r="H608" s="165">
        <v>0</v>
      </c>
      <c r="I608" s="166"/>
      <c r="L608" s="161"/>
      <c r="M608" s="167"/>
      <c r="N608" s="168"/>
      <c r="O608" s="168"/>
      <c r="P608" s="168"/>
      <c r="Q608" s="168"/>
      <c r="R608" s="168"/>
      <c r="S608" s="168"/>
      <c r="T608" s="169"/>
      <c r="AT608" s="163" t="s">
        <v>152</v>
      </c>
      <c r="AU608" s="163" t="s">
        <v>151</v>
      </c>
      <c r="AV608" s="13" t="s">
        <v>151</v>
      </c>
      <c r="AW608" s="13" t="s">
        <v>31</v>
      </c>
      <c r="AX608" s="13" t="s">
        <v>75</v>
      </c>
      <c r="AY608" s="163" t="s">
        <v>143</v>
      </c>
    </row>
    <row r="609" spans="1:65" s="14" customFormat="1" x14ac:dyDescent="0.2">
      <c r="B609" s="170"/>
      <c r="D609" s="162" t="s">
        <v>152</v>
      </c>
      <c r="E609" s="171" t="s">
        <v>1</v>
      </c>
      <c r="F609" s="172" t="s">
        <v>154</v>
      </c>
      <c r="H609" s="173">
        <v>0</v>
      </c>
      <c r="I609" s="174"/>
      <c r="L609" s="170"/>
      <c r="M609" s="175"/>
      <c r="N609" s="176"/>
      <c r="O609" s="176"/>
      <c r="P609" s="176"/>
      <c r="Q609" s="176"/>
      <c r="R609" s="176"/>
      <c r="S609" s="176"/>
      <c r="T609" s="177"/>
      <c r="AT609" s="171" t="s">
        <v>152</v>
      </c>
      <c r="AU609" s="171" t="s">
        <v>151</v>
      </c>
      <c r="AV609" s="14" t="s">
        <v>150</v>
      </c>
      <c r="AW609" s="14" t="s">
        <v>31</v>
      </c>
      <c r="AX609" s="14" t="s">
        <v>83</v>
      </c>
      <c r="AY609" s="171" t="s">
        <v>143</v>
      </c>
    </row>
    <row r="610" spans="1:65" s="2" customFormat="1" ht="24.2" customHeight="1" x14ac:dyDescent="0.2">
      <c r="A610" s="33"/>
      <c r="B610" s="146"/>
      <c r="C610" s="147" t="s">
        <v>820</v>
      </c>
      <c r="D610" s="197" t="s">
        <v>146</v>
      </c>
      <c r="E610" s="148" t="s">
        <v>821</v>
      </c>
      <c r="F610" s="149" t="s">
        <v>822</v>
      </c>
      <c r="G610" s="150" t="s">
        <v>178</v>
      </c>
      <c r="H610" s="151">
        <v>26</v>
      </c>
      <c r="I610" s="152"/>
      <c r="J610" s="153">
        <f>ROUND(I610*H610,2)</f>
        <v>0</v>
      </c>
      <c r="K610" s="154"/>
      <c r="L610" s="34"/>
      <c r="M610" s="155" t="s">
        <v>1</v>
      </c>
      <c r="N610" s="156" t="s">
        <v>41</v>
      </c>
      <c r="O610" s="59"/>
      <c r="P610" s="157">
        <f>O610*H610</f>
        <v>0</v>
      </c>
      <c r="Q610" s="157">
        <v>0</v>
      </c>
      <c r="R610" s="157">
        <f>Q610*H610</f>
        <v>0</v>
      </c>
      <c r="S610" s="157">
        <v>0</v>
      </c>
      <c r="T610" s="158">
        <f>S610*H610</f>
        <v>0</v>
      </c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R610" s="159" t="s">
        <v>182</v>
      </c>
      <c r="AT610" s="159" t="s">
        <v>146</v>
      </c>
      <c r="AU610" s="159" t="s">
        <v>151</v>
      </c>
      <c r="AY610" s="18" t="s">
        <v>143</v>
      </c>
      <c r="BE610" s="160">
        <f>IF(N610="základná",J610,0)</f>
        <v>0</v>
      </c>
      <c r="BF610" s="160">
        <f>IF(N610="znížená",J610,0)</f>
        <v>0</v>
      </c>
      <c r="BG610" s="160">
        <f>IF(N610="zákl. prenesená",J610,0)</f>
        <v>0</v>
      </c>
      <c r="BH610" s="160">
        <f>IF(N610="zníž. prenesená",J610,0)</f>
        <v>0</v>
      </c>
      <c r="BI610" s="160">
        <f>IF(N610="nulová",J610,0)</f>
        <v>0</v>
      </c>
      <c r="BJ610" s="18" t="s">
        <v>151</v>
      </c>
      <c r="BK610" s="160">
        <f>ROUND(I610*H610,2)</f>
        <v>0</v>
      </c>
      <c r="BL610" s="18" t="s">
        <v>182</v>
      </c>
      <c r="BM610" s="159" t="s">
        <v>823</v>
      </c>
    </row>
    <row r="611" spans="1:65" s="13" customFormat="1" x14ac:dyDescent="0.2">
      <c r="B611" s="161"/>
      <c r="D611" s="162" t="s">
        <v>152</v>
      </c>
      <c r="E611" s="163" t="s">
        <v>1</v>
      </c>
      <c r="F611" s="164" t="s">
        <v>824</v>
      </c>
      <c r="H611" s="165">
        <v>26</v>
      </c>
      <c r="I611" s="166"/>
      <c r="L611" s="161"/>
      <c r="M611" s="167"/>
      <c r="N611" s="168"/>
      <c r="O611" s="168"/>
      <c r="P611" s="168"/>
      <c r="Q611" s="168"/>
      <c r="R611" s="168"/>
      <c r="S611" s="168"/>
      <c r="T611" s="169"/>
      <c r="AT611" s="163" t="s">
        <v>152</v>
      </c>
      <c r="AU611" s="163" t="s">
        <v>151</v>
      </c>
      <c r="AV611" s="13" t="s">
        <v>151</v>
      </c>
      <c r="AW611" s="13" t="s">
        <v>31</v>
      </c>
      <c r="AX611" s="13" t="s">
        <v>75</v>
      </c>
      <c r="AY611" s="163" t="s">
        <v>143</v>
      </c>
    </row>
    <row r="612" spans="1:65" s="14" customFormat="1" x14ac:dyDescent="0.2">
      <c r="B612" s="170"/>
      <c r="D612" s="162" t="s">
        <v>152</v>
      </c>
      <c r="E612" s="171" t="s">
        <v>1</v>
      </c>
      <c r="F612" s="172" t="s">
        <v>154</v>
      </c>
      <c r="H612" s="173">
        <v>26</v>
      </c>
      <c r="I612" s="174"/>
      <c r="L612" s="170"/>
      <c r="M612" s="175"/>
      <c r="N612" s="176"/>
      <c r="O612" s="176"/>
      <c r="P612" s="176"/>
      <c r="Q612" s="176"/>
      <c r="R612" s="176"/>
      <c r="S612" s="176"/>
      <c r="T612" s="177"/>
      <c r="AT612" s="171" t="s">
        <v>152</v>
      </c>
      <c r="AU612" s="171" t="s">
        <v>151</v>
      </c>
      <c r="AV612" s="14" t="s">
        <v>150</v>
      </c>
      <c r="AW612" s="14" t="s">
        <v>31</v>
      </c>
      <c r="AX612" s="14" t="s">
        <v>83</v>
      </c>
      <c r="AY612" s="171" t="s">
        <v>143</v>
      </c>
    </row>
    <row r="613" spans="1:65" s="2" customFormat="1" ht="24.2" customHeight="1" x14ac:dyDescent="0.2">
      <c r="A613" s="33"/>
      <c r="B613" s="146"/>
      <c r="C613" s="147" t="s">
        <v>506</v>
      </c>
      <c r="D613" s="197" t="s">
        <v>146</v>
      </c>
      <c r="E613" s="148" t="s">
        <v>825</v>
      </c>
      <c r="F613" s="149" t="s">
        <v>826</v>
      </c>
      <c r="G613" s="150" t="s">
        <v>178</v>
      </c>
      <c r="H613" s="151">
        <v>10.175000000000001</v>
      </c>
      <c r="I613" s="152"/>
      <c r="J613" s="153">
        <f>ROUND(I613*H613,2)</f>
        <v>0</v>
      </c>
      <c r="K613" s="154"/>
      <c r="L613" s="34"/>
      <c r="M613" s="155" t="s">
        <v>1</v>
      </c>
      <c r="N613" s="156" t="s">
        <v>41</v>
      </c>
      <c r="O613" s="59"/>
      <c r="P613" s="157">
        <f>O613*H613</f>
        <v>0</v>
      </c>
      <c r="Q613" s="157">
        <v>0</v>
      </c>
      <c r="R613" s="157">
        <f>Q613*H613</f>
        <v>0</v>
      </c>
      <c r="S613" s="157">
        <v>0</v>
      </c>
      <c r="T613" s="158">
        <f>S613*H613</f>
        <v>0</v>
      </c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R613" s="159" t="s">
        <v>182</v>
      </c>
      <c r="AT613" s="159" t="s">
        <v>146</v>
      </c>
      <c r="AU613" s="159" t="s">
        <v>151</v>
      </c>
      <c r="AY613" s="18" t="s">
        <v>143</v>
      </c>
      <c r="BE613" s="160">
        <f>IF(N613="základná",J613,0)</f>
        <v>0</v>
      </c>
      <c r="BF613" s="160">
        <f>IF(N613="znížená",J613,0)</f>
        <v>0</v>
      </c>
      <c r="BG613" s="160">
        <f>IF(N613="zákl. prenesená",J613,0)</f>
        <v>0</v>
      </c>
      <c r="BH613" s="160">
        <f>IF(N613="zníž. prenesená",J613,0)</f>
        <v>0</v>
      </c>
      <c r="BI613" s="160">
        <f>IF(N613="nulová",J613,0)</f>
        <v>0</v>
      </c>
      <c r="BJ613" s="18" t="s">
        <v>151</v>
      </c>
      <c r="BK613" s="160">
        <f>ROUND(I613*H613,2)</f>
        <v>0</v>
      </c>
      <c r="BL613" s="18" t="s">
        <v>182</v>
      </c>
      <c r="BM613" s="159" t="s">
        <v>827</v>
      </c>
    </row>
    <row r="614" spans="1:65" s="13" customFormat="1" x14ac:dyDescent="0.2">
      <c r="B614" s="161"/>
      <c r="D614" s="162" t="s">
        <v>152</v>
      </c>
      <c r="E614" s="163" t="s">
        <v>1</v>
      </c>
      <c r="F614" s="164" t="s">
        <v>828</v>
      </c>
      <c r="H614" s="165">
        <v>10.175000000000001</v>
      </c>
      <c r="I614" s="166"/>
      <c r="L614" s="161"/>
      <c r="M614" s="167"/>
      <c r="N614" s="168"/>
      <c r="O614" s="168"/>
      <c r="P614" s="168"/>
      <c r="Q614" s="168"/>
      <c r="R614" s="168"/>
      <c r="S614" s="168"/>
      <c r="T614" s="169"/>
      <c r="AT614" s="163" t="s">
        <v>152</v>
      </c>
      <c r="AU614" s="163" t="s">
        <v>151</v>
      </c>
      <c r="AV614" s="13" t="s">
        <v>151</v>
      </c>
      <c r="AW614" s="13" t="s">
        <v>31</v>
      </c>
      <c r="AX614" s="13" t="s">
        <v>75</v>
      </c>
      <c r="AY614" s="163" t="s">
        <v>143</v>
      </c>
    </row>
    <row r="615" spans="1:65" s="14" customFormat="1" x14ac:dyDescent="0.2">
      <c r="B615" s="170"/>
      <c r="D615" s="162" t="s">
        <v>152</v>
      </c>
      <c r="E615" s="171" t="s">
        <v>1</v>
      </c>
      <c r="F615" s="172" t="s">
        <v>154</v>
      </c>
      <c r="H615" s="173">
        <v>10.175000000000001</v>
      </c>
      <c r="I615" s="174"/>
      <c r="L615" s="170"/>
      <c r="M615" s="175"/>
      <c r="N615" s="176"/>
      <c r="O615" s="176"/>
      <c r="P615" s="176"/>
      <c r="Q615" s="176"/>
      <c r="R615" s="176"/>
      <c r="S615" s="176"/>
      <c r="T615" s="177"/>
      <c r="AT615" s="171" t="s">
        <v>152</v>
      </c>
      <c r="AU615" s="171" t="s">
        <v>151</v>
      </c>
      <c r="AV615" s="14" t="s">
        <v>150</v>
      </c>
      <c r="AW615" s="14" t="s">
        <v>31</v>
      </c>
      <c r="AX615" s="14" t="s">
        <v>83</v>
      </c>
      <c r="AY615" s="171" t="s">
        <v>143</v>
      </c>
    </row>
    <row r="616" spans="1:65" s="2" customFormat="1" ht="24.2" customHeight="1" x14ac:dyDescent="0.2">
      <c r="A616" s="33"/>
      <c r="B616" s="146"/>
      <c r="C616" s="147" t="s">
        <v>829</v>
      </c>
      <c r="D616" s="197" t="s">
        <v>146</v>
      </c>
      <c r="E616" s="148" t="s">
        <v>830</v>
      </c>
      <c r="F616" s="149" t="s">
        <v>831</v>
      </c>
      <c r="G616" s="150" t="s">
        <v>178</v>
      </c>
      <c r="H616" s="151">
        <v>0</v>
      </c>
      <c r="I616" s="152"/>
      <c r="J616" s="153">
        <f>ROUND(I616*H616,2)</f>
        <v>0</v>
      </c>
      <c r="K616" s="154"/>
      <c r="L616" s="34"/>
      <c r="M616" s="155" t="s">
        <v>1</v>
      </c>
      <c r="N616" s="156" t="s">
        <v>41</v>
      </c>
      <c r="O616" s="59"/>
      <c r="P616" s="157">
        <f>O616*H616</f>
        <v>0</v>
      </c>
      <c r="Q616" s="157">
        <v>0</v>
      </c>
      <c r="R616" s="157">
        <f>Q616*H616</f>
        <v>0</v>
      </c>
      <c r="S616" s="157">
        <v>0</v>
      </c>
      <c r="T616" s="158">
        <f>S616*H616</f>
        <v>0</v>
      </c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R616" s="159" t="s">
        <v>182</v>
      </c>
      <c r="AT616" s="159" t="s">
        <v>146</v>
      </c>
      <c r="AU616" s="159" t="s">
        <v>151</v>
      </c>
      <c r="AY616" s="18" t="s">
        <v>143</v>
      </c>
      <c r="BE616" s="160">
        <f>IF(N616="základná",J616,0)</f>
        <v>0</v>
      </c>
      <c r="BF616" s="160">
        <f>IF(N616="znížená",J616,0)</f>
        <v>0</v>
      </c>
      <c r="BG616" s="160">
        <f>IF(N616="zákl. prenesená",J616,0)</f>
        <v>0</v>
      </c>
      <c r="BH616" s="160">
        <f>IF(N616="zníž. prenesená",J616,0)</f>
        <v>0</v>
      </c>
      <c r="BI616" s="160">
        <f>IF(N616="nulová",J616,0)</f>
        <v>0</v>
      </c>
      <c r="BJ616" s="18" t="s">
        <v>151</v>
      </c>
      <c r="BK616" s="160">
        <f>ROUND(I616*H616,2)</f>
        <v>0</v>
      </c>
      <c r="BL616" s="18" t="s">
        <v>182</v>
      </c>
      <c r="BM616" s="159" t="s">
        <v>832</v>
      </c>
    </row>
    <row r="617" spans="1:65" s="13" customFormat="1" x14ac:dyDescent="0.2">
      <c r="B617" s="161"/>
      <c r="D617" s="162" t="s">
        <v>152</v>
      </c>
      <c r="E617" s="163" t="s">
        <v>1</v>
      </c>
      <c r="F617" s="164" t="s">
        <v>75</v>
      </c>
      <c r="H617" s="165">
        <v>0</v>
      </c>
      <c r="I617" s="166"/>
      <c r="L617" s="161"/>
      <c r="M617" s="167"/>
      <c r="N617" s="168"/>
      <c r="O617" s="168"/>
      <c r="P617" s="168"/>
      <c r="Q617" s="168"/>
      <c r="R617" s="168"/>
      <c r="S617" s="168"/>
      <c r="T617" s="169"/>
      <c r="AT617" s="163" t="s">
        <v>152</v>
      </c>
      <c r="AU617" s="163" t="s">
        <v>151</v>
      </c>
      <c r="AV617" s="13" t="s">
        <v>151</v>
      </c>
      <c r="AW617" s="13" t="s">
        <v>31</v>
      </c>
      <c r="AX617" s="13" t="s">
        <v>75</v>
      </c>
      <c r="AY617" s="163" t="s">
        <v>143</v>
      </c>
    </row>
    <row r="618" spans="1:65" s="14" customFormat="1" x14ac:dyDescent="0.2">
      <c r="B618" s="170"/>
      <c r="D618" s="162" t="s">
        <v>152</v>
      </c>
      <c r="E618" s="171" t="s">
        <v>1</v>
      </c>
      <c r="F618" s="172" t="s">
        <v>154</v>
      </c>
      <c r="H618" s="173">
        <v>0</v>
      </c>
      <c r="I618" s="174"/>
      <c r="L618" s="170"/>
      <c r="M618" s="175"/>
      <c r="N618" s="176"/>
      <c r="O618" s="176"/>
      <c r="P618" s="176"/>
      <c r="Q618" s="176"/>
      <c r="R618" s="176"/>
      <c r="S618" s="176"/>
      <c r="T618" s="177"/>
      <c r="AT618" s="171" t="s">
        <v>152</v>
      </c>
      <c r="AU618" s="171" t="s">
        <v>151</v>
      </c>
      <c r="AV618" s="14" t="s">
        <v>150</v>
      </c>
      <c r="AW618" s="14" t="s">
        <v>31</v>
      </c>
      <c r="AX618" s="14" t="s">
        <v>83</v>
      </c>
      <c r="AY618" s="171" t="s">
        <v>143</v>
      </c>
    </row>
    <row r="619" spans="1:65" s="2" customFormat="1" ht="24.2" customHeight="1" x14ac:dyDescent="0.2">
      <c r="A619" s="33"/>
      <c r="B619" s="146"/>
      <c r="C619" s="147" t="s">
        <v>833</v>
      </c>
      <c r="D619" s="197" t="s">
        <v>146</v>
      </c>
      <c r="E619" s="148" t="s">
        <v>834</v>
      </c>
      <c r="F619" s="149" t="s">
        <v>835</v>
      </c>
      <c r="G619" s="150" t="s">
        <v>178</v>
      </c>
      <c r="H619" s="151">
        <v>0</v>
      </c>
      <c r="I619" s="152"/>
      <c r="J619" s="153">
        <f>ROUND(I619*H619,2)</f>
        <v>0</v>
      </c>
      <c r="K619" s="154"/>
      <c r="L619" s="34"/>
      <c r="M619" s="155" t="s">
        <v>1</v>
      </c>
      <c r="N619" s="156" t="s">
        <v>41</v>
      </c>
      <c r="O619" s="59"/>
      <c r="P619" s="157">
        <f>O619*H619</f>
        <v>0</v>
      </c>
      <c r="Q619" s="157">
        <v>0</v>
      </c>
      <c r="R619" s="157">
        <f>Q619*H619</f>
        <v>0</v>
      </c>
      <c r="S619" s="157">
        <v>0</v>
      </c>
      <c r="T619" s="158">
        <f>S619*H619</f>
        <v>0</v>
      </c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R619" s="159" t="s">
        <v>182</v>
      </c>
      <c r="AT619" s="159" t="s">
        <v>146</v>
      </c>
      <c r="AU619" s="159" t="s">
        <v>151</v>
      </c>
      <c r="AY619" s="18" t="s">
        <v>143</v>
      </c>
      <c r="BE619" s="160">
        <f>IF(N619="základná",J619,0)</f>
        <v>0</v>
      </c>
      <c r="BF619" s="160">
        <f>IF(N619="znížená",J619,0)</f>
        <v>0</v>
      </c>
      <c r="BG619" s="160">
        <f>IF(N619="zákl. prenesená",J619,0)</f>
        <v>0</v>
      </c>
      <c r="BH619" s="160">
        <f>IF(N619="zníž. prenesená",J619,0)</f>
        <v>0</v>
      </c>
      <c r="BI619" s="160">
        <f>IF(N619="nulová",J619,0)</f>
        <v>0</v>
      </c>
      <c r="BJ619" s="18" t="s">
        <v>151</v>
      </c>
      <c r="BK619" s="160">
        <f>ROUND(I619*H619,2)</f>
        <v>0</v>
      </c>
      <c r="BL619" s="18" t="s">
        <v>182</v>
      </c>
      <c r="BM619" s="159" t="s">
        <v>836</v>
      </c>
    </row>
    <row r="620" spans="1:65" s="13" customFormat="1" x14ac:dyDescent="0.2">
      <c r="B620" s="161"/>
      <c r="D620" s="162" t="s">
        <v>152</v>
      </c>
      <c r="E620" s="163" t="s">
        <v>1</v>
      </c>
      <c r="F620" s="164" t="s">
        <v>75</v>
      </c>
      <c r="H620" s="165">
        <v>0</v>
      </c>
      <c r="I620" s="166"/>
      <c r="L620" s="161"/>
      <c r="M620" s="167"/>
      <c r="N620" s="168"/>
      <c r="O620" s="168"/>
      <c r="P620" s="168"/>
      <c r="Q620" s="168"/>
      <c r="R620" s="168"/>
      <c r="S620" s="168"/>
      <c r="T620" s="169"/>
      <c r="AT620" s="163" t="s">
        <v>152</v>
      </c>
      <c r="AU620" s="163" t="s">
        <v>151</v>
      </c>
      <c r="AV620" s="13" t="s">
        <v>151</v>
      </c>
      <c r="AW620" s="13" t="s">
        <v>31</v>
      </c>
      <c r="AX620" s="13" t="s">
        <v>75</v>
      </c>
      <c r="AY620" s="163" t="s">
        <v>143</v>
      </c>
    </row>
    <row r="621" spans="1:65" s="14" customFormat="1" x14ac:dyDescent="0.2">
      <c r="B621" s="170"/>
      <c r="D621" s="162" t="s">
        <v>152</v>
      </c>
      <c r="E621" s="171" t="s">
        <v>1</v>
      </c>
      <c r="F621" s="172" t="s">
        <v>154</v>
      </c>
      <c r="H621" s="173">
        <v>0</v>
      </c>
      <c r="I621" s="174"/>
      <c r="L621" s="170"/>
      <c r="M621" s="175"/>
      <c r="N621" s="176"/>
      <c r="O621" s="176"/>
      <c r="P621" s="176"/>
      <c r="Q621" s="176"/>
      <c r="R621" s="176"/>
      <c r="S621" s="176"/>
      <c r="T621" s="177"/>
      <c r="AT621" s="171" t="s">
        <v>152</v>
      </c>
      <c r="AU621" s="171" t="s">
        <v>151</v>
      </c>
      <c r="AV621" s="14" t="s">
        <v>150</v>
      </c>
      <c r="AW621" s="14" t="s">
        <v>31</v>
      </c>
      <c r="AX621" s="14" t="s">
        <v>83</v>
      </c>
      <c r="AY621" s="171" t="s">
        <v>143</v>
      </c>
    </row>
    <row r="622" spans="1:65" s="2" customFormat="1" ht="14.45" customHeight="1" x14ac:dyDescent="0.2">
      <c r="A622" s="33"/>
      <c r="B622" s="146"/>
      <c r="C622" s="147" t="s">
        <v>837</v>
      </c>
      <c r="D622" s="197" t="s">
        <v>146</v>
      </c>
      <c r="E622" s="148" t="s">
        <v>838</v>
      </c>
      <c r="F622" s="149" t="s">
        <v>839</v>
      </c>
      <c r="G622" s="150" t="s">
        <v>314</v>
      </c>
      <c r="H622" s="151">
        <v>42.5</v>
      </c>
      <c r="I622" s="152"/>
      <c r="J622" s="153">
        <f>ROUND(I622*H622,2)</f>
        <v>0</v>
      </c>
      <c r="K622" s="154"/>
      <c r="L622" s="34"/>
      <c r="M622" s="155" t="s">
        <v>1</v>
      </c>
      <c r="N622" s="156" t="s">
        <v>41</v>
      </c>
      <c r="O622" s="59"/>
      <c r="P622" s="157">
        <f>O622*H622</f>
        <v>0</v>
      </c>
      <c r="Q622" s="157">
        <v>0</v>
      </c>
      <c r="R622" s="157">
        <f>Q622*H622</f>
        <v>0</v>
      </c>
      <c r="S622" s="157">
        <v>0</v>
      </c>
      <c r="T622" s="158">
        <f>S622*H622</f>
        <v>0</v>
      </c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R622" s="159" t="s">
        <v>182</v>
      </c>
      <c r="AT622" s="159" t="s">
        <v>146</v>
      </c>
      <c r="AU622" s="159" t="s">
        <v>151</v>
      </c>
      <c r="AY622" s="18" t="s">
        <v>143</v>
      </c>
      <c r="BE622" s="160">
        <f>IF(N622="základná",J622,0)</f>
        <v>0</v>
      </c>
      <c r="BF622" s="160">
        <f>IF(N622="znížená",J622,0)</f>
        <v>0</v>
      </c>
      <c r="BG622" s="160">
        <f>IF(N622="zákl. prenesená",J622,0)</f>
        <v>0</v>
      </c>
      <c r="BH622" s="160">
        <f>IF(N622="zníž. prenesená",J622,0)</f>
        <v>0</v>
      </c>
      <c r="BI622" s="160">
        <f>IF(N622="nulová",J622,0)</f>
        <v>0</v>
      </c>
      <c r="BJ622" s="18" t="s">
        <v>151</v>
      </c>
      <c r="BK622" s="160">
        <f>ROUND(I622*H622,2)</f>
        <v>0</v>
      </c>
      <c r="BL622" s="18" t="s">
        <v>182</v>
      </c>
      <c r="BM622" s="159" t="s">
        <v>840</v>
      </c>
    </row>
    <row r="623" spans="1:65" s="13" customFormat="1" x14ac:dyDescent="0.2">
      <c r="B623" s="161"/>
      <c r="D623" s="162" t="s">
        <v>152</v>
      </c>
      <c r="E623" s="163" t="s">
        <v>1</v>
      </c>
      <c r="F623" s="164" t="s">
        <v>841</v>
      </c>
      <c r="H623" s="165">
        <v>42.5</v>
      </c>
      <c r="I623" s="166"/>
      <c r="L623" s="161"/>
      <c r="M623" s="167"/>
      <c r="N623" s="168"/>
      <c r="O623" s="168"/>
      <c r="P623" s="168"/>
      <c r="Q623" s="168"/>
      <c r="R623" s="168"/>
      <c r="S623" s="168"/>
      <c r="T623" s="169"/>
      <c r="AT623" s="163" t="s">
        <v>152</v>
      </c>
      <c r="AU623" s="163" t="s">
        <v>151</v>
      </c>
      <c r="AV623" s="13" t="s">
        <v>151</v>
      </c>
      <c r="AW623" s="13" t="s">
        <v>31</v>
      </c>
      <c r="AX623" s="13" t="s">
        <v>75</v>
      </c>
      <c r="AY623" s="163" t="s">
        <v>143</v>
      </c>
    </row>
    <row r="624" spans="1:65" s="14" customFormat="1" x14ac:dyDescent="0.2">
      <c r="B624" s="170"/>
      <c r="D624" s="162" t="s">
        <v>152</v>
      </c>
      <c r="E624" s="171" t="s">
        <v>1</v>
      </c>
      <c r="F624" s="172" t="s">
        <v>154</v>
      </c>
      <c r="H624" s="173">
        <v>42.5</v>
      </c>
      <c r="I624" s="174"/>
      <c r="L624" s="170"/>
      <c r="M624" s="175"/>
      <c r="N624" s="176"/>
      <c r="O624" s="176"/>
      <c r="P624" s="176"/>
      <c r="Q624" s="176"/>
      <c r="R624" s="176"/>
      <c r="S624" s="176"/>
      <c r="T624" s="177"/>
      <c r="AT624" s="171" t="s">
        <v>152</v>
      </c>
      <c r="AU624" s="171" t="s">
        <v>151</v>
      </c>
      <c r="AV624" s="14" t="s">
        <v>150</v>
      </c>
      <c r="AW624" s="14" t="s">
        <v>31</v>
      </c>
      <c r="AX624" s="14" t="s">
        <v>83</v>
      </c>
      <c r="AY624" s="171" t="s">
        <v>143</v>
      </c>
    </row>
    <row r="625" spans="1:65" s="2" customFormat="1" ht="14.45" customHeight="1" x14ac:dyDescent="0.2">
      <c r="A625" s="33"/>
      <c r="B625" s="146"/>
      <c r="C625" s="147" t="s">
        <v>515</v>
      </c>
      <c r="D625" s="197" t="s">
        <v>146</v>
      </c>
      <c r="E625" s="148" t="s">
        <v>842</v>
      </c>
      <c r="F625" s="149" t="s">
        <v>843</v>
      </c>
      <c r="G625" s="150" t="s">
        <v>178</v>
      </c>
      <c r="H625" s="151">
        <v>21</v>
      </c>
      <c r="I625" s="152"/>
      <c r="J625" s="153">
        <f>ROUND(I625*H625,2)</f>
        <v>0</v>
      </c>
      <c r="K625" s="154"/>
      <c r="L625" s="34"/>
      <c r="M625" s="155" t="s">
        <v>1</v>
      </c>
      <c r="N625" s="156" t="s">
        <v>41</v>
      </c>
      <c r="O625" s="59"/>
      <c r="P625" s="157">
        <f>O625*H625</f>
        <v>0</v>
      </c>
      <c r="Q625" s="157">
        <v>0</v>
      </c>
      <c r="R625" s="157">
        <f>Q625*H625</f>
        <v>0</v>
      </c>
      <c r="S625" s="157">
        <v>0</v>
      </c>
      <c r="T625" s="158">
        <f>S625*H625</f>
        <v>0</v>
      </c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R625" s="159" t="s">
        <v>182</v>
      </c>
      <c r="AT625" s="159" t="s">
        <v>146</v>
      </c>
      <c r="AU625" s="159" t="s">
        <v>151</v>
      </c>
      <c r="AY625" s="18" t="s">
        <v>143</v>
      </c>
      <c r="BE625" s="160">
        <f>IF(N625="základná",J625,0)</f>
        <v>0</v>
      </c>
      <c r="BF625" s="160">
        <f>IF(N625="znížená",J625,0)</f>
        <v>0</v>
      </c>
      <c r="BG625" s="160">
        <f>IF(N625="zákl. prenesená",J625,0)</f>
        <v>0</v>
      </c>
      <c r="BH625" s="160">
        <f>IF(N625="zníž. prenesená",J625,0)</f>
        <v>0</v>
      </c>
      <c r="BI625" s="160">
        <f>IF(N625="nulová",J625,0)</f>
        <v>0</v>
      </c>
      <c r="BJ625" s="18" t="s">
        <v>151</v>
      </c>
      <c r="BK625" s="160">
        <f>ROUND(I625*H625,2)</f>
        <v>0</v>
      </c>
      <c r="BL625" s="18" t="s">
        <v>182</v>
      </c>
      <c r="BM625" s="159" t="s">
        <v>844</v>
      </c>
    </row>
    <row r="626" spans="1:65" s="13" customFormat="1" x14ac:dyDescent="0.2">
      <c r="B626" s="161"/>
      <c r="D626" s="162" t="s">
        <v>152</v>
      </c>
      <c r="E626" s="163" t="s">
        <v>1</v>
      </c>
      <c r="F626" s="164" t="s">
        <v>845</v>
      </c>
      <c r="H626" s="165">
        <v>21</v>
      </c>
      <c r="I626" s="166"/>
      <c r="L626" s="161"/>
      <c r="M626" s="167"/>
      <c r="N626" s="168"/>
      <c r="O626" s="168"/>
      <c r="P626" s="168"/>
      <c r="Q626" s="168"/>
      <c r="R626" s="168"/>
      <c r="S626" s="168"/>
      <c r="T626" s="169"/>
      <c r="AT626" s="163" t="s">
        <v>152</v>
      </c>
      <c r="AU626" s="163" t="s">
        <v>151</v>
      </c>
      <c r="AV626" s="13" t="s">
        <v>151</v>
      </c>
      <c r="AW626" s="13" t="s">
        <v>31</v>
      </c>
      <c r="AX626" s="13" t="s">
        <v>75</v>
      </c>
      <c r="AY626" s="163" t="s">
        <v>143</v>
      </c>
    </row>
    <row r="627" spans="1:65" s="14" customFormat="1" x14ac:dyDescent="0.2">
      <c r="B627" s="170"/>
      <c r="D627" s="162" t="s">
        <v>152</v>
      </c>
      <c r="E627" s="171" t="s">
        <v>1</v>
      </c>
      <c r="F627" s="172" t="s">
        <v>154</v>
      </c>
      <c r="H627" s="173">
        <v>21</v>
      </c>
      <c r="I627" s="174"/>
      <c r="L627" s="170"/>
      <c r="M627" s="175"/>
      <c r="N627" s="176"/>
      <c r="O627" s="176"/>
      <c r="P627" s="176"/>
      <c r="Q627" s="176"/>
      <c r="R627" s="176"/>
      <c r="S627" s="176"/>
      <c r="T627" s="177"/>
      <c r="AT627" s="171" t="s">
        <v>152</v>
      </c>
      <c r="AU627" s="171" t="s">
        <v>151</v>
      </c>
      <c r="AV627" s="14" t="s">
        <v>150</v>
      </c>
      <c r="AW627" s="14" t="s">
        <v>31</v>
      </c>
      <c r="AX627" s="14" t="s">
        <v>83</v>
      </c>
      <c r="AY627" s="171" t="s">
        <v>143</v>
      </c>
    </row>
    <row r="628" spans="1:65" s="2" customFormat="1" ht="24.2" customHeight="1" x14ac:dyDescent="0.2">
      <c r="A628" s="33"/>
      <c r="B628" s="146"/>
      <c r="C628" s="147" t="s">
        <v>846</v>
      </c>
      <c r="D628" s="197" t="s">
        <v>146</v>
      </c>
      <c r="E628" s="148" t="s">
        <v>847</v>
      </c>
      <c r="F628" s="149" t="s">
        <v>848</v>
      </c>
      <c r="G628" s="150" t="s">
        <v>178</v>
      </c>
      <c r="H628" s="151">
        <v>3</v>
      </c>
      <c r="I628" s="152"/>
      <c r="J628" s="153">
        <f>ROUND(I628*H628,2)</f>
        <v>0</v>
      </c>
      <c r="K628" s="154"/>
      <c r="L628" s="34"/>
      <c r="M628" s="155" t="s">
        <v>1</v>
      </c>
      <c r="N628" s="156" t="s">
        <v>41</v>
      </c>
      <c r="O628" s="59"/>
      <c r="P628" s="157">
        <f>O628*H628</f>
        <v>0</v>
      </c>
      <c r="Q628" s="157">
        <v>0</v>
      </c>
      <c r="R628" s="157">
        <f>Q628*H628</f>
        <v>0</v>
      </c>
      <c r="S628" s="157">
        <v>0</v>
      </c>
      <c r="T628" s="158">
        <f>S628*H628</f>
        <v>0</v>
      </c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R628" s="159" t="s">
        <v>182</v>
      </c>
      <c r="AT628" s="159" t="s">
        <v>146</v>
      </c>
      <c r="AU628" s="159" t="s">
        <v>151</v>
      </c>
      <c r="AY628" s="18" t="s">
        <v>143</v>
      </c>
      <c r="BE628" s="160">
        <f>IF(N628="základná",J628,0)</f>
        <v>0</v>
      </c>
      <c r="BF628" s="160">
        <f>IF(N628="znížená",J628,0)</f>
        <v>0</v>
      </c>
      <c r="BG628" s="160">
        <f>IF(N628="zákl. prenesená",J628,0)</f>
        <v>0</v>
      </c>
      <c r="BH628" s="160">
        <f>IF(N628="zníž. prenesená",J628,0)</f>
        <v>0</v>
      </c>
      <c r="BI628" s="160">
        <f>IF(N628="nulová",J628,0)</f>
        <v>0</v>
      </c>
      <c r="BJ628" s="18" t="s">
        <v>151</v>
      </c>
      <c r="BK628" s="160">
        <f>ROUND(I628*H628,2)</f>
        <v>0</v>
      </c>
      <c r="BL628" s="18" t="s">
        <v>182</v>
      </c>
      <c r="BM628" s="159" t="s">
        <v>849</v>
      </c>
    </row>
    <row r="629" spans="1:65" s="13" customFormat="1" x14ac:dyDescent="0.2">
      <c r="B629" s="161"/>
      <c r="D629" s="162" t="s">
        <v>152</v>
      </c>
      <c r="E629" s="163" t="s">
        <v>1</v>
      </c>
      <c r="F629" s="164" t="s">
        <v>144</v>
      </c>
      <c r="H629" s="165">
        <v>3</v>
      </c>
      <c r="I629" s="166"/>
      <c r="L629" s="161"/>
      <c r="M629" s="167"/>
      <c r="N629" s="168"/>
      <c r="O629" s="168"/>
      <c r="P629" s="168"/>
      <c r="Q629" s="168"/>
      <c r="R629" s="168"/>
      <c r="S629" s="168"/>
      <c r="T629" s="169"/>
      <c r="AT629" s="163" t="s">
        <v>152</v>
      </c>
      <c r="AU629" s="163" t="s">
        <v>151</v>
      </c>
      <c r="AV629" s="13" t="s">
        <v>151</v>
      </c>
      <c r="AW629" s="13" t="s">
        <v>31</v>
      </c>
      <c r="AX629" s="13" t="s">
        <v>75</v>
      </c>
      <c r="AY629" s="163" t="s">
        <v>143</v>
      </c>
    </row>
    <row r="630" spans="1:65" s="14" customFormat="1" x14ac:dyDescent="0.2">
      <c r="B630" s="170"/>
      <c r="D630" s="162" t="s">
        <v>152</v>
      </c>
      <c r="E630" s="171" t="s">
        <v>1</v>
      </c>
      <c r="F630" s="172" t="s">
        <v>154</v>
      </c>
      <c r="H630" s="173">
        <v>3</v>
      </c>
      <c r="I630" s="174"/>
      <c r="L630" s="170"/>
      <c r="M630" s="175"/>
      <c r="N630" s="176"/>
      <c r="O630" s="176"/>
      <c r="P630" s="176"/>
      <c r="Q630" s="176"/>
      <c r="R630" s="176"/>
      <c r="S630" s="176"/>
      <c r="T630" s="177"/>
      <c r="AT630" s="171" t="s">
        <v>152</v>
      </c>
      <c r="AU630" s="171" t="s">
        <v>151</v>
      </c>
      <c r="AV630" s="14" t="s">
        <v>150</v>
      </c>
      <c r="AW630" s="14" t="s">
        <v>31</v>
      </c>
      <c r="AX630" s="14" t="s">
        <v>83</v>
      </c>
      <c r="AY630" s="171" t="s">
        <v>143</v>
      </c>
    </row>
    <row r="631" spans="1:65" s="2" customFormat="1" ht="24.2" customHeight="1" x14ac:dyDescent="0.2">
      <c r="A631" s="33"/>
      <c r="B631" s="146"/>
      <c r="C631" s="147" t="s">
        <v>850</v>
      </c>
      <c r="D631" s="197" t="s">
        <v>146</v>
      </c>
      <c r="E631" s="148" t="s">
        <v>851</v>
      </c>
      <c r="F631" s="149" t="s">
        <v>852</v>
      </c>
      <c r="G631" s="150" t="s">
        <v>853</v>
      </c>
      <c r="H631" s="151">
        <v>5</v>
      </c>
      <c r="I631" s="152"/>
      <c r="J631" s="153">
        <f>ROUND(I631*H631,2)</f>
        <v>0</v>
      </c>
      <c r="K631" s="154"/>
      <c r="L631" s="34"/>
      <c r="M631" s="155" t="s">
        <v>1</v>
      </c>
      <c r="N631" s="156" t="s">
        <v>41</v>
      </c>
      <c r="O631" s="59"/>
      <c r="P631" s="157">
        <f>O631*H631</f>
        <v>0</v>
      </c>
      <c r="Q631" s="157">
        <v>0</v>
      </c>
      <c r="R631" s="157">
        <f>Q631*H631</f>
        <v>0</v>
      </c>
      <c r="S631" s="157">
        <v>0</v>
      </c>
      <c r="T631" s="158">
        <f>S631*H631</f>
        <v>0</v>
      </c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R631" s="159" t="s">
        <v>182</v>
      </c>
      <c r="AT631" s="159" t="s">
        <v>146</v>
      </c>
      <c r="AU631" s="159" t="s">
        <v>151</v>
      </c>
      <c r="AY631" s="18" t="s">
        <v>143</v>
      </c>
      <c r="BE631" s="160">
        <f>IF(N631="základná",J631,0)</f>
        <v>0</v>
      </c>
      <c r="BF631" s="160">
        <f>IF(N631="znížená",J631,0)</f>
        <v>0</v>
      </c>
      <c r="BG631" s="160">
        <f>IF(N631="zákl. prenesená",J631,0)</f>
        <v>0</v>
      </c>
      <c r="BH631" s="160">
        <f>IF(N631="zníž. prenesená",J631,0)</f>
        <v>0</v>
      </c>
      <c r="BI631" s="160">
        <f>IF(N631="nulová",J631,0)</f>
        <v>0</v>
      </c>
      <c r="BJ631" s="18" t="s">
        <v>151</v>
      </c>
      <c r="BK631" s="160">
        <f>ROUND(I631*H631,2)</f>
        <v>0</v>
      </c>
      <c r="BL631" s="18" t="s">
        <v>182</v>
      </c>
      <c r="BM631" s="159" t="s">
        <v>854</v>
      </c>
    </row>
    <row r="632" spans="1:65" s="13" customFormat="1" x14ac:dyDescent="0.2">
      <c r="B632" s="161"/>
      <c r="D632" s="162" t="s">
        <v>152</v>
      </c>
      <c r="E632" s="163" t="s">
        <v>1</v>
      </c>
      <c r="F632" s="164" t="s">
        <v>165</v>
      </c>
      <c r="H632" s="165">
        <v>5</v>
      </c>
      <c r="I632" s="166"/>
      <c r="L632" s="161"/>
      <c r="M632" s="167"/>
      <c r="N632" s="168"/>
      <c r="O632" s="168"/>
      <c r="P632" s="168"/>
      <c r="Q632" s="168"/>
      <c r="R632" s="168"/>
      <c r="S632" s="168"/>
      <c r="T632" s="169"/>
      <c r="AT632" s="163" t="s">
        <v>152</v>
      </c>
      <c r="AU632" s="163" t="s">
        <v>151</v>
      </c>
      <c r="AV632" s="13" t="s">
        <v>151</v>
      </c>
      <c r="AW632" s="13" t="s">
        <v>31</v>
      </c>
      <c r="AX632" s="13" t="s">
        <v>75</v>
      </c>
      <c r="AY632" s="163" t="s">
        <v>143</v>
      </c>
    </row>
    <row r="633" spans="1:65" s="14" customFormat="1" x14ac:dyDescent="0.2">
      <c r="B633" s="170"/>
      <c r="D633" s="162" t="s">
        <v>152</v>
      </c>
      <c r="E633" s="171" t="s">
        <v>1</v>
      </c>
      <c r="F633" s="172" t="s">
        <v>154</v>
      </c>
      <c r="H633" s="173">
        <v>5</v>
      </c>
      <c r="I633" s="174"/>
      <c r="L633" s="170"/>
      <c r="M633" s="175"/>
      <c r="N633" s="176"/>
      <c r="O633" s="176"/>
      <c r="P633" s="176"/>
      <c r="Q633" s="176"/>
      <c r="R633" s="176"/>
      <c r="S633" s="176"/>
      <c r="T633" s="177"/>
      <c r="AT633" s="171" t="s">
        <v>152</v>
      </c>
      <c r="AU633" s="171" t="s">
        <v>151</v>
      </c>
      <c r="AV633" s="14" t="s">
        <v>150</v>
      </c>
      <c r="AW633" s="14" t="s">
        <v>31</v>
      </c>
      <c r="AX633" s="14" t="s">
        <v>83</v>
      </c>
      <c r="AY633" s="171" t="s">
        <v>143</v>
      </c>
    </row>
    <row r="634" spans="1:65" s="2" customFormat="1" ht="24.2" customHeight="1" x14ac:dyDescent="0.2">
      <c r="A634" s="33"/>
      <c r="B634" s="146"/>
      <c r="C634" s="178" t="s">
        <v>855</v>
      </c>
      <c r="D634" s="198" t="s">
        <v>215</v>
      </c>
      <c r="E634" s="179" t="s">
        <v>856</v>
      </c>
      <c r="F634" s="180" t="s">
        <v>857</v>
      </c>
      <c r="G634" s="181" t="s">
        <v>178</v>
      </c>
      <c r="H634" s="182">
        <v>13</v>
      </c>
      <c r="I634" s="183"/>
      <c r="J634" s="184">
        <f>ROUND(I634*H634,2)</f>
        <v>0</v>
      </c>
      <c r="K634" s="185"/>
      <c r="L634" s="186"/>
      <c r="M634" s="187" t="s">
        <v>1</v>
      </c>
      <c r="N634" s="188" t="s">
        <v>41</v>
      </c>
      <c r="O634" s="59"/>
      <c r="P634" s="157">
        <f>O634*H634</f>
        <v>0</v>
      </c>
      <c r="Q634" s="157">
        <v>0</v>
      </c>
      <c r="R634" s="157">
        <f>Q634*H634</f>
        <v>0</v>
      </c>
      <c r="S634" s="157">
        <v>0</v>
      </c>
      <c r="T634" s="158">
        <f>S634*H634</f>
        <v>0</v>
      </c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R634" s="159" t="s">
        <v>210</v>
      </c>
      <c r="AT634" s="159" t="s">
        <v>215</v>
      </c>
      <c r="AU634" s="159" t="s">
        <v>151</v>
      </c>
      <c r="AY634" s="18" t="s">
        <v>143</v>
      </c>
      <c r="BE634" s="160">
        <f>IF(N634="základná",J634,0)</f>
        <v>0</v>
      </c>
      <c r="BF634" s="160">
        <f>IF(N634="znížená",J634,0)</f>
        <v>0</v>
      </c>
      <c r="BG634" s="160">
        <f>IF(N634="zákl. prenesená",J634,0)</f>
        <v>0</v>
      </c>
      <c r="BH634" s="160">
        <f>IF(N634="zníž. prenesená",J634,0)</f>
        <v>0</v>
      </c>
      <c r="BI634" s="160">
        <f>IF(N634="nulová",J634,0)</f>
        <v>0</v>
      </c>
      <c r="BJ634" s="18" t="s">
        <v>151</v>
      </c>
      <c r="BK634" s="160">
        <f>ROUND(I634*H634,2)</f>
        <v>0</v>
      </c>
      <c r="BL634" s="18" t="s">
        <v>182</v>
      </c>
      <c r="BM634" s="159" t="s">
        <v>858</v>
      </c>
    </row>
    <row r="635" spans="1:65" s="13" customFormat="1" x14ac:dyDescent="0.2">
      <c r="B635" s="161"/>
      <c r="D635" s="162" t="s">
        <v>152</v>
      </c>
      <c r="E635" s="163" t="s">
        <v>1</v>
      </c>
      <c r="F635" s="164" t="s">
        <v>859</v>
      </c>
      <c r="H635" s="165">
        <v>13</v>
      </c>
      <c r="I635" s="166"/>
      <c r="L635" s="161"/>
      <c r="M635" s="167"/>
      <c r="N635" s="168"/>
      <c r="O635" s="168"/>
      <c r="P635" s="168"/>
      <c r="Q635" s="168"/>
      <c r="R635" s="168"/>
      <c r="S635" s="168"/>
      <c r="T635" s="169"/>
      <c r="AT635" s="163" t="s">
        <v>152</v>
      </c>
      <c r="AU635" s="163" t="s">
        <v>151</v>
      </c>
      <c r="AV635" s="13" t="s">
        <v>151</v>
      </c>
      <c r="AW635" s="13" t="s">
        <v>31</v>
      </c>
      <c r="AX635" s="13" t="s">
        <v>75</v>
      </c>
      <c r="AY635" s="163" t="s">
        <v>143</v>
      </c>
    </row>
    <row r="636" spans="1:65" s="14" customFormat="1" x14ac:dyDescent="0.2">
      <c r="B636" s="170"/>
      <c r="D636" s="162" t="s">
        <v>152</v>
      </c>
      <c r="E636" s="171" t="s">
        <v>1</v>
      </c>
      <c r="F636" s="172" t="s">
        <v>154</v>
      </c>
      <c r="H636" s="173">
        <v>13</v>
      </c>
      <c r="I636" s="174"/>
      <c r="L636" s="170"/>
      <c r="M636" s="175"/>
      <c r="N636" s="176"/>
      <c r="O636" s="176"/>
      <c r="P636" s="176"/>
      <c r="Q636" s="176"/>
      <c r="R636" s="176"/>
      <c r="S636" s="176"/>
      <c r="T636" s="177"/>
      <c r="AT636" s="171" t="s">
        <v>152</v>
      </c>
      <c r="AU636" s="171" t="s">
        <v>151</v>
      </c>
      <c r="AV636" s="14" t="s">
        <v>150</v>
      </c>
      <c r="AW636" s="14" t="s">
        <v>31</v>
      </c>
      <c r="AX636" s="14" t="s">
        <v>83</v>
      </c>
      <c r="AY636" s="171" t="s">
        <v>143</v>
      </c>
    </row>
    <row r="637" spans="1:65" s="2" customFormat="1" ht="14.45" customHeight="1" x14ac:dyDescent="0.2">
      <c r="A637" s="33"/>
      <c r="B637" s="146"/>
      <c r="C637" s="147" t="s">
        <v>524</v>
      </c>
      <c r="D637" s="197" t="s">
        <v>146</v>
      </c>
      <c r="E637" s="148" t="s">
        <v>860</v>
      </c>
      <c r="F637" s="149" t="s">
        <v>861</v>
      </c>
      <c r="G637" s="150" t="s">
        <v>178</v>
      </c>
      <c r="H637" s="151">
        <v>10</v>
      </c>
      <c r="I637" s="152"/>
      <c r="J637" s="153">
        <f>ROUND(I637*H637,2)</f>
        <v>0</v>
      </c>
      <c r="K637" s="154"/>
      <c r="L637" s="34"/>
      <c r="M637" s="155" t="s">
        <v>1</v>
      </c>
      <c r="N637" s="156" t="s">
        <v>41</v>
      </c>
      <c r="O637" s="59"/>
      <c r="P637" s="157">
        <f>O637*H637</f>
        <v>0</v>
      </c>
      <c r="Q637" s="157">
        <v>0</v>
      </c>
      <c r="R637" s="157">
        <f>Q637*H637</f>
        <v>0</v>
      </c>
      <c r="S637" s="157">
        <v>0</v>
      </c>
      <c r="T637" s="158">
        <f>S637*H637</f>
        <v>0</v>
      </c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R637" s="159" t="s">
        <v>182</v>
      </c>
      <c r="AT637" s="159" t="s">
        <v>146</v>
      </c>
      <c r="AU637" s="159" t="s">
        <v>151</v>
      </c>
      <c r="AY637" s="18" t="s">
        <v>143</v>
      </c>
      <c r="BE637" s="160">
        <f>IF(N637="základná",J637,0)</f>
        <v>0</v>
      </c>
      <c r="BF637" s="160">
        <f>IF(N637="znížená",J637,0)</f>
        <v>0</v>
      </c>
      <c r="BG637" s="160">
        <f>IF(N637="zákl. prenesená",J637,0)</f>
        <v>0</v>
      </c>
      <c r="BH637" s="160">
        <f>IF(N637="zníž. prenesená",J637,0)</f>
        <v>0</v>
      </c>
      <c r="BI637" s="160">
        <f>IF(N637="nulová",J637,0)</f>
        <v>0</v>
      </c>
      <c r="BJ637" s="18" t="s">
        <v>151</v>
      </c>
      <c r="BK637" s="160">
        <f>ROUND(I637*H637,2)</f>
        <v>0</v>
      </c>
      <c r="BL637" s="18" t="s">
        <v>182</v>
      </c>
      <c r="BM637" s="159" t="s">
        <v>862</v>
      </c>
    </row>
    <row r="638" spans="1:65" s="13" customFormat="1" x14ac:dyDescent="0.2">
      <c r="B638" s="161"/>
      <c r="D638" s="162" t="s">
        <v>152</v>
      </c>
      <c r="E638" s="163" t="s">
        <v>1</v>
      </c>
      <c r="F638" s="164" t="s">
        <v>168</v>
      </c>
      <c r="H638" s="165">
        <v>10</v>
      </c>
      <c r="I638" s="166"/>
      <c r="L638" s="161"/>
      <c r="M638" s="167"/>
      <c r="N638" s="168"/>
      <c r="O638" s="168"/>
      <c r="P638" s="168"/>
      <c r="Q638" s="168"/>
      <c r="R638" s="168"/>
      <c r="S638" s="168"/>
      <c r="T638" s="169"/>
      <c r="AT638" s="163" t="s">
        <v>152</v>
      </c>
      <c r="AU638" s="163" t="s">
        <v>151</v>
      </c>
      <c r="AV638" s="13" t="s">
        <v>151</v>
      </c>
      <c r="AW638" s="13" t="s">
        <v>31</v>
      </c>
      <c r="AX638" s="13" t="s">
        <v>75</v>
      </c>
      <c r="AY638" s="163" t="s">
        <v>143</v>
      </c>
    </row>
    <row r="639" spans="1:65" s="14" customFormat="1" x14ac:dyDescent="0.2">
      <c r="B639" s="170"/>
      <c r="D639" s="162" t="s">
        <v>152</v>
      </c>
      <c r="E639" s="171" t="s">
        <v>1</v>
      </c>
      <c r="F639" s="172" t="s">
        <v>154</v>
      </c>
      <c r="H639" s="173">
        <v>10</v>
      </c>
      <c r="I639" s="174"/>
      <c r="L639" s="170"/>
      <c r="M639" s="175"/>
      <c r="N639" s="176"/>
      <c r="O639" s="176"/>
      <c r="P639" s="176"/>
      <c r="Q639" s="176"/>
      <c r="R639" s="176"/>
      <c r="S639" s="176"/>
      <c r="T639" s="177"/>
      <c r="AT639" s="171" t="s">
        <v>152</v>
      </c>
      <c r="AU639" s="171" t="s">
        <v>151</v>
      </c>
      <c r="AV639" s="14" t="s">
        <v>150</v>
      </c>
      <c r="AW639" s="14" t="s">
        <v>31</v>
      </c>
      <c r="AX639" s="14" t="s">
        <v>83</v>
      </c>
      <c r="AY639" s="171" t="s">
        <v>143</v>
      </c>
    </row>
    <row r="640" spans="1:65" s="2" customFormat="1" ht="24.2" customHeight="1" x14ac:dyDescent="0.2">
      <c r="A640" s="33"/>
      <c r="B640" s="146"/>
      <c r="C640" s="147" t="s">
        <v>863</v>
      </c>
      <c r="D640" s="197" t="s">
        <v>146</v>
      </c>
      <c r="E640" s="148" t="s">
        <v>864</v>
      </c>
      <c r="F640" s="149" t="s">
        <v>865</v>
      </c>
      <c r="G640" s="150" t="s">
        <v>178</v>
      </c>
      <c r="H640" s="151">
        <v>3</v>
      </c>
      <c r="I640" s="152"/>
      <c r="J640" s="153">
        <f>ROUND(I640*H640,2)</f>
        <v>0</v>
      </c>
      <c r="K640" s="154"/>
      <c r="L640" s="34"/>
      <c r="M640" s="155" t="s">
        <v>1</v>
      </c>
      <c r="N640" s="156" t="s">
        <v>41</v>
      </c>
      <c r="O640" s="59"/>
      <c r="P640" s="157">
        <f>O640*H640</f>
        <v>0</v>
      </c>
      <c r="Q640" s="157">
        <v>0</v>
      </c>
      <c r="R640" s="157">
        <f>Q640*H640</f>
        <v>0</v>
      </c>
      <c r="S640" s="157">
        <v>0</v>
      </c>
      <c r="T640" s="158">
        <f>S640*H640</f>
        <v>0</v>
      </c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R640" s="159" t="s">
        <v>182</v>
      </c>
      <c r="AT640" s="159" t="s">
        <v>146</v>
      </c>
      <c r="AU640" s="159" t="s">
        <v>151</v>
      </c>
      <c r="AY640" s="18" t="s">
        <v>143</v>
      </c>
      <c r="BE640" s="160">
        <f>IF(N640="základná",J640,0)</f>
        <v>0</v>
      </c>
      <c r="BF640" s="160">
        <f>IF(N640="znížená",J640,0)</f>
        <v>0</v>
      </c>
      <c r="BG640" s="160">
        <f>IF(N640="zákl. prenesená",J640,0)</f>
        <v>0</v>
      </c>
      <c r="BH640" s="160">
        <f>IF(N640="zníž. prenesená",J640,0)</f>
        <v>0</v>
      </c>
      <c r="BI640" s="160">
        <f>IF(N640="nulová",J640,0)</f>
        <v>0</v>
      </c>
      <c r="BJ640" s="18" t="s">
        <v>151</v>
      </c>
      <c r="BK640" s="160">
        <f>ROUND(I640*H640,2)</f>
        <v>0</v>
      </c>
      <c r="BL640" s="18" t="s">
        <v>182</v>
      </c>
      <c r="BM640" s="159" t="s">
        <v>866</v>
      </c>
    </row>
    <row r="641" spans="1:65" s="13" customFormat="1" x14ac:dyDescent="0.2">
      <c r="B641" s="161"/>
      <c r="D641" s="162" t="s">
        <v>152</v>
      </c>
      <c r="E641" s="163" t="s">
        <v>1</v>
      </c>
      <c r="F641" s="164" t="s">
        <v>144</v>
      </c>
      <c r="H641" s="165">
        <v>3</v>
      </c>
      <c r="I641" s="166"/>
      <c r="L641" s="161"/>
      <c r="M641" s="167"/>
      <c r="N641" s="168"/>
      <c r="O641" s="168"/>
      <c r="P641" s="168"/>
      <c r="Q641" s="168"/>
      <c r="R641" s="168"/>
      <c r="S641" s="168"/>
      <c r="T641" s="169"/>
      <c r="AT641" s="163" t="s">
        <v>152</v>
      </c>
      <c r="AU641" s="163" t="s">
        <v>151</v>
      </c>
      <c r="AV641" s="13" t="s">
        <v>151</v>
      </c>
      <c r="AW641" s="13" t="s">
        <v>31</v>
      </c>
      <c r="AX641" s="13" t="s">
        <v>75</v>
      </c>
      <c r="AY641" s="163" t="s">
        <v>143</v>
      </c>
    </row>
    <row r="642" spans="1:65" s="14" customFormat="1" x14ac:dyDescent="0.2">
      <c r="B642" s="170"/>
      <c r="D642" s="162" t="s">
        <v>152</v>
      </c>
      <c r="E642" s="171" t="s">
        <v>1</v>
      </c>
      <c r="F642" s="172" t="s">
        <v>154</v>
      </c>
      <c r="H642" s="173">
        <v>3</v>
      </c>
      <c r="I642" s="174"/>
      <c r="L642" s="170"/>
      <c r="M642" s="175"/>
      <c r="N642" s="176"/>
      <c r="O642" s="176"/>
      <c r="P642" s="176"/>
      <c r="Q642" s="176"/>
      <c r="R642" s="176"/>
      <c r="S642" s="176"/>
      <c r="T642" s="177"/>
      <c r="AT642" s="171" t="s">
        <v>152</v>
      </c>
      <c r="AU642" s="171" t="s">
        <v>151</v>
      </c>
      <c r="AV642" s="14" t="s">
        <v>150</v>
      </c>
      <c r="AW642" s="14" t="s">
        <v>31</v>
      </c>
      <c r="AX642" s="14" t="s">
        <v>83</v>
      </c>
      <c r="AY642" s="171" t="s">
        <v>143</v>
      </c>
    </row>
    <row r="643" spans="1:65" s="2" customFormat="1" ht="14.45" customHeight="1" x14ac:dyDescent="0.2">
      <c r="A643" s="33"/>
      <c r="B643" s="146"/>
      <c r="C643" s="178" t="s">
        <v>867</v>
      </c>
      <c r="D643" s="198" t="s">
        <v>215</v>
      </c>
      <c r="E643" s="179" t="s">
        <v>868</v>
      </c>
      <c r="F643" s="180" t="s">
        <v>869</v>
      </c>
      <c r="G643" s="181" t="s">
        <v>178</v>
      </c>
      <c r="H643" s="182">
        <v>3</v>
      </c>
      <c r="I643" s="183"/>
      <c r="J643" s="184">
        <f>ROUND(I643*H643,2)</f>
        <v>0</v>
      </c>
      <c r="K643" s="185"/>
      <c r="L643" s="186"/>
      <c r="M643" s="187" t="s">
        <v>1</v>
      </c>
      <c r="N643" s="188" t="s">
        <v>41</v>
      </c>
      <c r="O643" s="59"/>
      <c r="P643" s="157">
        <f>O643*H643</f>
        <v>0</v>
      </c>
      <c r="Q643" s="157">
        <v>0</v>
      </c>
      <c r="R643" s="157">
        <f>Q643*H643</f>
        <v>0</v>
      </c>
      <c r="S643" s="157">
        <v>0</v>
      </c>
      <c r="T643" s="158">
        <f>S643*H643</f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59" t="s">
        <v>210</v>
      </c>
      <c r="AT643" s="159" t="s">
        <v>215</v>
      </c>
      <c r="AU643" s="159" t="s">
        <v>151</v>
      </c>
      <c r="AY643" s="18" t="s">
        <v>143</v>
      </c>
      <c r="BE643" s="160">
        <f>IF(N643="základná",J643,0)</f>
        <v>0</v>
      </c>
      <c r="BF643" s="160">
        <f>IF(N643="znížená",J643,0)</f>
        <v>0</v>
      </c>
      <c r="BG643" s="160">
        <f>IF(N643="zákl. prenesená",J643,0)</f>
        <v>0</v>
      </c>
      <c r="BH643" s="160">
        <f>IF(N643="zníž. prenesená",J643,0)</f>
        <v>0</v>
      </c>
      <c r="BI643" s="160">
        <f>IF(N643="nulová",J643,0)</f>
        <v>0</v>
      </c>
      <c r="BJ643" s="18" t="s">
        <v>151</v>
      </c>
      <c r="BK643" s="160">
        <f>ROUND(I643*H643,2)</f>
        <v>0</v>
      </c>
      <c r="BL643" s="18" t="s">
        <v>182</v>
      </c>
      <c r="BM643" s="159" t="s">
        <v>870</v>
      </c>
    </row>
    <row r="644" spans="1:65" s="13" customFormat="1" x14ac:dyDescent="0.2">
      <c r="B644" s="161"/>
      <c r="D644" s="162" t="s">
        <v>152</v>
      </c>
      <c r="E644" s="163" t="s">
        <v>1</v>
      </c>
      <c r="F644" s="164" t="s">
        <v>144</v>
      </c>
      <c r="H644" s="165">
        <v>3</v>
      </c>
      <c r="I644" s="166"/>
      <c r="L644" s="161"/>
      <c r="M644" s="167"/>
      <c r="N644" s="168"/>
      <c r="O644" s="168"/>
      <c r="P644" s="168"/>
      <c r="Q644" s="168"/>
      <c r="R644" s="168"/>
      <c r="S644" s="168"/>
      <c r="T644" s="169"/>
      <c r="AT644" s="163" t="s">
        <v>152</v>
      </c>
      <c r="AU644" s="163" t="s">
        <v>151</v>
      </c>
      <c r="AV644" s="13" t="s">
        <v>151</v>
      </c>
      <c r="AW644" s="13" t="s">
        <v>31</v>
      </c>
      <c r="AX644" s="13" t="s">
        <v>75</v>
      </c>
      <c r="AY644" s="163" t="s">
        <v>143</v>
      </c>
    </row>
    <row r="645" spans="1:65" s="14" customFormat="1" x14ac:dyDescent="0.2">
      <c r="B645" s="170"/>
      <c r="D645" s="162" t="s">
        <v>152</v>
      </c>
      <c r="E645" s="171" t="s">
        <v>1</v>
      </c>
      <c r="F645" s="172" t="s">
        <v>154</v>
      </c>
      <c r="H645" s="173">
        <v>3</v>
      </c>
      <c r="I645" s="174"/>
      <c r="L645" s="170"/>
      <c r="M645" s="175"/>
      <c r="N645" s="176"/>
      <c r="O645" s="176"/>
      <c r="P645" s="176"/>
      <c r="Q645" s="176"/>
      <c r="R645" s="176"/>
      <c r="S645" s="176"/>
      <c r="T645" s="177"/>
      <c r="AT645" s="171" t="s">
        <v>152</v>
      </c>
      <c r="AU645" s="171" t="s">
        <v>151</v>
      </c>
      <c r="AV645" s="14" t="s">
        <v>150</v>
      </c>
      <c r="AW645" s="14" t="s">
        <v>31</v>
      </c>
      <c r="AX645" s="14" t="s">
        <v>83</v>
      </c>
      <c r="AY645" s="171" t="s">
        <v>143</v>
      </c>
    </row>
    <row r="646" spans="1:65" s="2" customFormat="1" ht="24.2" customHeight="1" x14ac:dyDescent="0.2">
      <c r="A646" s="33"/>
      <c r="B646" s="146"/>
      <c r="C646" s="147" t="s">
        <v>871</v>
      </c>
      <c r="D646" s="197" t="s">
        <v>146</v>
      </c>
      <c r="E646" s="148" t="s">
        <v>872</v>
      </c>
      <c r="F646" s="149" t="s">
        <v>873</v>
      </c>
      <c r="G646" s="150" t="s">
        <v>178</v>
      </c>
      <c r="H646" s="151">
        <v>1</v>
      </c>
      <c r="I646" s="152"/>
      <c r="J646" s="153">
        <f>ROUND(I646*H646,2)</f>
        <v>0</v>
      </c>
      <c r="K646" s="154"/>
      <c r="L646" s="34"/>
      <c r="M646" s="155" t="s">
        <v>1</v>
      </c>
      <c r="N646" s="156" t="s">
        <v>41</v>
      </c>
      <c r="O646" s="59"/>
      <c r="P646" s="157">
        <f>O646*H646</f>
        <v>0</v>
      </c>
      <c r="Q646" s="157">
        <v>0</v>
      </c>
      <c r="R646" s="157">
        <f>Q646*H646</f>
        <v>0</v>
      </c>
      <c r="S646" s="157">
        <v>0</v>
      </c>
      <c r="T646" s="158">
        <f>S646*H646</f>
        <v>0</v>
      </c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R646" s="159" t="s">
        <v>182</v>
      </c>
      <c r="AT646" s="159" t="s">
        <v>146</v>
      </c>
      <c r="AU646" s="159" t="s">
        <v>151</v>
      </c>
      <c r="AY646" s="18" t="s">
        <v>143</v>
      </c>
      <c r="BE646" s="160">
        <f>IF(N646="základná",J646,0)</f>
        <v>0</v>
      </c>
      <c r="BF646" s="160">
        <f>IF(N646="znížená",J646,0)</f>
        <v>0</v>
      </c>
      <c r="BG646" s="160">
        <f>IF(N646="zákl. prenesená",J646,0)</f>
        <v>0</v>
      </c>
      <c r="BH646" s="160">
        <f>IF(N646="zníž. prenesená",J646,0)</f>
        <v>0</v>
      </c>
      <c r="BI646" s="160">
        <f>IF(N646="nulová",J646,0)</f>
        <v>0</v>
      </c>
      <c r="BJ646" s="18" t="s">
        <v>151</v>
      </c>
      <c r="BK646" s="160">
        <f>ROUND(I646*H646,2)</f>
        <v>0</v>
      </c>
      <c r="BL646" s="18" t="s">
        <v>182</v>
      </c>
      <c r="BM646" s="159" t="s">
        <v>874</v>
      </c>
    </row>
    <row r="647" spans="1:65" s="13" customFormat="1" x14ac:dyDescent="0.2">
      <c r="B647" s="161"/>
      <c r="D647" s="162" t="s">
        <v>152</v>
      </c>
      <c r="E647" s="163" t="s">
        <v>1</v>
      </c>
      <c r="F647" s="164" t="s">
        <v>83</v>
      </c>
      <c r="H647" s="165">
        <v>1</v>
      </c>
      <c r="I647" s="166"/>
      <c r="L647" s="161"/>
      <c r="M647" s="167"/>
      <c r="N647" s="168"/>
      <c r="O647" s="168"/>
      <c r="P647" s="168"/>
      <c r="Q647" s="168"/>
      <c r="R647" s="168"/>
      <c r="S647" s="168"/>
      <c r="T647" s="169"/>
      <c r="AT647" s="163" t="s">
        <v>152</v>
      </c>
      <c r="AU647" s="163" t="s">
        <v>151</v>
      </c>
      <c r="AV647" s="13" t="s">
        <v>151</v>
      </c>
      <c r="AW647" s="13" t="s">
        <v>31</v>
      </c>
      <c r="AX647" s="13" t="s">
        <v>75</v>
      </c>
      <c r="AY647" s="163" t="s">
        <v>143</v>
      </c>
    </row>
    <row r="648" spans="1:65" s="14" customFormat="1" x14ac:dyDescent="0.2">
      <c r="B648" s="170"/>
      <c r="D648" s="162" t="s">
        <v>152</v>
      </c>
      <c r="E648" s="171" t="s">
        <v>1</v>
      </c>
      <c r="F648" s="172" t="s">
        <v>154</v>
      </c>
      <c r="H648" s="173">
        <v>1</v>
      </c>
      <c r="I648" s="174"/>
      <c r="L648" s="170"/>
      <c r="M648" s="175"/>
      <c r="N648" s="176"/>
      <c r="O648" s="176"/>
      <c r="P648" s="176"/>
      <c r="Q648" s="176"/>
      <c r="R648" s="176"/>
      <c r="S648" s="176"/>
      <c r="T648" s="177"/>
      <c r="AT648" s="171" t="s">
        <v>152</v>
      </c>
      <c r="AU648" s="171" t="s">
        <v>151</v>
      </c>
      <c r="AV648" s="14" t="s">
        <v>150</v>
      </c>
      <c r="AW648" s="14" t="s">
        <v>31</v>
      </c>
      <c r="AX648" s="14" t="s">
        <v>83</v>
      </c>
      <c r="AY648" s="171" t="s">
        <v>143</v>
      </c>
    </row>
    <row r="649" spans="1:65" s="2" customFormat="1" ht="14.45" customHeight="1" x14ac:dyDescent="0.2">
      <c r="A649" s="33"/>
      <c r="B649" s="146"/>
      <c r="C649" s="178" t="s">
        <v>532</v>
      </c>
      <c r="D649" s="198" t="s">
        <v>215</v>
      </c>
      <c r="E649" s="179" t="s">
        <v>875</v>
      </c>
      <c r="F649" s="180" t="s">
        <v>876</v>
      </c>
      <c r="G649" s="181" t="s">
        <v>178</v>
      </c>
      <c r="H649" s="182">
        <v>1</v>
      </c>
      <c r="I649" s="183"/>
      <c r="J649" s="184">
        <f>ROUND(I649*H649,2)</f>
        <v>0</v>
      </c>
      <c r="K649" s="185"/>
      <c r="L649" s="186"/>
      <c r="M649" s="187" t="s">
        <v>1</v>
      </c>
      <c r="N649" s="188" t="s">
        <v>41</v>
      </c>
      <c r="O649" s="59"/>
      <c r="P649" s="157">
        <f>O649*H649</f>
        <v>0</v>
      </c>
      <c r="Q649" s="157">
        <v>0</v>
      </c>
      <c r="R649" s="157">
        <f>Q649*H649</f>
        <v>0</v>
      </c>
      <c r="S649" s="157">
        <v>0</v>
      </c>
      <c r="T649" s="158">
        <f>S649*H649</f>
        <v>0</v>
      </c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R649" s="159" t="s">
        <v>210</v>
      </c>
      <c r="AT649" s="159" t="s">
        <v>215</v>
      </c>
      <c r="AU649" s="159" t="s">
        <v>151</v>
      </c>
      <c r="AY649" s="18" t="s">
        <v>143</v>
      </c>
      <c r="BE649" s="160">
        <f>IF(N649="základná",J649,0)</f>
        <v>0</v>
      </c>
      <c r="BF649" s="160">
        <f>IF(N649="znížená",J649,0)</f>
        <v>0</v>
      </c>
      <c r="BG649" s="160">
        <f>IF(N649="zákl. prenesená",J649,0)</f>
        <v>0</v>
      </c>
      <c r="BH649" s="160">
        <f>IF(N649="zníž. prenesená",J649,0)</f>
        <v>0</v>
      </c>
      <c r="BI649" s="160">
        <f>IF(N649="nulová",J649,0)</f>
        <v>0</v>
      </c>
      <c r="BJ649" s="18" t="s">
        <v>151</v>
      </c>
      <c r="BK649" s="160">
        <f>ROUND(I649*H649,2)</f>
        <v>0</v>
      </c>
      <c r="BL649" s="18" t="s">
        <v>182</v>
      </c>
      <c r="BM649" s="159" t="s">
        <v>877</v>
      </c>
    </row>
    <row r="650" spans="1:65" s="13" customFormat="1" x14ac:dyDescent="0.2">
      <c r="B650" s="161"/>
      <c r="D650" s="162" t="s">
        <v>152</v>
      </c>
      <c r="E650" s="163" t="s">
        <v>1</v>
      </c>
      <c r="F650" s="164" t="s">
        <v>83</v>
      </c>
      <c r="H650" s="165">
        <v>1</v>
      </c>
      <c r="I650" s="166"/>
      <c r="L650" s="161"/>
      <c r="M650" s="167"/>
      <c r="N650" s="168"/>
      <c r="O650" s="168"/>
      <c r="P650" s="168"/>
      <c r="Q650" s="168"/>
      <c r="R650" s="168"/>
      <c r="S650" s="168"/>
      <c r="T650" s="169"/>
      <c r="AT650" s="163" t="s">
        <v>152</v>
      </c>
      <c r="AU650" s="163" t="s">
        <v>151</v>
      </c>
      <c r="AV650" s="13" t="s">
        <v>151</v>
      </c>
      <c r="AW650" s="13" t="s">
        <v>31</v>
      </c>
      <c r="AX650" s="13" t="s">
        <v>75</v>
      </c>
      <c r="AY650" s="163" t="s">
        <v>143</v>
      </c>
    </row>
    <row r="651" spans="1:65" s="14" customFormat="1" x14ac:dyDescent="0.2">
      <c r="B651" s="170"/>
      <c r="D651" s="162" t="s">
        <v>152</v>
      </c>
      <c r="E651" s="171" t="s">
        <v>1</v>
      </c>
      <c r="F651" s="172" t="s">
        <v>154</v>
      </c>
      <c r="H651" s="173">
        <v>1</v>
      </c>
      <c r="I651" s="174"/>
      <c r="L651" s="170"/>
      <c r="M651" s="175"/>
      <c r="N651" s="176"/>
      <c r="O651" s="176"/>
      <c r="P651" s="176"/>
      <c r="Q651" s="176"/>
      <c r="R651" s="176"/>
      <c r="S651" s="176"/>
      <c r="T651" s="177"/>
      <c r="AT651" s="171" t="s">
        <v>152</v>
      </c>
      <c r="AU651" s="171" t="s">
        <v>151</v>
      </c>
      <c r="AV651" s="14" t="s">
        <v>150</v>
      </c>
      <c r="AW651" s="14" t="s">
        <v>31</v>
      </c>
      <c r="AX651" s="14" t="s">
        <v>83</v>
      </c>
      <c r="AY651" s="171" t="s">
        <v>143</v>
      </c>
    </row>
    <row r="652" spans="1:65" s="2" customFormat="1" ht="24.2" customHeight="1" x14ac:dyDescent="0.2">
      <c r="A652" s="33"/>
      <c r="B652" s="146"/>
      <c r="C652" s="147" t="s">
        <v>878</v>
      </c>
      <c r="D652" s="197" t="s">
        <v>146</v>
      </c>
      <c r="E652" s="148" t="s">
        <v>879</v>
      </c>
      <c r="F652" s="149" t="s">
        <v>880</v>
      </c>
      <c r="G652" s="150" t="s">
        <v>178</v>
      </c>
      <c r="H652" s="151">
        <v>0</v>
      </c>
      <c r="I652" s="152"/>
      <c r="J652" s="153">
        <f>ROUND(I652*H652,2)</f>
        <v>0</v>
      </c>
      <c r="K652" s="154"/>
      <c r="L652" s="34"/>
      <c r="M652" s="155" t="s">
        <v>1</v>
      </c>
      <c r="N652" s="156" t="s">
        <v>41</v>
      </c>
      <c r="O652" s="59"/>
      <c r="P652" s="157">
        <f>O652*H652</f>
        <v>0</v>
      </c>
      <c r="Q652" s="157">
        <v>0</v>
      </c>
      <c r="R652" s="157">
        <f>Q652*H652</f>
        <v>0</v>
      </c>
      <c r="S652" s="157">
        <v>0</v>
      </c>
      <c r="T652" s="158">
        <f>S652*H652</f>
        <v>0</v>
      </c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R652" s="159" t="s">
        <v>182</v>
      </c>
      <c r="AT652" s="159" t="s">
        <v>146</v>
      </c>
      <c r="AU652" s="159" t="s">
        <v>151</v>
      </c>
      <c r="AY652" s="18" t="s">
        <v>143</v>
      </c>
      <c r="BE652" s="160">
        <f>IF(N652="základná",J652,0)</f>
        <v>0</v>
      </c>
      <c r="BF652" s="160">
        <f>IF(N652="znížená",J652,0)</f>
        <v>0</v>
      </c>
      <c r="BG652" s="160">
        <f>IF(N652="zákl. prenesená",J652,0)</f>
        <v>0</v>
      </c>
      <c r="BH652" s="160">
        <f>IF(N652="zníž. prenesená",J652,0)</f>
        <v>0</v>
      </c>
      <c r="BI652" s="160">
        <f>IF(N652="nulová",J652,0)</f>
        <v>0</v>
      </c>
      <c r="BJ652" s="18" t="s">
        <v>151</v>
      </c>
      <c r="BK652" s="160">
        <f>ROUND(I652*H652,2)</f>
        <v>0</v>
      </c>
      <c r="BL652" s="18" t="s">
        <v>182</v>
      </c>
      <c r="BM652" s="159" t="s">
        <v>881</v>
      </c>
    </row>
    <row r="653" spans="1:65" s="13" customFormat="1" x14ac:dyDescent="0.2">
      <c r="B653" s="161"/>
      <c r="D653" s="162" t="s">
        <v>152</v>
      </c>
      <c r="E653" s="163" t="s">
        <v>1</v>
      </c>
      <c r="F653" s="164" t="s">
        <v>75</v>
      </c>
      <c r="H653" s="165">
        <v>0</v>
      </c>
      <c r="I653" s="166"/>
      <c r="L653" s="161"/>
      <c r="M653" s="167"/>
      <c r="N653" s="168"/>
      <c r="O653" s="168"/>
      <c r="P653" s="168"/>
      <c r="Q653" s="168"/>
      <c r="R653" s="168"/>
      <c r="S653" s="168"/>
      <c r="T653" s="169"/>
      <c r="AT653" s="163" t="s">
        <v>152</v>
      </c>
      <c r="AU653" s="163" t="s">
        <v>151</v>
      </c>
      <c r="AV653" s="13" t="s">
        <v>151</v>
      </c>
      <c r="AW653" s="13" t="s">
        <v>31</v>
      </c>
      <c r="AX653" s="13" t="s">
        <v>75</v>
      </c>
      <c r="AY653" s="163" t="s">
        <v>143</v>
      </c>
    </row>
    <row r="654" spans="1:65" s="14" customFormat="1" x14ac:dyDescent="0.2">
      <c r="B654" s="170"/>
      <c r="D654" s="162" t="s">
        <v>152</v>
      </c>
      <c r="E654" s="171" t="s">
        <v>1</v>
      </c>
      <c r="F654" s="172" t="s">
        <v>154</v>
      </c>
      <c r="H654" s="173">
        <v>0</v>
      </c>
      <c r="I654" s="174"/>
      <c r="L654" s="170"/>
      <c r="M654" s="175"/>
      <c r="N654" s="176"/>
      <c r="O654" s="176"/>
      <c r="P654" s="176"/>
      <c r="Q654" s="176"/>
      <c r="R654" s="176"/>
      <c r="S654" s="176"/>
      <c r="T654" s="177"/>
      <c r="AT654" s="171" t="s">
        <v>152</v>
      </c>
      <c r="AU654" s="171" t="s">
        <v>151</v>
      </c>
      <c r="AV654" s="14" t="s">
        <v>150</v>
      </c>
      <c r="AW654" s="14" t="s">
        <v>31</v>
      </c>
      <c r="AX654" s="14" t="s">
        <v>83</v>
      </c>
      <c r="AY654" s="171" t="s">
        <v>143</v>
      </c>
    </row>
    <row r="655" spans="1:65" s="2" customFormat="1" ht="24.2" customHeight="1" x14ac:dyDescent="0.2">
      <c r="A655" s="33"/>
      <c r="B655" s="146"/>
      <c r="C655" s="178" t="s">
        <v>882</v>
      </c>
      <c r="D655" s="198" t="s">
        <v>215</v>
      </c>
      <c r="E655" s="179" t="s">
        <v>883</v>
      </c>
      <c r="F655" s="180" t="s">
        <v>884</v>
      </c>
      <c r="G655" s="181" t="s">
        <v>178</v>
      </c>
      <c r="H655" s="182">
        <v>0</v>
      </c>
      <c r="I655" s="183"/>
      <c r="J655" s="184">
        <f>ROUND(I655*H655,2)</f>
        <v>0</v>
      </c>
      <c r="K655" s="185"/>
      <c r="L655" s="186"/>
      <c r="M655" s="187" t="s">
        <v>1</v>
      </c>
      <c r="N655" s="188" t="s">
        <v>41</v>
      </c>
      <c r="O655" s="59"/>
      <c r="P655" s="157">
        <f>O655*H655</f>
        <v>0</v>
      </c>
      <c r="Q655" s="157">
        <v>0</v>
      </c>
      <c r="R655" s="157">
        <f>Q655*H655</f>
        <v>0</v>
      </c>
      <c r="S655" s="157">
        <v>0</v>
      </c>
      <c r="T655" s="158">
        <f>S655*H655</f>
        <v>0</v>
      </c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R655" s="159" t="s">
        <v>210</v>
      </c>
      <c r="AT655" s="159" t="s">
        <v>215</v>
      </c>
      <c r="AU655" s="159" t="s">
        <v>151</v>
      </c>
      <c r="AY655" s="18" t="s">
        <v>143</v>
      </c>
      <c r="BE655" s="160">
        <f>IF(N655="základná",J655,0)</f>
        <v>0</v>
      </c>
      <c r="BF655" s="160">
        <f>IF(N655="znížená",J655,0)</f>
        <v>0</v>
      </c>
      <c r="BG655" s="160">
        <f>IF(N655="zákl. prenesená",J655,0)</f>
        <v>0</v>
      </c>
      <c r="BH655" s="160">
        <f>IF(N655="zníž. prenesená",J655,0)</f>
        <v>0</v>
      </c>
      <c r="BI655" s="160">
        <f>IF(N655="nulová",J655,0)</f>
        <v>0</v>
      </c>
      <c r="BJ655" s="18" t="s">
        <v>151</v>
      </c>
      <c r="BK655" s="160">
        <f>ROUND(I655*H655,2)</f>
        <v>0</v>
      </c>
      <c r="BL655" s="18" t="s">
        <v>182</v>
      </c>
      <c r="BM655" s="159" t="s">
        <v>885</v>
      </c>
    </row>
    <row r="656" spans="1:65" s="13" customFormat="1" x14ac:dyDescent="0.2">
      <c r="B656" s="161"/>
      <c r="D656" s="162" t="s">
        <v>152</v>
      </c>
      <c r="E656" s="163" t="s">
        <v>1</v>
      </c>
      <c r="F656" s="164" t="s">
        <v>75</v>
      </c>
      <c r="H656" s="165">
        <v>0</v>
      </c>
      <c r="I656" s="166"/>
      <c r="L656" s="161"/>
      <c r="M656" s="167"/>
      <c r="N656" s="168"/>
      <c r="O656" s="168"/>
      <c r="P656" s="168"/>
      <c r="Q656" s="168"/>
      <c r="R656" s="168"/>
      <c r="S656" s="168"/>
      <c r="T656" s="169"/>
      <c r="AT656" s="163" t="s">
        <v>152</v>
      </c>
      <c r="AU656" s="163" t="s">
        <v>151</v>
      </c>
      <c r="AV656" s="13" t="s">
        <v>151</v>
      </c>
      <c r="AW656" s="13" t="s">
        <v>31</v>
      </c>
      <c r="AX656" s="13" t="s">
        <v>75</v>
      </c>
      <c r="AY656" s="163" t="s">
        <v>143</v>
      </c>
    </row>
    <row r="657" spans="1:65" s="14" customFormat="1" x14ac:dyDescent="0.2">
      <c r="B657" s="170"/>
      <c r="D657" s="162" t="s">
        <v>152</v>
      </c>
      <c r="E657" s="171" t="s">
        <v>1</v>
      </c>
      <c r="F657" s="172" t="s">
        <v>154</v>
      </c>
      <c r="H657" s="173">
        <v>0</v>
      </c>
      <c r="I657" s="174"/>
      <c r="L657" s="170"/>
      <c r="M657" s="175"/>
      <c r="N657" s="176"/>
      <c r="O657" s="176"/>
      <c r="P657" s="176"/>
      <c r="Q657" s="176"/>
      <c r="R657" s="176"/>
      <c r="S657" s="176"/>
      <c r="T657" s="177"/>
      <c r="AT657" s="171" t="s">
        <v>152</v>
      </c>
      <c r="AU657" s="171" t="s">
        <v>151</v>
      </c>
      <c r="AV657" s="14" t="s">
        <v>150</v>
      </c>
      <c r="AW657" s="14" t="s">
        <v>31</v>
      </c>
      <c r="AX657" s="14" t="s">
        <v>83</v>
      </c>
      <c r="AY657" s="171" t="s">
        <v>143</v>
      </c>
    </row>
    <row r="658" spans="1:65" s="2" customFormat="1" ht="14.45" customHeight="1" x14ac:dyDescent="0.2">
      <c r="A658" s="33"/>
      <c r="B658" s="146"/>
      <c r="C658" s="147" t="s">
        <v>886</v>
      </c>
      <c r="D658" s="197" t="s">
        <v>146</v>
      </c>
      <c r="E658" s="148" t="s">
        <v>887</v>
      </c>
      <c r="F658" s="149" t="s">
        <v>888</v>
      </c>
      <c r="G658" s="150" t="s">
        <v>178</v>
      </c>
      <c r="H658" s="151">
        <v>0</v>
      </c>
      <c r="I658" s="152"/>
      <c r="J658" s="153">
        <f>ROUND(I658*H658,2)</f>
        <v>0</v>
      </c>
      <c r="K658" s="154"/>
      <c r="L658" s="34"/>
      <c r="M658" s="155" t="s">
        <v>1</v>
      </c>
      <c r="N658" s="156" t="s">
        <v>41</v>
      </c>
      <c r="O658" s="59"/>
      <c r="P658" s="157">
        <f>O658*H658</f>
        <v>0</v>
      </c>
      <c r="Q658" s="157">
        <v>0</v>
      </c>
      <c r="R658" s="157">
        <f>Q658*H658</f>
        <v>0</v>
      </c>
      <c r="S658" s="157">
        <v>0</v>
      </c>
      <c r="T658" s="158">
        <f>S658*H658</f>
        <v>0</v>
      </c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R658" s="159" t="s">
        <v>182</v>
      </c>
      <c r="AT658" s="159" t="s">
        <v>146</v>
      </c>
      <c r="AU658" s="159" t="s">
        <v>151</v>
      </c>
      <c r="AY658" s="18" t="s">
        <v>143</v>
      </c>
      <c r="BE658" s="160">
        <f>IF(N658="základná",J658,0)</f>
        <v>0</v>
      </c>
      <c r="BF658" s="160">
        <f>IF(N658="znížená",J658,0)</f>
        <v>0</v>
      </c>
      <c r="BG658" s="160">
        <f>IF(N658="zákl. prenesená",J658,0)</f>
        <v>0</v>
      </c>
      <c r="BH658" s="160">
        <f>IF(N658="zníž. prenesená",J658,0)</f>
        <v>0</v>
      </c>
      <c r="BI658" s="160">
        <f>IF(N658="nulová",J658,0)</f>
        <v>0</v>
      </c>
      <c r="BJ658" s="18" t="s">
        <v>151</v>
      </c>
      <c r="BK658" s="160">
        <f>ROUND(I658*H658,2)</f>
        <v>0</v>
      </c>
      <c r="BL658" s="18" t="s">
        <v>182</v>
      </c>
      <c r="BM658" s="159" t="s">
        <v>889</v>
      </c>
    </row>
    <row r="659" spans="1:65" s="13" customFormat="1" x14ac:dyDescent="0.2">
      <c r="B659" s="161"/>
      <c r="D659" s="162" t="s">
        <v>152</v>
      </c>
      <c r="E659" s="163" t="s">
        <v>1</v>
      </c>
      <c r="F659" s="164" t="s">
        <v>75</v>
      </c>
      <c r="H659" s="165">
        <v>0</v>
      </c>
      <c r="I659" s="166"/>
      <c r="L659" s="161"/>
      <c r="M659" s="167"/>
      <c r="N659" s="168"/>
      <c r="O659" s="168"/>
      <c r="P659" s="168"/>
      <c r="Q659" s="168"/>
      <c r="R659" s="168"/>
      <c r="S659" s="168"/>
      <c r="T659" s="169"/>
      <c r="AT659" s="163" t="s">
        <v>152</v>
      </c>
      <c r="AU659" s="163" t="s">
        <v>151</v>
      </c>
      <c r="AV659" s="13" t="s">
        <v>151</v>
      </c>
      <c r="AW659" s="13" t="s">
        <v>31</v>
      </c>
      <c r="AX659" s="13" t="s">
        <v>75</v>
      </c>
      <c r="AY659" s="163" t="s">
        <v>143</v>
      </c>
    </row>
    <row r="660" spans="1:65" s="14" customFormat="1" x14ac:dyDescent="0.2">
      <c r="B660" s="170"/>
      <c r="D660" s="162" t="s">
        <v>152</v>
      </c>
      <c r="E660" s="171" t="s">
        <v>1</v>
      </c>
      <c r="F660" s="172" t="s">
        <v>154</v>
      </c>
      <c r="H660" s="173">
        <v>0</v>
      </c>
      <c r="I660" s="174"/>
      <c r="L660" s="170"/>
      <c r="M660" s="175"/>
      <c r="N660" s="176"/>
      <c r="O660" s="176"/>
      <c r="P660" s="176"/>
      <c r="Q660" s="176"/>
      <c r="R660" s="176"/>
      <c r="S660" s="176"/>
      <c r="T660" s="177"/>
      <c r="AT660" s="171" t="s">
        <v>152</v>
      </c>
      <c r="AU660" s="171" t="s">
        <v>151</v>
      </c>
      <c r="AV660" s="14" t="s">
        <v>150</v>
      </c>
      <c r="AW660" s="14" t="s">
        <v>31</v>
      </c>
      <c r="AX660" s="14" t="s">
        <v>83</v>
      </c>
      <c r="AY660" s="171" t="s">
        <v>143</v>
      </c>
    </row>
    <row r="661" spans="1:65" s="2" customFormat="1" ht="14.45" customHeight="1" x14ac:dyDescent="0.2">
      <c r="A661" s="33"/>
      <c r="B661" s="146"/>
      <c r="C661" s="178" t="s">
        <v>540</v>
      </c>
      <c r="D661" s="198" t="s">
        <v>215</v>
      </c>
      <c r="E661" s="179" t="s">
        <v>890</v>
      </c>
      <c r="F661" s="180" t="s">
        <v>891</v>
      </c>
      <c r="G661" s="181" t="s">
        <v>178</v>
      </c>
      <c r="H661" s="182">
        <v>0</v>
      </c>
      <c r="I661" s="183"/>
      <c r="J661" s="184">
        <f>ROUND(I661*H661,2)</f>
        <v>0</v>
      </c>
      <c r="K661" s="185"/>
      <c r="L661" s="186"/>
      <c r="M661" s="187" t="s">
        <v>1</v>
      </c>
      <c r="N661" s="188" t="s">
        <v>41</v>
      </c>
      <c r="O661" s="59"/>
      <c r="P661" s="157">
        <f>O661*H661</f>
        <v>0</v>
      </c>
      <c r="Q661" s="157">
        <v>0</v>
      </c>
      <c r="R661" s="157">
        <f>Q661*H661</f>
        <v>0</v>
      </c>
      <c r="S661" s="157">
        <v>0</v>
      </c>
      <c r="T661" s="158">
        <f>S661*H661</f>
        <v>0</v>
      </c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R661" s="159" t="s">
        <v>210</v>
      </c>
      <c r="AT661" s="159" t="s">
        <v>215</v>
      </c>
      <c r="AU661" s="159" t="s">
        <v>151</v>
      </c>
      <c r="AY661" s="18" t="s">
        <v>143</v>
      </c>
      <c r="BE661" s="160">
        <f>IF(N661="základná",J661,0)</f>
        <v>0</v>
      </c>
      <c r="BF661" s="160">
        <f>IF(N661="znížená",J661,0)</f>
        <v>0</v>
      </c>
      <c r="BG661" s="160">
        <f>IF(N661="zákl. prenesená",J661,0)</f>
        <v>0</v>
      </c>
      <c r="BH661" s="160">
        <f>IF(N661="zníž. prenesená",J661,0)</f>
        <v>0</v>
      </c>
      <c r="BI661" s="160">
        <f>IF(N661="nulová",J661,0)</f>
        <v>0</v>
      </c>
      <c r="BJ661" s="18" t="s">
        <v>151</v>
      </c>
      <c r="BK661" s="160">
        <f>ROUND(I661*H661,2)</f>
        <v>0</v>
      </c>
      <c r="BL661" s="18" t="s">
        <v>182</v>
      </c>
      <c r="BM661" s="159" t="s">
        <v>892</v>
      </c>
    </row>
    <row r="662" spans="1:65" s="13" customFormat="1" x14ac:dyDescent="0.2">
      <c r="B662" s="161"/>
      <c r="D662" s="162" t="s">
        <v>152</v>
      </c>
      <c r="E662" s="163" t="s">
        <v>1</v>
      </c>
      <c r="F662" s="164" t="s">
        <v>75</v>
      </c>
      <c r="H662" s="165">
        <v>0</v>
      </c>
      <c r="I662" s="166"/>
      <c r="L662" s="161"/>
      <c r="M662" s="167"/>
      <c r="N662" s="168"/>
      <c r="O662" s="168"/>
      <c r="P662" s="168"/>
      <c r="Q662" s="168"/>
      <c r="R662" s="168"/>
      <c r="S662" s="168"/>
      <c r="T662" s="169"/>
      <c r="AT662" s="163" t="s">
        <v>152</v>
      </c>
      <c r="AU662" s="163" t="s">
        <v>151</v>
      </c>
      <c r="AV662" s="13" t="s">
        <v>151</v>
      </c>
      <c r="AW662" s="13" t="s">
        <v>31</v>
      </c>
      <c r="AX662" s="13" t="s">
        <v>75</v>
      </c>
      <c r="AY662" s="163" t="s">
        <v>143</v>
      </c>
    </row>
    <row r="663" spans="1:65" s="14" customFormat="1" x14ac:dyDescent="0.2">
      <c r="B663" s="170"/>
      <c r="D663" s="162" t="s">
        <v>152</v>
      </c>
      <c r="E663" s="171" t="s">
        <v>1</v>
      </c>
      <c r="F663" s="172" t="s">
        <v>154</v>
      </c>
      <c r="H663" s="173">
        <v>0</v>
      </c>
      <c r="I663" s="174"/>
      <c r="L663" s="170"/>
      <c r="M663" s="175"/>
      <c r="N663" s="176"/>
      <c r="O663" s="176"/>
      <c r="P663" s="176"/>
      <c r="Q663" s="176"/>
      <c r="R663" s="176"/>
      <c r="S663" s="176"/>
      <c r="T663" s="177"/>
      <c r="AT663" s="171" t="s">
        <v>152</v>
      </c>
      <c r="AU663" s="171" t="s">
        <v>151</v>
      </c>
      <c r="AV663" s="14" t="s">
        <v>150</v>
      </c>
      <c r="AW663" s="14" t="s">
        <v>31</v>
      </c>
      <c r="AX663" s="14" t="s">
        <v>83</v>
      </c>
      <c r="AY663" s="171" t="s">
        <v>143</v>
      </c>
    </row>
    <row r="664" spans="1:65" s="2" customFormat="1" ht="14.45" customHeight="1" x14ac:dyDescent="0.2">
      <c r="A664" s="33"/>
      <c r="B664" s="146"/>
      <c r="C664" s="147" t="s">
        <v>893</v>
      </c>
      <c r="D664" s="197" t="s">
        <v>146</v>
      </c>
      <c r="E664" s="148" t="s">
        <v>894</v>
      </c>
      <c r="F664" s="149" t="s">
        <v>895</v>
      </c>
      <c r="G664" s="150" t="s">
        <v>178</v>
      </c>
      <c r="H664" s="151">
        <v>0</v>
      </c>
      <c r="I664" s="152"/>
      <c r="J664" s="153">
        <f>ROUND(I664*H664,2)</f>
        <v>0</v>
      </c>
      <c r="K664" s="154"/>
      <c r="L664" s="34"/>
      <c r="M664" s="155" t="s">
        <v>1</v>
      </c>
      <c r="N664" s="156" t="s">
        <v>41</v>
      </c>
      <c r="O664" s="59"/>
      <c r="P664" s="157">
        <f>O664*H664</f>
        <v>0</v>
      </c>
      <c r="Q664" s="157">
        <v>0</v>
      </c>
      <c r="R664" s="157">
        <f>Q664*H664</f>
        <v>0</v>
      </c>
      <c r="S664" s="157">
        <v>0</v>
      </c>
      <c r="T664" s="158">
        <f>S664*H664</f>
        <v>0</v>
      </c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R664" s="159" t="s">
        <v>182</v>
      </c>
      <c r="AT664" s="159" t="s">
        <v>146</v>
      </c>
      <c r="AU664" s="159" t="s">
        <v>151</v>
      </c>
      <c r="AY664" s="18" t="s">
        <v>143</v>
      </c>
      <c r="BE664" s="160">
        <f>IF(N664="základná",J664,0)</f>
        <v>0</v>
      </c>
      <c r="BF664" s="160">
        <f>IF(N664="znížená",J664,0)</f>
        <v>0</v>
      </c>
      <c r="BG664" s="160">
        <f>IF(N664="zákl. prenesená",J664,0)</f>
        <v>0</v>
      </c>
      <c r="BH664" s="160">
        <f>IF(N664="zníž. prenesená",J664,0)</f>
        <v>0</v>
      </c>
      <c r="BI664" s="160">
        <f>IF(N664="nulová",J664,0)</f>
        <v>0</v>
      </c>
      <c r="BJ664" s="18" t="s">
        <v>151</v>
      </c>
      <c r="BK664" s="160">
        <f>ROUND(I664*H664,2)</f>
        <v>0</v>
      </c>
      <c r="BL664" s="18" t="s">
        <v>182</v>
      </c>
      <c r="BM664" s="159" t="s">
        <v>896</v>
      </c>
    </row>
    <row r="665" spans="1:65" s="13" customFormat="1" x14ac:dyDescent="0.2">
      <c r="B665" s="161"/>
      <c r="D665" s="162" t="s">
        <v>152</v>
      </c>
      <c r="E665" s="163" t="s">
        <v>1</v>
      </c>
      <c r="F665" s="164" t="s">
        <v>75</v>
      </c>
      <c r="H665" s="165">
        <v>0</v>
      </c>
      <c r="I665" s="166"/>
      <c r="L665" s="161"/>
      <c r="M665" s="167"/>
      <c r="N665" s="168"/>
      <c r="O665" s="168"/>
      <c r="P665" s="168"/>
      <c r="Q665" s="168"/>
      <c r="R665" s="168"/>
      <c r="S665" s="168"/>
      <c r="T665" s="169"/>
      <c r="AT665" s="163" t="s">
        <v>152</v>
      </c>
      <c r="AU665" s="163" t="s">
        <v>151</v>
      </c>
      <c r="AV665" s="13" t="s">
        <v>151</v>
      </c>
      <c r="AW665" s="13" t="s">
        <v>31</v>
      </c>
      <c r="AX665" s="13" t="s">
        <v>75</v>
      </c>
      <c r="AY665" s="163" t="s">
        <v>143</v>
      </c>
    </row>
    <row r="666" spans="1:65" s="14" customFormat="1" x14ac:dyDescent="0.2">
      <c r="B666" s="170"/>
      <c r="D666" s="162" t="s">
        <v>152</v>
      </c>
      <c r="E666" s="171" t="s">
        <v>1</v>
      </c>
      <c r="F666" s="172" t="s">
        <v>154</v>
      </c>
      <c r="H666" s="173">
        <v>0</v>
      </c>
      <c r="I666" s="174"/>
      <c r="L666" s="170"/>
      <c r="M666" s="175"/>
      <c r="N666" s="176"/>
      <c r="O666" s="176"/>
      <c r="P666" s="176"/>
      <c r="Q666" s="176"/>
      <c r="R666" s="176"/>
      <c r="S666" s="176"/>
      <c r="T666" s="177"/>
      <c r="AT666" s="171" t="s">
        <v>152</v>
      </c>
      <c r="AU666" s="171" t="s">
        <v>151</v>
      </c>
      <c r="AV666" s="14" t="s">
        <v>150</v>
      </c>
      <c r="AW666" s="14" t="s">
        <v>31</v>
      </c>
      <c r="AX666" s="14" t="s">
        <v>83</v>
      </c>
      <c r="AY666" s="171" t="s">
        <v>143</v>
      </c>
    </row>
    <row r="667" spans="1:65" s="2" customFormat="1" ht="14.45" customHeight="1" x14ac:dyDescent="0.2">
      <c r="A667" s="33"/>
      <c r="B667" s="146"/>
      <c r="C667" s="178" t="s">
        <v>897</v>
      </c>
      <c r="D667" s="198" t="s">
        <v>215</v>
      </c>
      <c r="E667" s="179" t="s">
        <v>898</v>
      </c>
      <c r="F667" s="180" t="s">
        <v>899</v>
      </c>
      <c r="G667" s="181" t="s">
        <v>178</v>
      </c>
      <c r="H667" s="182">
        <v>0</v>
      </c>
      <c r="I667" s="183"/>
      <c r="J667" s="184">
        <f>ROUND(I667*H667,2)</f>
        <v>0</v>
      </c>
      <c r="K667" s="185"/>
      <c r="L667" s="186"/>
      <c r="M667" s="187" t="s">
        <v>1</v>
      </c>
      <c r="N667" s="188" t="s">
        <v>41</v>
      </c>
      <c r="O667" s="59"/>
      <c r="P667" s="157">
        <f>O667*H667</f>
        <v>0</v>
      </c>
      <c r="Q667" s="157">
        <v>0</v>
      </c>
      <c r="R667" s="157">
        <f>Q667*H667</f>
        <v>0</v>
      </c>
      <c r="S667" s="157">
        <v>0</v>
      </c>
      <c r="T667" s="158">
        <f>S667*H667</f>
        <v>0</v>
      </c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R667" s="159" t="s">
        <v>210</v>
      </c>
      <c r="AT667" s="159" t="s">
        <v>215</v>
      </c>
      <c r="AU667" s="159" t="s">
        <v>151</v>
      </c>
      <c r="AY667" s="18" t="s">
        <v>143</v>
      </c>
      <c r="BE667" s="160">
        <f>IF(N667="základná",J667,0)</f>
        <v>0</v>
      </c>
      <c r="BF667" s="160">
        <f>IF(N667="znížená",J667,0)</f>
        <v>0</v>
      </c>
      <c r="BG667" s="160">
        <f>IF(N667="zákl. prenesená",J667,0)</f>
        <v>0</v>
      </c>
      <c r="BH667" s="160">
        <f>IF(N667="zníž. prenesená",J667,0)</f>
        <v>0</v>
      </c>
      <c r="BI667" s="160">
        <f>IF(N667="nulová",J667,0)</f>
        <v>0</v>
      </c>
      <c r="BJ667" s="18" t="s">
        <v>151</v>
      </c>
      <c r="BK667" s="160">
        <f>ROUND(I667*H667,2)</f>
        <v>0</v>
      </c>
      <c r="BL667" s="18" t="s">
        <v>182</v>
      </c>
      <c r="BM667" s="159" t="s">
        <v>900</v>
      </c>
    </row>
    <row r="668" spans="1:65" s="13" customFormat="1" x14ac:dyDescent="0.2">
      <c r="B668" s="161"/>
      <c r="D668" s="162" t="s">
        <v>152</v>
      </c>
      <c r="E668" s="163" t="s">
        <v>1</v>
      </c>
      <c r="F668" s="164" t="s">
        <v>75</v>
      </c>
      <c r="H668" s="165">
        <v>0</v>
      </c>
      <c r="I668" s="166"/>
      <c r="L668" s="161"/>
      <c r="M668" s="167"/>
      <c r="N668" s="168"/>
      <c r="O668" s="168"/>
      <c r="P668" s="168"/>
      <c r="Q668" s="168"/>
      <c r="R668" s="168"/>
      <c r="S668" s="168"/>
      <c r="T668" s="169"/>
      <c r="AT668" s="163" t="s">
        <v>152</v>
      </c>
      <c r="AU668" s="163" t="s">
        <v>151</v>
      </c>
      <c r="AV668" s="13" t="s">
        <v>151</v>
      </c>
      <c r="AW668" s="13" t="s">
        <v>31</v>
      </c>
      <c r="AX668" s="13" t="s">
        <v>75</v>
      </c>
      <c r="AY668" s="163" t="s">
        <v>143</v>
      </c>
    </row>
    <row r="669" spans="1:65" s="14" customFormat="1" x14ac:dyDescent="0.2">
      <c r="B669" s="170"/>
      <c r="D669" s="162" t="s">
        <v>152</v>
      </c>
      <c r="E669" s="171" t="s">
        <v>1</v>
      </c>
      <c r="F669" s="172" t="s">
        <v>154</v>
      </c>
      <c r="H669" s="173">
        <v>0</v>
      </c>
      <c r="I669" s="174"/>
      <c r="L669" s="170"/>
      <c r="M669" s="175"/>
      <c r="N669" s="176"/>
      <c r="O669" s="176"/>
      <c r="P669" s="176"/>
      <c r="Q669" s="176"/>
      <c r="R669" s="176"/>
      <c r="S669" s="176"/>
      <c r="T669" s="177"/>
      <c r="AT669" s="171" t="s">
        <v>152</v>
      </c>
      <c r="AU669" s="171" t="s">
        <v>151</v>
      </c>
      <c r="AV669" s="14" t="s">
        <v>150</v>
      </c>
      <c r="AW669" s="14" t="s">
        <v>31</v>
      </c>
      <c r="AX669" s="14" t="s">
        <v>83</v>
      </c>
      <c r="AY669" s="171" t="s">
        <v>143</v>
      </c>
    </row>
    <row r="670" spans="1:65" s="2" customFormat="1" ht="14.45" customHeight="1" x14ac:dyDescent="0.2">
      <c r="A670" s="33"/>
      <c r="B670" s="146"/>
      <c r="C670" s="147" t="s">
        <v>901</v>
      </c>
      <c r="D670" s="197" t="s">
        <v>146</v>
      </c>
      <c r="E670" s="148" t="s">
        <v>902</v>
      </c>
      <c r="F670" s="149" t="s">
        <v>903</v>
      </c>
      <c r="G670" s="150" t="s">
        <v>178</v>
      </c>
      <c r="H670" s="151">
        <v>0</v>
      </c>
      <c r="I670" s="152"/>
      <c r="J670" s="153">
        <f>ROUND(I670*H670,2)</f>
        <v>0</v>
      </c>
      <c r="K670" s="154"/>
      <c r="L670" s="34"/>
      <c r="M670" s="155" t="s">
        <v>1</v>
      </c>
      <c r="N670" s="156" t="s">
        <v>41</v>
      </c>
      <c r="O670" s="59"/>
      <c r="P670" s="157">
        <f>O670*H670</f>
        <v>0</v>
      </c>
      <c r="Q670" s="157">
        <v>0</v>
      </c>
      <c r="R670" s="157">
        <f>Q670*H670</f>
        <v>0</v>
      </c>
      <c r="S670" s="157">
        <v>0</v>
      </c>
      <c r="T670" s="158">
        <f>S670*H670</f>
        <v>0</v>
      </c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R670" s="159" t="s">
        <v>182</v>
      </c>
      <c r="AT670" s="159" t="s">
        <v>146</v>
      </c>
      <c r="AU670" s="159" t="s">
        <v>151</v>
      </c>
      <c r="AY670" s="18" t="s">
        <v>143</v>
      </c>
      <c r="BE670" s="160">
        <f>IF(N670="základná",J670,0)</f>
        <v>0</v>
      </c>
      <c r="BF670" s="160">
        <f>IF(N670="znížená",J670,0)</f>
        <v>0</v>
      </c>
      <c r="BG670" s="160">
        <f>IF(N670="zákl. prenesená",J670,0)</f>
        <v>0</v>
      </c>
      <c r="BH670" s="160">
        <f>IF(N670="zníž. prenesená",J670,0)</f>
        <v>0</v>
      </c>
      <c r="BI670" s="160">
        <f>IF(N670="nulová",J670,0)</f>
        <v>0</v>
      </c>
      <c r="BJ670" s="18" t="s">
        <v>151</v>
      </c>
      <c r="BK670" s="160">
        <f>ROUND(I670*H670,2)</f>
        <v>0</v>
      </c>
      <c r="BL670" s="18" t="s">
        <v>182</v>
      </c>
      <c r="BM670" s="159" t="s">
        <v>904</v>
      </c>
    </row>
    <row r="671" spans="1:65" s="13" customFormat="1" x14ac:dyDescent="0.2">
      <c r="B671" s="161"/>
      <c r="D671" s="162" t="s">
        <v>152</v>
      </c>
      <c r="E671" s="163" t="s">
        <v>1</v>
      </c>
      <c r="F671" s="164" t="s">
        <v>75</v>
      </c>
      <c r="H671" s="165">
        <v>0</v>
      </c>
      <c r="I671" s="166"/>
      <c r="L671" s="161"/>
      <c r="M671" s="167"/>
      <c r="N671" s="168"/>
      <c r="O671" s="168"/>
      <c r="P671" s="168"/>
      <c r="Q671" s="168"/>
      <c r="R671" s="168"/>
      <c r="S671" s="168"/>
      <c r="T671" s="169"/>
      <c r="AT671" s="163" t="s">
        <v>152</v>
      </c>
      <c r="AU671" s="163" t="s">
        <v>151</v>
      </c>
      <c r="AV671" s="13" t="s">
        <v>151</v>
      </c>
      <c r="AW671" s="13" t="s">
        <v>31</v>
      </c>
      <c r="AX671" s="13" t="s">
        <v>75</v>
      </c>
      <c r="AY671" s="163" t="s">
        <v>143</v>
      </c>
    </row>
    <row r="672" spans="1:65" s="14" customFormat="1" x14ac:dyDescent="0.2">
      <c r="B672" s="170"/>
      <c r="D672" s="162" t="s">
        <v>152</v>
      </c>
      <c r="E672" s="171" t="s">
        <v>1</v>
      </c>
      <c r="F672" s="172" t="s">
        <v>154</v>
      </c>
      <c r="H672" s="173">
        <v>0</v>
      </c>
      <c r="I672" s="174"/>
      <c r="L672" s="170"/>
      <c r="M672" s="175"/>
      <c r="N672" s="176"/>
      <c r="O672" s="176"/>
      <c r="P672" s="176"/>
      <c r="Q672" s="176"/>
      <c r="R672" s="176"/>
      <c r="S672" s="176"/>
      <c r="T672" s="177"/>
      <c r="AT672" s="171" t="s">
        <v>152</v>
      </c>
      <c r="AU672" s="171" t="s">
        <v>151</v>
      </c>
      <c r="AV672" s="14" t="s">
        <v>150</v>
      </c>
      <c r="AW672" s="14" t="s">
        <v>31</v>
      </c>
      <c r="AX672" s="14" t="s">
        <v>83</v>
      </c>
      <c r="AY672" s="171" t="s">
        <v>143</v>
      </c>
    </row>
    <row r="673" spans="1:65" s="2" customFormat="1" ht="14.45" customHeight="1" x14ac:dyDescent="0.2">
      <c r="A673" s="33"/>
      <c r="B673" s="146"/>
      <c r="C673" s="178" t="s">
        <v>555</v>
      </c>
      <c r="D673" s="198" t="s">
        <v>215</v>
      </c>
      <c r="E673" s="179" t="s">
        <v>905</v>
      </c>
      <c r="F673" s="180" t="s">
        <v>906</v>
      </c>
      <c r="G673" s="181" t="s">
        <v>178</v>
      </c>
      <c r="H673" s="182">
        <v>0</v>
      </c>
      <c r="I673" s="183"/>
      <c r="J673" s="184">
        <f>ROUND(I673*H673,2)</f>
        <v>0</v>
      </c>
      <c r="K673" s="185"/>
      <c r="L673" s="186"/>
      <c r="M673" s="187" t="s">
        <v>1</v>
      </c>
      <c r="N673" s="188" t="s">
        <v>41</v>
      </c>
      <c r="O673" s="59"/>
      <c r="P673" s="157">
        <f>O673*H673</f>
        <v>0</v>
      </c>
      <c r="Q673" s="157">
        <v>0</v>
      </c>
      <c r="R673" s="157">
        <f>Q673*H673</f>
        <v>0</v>
      </c>
      <c r="S673" s="157">
        <v>0</v>
      </c>
      <c r="T673" s="158">
        <f>S673*H673</f>
        <v>0</v>
      </c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R673" s="159" t="s">
        <v>210</v>
      </c>
      <c r="AT673" s="159" t="s">
        <v>215</v>
      </c>
      <c r="AU673" s="159" t="s">
        <v>151</v>
      </c>
      <c r="AY673" s="18" t="s">
        <v>143</v>
      </c>
      <c r="BE673" s="160">
        <f>IF(N673="základná",J673,0)</f>
        <v>0</v>
      </c>
      <c r="BF673" s="160">
        <f>IF(N673="znížená",J673,0)</f>
        <v>0</v>
      </c>
      <c r="BG673" s="160">
        <f>IF(N673="zákl. prenesená",J673,0)</f>
        <v>0</v>
      </c>
      <c r="BH673" s="160">
        <f>IF(N673="zníž. prenesená",J673,0)</f>
        <v>0</v>
      </c>
      <c r="BI673" s="160">
        <f>IF(N673="nulová",J673,0)</f>
        <v>0</v>
      </c>
      <c r="BJ673" s="18" t="s">
        <v>151</v>
      </c>
      <c r="BK673" s="160">
        <f>ROUND(I673*H673,2)</f>
        <v>0</v>
      </c>
      <c r="BL673" s="18" t="s">
        <v>182</v>
      </c>
      <c r="BM673" s="159" t="s">
        <v>907</v>
      </c>
    </row>
    <row r="674" spans="1:65" s="13" customFormat="1" x14ac:dyDescent="0.2">
      <c r="B674" s="161"/>
      <c r="D674" s="162" t="s">
        <v>152</v>
      </c>
      <c r="E674" s="163" t="s">
        <v>1</v>
      </c>
      <c r="F674" s="164" t="s">
        <v>75</v>
      </c>
      <c r="H674" s="165">
        <v>0</v>
      </c>
      <c r="I674" s="166"/>
      <c r="L674" s="161"/>
      <c r="M674" s="167"/>
      <c r="N674" s="168"/>
      <c r="O674" s="168"/>
      <c r="P674" s="168"/>
      <c r="Q674" s="168"/>
      <c r="R674" s="168"/>
      <c r="S674" s="168"/>
      <c r="T674" s="169"/>
      <c r="AT674" s="163" t="s">
        <v>152</v>
      </c>
      <c r="AU674" s="163" t="s">
        <v>151</v>
      </c>
      <c r="AV674" s="13" t="s">
        <v>151</v>
      </c>
      <c r="AW674" s="13" t="s">
        <v>31</v>
      </c>
      <c r="AX674" s="13" t="s">
        <v>75</v>
      </c>
      <c r="AY674" s="163" t="s">
        <v>143</v>
      </c>
    </row>
    <row r="675" spans="1:65" s="14" customFormat="1" x14ac:dyDescent="0.2">
      <c r="B675" s="170"/>
      <c r="D675" s="162" t="s">
        <v>152</v>
      </c>
      <c r="E675" s="171" t="s">
        <v>1</v>
      </c>
      <c r="F675" s="172" t="s">
        <v>154</v>
      </c>
      <c r="H675" s="173">
        <v>0</v>
      </c>
      <c r="I675" s="174"/>
      <c r="L675" s="170"/>
      <c r="M675" s="175"/>
      <c r="N675" s="176"/>
      <c r="O675" s="176"/>
      <c r="P675" s="176"/>
      <c r="Q675" s="176"/>
      <c r="R675" s="176"/>
      <c r="S675" s="176"/>
      <c r="T675" s="177"/>
      <c r="AT675" s="171" t="s">
        <v>152</v>
      </c>
      <c r="AU675" s="171" t="s">
        <v>151</v>
      </c>
      <c r="AV675" s="14" t="s">
        <v>150</v>
      </c>
      <c r="AW675" s="14" t="s">
        <v>31</v>
      </c>
      <c r="AX675" s="14" t="s">
        <v>83</v>
      </c>
      <c r="AY675" s="171" t="s">
        <v>143</v>
      </c>
    </row>
    <row r="676" spans="1:65" s="2" customFormat="1" ht="24.2" customHeight="1" x14ac:dyDescent="0.2">
      <c r="A676" s="33"/>
      <c r="B676" s="146"/>
      <c r="C676" s="147" t="s">
        <v>908</v>
      </c>
      <c r="D676" s="197" t="s">
        <v>146</v>
      </c>
      <c r="E676" s="148" t="s">
        <v>909</v>
      </c>
      <c r="F676" s="149" t="s">
        <v>910</v>
      </c>
      <c r="G676" s="150" t="s">
        <v>178</v>
      </c>
      <c r="H676" s="151">
        <v>0</v>
      </c>
      <c r="I676" s="152"/>
      <c r="J676" s="153">
        <f>ROUND(I676*H676,2)</f>
        <v>0</v>
      </c>
      <c r="K676" s="154"/>
      <c r="L676" s="34"/>
      <c r="M676" s="155" t="s">
        <v>1</v>
      </c>
      <c r="N676" s="156" t="s">
        <v>41</v>
      </c>
      <c r="O676" s="59"/>
      <c r="P676" s="157">
        <f>O676*H676</f>
        <v>0</v>
      </c>
      <c r="Q676" s="157">
        <v>0</v>
      </c>
      <c r="R676" s="157">
        <f>Q676*H676</f>
        <v>0</v>
      </c>
      <c r="S676" s="157">
        <v>0</v>
      </c>
      <c r="T676" s="158">
        <f>S676*H676</f>
        <v>0</v>
      </c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R676" s="159" t="s">
        <v>182</v>
      </c>
      <c r="AT676" s="159" t="s">
        <v>146</v>
      </c>
      <c r="AU676" s="159" t="s">
        <v>151</v>
      </c>
      <c r="AY676" s="18" t="s">
        <v>143</v>
      </c>
      <c r="BE676" s="160">
        <f>IF(N676="základná",J676,0)</f>
        <v>0</v>
      </c>
      <c r="BF676" s="160">
        <f>IF(N676="znížená",J676,0)</f>
        <v>0</v>
      </c>
      <c r="BG676" s="160">
        <f>IF(N676="zákl. prenesená",J676,0)</f>
        <v>0</v>
      </c>
      <c r="BH676" s="160">
        <f>IF(N676="zníž. prenesená",J676,0)</f>
        <v>0</v>
      </c>
      <c r="BI676" s="160">
        <f>IF(N676="nulová",J676,0)</f>
        <v>0</v>
      </c>
      <c r="BJ676" s="18" t="s">
        <v>151</v>
      </c>
      <c r="BK676" s="160">
        <f>ROUND(I676*H676,2)</f>
        <v>0</v>
      </c>
      <c r="BL676" s="18" t="s">
        <v>182</v>
      </c>
      <c r="BM676" s="159" t="s">
        <v>911</v>
      </c>
    </row>
    <row r="677" spans="1:65" s="13" customFormat="1" x14ac:dyDescent="0.2">
      <c r="B677" s="161"/>
      <c r="D677" s="162" t="s">
        <v>152</v>
      </c>
      <c r="E677" s="163" t="s">
        <v>1</v>
      </c>
      <c r="F677" s="164" t="s">
        <v>75</v>
      </c>
      <c r="H677" s="165">
        <v>0</v>
      </c>
      <c r="I677" s="166"/>
      <c r="L677" s="161"/>
      <c r="M677" s="167"/>
      <c r="N677" s="168"/>
      <c r="O677" s="168"/>
      <c r="P677" s="168"/>
      <c r="Q677" s="168"/>
      <c r="R677" s="168"/>
      <c r="S677" s="168"/>
      <c r="T677" s="169"/>
      <c r="AT677" s="163" t="s">
        <v>152</v>
      </c>
      <c r="AU677" s="163" t="s">
        <v>151</v>
      </c>
      <c r="AV677" s="13" t="s">
        <v>151</v>
      </c>
      <c r="AW677" s="13" t="s">
        <v>31</v>
      </c>
      <c r="AX677" s="13" t="s">
        <v>75</v>
      </c>
      <c r="AY677" s="163" t="s">
        <v>143</v>
      </c>
    </row>
    <row r="678" spans="1:65" s="14" customFormat="1" x14ac:dyDescent="0.2">
      <c r="B678" s="170"/>
      <c r="D678" s="162" t="s">
        <v>152</v>
      </c>
      <c r="E678" s="171" t="s">
        <v>1</v>
      </c>
      <c r="F678" s="172" t="s">
        <v>154</v>
      </c>
      <c r="H678" s="173">
        <v>0</v>
      </c>
      <c r="I678" s="174"/>
      <c r="L678" s="170"/>
      <c r="M678" s="175"/>
      <c r="N678" s="176"/>
      <c r="O678" s="176"/>
      <c r="P678" s="176"/>
      <c r="Q678" s="176"/>
      <c r="R678" s="176"/>
      <c r="S678" s="176"/>
      <c r="T678" s="177"/>
      <c r="AT678" s="171" t="s">
        <v>152</v>
      </c>
      <c r="AU678" s="171" t="s">
        <v>151</v>
      </c>
      <c r="AV678" s="14" t="s">
        <v>150</v>
      </c>
      <c r="AW678" s="14" t="s">
        <v>31</v>
      </c>
      <c r="AX678" s="14" t="s">
        <v>83</v>
      </c>
      <c r="AY678" s="171" t="s">
        <v>143</v>
      </c>
    </row>
    <row r="679" spans="1:65" s="2" customFormat="1" ht="24.2" customHeight="1" x14ac:dyDescent="0.2">
      <c r="A679" s="33"/>
      <c r="B679" s="146"/>
      <c r="C679" s="178" t="s">
        <v>912</v>
      </c>
      <c r="D679" s="198" t="s">
        <v>215</v>
      </c>
      <c r="E679" s="179" t="s">
        <v>913</v>
      </c>
      <c r="F679" s="180" t="s">
        <v>914</v>
      </c>
      <c r="G679" s="181" t="s">
        <v>178</v>
      </c>
      <c r="H679" s="182">
        <v>0</v>
      </c>
      <c r="I679" s="183"/>
      <c r="J679" s="184">
        <f>ROUND(I679*H679,2)</f>
        <v>0</v>
      </c>
      <c r="K679" s="185"/>
      <c r="L679" s="186"/>
      <c r="M679" s="187" t="s">
        <v>1</v>
      </c>
      <c r="N679" s="188" t="s">
        <v>41</v>
      </c>
      <c r="O679" s="59"/>
      <c r="P679" s="157">
        <f>O679*H679</f>
        <v>0</v>
      </c>
      <c r="Q679" s="157">
        <v>0</v>
      </c>
      <c r="R679" s="157">
        <f>Q679*H679</f>
        <v>0</v>
      </c>
      <c r="S679" s="157">
        <v>0</v>
      </c>
      <c r="T679" s="158">
        <f>S679*H679</f>
        <v>0</v>
      </c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R679" s="159" t="s">
        <v>210</v>
      </c>
      <c r="AT679" s="159" t="s">
        <v>215</v>
      </c>
      <c r="AU679" s="159" t="s">
        <v>151</v>
      </c>
      <c r="AY679" s="18" t="s">
        <v>143</v>
      </c>
      <c r="BE679" s="160">
        <f>IF(N679="základná",J679,0)</f>
        <v>0</v>
      </c>
      <c r="BF679" s="160">
        <f>IF(N679="znížená",J679,0)</f>
        <v>0</v>
      </c>
      <c r="BG679" s="160">
        <f>IF(N679="zákl. prenesená",J679,0)</f>
        <v>0</v>
      </c>
      <c r="BH679" s="160">
        <f>IF(N679="zníž. prenesená",J679,0)</f>
        <v>0</v>
      </c>
      <c r="BI679" s="160">
        <f>IF(N679="nulová",J679,0)</f>
        <v>0</v>
      </c>
      <c r="BJ679" s="18" t="s">
        <v>151</v>
      </c>
      <c r="BK679" s="160">
        <f>ROUND(I679*H679,2)</f>
        <v>0</v>
      </c>
      <c r="BL679" s="18" t="s">
        <v>182</v>
      </c>
      <c r="BM679" s="159" t="s">
        <v>915</v>
      </c>
    </row>
    <row r="680" spans="1:65" s="13" customFormat="1" x14ac:dyDescent="0.2">
      <c r="B680" s="161"/>
      <c r="D680" s="162" t="s">
        <v>152</v>
      </c>
      <c r="E680" s="163" t="s">
        <v>1</v>
      </c>
      <c r="F680" s="164" t="s">
        <v>75</v>
      </c>
      <c r="H680" s="165">
        <v>0</v>
      </c>
      <c r="I680" s="166"/>
      <c r="L680" s="161"/>
      <c r="M680" s="167"/>
      <c r="N680" s="168"/>
      <c r="O680" s="168"/>
      <c r="P680" s="168"/>
      <c r="Q680" s="168"/>
      <c r="R680" s="168"/>
      <c r="S680" s="168"/>
      <c r="T680" s="169"/>
      <c r="AT680" s="163" t="s">
        <v>152</v>
      </c>
      <c r="AU680" s="163" t="s">
        <v>151</v>
      </c>
      <c r="AV680" s="13" t="s">
        <v>151</v>
      </c>
      <c r="AW680" s="13" t="s">
        <v>31</v>
      </c>
      <c r="AX680" s="13" t="s">
        <v>75</v>
      </c>
      <c r="AY680" s="163" t="s">
        <v>143</v>
      </c>
    </row>
    <row r="681" spans="1:65" s="14" customFormat="1" x14ac:dyDescent="0.2">
      <c r="B681" s="170"/>
      <c r="D681" s="162" t="s">
        <v>152</v>
      </c>
      <c r="E681" s="171" t="s">
        <v>1</v>
      </c>
      <c r="F681" s="172" t="s">
        <v>154</v>
      </c>
      <c r="H681" s="173">
        <v>0</v>
      </c>
      <c r="I681" s="174"/>
      <c r="L681" s="170"/>
      <c r="M681" s="175"/>
      <c r="N681" s="176"/>
      <c r="O681" s="176"/>
      <c r="P681" s="176"/>
      <c r="Q681" s="176"/>
      <c r="R681" s="176"/>
      <c r="S681" s="176"/>
      <c r="T681" s="177"/>
      <c r="AT681" s="171" t="s">
        <v>152</v>
      </c>
      <c r="AU681" s="171" t="s">
        <v>151</v>
      </c>
      <c r="AV681" s="14" t="s">
        <v>150</v>
      </c>
      <c r="AW681" s="14" t="s">
        <v>31</v>
      </c>
      <c r="AX681" s="14" t="s">
        <v>83</v>
      </c>
      <c r="AY681" s="171" t="s">
        <v>143</v>
      </c>
    </row>
    <row r="682" spans="1:65" s="2" customFormat="1" ht="24.2" customHeight="1" x14ac:dyDescent="0.2">
      <c r="A682" s="33"/>
      <c r="B682" s="146"/>
      <c r="C682" s="147" t="s">
        <v>916</v>
      </c>
      <c r="D682" s="197" t="s">
        <v>146</v>
      </c>
      <c r="E682" s="148" t="s">
        <v>917</v>
      </c>
      <c r="F682" s="149" t="s">
        <v>918</v>
      </c>
      <c r="G682" s="150" t="s">
        <v>178</v>
      </c>
      <c r="H682" s="151">
        <v>4</v>
      </c>
      <c r="I682" s="152"/>
      <c r="J682" s="153">
        <f>ROUND(I682*H682,2)</f>
        <v>0</v>
      </c>
      <c r="K682" s="154"/>
      <c r="L682" s="34"/>
      <c r="M682" s="155" t="s">
        <v>1</v>
      </c>
      <c r="N682" s="156" t="s">
        <v>41</v>
      </c>
      <c r="O682" s="59"/>
      <c r="P682" s="157">
        <f>O682*H682</f>
        <v>0</v>
      </c>
      <c r="Q682" s="157">
        <v>0</v>
      </c>
      <c r="R682" s="157">
        <f>Q682*H682</f>
        <v>0</v>
      </c>
      <c r="S682" s="157">
        <v>0</v>
      </c>
      <c r="T682" s="158">
        <f>S682*H682</f>
        <v>0</v>
      </c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R682" s="159" t="s">
        <v>182</v>
      </c>
      <c r="AT682" s="159" t="s">
        <v>146</v>
      </c>
      <c r="AU682" s="159" t="s">
        <v>151</v>
      </c>
      <c r="AY682" s="18" t="s">
        <v>143</v>
      </c>
      <c r="BE682" s="160">
        <f>IF(N682="základná",J682,0)</f>
        <v>0</v>
      </c>
      <c r="BF682" s="160">
        <f>IF(N682="znížená",J682,0)</f>
        <v>0</v>
      </c>
      <c r="BG682" s="160">
        <f>IF(N682="zákl. prenesená",J682,0)</f>
        <v>0</v>
      </c>
      <c r="BH682" s="160">
        <f>IF(N682="zníž. prenesená",J682,0)</f>
        <v>0</v>
      </c>
      <c r="BI682" s="160">
        <f>IF(N682="nulová",J682,0)</f>
        <v>0</v>
      </c>
      <c r="BJ682" s="18" t="s">
        <v>151</v>
      </c>
      <c r="BK682" s="160">
        <f>ROUND(I682*H682,2)</f>
        <v>0</v>
      </c>
      <c r="BL682" s="18" t="s">
        <v>182</v>
      </c>
      <c r="BM682" s="159" t="s">
        <v>919</v>
      </c>
    </row>
    <row r="683" spans="1:65" s="2" customFormat="1" ht="24.2" customHeight="1" x14ac:dyDescent="0.2">
      <c r="A683" s="33"/>
      <c r="B683" s="146"/>
      <c r="C683" s="178" t="s">
        <v>562</v>
      </c>
      <c r="D683" s="198" t="s">
        <v>215</v>
      </c>
      <c r="E683" s="179" t="s">
        <v>920</v>
      </c>
      <c r="F683" s="180" t="s">
        <v>921</v>
      </c>
      <c r="G683" s="181" t="s">
        <v>178</v>
      </c>
      <c r="H683" s="182">
        <v>4</v>
      </c>
      <c r="I683" s="183"/>
      <c r="J683" s="184">
        <f>ROUND(I683*H683,2)</f>
        <v>0</v>
      </c>
      <c r="K683" s="185"/>
      <c r="L683" s="186"/>
      <c r="M683" s="187" t="s">
        <v>1</v>
      </c>
      <c r="N683" s="188" t="s">
        <v>41</v>
      </c>
      <c r="O683" s="59"/>
      <c r="P683" s="157">
        <f>O683*H683</f>
        <v>0</v>
      </c>
      <c r="Q683" s="157">
        <v>0</v>
      </c>
      <c r="R683" s="157">
        <f>Q683*H683</f>
        <v>0</v>
      </c>
      <c r="S683" s="157">
        <v>0</v>
      </c>
      <c r="T683" s="158">
        <f>S683*H683</f>
        <v>0</v>
      </c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R683" s="159" t="s">
        <v>210</v>
      </c>
      <c r="AT683" s="159" t="s">
        <v>215</v>
      </c>
      <c r="AU683" s="159" t="s">
        <v>151</v>
      </c>
      <c r="AY683" s="18" t="s">
        <v>143</v>
      </c>
      <c r="BE683" s="160">
        <f>IF(N683="základná",J683,0)</f>
        <v>0</v>
      </c>
      <c r="BF683" s="160">
        <f>IF(N683="znížená",J683,0)</f>
        <v>0</v>
      </c>
      <c r="BG683" s="160">
        <f>IF(N683="zákl. prenesená",J683,0)</f>
        <v>0</v>
      </c>
      <c r="BH683" s="160">
        <f>IF(N683="zníž. prenesená",J683,0)</f>
        <v>0</v>
      </c>
      <c r="BI683" s="160">
        <f>IF(N683="nulová",J683,0)</f>
        <v>0</v>
      </c>
      <c r="BJ683" s="18" t="s">
        <v>151</v>
      </c>
      <c r="BK683" s="160">
        <f>ROUND(I683*H683,2)</f>
        <v>0</v>
      </c>
      <c r="BL683" s="18" t="s">
        <v>182</v>
      </c>
      <c r="BM683" s="159" t="s">
        <v>922</v>
      </c>
    </row>
    <row r="684" spans="1:65" s="2" customFormat="1" ht="24.2" customHeight="1" x14ac:dyDescent="0.2">
      <c r="A684" s="33"/>
      <c r="B684" s="146"/>
      <c r="C684" s="147" t="s">
        <v>923</v>
      </c>
      <c r="D684" s="197" t="s">
        <v>146</v>
      </c>
      <c r="E684" s="148" t="s">
        <v>924</v>
      </c>
      <c r="F684" s="149" t="s">
        <v>925</v>
      </c>
      <c r="G684" s="150" t="s">
        <v>178</v>
      </c>
      <c r="H684" s="151">
        <v>2</v>
      </c>
      <c r="I684" s="152"/>
      <c r="J684" s="153">
        <f>ROUND(I684*H684,2)</f>
        <v>0</v>
      </c>
      <c r="K684" s="154"/>
      <c r="L684" s="34"/>
      <c r="M684" s="155" t="s">
        <v>1</v>
      </c>
      <c r="N684" s="156" t="s">
        <v>41</v>
      </c>
      <c r="O684" s="59"/>
      <c r="P684" s="157">
        <f>O684*H684</f>
        <v>0</v>
      </c>
      <c r="Q684" s="157">
        <v>0</v>
      </c>
      <c r="R684" s="157">
        <f>Q684*H684</f>
        <v>0</v>
      </c>
      <c r="S684" s="157">
        <v>0</v>
      </c>
      <c r="T684" s="158">
        <f>S684*H684</f>
        <v>0</v>
      </c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R684" s="159" t="s">
        <v>182</v>
      </c>
      <c r="AT684" s="159" t="s">
        <v>146</v>
      </c>
      <c r="AU684" s="159" t="s">
        <v>151</v>
      </c>
      <c r="AY684" s="18" t="s">
        <v>143</v>
      </c>
      <c r="BE684" s="160">
        <f>IF(N684="základná",J684,0)</f>
        <v>0</v>
      </c>
      <c r="BF684" s="160">
        <f>IF(N684="znížená",J684,0)</f>
        <v>0</v>
      </c>
      <c r="BG684" s="160">
        <f>IF(N684="zákl. prenesená",J684,0)</f>
        <v>0</v>
      </c>
      <c r="BH684" s="160">
        <f>IF(N684="zníž. prenesená",J684,0)</f>
        <v>0</v>
      </c>
      <c r="BI684" s="160">
        <f>IF(N684="nulová",J684,0)</f>
        <v>0</v>
      </c>
      <c r="BJ684" s="18" t="s">
        <v>151</v>
      </c>
      <c r="BK684" s="160">
        <f>ROUND(I684*H684,2)</f>
        <v>0</v>
      </c>
      <c r="BL684" s="18" t="s">
        <v>182</v>
      </c>
      <c r="BM684" s="159" t="s">
        <v>926</v>
      </c>
    </row>
    <row r="685" spans="1:65" s="13" customFormat="1" x14ac:dyDescent="0.2">
      <c r="B685" s="161"/>
      <c r="D685" s="162" t="s">
        <v>152</v>
      </c>
      <c r="E685" s="163" t="s">
        <v>1</v>
      </c>
      <c r="F685" s="164" t="s">
        <v>151</v>
      </c>
      <c r="H685" s="165">
        <v>2</v>
      </c>
      <c r="I685" s="166"/>
      <c r="L685" s="161"/>
      <c r="M685" s="167"/>
      <c r="N685" s="168"/>
      <c r="O685" s="168"/>
      <c r="P685" s="168"/>
      <c r="Q685" s="168"/>
      <c r="R685" s="168"/>
      <c r="S685" s="168"/>
      <c r="T685" s="169"/>
      <c r="AT685" s="163" t="s">
        <v>152</v>
      </c>
      <c r="AU685" s="163" t="s">
        <v>151</v>
      </c>
      <c r="AV685" s="13" t="s">
        <v>151</v>
      </c>
      <c r="AW685" s="13" t="s">
        <v>31</v>
      </c>
      <c r="AX685" s="13" t="s">
        <v>75</v>
      </c>
      <c r="AY685" s="163" t="s">
        <v>143</v>
      </c>
    </row>
    <row r="686" spans="1:65" s="14" customFormat="1" x14ac:dyDescent="0.2">
      <c r="B686" s="170"/>
      <c r="D686" s="162" t="s">
        <v>152</v>
      </c>
      <c r="E686" s="171" t="s">
        <v>1</v>
      </c>
      <c r="F686" s="172" t="s">
        <v>154</v>
      </c>
      <c r="H686" s="173">
        <v>2</v>
      </c>
      <c r="I686" s="174"/>
      <c r="L686" s="170"/>
      <c r="M686" s="175"/>
      <c r="N686" s="176"/>
      <c r="O686" s="176"/>
      <c r="P686" s="176"/>
      <c r="Q686" s="176"/>
      <c r="R686" s="176"/>
      <c r="S686" s="176"/>
      <c r="T686" s="177"/>
      <c r="AT686" s="171" t="s">
        <v>152</v>
      </c>
      <c r="AU686" s="171" t="s">
        <v>151</v>
      </c>
      <c r="AV686" s="14" t="s">
        <v>150</v>
      </c>
      <c r="AW686" s="14" t="s">
        <v>31</v>
      </c>
      <c r="AX686" s="14" t="s">
        <v>83</v>
      </c>
      <c r="AY686" s="171" t="s">
        <v>143</v>
      </c>
    </row>
    <row r="687" spans="1:65" s="2" customFormat="1" ht="24.2" customHeight="1" x14ac:dyDescent="0.2">
      <c r="A687" s="33"/>
      <c r="B687" s="146"/>
      <c r="C687" s="178" t="s">
        <v>927</v>
      </c>
      <c r="D687" s="198" t="s">
        <v>215</v>
      </c>
      <c r="E687" s="179" t="s">
        <v>928</v>
      </c>
      <c r="F687" s="180" t="s">
        <v>929</v>
      </c>
      <c r="G687" s="181" t="s">
        <v>178</v>
      </c>
      <c r="H687" s="182">
        <v>2</v>
      </c>
      <c r="I687" s="183"/>
      <c r="J687" s="184">
        <f>ROUND(I687*H687,2)</f>
        <v>0</v>
      </c>
      <c r="K687" s="185"/>
      <c r="L687" s="186"/>
      <c r="M687" s="187" t="s">
        <v>1</v>
      </c>
      <c r="N687" s="188" t="s">
        <v>41</v>
      </c>
      <c r="O687" s="59"/>
      <c r="P687" s="157">
        <f>O687*H687</f>
        <v>0</v>
      </c>
      <c r="Q687" s="157">
        <v>0</v>
      </c>
      <c r="R687" s="157">
        <f>Q687*H687</f>
        <v>0</v>
      </c>
      <c r="S687" s="157">
        <v>0</v>
      </c>
      <c r="T687" s="158">
        <f>S687*H687</f>
        <v>0</v>
      </c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R687" s="159" t="s">
        <v>210</v>
      </c>
      <c r="AT687" s="159" t="s">
        <v>215</v>
      </c>
      <c r="AU687" s="159" t="s">
        <v>151</v>
      </c>
      <c r="AY687" s="18" t="s">
        <v>143</v>
      </c>
      <c r="BE687" s="160">
        <f>IF(N687="základná",J687,0)</f>
        <v>0</v>
      </c>
      <c r="BF687" s="160">
        <f>IF(N687="znížená",J687,0)</f>
        <v>0</v>
      </c>
      <c r="BG687" s="160">
        <f>IF(N687="zákl. prenesená",J687,0)</f>
        <v>0</v>
      </c>
      <c r="BH687" s="160">
        <f>IF(N687="zníž. prenesená",J687,0)</f>
        <v>0</v>
      </c>
      <c r="BI687" s="160">
        <f>IF(N687="nulová",J687,0)</f>
        <v>0</v>
      </c>
      <c r="BJ687" s="18" t="s">
        <v>151</v>
      </c>
      <c r="BK687" s="160">
        <f>ROUND(I687*H687,2)</f>
        <v>0</v>
      </c>
      <c r="BL687" s="18" t="s">
        <v>182</v>
      </c>
      <c r="BM687" s="159" t="s">
        <v>930</v>
      </c>
    </row>
    <row r="688" spans="1:65" s="13" customFormat="1" x14ac:dyDescent="0.2">
      <c r="B688" s="161"/>
      <c r="D688" s="162" t="s">
        <v>152</v>
      </c>
      <c r="E688" s="163" t="s">
        <v>1</v>
      </c>
      <c r="F688" s="164" t="s">
        <v>151</v>
      </c>
      <c r="H688" s="165">
        <v>2</v>
      </c>
      <c r="I688" s="166"/>
      <c r="L688" s="161"/>
      <c r="M688" s="167"/>
      <c r="N688" s="168"/>
      <c r="O688" s="168"/>
      <c r="P688" s="168"/>
      <c r="Q688" s="168"/>
      <c r="R688" s="168"/>
      <c r="S688" s="168"/>
      <c r="T688" s="169"/>
      <c r="AT688" s="163" t="s">
        <v>152</v>
      </c>
      <c r="AU688" s="163" t="s">
        <v>151</v>
      </c>
      <c r="AV688" s="13" t="s">
        <v>151</v>
      </c>
      <c r="AW688" s="13" t="s">
        <v>31</v>
      </c>
      <c r="AX688" s="13" t="s">
        <v>75</v>
      </c>
      <c r="AY688" s="163" t="s">
        <v>143</v>
      </c>
    </row>
    <row r="689" spans="1:65" s="14" customFormat="1" x14ac:dyDescent="0.2">
      <c r="B689" s="170"/>
      <c r="D689" s="162" t="s">
        <v>152</v>
      </c>
      <c r="E689" s="171" t="s">
        <v>1</v>
      </c>
      <c r="F689" s="172" t="s">
        <v>154</v>
      </c>
      <c r="H689" s="173">
        <v>2</v>
      </c>
      <c r="I689" s="174"/>
      <c r="L689" s="170"/>
      <c r="M689" s="175"/>
      <c r="N689" s="176"/>
      <c r="O689" s="176"/>
      <c r="P689" s="176"/>
      <c r="Q689" s="176"/>
      <c r="R689" s="176"/>
      <c r="S689" s="176"/>
      <c r="T689" s="177"/>
      <c r="AT689" s="171" t="s">
        <v>152</v>
      </c>
      <c r="AU689" s="171" t="s">
        <v>151</v>
      </c>
      <c r="AV689" s="14" t="s">
        <v>150</v>
      </c>
      <c r="AW689" s="14" t="s">
        <v>31</v>
      </c>
      <c r="AX689" s="14" t="s">
        <v>83</v>
      </c>
      <c r="AY689" s="171" t="s">
        <v>143</v>
      </c>
    </row>
    <row r="690" spans="1:65" s="2" customFormat="1" ht="24.2" customHeight="1" x14ac:dyDescent="0.2">
      <c r="A690" s="33"/>
      <c r="B690" s="146"/>
      <c r="C690" s="147" t="s">
        <v>931</v>
      </c>
      <c r="D690" s="197" t="s">
        <v>146</v>
      </c>
      <c r="E690" s="148" t="s">
        <v>932</v>
      </c>
      <c r="F690" s="149" t="s">
        <v>933</v>
      </c>
      <c r="G690" s="150" t="s">
        <v>178</v>
      </c>
      <c r="H690" s="151">
        <v>0</v>
      </c>
      <c r="I690" s="152"/>
      <c r="J690" s="153">
        <f>ROUND(I690*H690,2)</f>
        <v>0</v>
      </c>
      <c r="K690" s="154"/>
      <c r="L690" s="34"/>
      <c r="M690" s="155" t="s">
        <v>1</v>
      </c>
      <c r="N690" s="156" t="s">
        <v>41</v>
      </c>
      <c r="O690" s="59"/>
      <c r="P690" s="157">
        <f>O690*H690</f>
        <v>0</v>
      </c>
      <c r="Q690" s="157">
        <v>0</v>
      </c>
      <c r="R690" s="157">
        <f>Q690*H690</f>
        <v>0</v>
      </c>
      <c r="S690" s="157">
        <v>0</v>
      </c>
      <c r="T690" s="158">
        <f>S690*H690</f>
        <v>0</v>
      </c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R690" s="159" t="s">
        <v>182</v>
      </c>
      <c r="AT690" s="159" t="s">
        <v>146</v>
      </c>
      <c r="AU690" s="159" t="s">
        <v>151</v>
      </c>
      <c r="AY690" s="18" t="s">
        <v>143</v>
      </c>
      <c r="BE690" s="160">
        <f>IF(N690="základná",J690,0)</f>
        <v>0</v>
      </c>
      <c r="BF690" s="160">
        <f>IF(N690="znížená",J690,0)</f>
        <v>0</v>
      </c>
      <c r="BG690" s="160">
        <f>IF(N690="zákl. prenesená",J690,0)</f>
        <v>0</v>
      </c>
      <c r="BH690" s="160">
        <f>IF(N690="zníž. prenesená",J690,0)</f>
        <v>0</v>
      </c>
      <c r="BI690" s="160">
        <f>IF(N690="nulová",J690,0)</f>
        <v>0</v>
      </c>
      <c r="BJ690" s="18" t="s">
        <v>151</v>
      </c>
      <c r="BK690" s="160">
        <f>ROUND(I690*H690,2)</f>
        <v>0</v>
      </c>
      <c r="BL690" s="18" t="s">
        <v>182</v>
      </c>
      <c r="BM690" s="159" t="s">
        <v>934</v>
      </c>
    </row>
    <row r="691" spans="1:65" s="13" customFormat="1" x14ac:dyDescent="0.2">
      <c r="B691" s="161"/>
      <c r="D691" s="162" t="s">
        <v>152</v>
      </c>
      <c r="E691" s="163" t="s">
        <v>1</v>
      </c>
      <c r="F691" s="164" t="s">
        <v>935</v>
      </c>
      <c r="H691" s="165">
        <v>0</v>
      </c>
      <c r="I691" s="166"/>
      <c r="L691" s="161"/>
      <c r="M691" s="167"/>
      <c r="N691" s="168"/>
      <c r="O691" s="168"/>
      <c r="P691" s="168"/>
      <c r="Q691" s="168"/>
      <c r="R691" s="168"/>
      <c r="S691" s="168"/>
      <c r="T691" s="169"/>
      <c r="AT691" s="163" t="s">
        <v>152</v>
      </c>
      <c r="AU691" s="163" t="s">
        <v>151</v>
      </c>
      <c r="AV691" s="13" t="s">
        <v>151</v>
      </c>
      <c r="AW691" s="13" t="s">
        <v>31</v>
      </c>
      <c r="AX691" s="13" t="s">
        <v>75</v>
      </c>
      <c r="AY691" s="163" t="s">
        <v>143</v>
      </c>
    </row>
    <row r="692" spans="1:65" s="14" customFormat="1" x14ac:dyDescent="0.2">
      <c r="B692" s="170"/>
      <c r="D692" s="162" t="s">
        <v>152</v>
      </c>
      <c r="E692" s="171" t="s">
        <v>1</v>
      </c>
      <c r="F692" s="172" t="s">
        <v>154</v>
      </c>
      <c r="H692" s="173">
        <v>0</v>
      </c>
      <c r="I692" s="174"/>
      <c r="L692" s="170"/>
      <c r="M692" s="175"/>
      <c r="N692" s="176"/>
      <c r="O692" s="176"/>
      <c r="P692" s="176"/>
      <c r="Q692" s="176"/>
      <c r="R692" s="176"/>
      <c r="S692" s="176"/>
      <c r="T692" s="177"/>
      <c r="AT692" s="171" t="s">
        <v>152</v>
      </c>
      <c r="AU692" s="171" t="s">
        <v>151</v>
      </c>
      <c r="AV692" s="14" t="s">
        <v>150</v>
      </c>
      <c r="AW692" s="14" t="s">
        <v>31</v>
      </c>
      <c r="AX692" s="14" t="s">
        <v>83</v>
      </c>
      <c r="AY692" s="171" t="s">
        <v>143</v>
      </c>
    </row>
    <row r="693" spans="1:65" s="2" customFormat="1" ht="24.2" customHeight="1" x14ac:dyDescent="0.2">
      <c r="A693" s="33"/>
      <c r="B693" s="146"/>
      <c r="C693" s="178" t="s">
        <v>569</v>
      </c>
      <c r="D693" s="198" t="s">
        <v>215</v>
      </c>
      <c r="E693" s="179" t="s">
        <v>936</v>
      </c>
      <c r="F693" s="180" t="s">
        <v>937</v>
      </c>
      <c r="G693" s="181" t="s">
        <v>178</v>
      </c>
      <c r="H693" s="182">
        <v>0</v>
      </c>
      <c r="I693" s="183"/>
      <c r="J693" s="184">
        <f>ROUND(I693*H693,2)</f>
        <v>0</v>
      </c>
      <c r="K693" s="185"/>
      <c r="L693" s="186"/>
      <c r="M693" s="187" t="s">
        <v>1</v>
      </c>
      <c r="N693" s="188" t="s">
        <v>41</v>
      </c>
      <c r="O693" s="59"/>
      <c r="P693" s="157">
        <f>O693*H693</f>
        <v>0</v>
      </c>
      <c r="Q693" s="157">
        <v>0</v>
      </c>
      <c r="R693" s="157">
        <f>Q693*H693</f>
        <v>0</v>
      </c>
      <c r="S693" s="157">
        <v>0</v>
      </c>
      <c r="T693" s="158">
        <f>S693*H693</f>
        <v>0</v>
      </c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R693" s="159" t="s">
        <v>210</v>
      </c>
      <c r="AT693" s="159" t="s">
        <v>215</v>
      </c>
      <c r="AU693" s="159" t="s">
        <v>151</v>
      </c>
      <c r="AY693" s="18" t="s">
        <v>143</v>
      </c>
      <c r="BE693" s="160">
        <f>IF(N693="základná",J693,0)</f>
        <v>0</v>
      </c>
      <c r="BF693" s="160">
        <f>IF(N693="znížená",J693,0)</f>
        <v>0</v>
      </c>
      <c r="BG693" s="160">
        <f>IF(N693="zákl. prenesená",J693,0)</f>
        <v>0</v>
      </c>
      <c r="BH693" s="160">
        <f>IF(N693="zníž. prenesená",J693,0)</f>
        <v>0</v>
      </c>
      <c r="BI693" s="160">
        <f>IF(N693="nulová",J693,0)</f>
        <v>0</v>
      </c>
      <c r="BJ693" s="18" t="s">
        <v>151</v>
      </c>
      <c r="BK693" s="160">
        <f>ROUND(I693*H693,2)</f>
        <v>0</v>
      </c>
      <c r="BL693" s="18" t="s">
        <v>182</v>
      </c>
      <c r="BM693" s="159" t="s">
        <v>938</v>
      </c>
    </row>
    <row r="694" spans="1:65" s="13" customFormat="1" x14ac:dyDescent="0.2">
      <c r="B694" s="161"/>
      <c r="D694" s="162" t="s">
        <v>152</v>
      </c>
      <c r="E694" s="163" t="s">
        <v>1</v>
      </c>
      <c r="F694" s="164" t="s">
        <v>935</v>
      </c>
      <c r="H694" s="165">
        <v>0</v>
      </c>
      <c r="I694" s="166"/>
      <c r="L694" s="161"/>
      <c r="M694" s="167"/>
      <c r="N694" s="168"/>
      <c r="O694" s="168"/>
      <c r="P694" s="168"/>
      <c r="Q694" s="168"/>
      <c r="R694" s="168"/>
      <c r="S694" s="168"/>
      <c r="T694" s="169"/>
      <c r="AT694" s="163" t="s">
        <v>152</v>
      </c>
      <c r="AU694" s="163" t="s">
        <v>151</v>
      </c>
      <c r="AV694" s="13" t="s">
        <v>151</v>
      </c>
      <c r="AW694" s="13" t="s">
        <v>31</v>
      </c>
      <c r="AX694" s="13" t="s">
        <v>75</v>
      </c>
      <c r="AY694" s="163" t="s">
        <v>143</v>
      </c>
    </row>
    <row r="695" spans="1:65" s="14" customFormat="1" x14ac:dyDescent="0.2">
      <c r="B695" s="170"/>
      <c r="D695" s="162" t="s">
        <v>152</v>
      </c>
      <c r="E695" s="171" t="s">
        <v>1</v>
      </c>
      <c r="F695" s="172" t="s">
        <v>154</v>
      </c>
      <c r="H695" s="173">
        <v>0</v>
      </c>
      <c r="I695" s="174"/>
      <c r="L695" s="170"/>
      <c r="M695" s="175"/>
      <c r="N695" s="176"/>
      <c r="O695" s="176"/>
      <c r="P695" s="176"/>
      <c r="Q695" s="176"/>
      <c r="R695" s="176"/>
      <c r="S695" s="176"/>
      <c r="T695" s="177"/>
      <c r="AT695" s="171" t="s">
        <v>152</v>
      </c>
      <c r="AU695" s="171" t="s">
        <v>151</v>
      </c>
      <c r="AV695" s="14" t="s">
        <v>150</v>
      </c>
      <c r="AW695" s="14" t="s">
        <v>31</v>
      </c>
      <c r="AX695" s="14" t="s">
        <v>83</v>
      </c>
      <c r="AY695" s="171" t="s">
        <v>143</v>
      </c>
    </row>
    <row r="696" spans="1:65" s="2" customFormat="1" ht="24.2" customHeight="1" x14ac:dyDescent="0.2">
      <c r="A696" s="33"/>
      <c r="B696" s="146"/>
      <c r="C696" s="147" t="s">
        <v>939</v>
      </c>
      <c r="D696" s="197" t="s">
        <v>146</v>
      </c>
      <c r="E696" s="148" t="s">
        <v>940</v>
      </c>
      <c r="F696" s="149" t="s">
        <v>941</v>
      </c>
      <c r="G696" s="150" t="s">
        <v>314</v>
      </c>
      <c r="H696" s="151">
        <v>59.55</v>
      </c>
      <c r="I696" s="152"/>
      <c r="J696" s="153">
        <f>ROUND(I696*H696,2)</f>
        <v>0</v>
      </c>
      <c r="K696" s="154"/>
      <c r="L696" s="34"/>
      <c r="M696" s="155" t="s">
        <v>1</v>
      </c>
      <c r="N696" s="156" t="s">
        <v>41</v>
      </c>
      <c r="O696" s="59"/>
      <c r="P696" s="157">
        <f>O696*H696</f>
        <v>0</v>
      </c>
      <c r="Q696" s="157">
        <v>0</v>
      </c>
      <c r="R696" s="157">
        <f>Q696*H696</f>
        <v>0</v>
      </c>
      <c r="S696" s="157">
        <v>0</v>
      </c>
      <c r="T696" s="158">
        <f>S696*H696</f>
        <v>0</v>
      </c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R696" s="159" t="s">
        <v>182</v>
      </c>
      <c r="AT696" s="159" t="s">
        <v>146</v>
      </c>
      <c r="AU696" s="159" t="s">
        <v>151</v>
      </c>
      <c r="AY696" s="18" t="s">
        <v>143</v>
      </c>
      <c r="BE696" s="160">
        <f>IF(N696="základná",J696,0)</f>
        <v>0</v>
      </c>
      <c r="BF696" s="160">
        <f>IF(N696="znížená",J696,0)</f>
        <v>0</v>
      </c>
      <c r="BG696" s="160">
        <f>IF(N696="zákl. prenesená",J696,0)</f>
        <v>0</v>
      </c>
      <c r="BH696" s="160">
        <f>IF(N696="zníž. prenesená",J696,0)</f>
        <v>0</v>
      </c>
      <c r="BI696" s="160">
        <f>IF(N696="nulová",J696,0)</f>
        <v>0</v>
      </c>
      <c r="BJ696" s="18" t="s">
        <v>151</v>
      </c>
      <c r="BK696" s="160">
        <f>ROUND(I696*H696,2)</f>
        <v>0</v>
      </c>
      <c r="BL696" s="18" t="s">
        <v>182</v>
      </c>
      <c r="BM696" s="159" t="s">
        <v>942</v>
      </c>
    </row>
    <row r="697" spans="1:65" s="13" customFormat="1" x14ac:dyDescent="0.2">
      <c r="B697" s="161"/>
      <c r="D697" s="162" t="s">
        <v>152</v>
      </c>
      <c r="E697" s="163" t="s">
        <v>1</v>
      </c>
      <c r="F697" s="164" t="s">
        <v>943</v>
      </c>
      <c r="H697" s="165">
        <v>59.55</v>
      </c>
      <c r="I697" s="166"/>
      <c r="L697" s="161"/>
      <c r="M697" s="167"/>
      <c r="N697" s="168"/>
      <c r="O697" s="168"/>
      <c r="P697" s="168"/>
      <c r="Q697" s="168"/>
      <c r="R697" s="168"/>
      <c r="S697" s="168"/>
      <c r="T697" s="169"/>
      <c r="AT697" s="163" t="s">
        <v>152</v>
      </c>
      <c r="AU697" s="163" t="s">
        <v>151</v>
      </c>
      <c r="AV697" s="13" t="s">
        <v>151</v>
      </c>
      <c r="AW697" s="13" t="s">
        <v>31</v>
      </c>
      <c r="AX697" s="13" t="s">
        <v>75</v>
      </c>
      <c r="AY697" s="163" t="s">
        <v>143</v>
      </c>
    </row>
    <row r="698" spans="1:65" s="14" customFormat="1" x14ac:dyDescent="0.2">
      <c r="B698" s="170"/>
      <c r="D698" s="162" t="s">
        <v>152</v>
      </c>
      <c r="E698" s="171" t="s">
        <v>1</v>
      </c>
      <c r="F698" s="172" t="s">
        <v>154</v>
      </c>
      <c r="H698" s="173">
        <v>59.55</v>
      </c>
      <c r="I698" s="174"/>
      <c r="L698" s="170"/>
      <c r="M698" s="175"/>
      <c r="N698" s="176"/>
      <c r="O698" s="176"/>
      <c r="P698" s="176"/>
      <c r="Q698" s="176"/>
      <c r="R698" s="176"/>
      <c r="S698" s="176"/>
      <c r="T698" s="177"/>
      <c r="AT698" s="171" t="s">
        <v>152</v>
      </c>
      <c r="AU698" s="171" t="s">
        <v>151</v>
      </c>
      <c r="AV698" s="14" t="s">
        <v>150</v>
      </c>
      <c r="AW698" s="14" t="s">
        <v>31</v>
      </c>
      <c r="AX698" s="14" t="s">
        <v>83</v>
      </c>
      <c r="AY698" s="171" t="s">
        <v>143</v>
      </c>
    </row>
    <row r="699" spans="1:65" s="2" customFormat="1" ht="24.2" customHeight="1" x14ac:dyDescent="0.2">
      <c r="A699" s="33"/>
      <c r="B699" s="146"/>
      <c r="C699" s="147" t="s">
        <v>944</v>
      </c>
      <c r="D699" s="197" t="s">
        <v>146</v>
      </c>
      <c r="E699" s="148" t="s">
        <v>945</v>
      </c>
      <c r="F699" s="149" t="s">
        <v>946</v>
      </c>
      <c r="G699" s="150" t="s">
        <v>314</v>
      </c>
      <c r="H699" s="151">
        <v>59.55</v>
      </c>
      <c r="I699" s="152"/>
      <c r="J699" s="153">
        <f>ROUND(I699*H699,2)</f>
        <v>0</v>
      </c>
      <c r="K699" s="154"/>
      <c r="L699" s="34"/>
      <c r="M699" s="155" t="s">
        <v>1</v>
      </c>
      <c r="N699" s="156" t="s">
        <v>41</v>
      </c>
      <c r="O699" s="59"/>
      <c r="P699" s="157">
        <f>O699*H699</f>
        <v>0</v>
      </c>
      <c r="Q699" s="157">
        <v>0</v>
      </c>
      <c r="R699" s="157">
        <f>Q699*H699</f>
        <v>0</v>
      </c>
      <c r="S699" s="157">
        <v>0</v>
      </c>
      <c r="T699" s="158">
        <f>S699*H699</f>
        <v>0</v>
      </c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R699" s="159" t="s">
        <v>182</v>
      </c>
      <c r="AT699" s="159" t="s">
        <v>146</v>
      </c>
      <c r="AU699" s="159" t="s">
        <v>151</v>
      </c>
      <c r="AY699" s="18" t="s">
        <v>143</v>
      </c>
      <c r="BE699" s="160">
        <f>IF(N699="základná",J699,0)</f>
        <v>0</v>
      </c>
      <c r="BF699" s="160">
        <f>IF(N699="znížená",J699,0)</f>
        <v>0</v>
      </c>
      <c r="BG699" s="160">
        <f>IF(N699="zákl. prenesená",J699,0)</f>
        <v>0</v>
      </c>
      <c r="BH699" s="160">
        <f>IF(N699="zníž. prenesená",J699,0)</f>
        <v>0</v>
      </c>
      <c r="BI699" s="160">
        <f>IF(N699="nulová",J699,0)</f>
        <v>0</v>
      </c>
      <c r="BJ699" s="18" t="s">
        <v>151</v>
      </c>
      <c r="BK699" s="160">
        <f>ROUND(I699*H699,2)</f>
        <v>0</v>
      </c>
      <c r="BL699" s="18" t="s">
        <v>182</v>
      </c>
      <c r="BM699" s="159" t="s">
        <v>947</v>
      </c>
    </row>
    <row r="700" spans="1:65" s="13" customFormat="1" x14ac:dyDescent="0.2">
      <c r="B700" s="161"/>
      <c r="D700" s="162" t="s">
        <v>152</v>
      </c>
      <c r="E700" s="163" t="s">
        <v>1</v>
      </c>
      <c r="F700" s="164" t="s">
        <v>948</v>
      </c>
      <c r="H700" s="165">
        <v>59.55</v>
      </c>
      <c r="I700" s="166"/>
      <c r="L700" s="161"/>
      <c r="M700" s="167"/>
      <c r="N700" s="168"/>
      <c r="O700" s="168"/>
      <c r="P700" s="168"/>
      <c r="Q700" s="168"/>
      <c r="R700" s="168"/>
      <c r="S700" s="168"/>
      <c r="T700" s="169"/>
      <c r="AT700" s="163" t="s">
        <v>152</v>
      </c>
      <c r="AU700" s="163" t="s">
        <v>151</v>
      </c>
      <c r="AV700" s="13" t="s">
        <v>151</v>
      </c>
      <c r="AW700" s="13" t="s">
        <v>31</v>
      </c>
      <c r="AX700" s="13" t="s">
        <v>75</v>
      </c>
      <c r="AY700" s="163" t="s">
        <v>143</v>
      </c>
    </row>
    <row r="701" spans="1:65" s="14" customFormat="1" x14ac:dyDescent="0.2">
      <c r="B701" s="170"/>
      <c r="D701" s="162" t="s">
        <v>152</v>
      </c>
      <c r="E701" s="171" t="s">
        <v>1</v>
      </c>
      <c r="F701" s="172" t="s">
        <v>154</v>
      </c>
      <c r="H701" s="173">
        <v>59.55</v>
      </c>
      <c r="I701" s="174"/>
      <c r="L701" s="170"/>
      <c r="M701" s="175"/>
      <c r="N701" s="176"/>
      <c r="O701" s="176"/>
      <c r="P701" s="176"/>
      <c r="Q701" s="176"/>
      <c r="R701" s="176"/>
      <c r="S701" s="176"/>
      <c r="T701" s="177"/>
      <c r="AT701" s="171" t="s">
        <v>152</v>
      </c>
      <c r="AU701" s="171" t="s">
        <v>151</v>
      </c>
      <c r="AV701" s="14" t="s">
        <v>150</v>
      </c>
      <c r="AW701" s="14" t="s">
        <v>31</v>
      </c>
      <c r="AX701" s="14" t="s">
        <v>83</v>
      </c>
      <c r="AY701" s="171" t="s">
        <v>143</v>
      </c>
    </row>
    <row r="702" spans="1:65" s="2" customFormat="1" ht="24.2" customHeight="1" x14ac:dyDescent="0.2">
      <c r="A702" s="33"/>
      <c r="B702" s="146"/>
      <c r="C702" s="147" t="s">
        <v>949</v>
      </c>
      <c r="D702" s="197" t="s">
        <v>146</v>
      </c>
      <c r="E702" s="148" t="s">
        <v>950</v>
      </c>
      <c r="F702" s="149" t="s">
        <v>951</v>
      </c>
      <c r="G702" s="150" t="s">
        <v>333</v>
      </c>
      <c r="H702" s="151">
        <v>0.309</v>
      </c>
      <c r="I702" s="152"/>
      <c r="J702" s="153">
        <f>ROUND(I702*H702,2)</f>
        <v>0</v>
      </c>
      <c r="K702" s="154"/>
      <c r="L702" s="34"/>
      <c r="M702" s="155" t="s">
        <v>1</v>
      </c>
      <c r="N702" s="156" t="s">
        <v>41</v>
      </c>
      <c r="O702" s="59"/>
      <c r="P702" s="157">
        <f>O702*H702</f>
        <v>0</v>
      </c>
      <c r="Q702" s="157">
        <v>0</v>
      </c>
      <c r="R702" s="157">
        <f>Q702*H702</f>
        <v>0</v>
      </c>
      <c r="S702" s="157">
        <v>0</v>
      </c>
      <c r="T702" s="158">
        <f>S702*H702</f>
        <v>0</v>
      </c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R702" s="159" t="s">
        <v>182</v>
      </c>
      <c r="AT702" s="159" t="s">
        <v>146</v>
      </c>
      <c r="AU702" s="159" t="s">
        <v>151</v>
      </c>
      <c r="AY702" s="18" t="s">
        <v>143</v>
      </c>
      <c r="BE702" s="160">
        <f>IF(N702="základná",J702,0)</f>
        <v>0</v>
      </c>
      <c r="BF702" s="160">
        <f>IF(N702="znížená",J702,0)</f>
        <v>0</v>
      </c>
      <c r="BG702" s="160">
        <f>IF(N702="zákl. prenesená",J702,0)</f>
        <v>0</v>
      </c>
      <c r="BH702" s="160">
        <f>IF(N702="zníž. prenesená",J702,0)</f>
        <v>0</v>
      </c>
      <c r="BI702" s="160">
        <f>IF(N702="nulová",J702,0)</f>
        <v>0</v>
      </c>
      <c r="BJ702" s="18" t="s">
        <v>151</v>
      </c>
      <c r="BK702" s="160">
        <f>ROUND(I702*H702,2)</f>
        <v>0</v>
      </c>
      <c r="BL702" s="18" t="s">
        <v>182</v>
      </c>
      <c r="BM702" s="159" t="s">
        <v>952</v>
      </c>
    </row>
    <row r="703" spans="1:65" s="13" customFormat="1" x14ac:dyDescent="0.2">
      <c r="B703" s="161"/>
      <c r="D703" s="162" t="s">
        <v>152</v>
      </c>
      <c r="E703" s="163" t="s">
        <v>1</v>
      </c>
      <c r="F703" s="164" t="s">
        <v>953</v>
      </c>
      <c r="H703" s="165">
        <v>0.309</v>
      </c>
      <c r="I703" s="166"/>
      <c r="L703" s="161"/>
      <c r="M703" s="167"/>
      <c r="N703" s="168"/>
      <c r="O703" s="168"/>
      <c r="P703" s="168"/>
      <c r="Q703" s="168"/>
      <c r="R703" s="168"/>
      <c r="S703" s="168"/>
      <c r="T703" s="169"/>
      <c r="AT703" s="163" t="s">
        <v>152</v>
      </c>
      <c r="AU703" s="163" t="s">
        <v>151</v>
      </c>
      <c r="AV703" s="13" t="s">
        <v>151</v>
      </c>
      <c r="AW703" s="13" t="s">
        <v>31</v>
      </c>
      <c r="AX703" s="13" t="s">
        <v>75</v>
      </c>
      <c r="AY703" s="163" t="s">
        <v>143</v>
      </c>
    </row>
    <row r="704" spans="1:65" s="14" customFormat="1" x14ac:dyDescent="0.2">
      <c r="B704" s="170"/>
      <c r="D704" s="162" t="s">
        <v>152</v>
      </c>
      <c r="E704" s="171" t="s">
        <v>1</v>
      </c>
      <c r="F704" s="172" t="s">
        <v>154</v>
      </c>
      <c r="H704" s="173">
        <v>0.309</v>
      </c>
      <c r="I704" s="174"/>
      <c r="L704" s="170"/>
      <c r="M704" s="175"/>
      <c r="N704" s="176"/>
      <c r="O704" s="176"/>
      <c r="P704" s="176"/>
      <c r="Q704" s="176"/>
      <c r="R704" s="176"/>
      <c r="S704" s="176"/>
      <c r="T704" s="177"/>
      <c r="AT704" s="171" t="s">
        <v>152</v>
      </c>
      <c r="AU704" s="171" t="s">
        <v>151</v>
      </c>
      <c r="AV704" s="14" t="s">
        <v>150</v>
      </c>
      <c r="AW704" s="14" t="s">
        <v>31</v>
      </c>
      <c r="AX704" s="14" t="s">
        <v>83</v>
      </c>
      <c r="AY704" s="171" t="s">
        <v>143</v>
      </c>
    </row>
    <row r="705" spans="1:65" s="2" customFormat="1" ht="24.2" customHeight="1" x14ac:dyDescent="0.2">
      <c r="A705" s="33"/>
      <c r="B705" s="146"/>
      <c r="C705" s="147" t="s">
        <v>575</v>
      </c>
      <c r="D705" s="197" t="s">
        <v>146</v>
      </c>
      <c r="E705" s="148" t="s">
        <v>954</v>
      </c>
      <c r="F705" s="149" t="s">
        <v>955</v>
      </c>
      <c r="G705" s="150" t="s">
        <v>454</v>
      </c>
      <c r="H705" s="199"/>
      <c r="I705" s="152"/>
      <c r="J705" s="153">
        <f>ROUND(I705*H705,2)</f>
        <v>0</v>
      </c>
      <c r="K705" s="154"/>
      <c r="L705" s="34"/>
      <c r="M705" s="155" t="s">
        <v>1</v>
      </c>
      <c r="N705" s="156" t="s">
        <v>41</v>
      </c>
      <c r="O705" s="59"/>
      <c r="P705" s="157">
        <f>O705*H705</f>
        <v>0</v>
      </c>
      <c r="Q705" s="157">
        <v>0</v>
      </c>
      <c r="R705" s="157">
        <f>Q705*H705</f>
        <v>0</v>
      </c>
      <c r="S705" s="157">
        <v>0</v>
      </c>
      <c r="T705" s="158">
        <f>S705*H705</f>
        <v>0</v>
      </c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R705" s="159" t="s">
        <v>182</v>
      </c>
      <c r="AT705" s="159" t="s">
        <v>146</v>
      </c>
      <c r="AU705" s="159" t="s">
        <v>151</v>
      </c>
      <c r="AY705" s="18" t="s">
        <v>143</v>
      </c>
      <c r="BE705" s="160">
        <f>IF(N705="základná",J705,0)</f>
        <v>0</v>
      </c>
      <c r="BF705" s="160">
        <f>IF(N705="znížená",J705,0)</f>
        <v>0</v>
      </c>
      <c r="BG705" s="160">
        <f>IF(N705="zákl. prenesená",J705,0)</f>
        <v>0</v>
      </c>
      <c r="BH705" s="160">
        <f>IF(N705="zníž. prenesená",J705,0)</f>
        <v>0</v>
      </c>
      <c r="BI705" s="160">
        <f>IF(N705="nulová",J705,0)</f>
        <v>0</v>
      </c>
      <c r="BJ705" s="18" t="s">
        <v>151</v>
      </c>
      <c r="BK705" s="160">
        <f>ROUND(I705*H705,2)</f>
        <v>0</v>
      </c>
      <c r="BL705" s="18" t="s">
        <v>182</v>
      </c>
      <c r="BM705" s="159" t="s">
        <v>956</v>
      </c>
    </row>
    <row r="706" spans="1:65" s="12" customFormat="1" ht="22.9" customHeight="1" x14ac:dyDescent="0.2">
      <c r="B706" s="134"/>
      <c r="D706" s="135" t="s">
        <v>74</v>
      </c>
      <c r="E706" s="144" t="s">
        <v>957</v>
      </c>
      <c r="F706" s="144" t="s">
        <v>958</v>
      </c>
      <c r="I706" s="137"/>
      <c r="J706" s="145">
        <f>BK706</f>
        <v>0</v>
      </c>
      <c r="L706" s="134"/>
      <c r="M706" s="138"/>
      <c r="N706" s="139"/>
      <c r="O706" s="139"/>
      <c r="P706" s="140">
        <f>SUM(P707:P803)</f>
        <v>0</v>
      </c>
      <c r="Q706" s="139"/>
      <c r="R706" s="140">
        <f>SUM(R707:R803)</f>
        <v>0</v>
      </c>
      <c r="S706" s="139"/>
      <c r="T706" s="141">
        <f>SUM(T707:T803)</f>
        <v>0</v>
      </c>
      <c r="AR706" s="135" t="s">
        <v>151</v>
      </c>
      <c r="AT706" s="142" t="s">
        <v>74</v>
      </c>
      <c r="AU706" s="142" t="s">
        <v>83</v>
      </c>
      <c r="AY706" s="135" t="s">
        <v>143</v>
      </c>
      <c r="BK706" s="143">
        <f>SUM(BK707:BK803)</f>
        <v>0</v>
      </c>
    </row>
    <row r="707" spans="1:65" s="2" customFormat="1" ht="24.2" customHeight="1" x14ac:dyDescent="0.2">
      <c r="A707" s="33"/>
      <c r="B707" s="146"/>
      <c r="C707" s="147" t="s">
        <v>959</v>
      </c>
      <c r="D707" s="197" t="s">
        <v>146</v>
      </c>
      <c r="E707" s="148" t="s">
        <v>960</v>
      </c>
      <c r="F707" s="149" t="s">
        <v>961</v>
      </c>
      <c r="G707" s="150" t="s">
        <v>962</v>
      </c>
      <c r="H707" s="151">
        <v>6</v>
      </c>
      <c r="I707" s="152"/>
      <c r="J707" s="153">
        <f>ROUND(I707*H707,2)</f>
        <v>0</v>
      </c>
      <c r="K707" s="154"/>
      <c r="L707" s="34"/>
      <c r="M707" s="155" t="s">
        <v>1</v>
      </c>
      <c r="N707" s="156" t="s">
        <v>41</v>
      </c>
      <c r="O707" s="59"/>
      <c r="P707" s="157">
        <f>O707*H707</f>
        <v>0</v>
      </c>
      <c r="Q707" s="157">
        <v>0</v>
      </c>
      <c r="R707" s="157">
        <f>Q707*H707</f>
        <v>0</v>
      </c>
      <c r="S707" s="157">
        <v>0</v>
      </c>
      <c r="T707" s="158">
        <f>S707*H707</f>
        <v>0</v>
      </c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R707" s="159" t="s">
        <v>182</v>
      </c>
      <c r="AT707" s="159" t="s">
        <v>146</v>
      </c>
      <c r="AU707" s="159" t="s">
        <v>151</v>
      </c>
      <c r="AY707" s="18" t="s">
        <v>143</v>
      </c>
      <c r="BE707" s="160">
        <f>IF(N707="základná",J707,0)</f>
        <v>0</v>
      </c>
      <c r="BF707" s="160">
        <f>IF(N707="znížená",J707,0)</f>
        <v>0</v>
      </c>
      <c r="BG707" s="160">
        <f>IF(N707="zákl. prenesená",J707,0)</f>
        <v>0</v>
      </c>
      <c r="BH707" s="160">
        <f>IF(N707="zníž. prenesená",J707,0)</f>
        <v>0</v>
      </c>
      <c r="BI707" s="160">
        <f>IF(N707="nulová",J707,0)</f>
        <v>0</v>
      </c>
      <c r="BJ707" s="18" t="s">
        <v>151</v>
      </c>
      <c r="BK707" s="160">
        <f>ROUND(I707*H707,2)</f>
        <v>0</v>
      </c>
      <c r="BL707" s="18" t="s">
        <v>182</v>
      </c>
      <c r="BM707" s="159" t="s">
        <v>963</v>
      </c>
    </row>
    <row r="708" spans="1:65" s="13" customFormat="1" x14ac:dyDescent="0.2">
      <c r="B708" s="161"/>
      <c r="D708" s="162" t="s">
        <v>152</v>
      </c>
      <c r="E708" s="163" t="s">
        <v>1</v>
      </c>
      <c r="F708" s="164" t="s">
        <v>160</v>
      </c>
      <c r="H708" s="165">
        <v>6</v>
      </c>
      <c r="I708" s="166"/>
      <c r="L708" s="161"/>
      <c r="M708" s="167"/>
      <c r="N708" s="168"/>
      <c r="O708" s="168"/>
      <c r="P708" s="168"/>
      <c r="Q708" s="168"/>
      <c r="R708" s="168"/>
      <c r="S708" s="168"/>
      <c r="T708" s="169"/>
      <c r="AT708" s="163" t="s">
        <v>152</v>
      </c>
      <c r="AU708" s="163" t="s">
        <v>151</v>
      </c>
      <c r="AV708" s="13" t="s">
        <v>151</v>
      </c>
      <c r="AW708" s="13" t="s">
        <v>31</v>
      </c>
      <c r="AX708" s="13" t="s">
        <v>75</v>
      </c>
      <c r="AY708" s="163" t="s">
        <v>143</v>
      </c>
    </row>
    <row r="709" spans="1:65" s="14" customFormat="1" x14ac:dyDescent="0.2">
      <c r="B709" s="170"/>
      <c r="D709" s="162" t="s">
        <v>152</v>
      </c>
      <c r="E709" s="171" t="s">
        <v>1</v>
      </c>
      <c r="F709" s="172" t="s">
        <v>154</v>
      </c>
      <c r="H709" s="173">
        <v>6</v>
      </c>
      <c r="I709" s="174"/>
      <c r="L709" s="170"/>
      <c r="M709" s="175"/>
      <c r="N709" s="176"/>
      <c r="O709" s="176"/>
      <c r="P709" s="176"/>
      <c r="Q709" s="176"/>
      <c r="R709" s="176"/>
      <c r="S709" s="176"/>
      <c r="T709" s="177"/>
      <c r="AT709" s="171" t="s">
        <v>152</v>
      </c>
      <c r="AU709" s="171" t="s">
        <v>151</v>
      </c>
      <c r="AV709" s="14" t="s">
        <v>150</v>
      </c>
      <c r="AW709" s="14" t="s">
        <v>31</v>
      </c>
      <c r="AX709" s="14" t="s">
        <v>83</v>
      </c>
      <c r="AY709" s="171" t="s">
        <v>143</v>
      </c>
    </row>
    <row r="710" spans="1:65" s="2" customFormat="1" ht="14.45" customHeight="1" x14ac:dyDescent="0.2">
      <c r="A710" s="33"/>
      <c r="B710" s="146"/>
      <c r="C710" s="147" t="s">
        <v>964</v>
      </c>
      <c r="D710" s="197" t="s">
        <v>146</v>
      </c>
      <c r="E710" s="148" t="s">
        <v>965</v>
      </c>
      <c r="F710" s="149" t="s">
        <v>966</v>
      </c>
      <c r="G710" s="150" t="s">
        <v>962</v>
      </c>
      <c r="H710" s="151">
        <v>3</v>
      </c>
      <c r="I710" s="152"/>
      <c r="J710" s="153">
        <f>ROUND(I710*H710,2)</f>
        <v>0</v>
      </c>
      <c r="K710" s="154"/>
      <c r="L710" s="34"/>
      <c r="M710" s="155" t="s">
        <v>1</v>
      </c>
      <c r="N710" s="156" t="s">
        <v>41</v>
      </c>
      <c r="O710" s="59"/>
      <c r="P710" s="157">
        <f>O710*H710</f>
        <v>0</v>
      </c>
      <c r="Q710" s="157">
        <v>0</v>
      </c>
      <c r="R710" s="157">
        <f>Q710*H710</f>
        <v>0</v>
      </c>
      <c r="S710" s="157">
        <v>0</v>
      </c>
      <c r="T710" s="158">
        <f>S710*H710</f>
        <v>0</v>
      </c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R710" s="159" t="s">
        <v>182</v>
      </c>
      <c r="AT710" s="159" t="s">
        <v>146</v>
      </c>
      <c r="AU710" s="159" t="s">
        <v>151</v>
      </c>
      <c r="AY710" s="18" t="s">
        <v>143</v>
      </c>
      <c r="BE710" s="160">
        <f>IF(N710="základná",J710,0)</f>
        <v>0</v>
      </c>
      <c r="BF710" s="160">
        <f>IF(N710="znížená",J710,0)</f>
        <v>0</v>
      </c>
      <c r="BG710" s="160">
        <f>IF(N710="zákl. prenesená",J710,0)</f>
        <v>0</v>
      </c>
      <c r="BH710" s="160">
        <f>IF(N710="zníž. prenesená",J710,0)</f>
        <v>0</v>
      </c>
      <c r="BI710" s="160">
        <f>IF(N710="nulová",J710,0)</f>
        <v>0</v>
      </c>
      <c r="BJ710" s="18" t="s">
        <v>151</v>
      </c>
      <c r="BK710" s="160">
        <f>ROUND(I710*H710,2)</f>
        <v>0</v>
      </c>
      <c r="BL710" s="18" t="s">
        <v>182</v>
      </c>
      <c r="BM710" s="159" t="s">
        <v>967</v>
      </c>
    </row>
    <row r="711" spans="1:65" s="13" customFormat="1" x14ac:dyDescent="0.2">
      <c r="B711" s="161"/>
      <c r="D711" s="162" t="s">
        <v>152</v>
      </c>
      <c r="E711" s="163" t="s">
        <v>1</v>
      </c>
      <c r="F711" s="164" t="s">
        <v>144</v>
      </c>
      <c r="H711" s="165">
        <v>3</v>
      </c>
      <c r="I711" s="166"/>
      <c r="L711" s="161"/>
      <c r="M711" s="167"/>
      <c r="N711" s="168"/>
      <c r="O711" s="168"/>
      <c r="P711" s="168"/>
      <c r="Q711" s="168"/>
      <c r="R711" s="168"/>
      <c r="S711" s="168"/>
      <c r="T711" s="169"/>
      <c r="AT711" s="163" t="s">
        <v>152</v>
      </c>
      <c r="AU711" s="163" t="s">
        <v>151</v>
      </c>
      <c r="AV711" s="13" t="s">
        <v>151</v>
      </c>
      <c r="AW711" s="13" t="s">
        <v>31</v>
      </c>
      <c r="AX711" s="13" t="s">
        <v>75</v>
      </c>
      <c r="AY711" s="163" t="s">
        <v>143</v>
      </c>
    </row>
    <row r="712" spans="1:65" s="14" customFormat="1" x14ac:dyDescent="0.2">
      <c r="B712" s="170"/>
      <c r="D712" s="162" t="s">
        <v>152</v>
      </c>
      <c r="E712" s="171" t="s">
        <v>1</v>
      </c>
      <c r="F712" s="172" t="s">
        <v>154</v>
      </c>
      <c r="H712" s="173">
        <v>3</v>
      </c>
      <c r="I712" s="174"/>
      <c r="L712" s="170"/>
      <c r="M712" s="175"/>
      <c r="N712" s="176"/>
      <c r="O712" s="176"/>
      <c r="P712" s="176"/>
      <c r="Q712" s="176"/>
      <c r="R712" s="176"/>
      <c r="S712" s="176"/>
      <c r="T712" s="177"/>
      <c r="AT712" s="171" t="s">
        <v>152</v>
      </c>
      <c r="AU712" s="171" t="s">
        <v>151</v>
      </c>
      <c r="AV712" s="14" t="s">
        <v>150</v>
      </c>
      <c r="AW712" s="14" t="s">
        <v>31</v>
      </c>
      <c r="AX712" s="14" t="s">
        <v>83</v>
      </c>
      <c r="AY712" s="171" t="s">
        <v>143</v>
      </c>
    </row>
    <row r="713" spans="1:65" s="2" customFormat="1" ht="24.2" customHeight="1" x14ac:dyDescent="0.2">
      <c r="A713" s="33"/>
      <c r="B713" s="146"/>
      <c r="C713" s="147" t="s">
        <v>968</v>
      </c>
      <c r="D713" s="197" t="s">
        <v>146</v>
      </c>
      <c r="E713" s="148" t="s">
        <v>969</v>
      </c>
      <c r="F713" s="149" t="s">
        <v>970</v>
      </c>
      <c r="G713" s="150" t="s">
        <v>178</v>
      </c>
      <c r="H713" s="151">
        <v>6</v>
      </c>
      <c r="I713" s="152"/>
      <c r="J713" s="153">
        <f>ROUND(I713*H713,2)</f>
        <v>0</v>
      </c>
      <c r="K713" s="154"/>
      <c r="L713" s="34"/>
      <c r="M713" s="155" t="s">
        <v>1</v>
      </c>
      <c r="N713" s="156" t="s">
        <v>41</v>
      </c>
      <c r="O713" s="59"/>
      <c r="P713" s="157">
        <f>O713*H713</f>
        <v>0</v>
      </c>
      <c r="Q713" s="157">
        <v>0</v>
      </c>
      <c r="R713" s="157">
        <f>Q713*H713</f>
        <v>0</v>
      </c>
      <c r="S713" s="157">
        <v>0</v>
      </c>
      <c r="T713" s="158">
        <f>S713*H713</f>
        <v>0</v>
      </c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R713" s="159" t="s">
        <v>182</v>
      </c>
      <c r="AT713" s="159" t="s">
        <v>146</v>
      </c>
      <c r="AU713" s="159" t="s">
        <v>151</v>
      </c>
      <c r="AY713" s="18" t="s">
        <v>143</v>
      </c>
      <c r="BE713" s="160">
        <f>IF(N713="základná",J713,0)</f>
        <v>0</v>
      </c>
      <c r="BF713" s="160">
        <f>IF(N713="znížená",J713,0)</f>
        <v>0</v>
      </c>
      <c r="BG713" s="160">
        <f>IF(N713="zákl. prenesená",J713,0)</f>
        <v>0</v>
      </c>
      <c r="BH713" s="160">
        <f>IF(N713="zníž. prenesená",J713,0)</f>
        <v>0</v>
      </c>
      <c r="BI713" s="160">
        <f>IF(N713="nulová",J713,0)</f>
        <v>0</v>
      </c>
      <c r="BJ713" s="18" t="s">
        <v>151</v>
      </c>
      <c r="BK713" s="160">
        <f>ROUND(I713*H713,2)</f>
        <v>0</v>
      </c>
      <c r="BL713" s="18" t="s">
        <v>182</v>
      </c>
      <c r="BM713" s="159" t="s">
        <v>971</v>
      </c>
    </row>
    <row r="714" spans="1:65" s="13" customFormat="1" x14ac:dyDescent="0.2">
      <c r="B714" s="161"/>
      <c r="D714" s="162" t="s">
        <v>152</v>
      </c>
      <c r="E714" s="163" t="s">
        <v>1</v>
      </c>
      <c r="F714" s="164" t="s">
        <v>160</v>
      </c>
      <c r="H714" s="165">
        <v>6</v>
      </c>
      <c r="I714" s="166"/>
      <c r="L714" s="161"/>
      <c r="M714" s="167"/>
      <c r="N714" s="168"/>
      <c r="O714" s="168"/>
      <c r="P714" s="168"/>
      <c r="Q714" s="168"/>
      <c r="R714" s="168"/>
      <c r="S714" s="168"/>
      <c r="T714" s="169"/>
      <c r="AT714" s="163" t="s">
        <v>152</v>
      </c>
      <c r="AU714" s="163" t="s">
        <v>151</v>
      </c>
      <c r="AV714" s="13" t="s">
        <v>151</v>
      </c>
      <c r="AW714" s="13" t="s">
        <v>31</v>
      </c>
      <c r="AX714" s="13" t="s">
        <v>75</v>
      </c>
      <c r="AY714" s="163" t="s">
        <v>143</v>
      </c>
    </row>
    <row r="715" spans="1:65" s="14" customFormat="1" x14ac:dyDescent="0.2">
      <c r="B715" s="170"/>
      <c r="D715" s="162" t="s">
        <v>152</v>
      </c>
      <c r="E715" s="171" t="s">
        <v>1</v>
      </c>
      <c r="F715" s="172" t="s">
        <v>154</v>
      </c>
      <c r="H715" s="173">
        <v>6</v>
      </c>
      <c r="I715" s="174"/>
      <c r="L715" s="170"/>
      <c r="M715" s="175"/>
      <c r="N715" s="176"/>
      <c r="O715" s="176"/>
      <c r="P715" s="176"/>
      <c r="Q715" s="176"/>
      <c r="R715" s="176"/>
      <c r="S715" s="176"/>
      <c r="T715" s="177"/>
      <c r="AT715" s="171" t="s">
        <v>152</v>
      </c>
      <c r="AU715" s="171" t="s">
        <v>151</v>
      </c>
      <c r="AV715" s="14" t="s">
        <v>150</v>
      </c>
      <c r="AW715" s="14" t="s">
        <v>31</v>
      </c>
      <c r="AX715" s="14" t="s">
        <v>83</v>
      </c>
      <c r="AY715" s="171" t="s">
        <v>143</v>
      </c>
    </row>
    <row r="716" spans="1:65" s="2" customFormat="1" ht="37.9" customHeight="1" x14ac:dyDescent="0.2">
      <c r="A716" s="33"/>
      <c r="B716" s="146"/>
      <c r="C716" s="178" t="s">
        <v>584</v>
      </c>
      <c r="D716" s="198" t="s">
        <v>215</v>
      </c>
      <c r="E716" s="179" t="s">
        <v>972</v>
      </c>
      <c r="F716" s="180" t="s">
        <v>973</v>
      </c>
      <c r="G716" s="181" t="s">
        <v>178</v>
      </c>
      <c r="H716" s="182">
        <v>6</v>
      </c>
      <c r="I716" s="183"/>
      <c r="J716" s="184">
        <f>ROUND(I716*H716,2)</f>
        <v>0</v>
      </c>
      <c r="K716" s="185"/>
      <c r="L716" s="186"/>
      <c r="M716" s="187" t="s">
        <v>1</v>
      </c>
      <c r="N716" s="188" t="s">
        <v>41</v>
      </c>
      <c r="O716" s="59"/>
      <c r="P716" s="157">
        <f>O716*H716</f>
        <v>0</v>
      </c>
      <c r="Q716" s="157">
        <v>0</v>
      </c>
      <c r="R716" s="157">
        <f>Q716*H716</f>
        <v>0</v>
      </c>
      <c r="S716" s="157">
        <v>0</v>
      </c>
      <c r="T716" s="158">
        <f>S716*H716</f>
        <v>0</v>
      </c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R716" s="159" t="s">
        <v>210</v>
      </c>
      <c r="AT716" s="159" t="s">
        <v>215</v>
      </c>
      <c r="AU716" s="159" t="s">
        <v>151</v>
      </c>
      <c r="AY716" s="18" t="s">
        <v>143</v>
      </c>
      <c r="BE716" s="160">
        <f>IF(N716="základná",J716,0)</f>
        <v>0</v>
      </c>
      <c r="BF716" s="160">
        <f>IF(N716="znížená",J716,0)</f>
        <v>0</v>
      </c>
      <c r="BG716" s="160">
        <f>IF(N716="zákl. prenesená",J716,0)</f>
        <v>0</v>
      </c>
      <c r="BH716" s="160">
        <f>IF(N716="zníž. prenesená",J716,0)</f>
        <v>0</v>
      </c>
      <c r="BI716" s="160">
        <f>IF(N716="nulová",J716,0)</f>
        <v>0</v>
      </c>
      <c r="BJ716" s="18" t="s">
        <v>151</v>
      </c>
      <c r="BK716" s="160">
        <f>ROUND(I716*H716,2)</f>
        <v>0</v>
      </c>
      <c r="BL716" s="18" t="s">
        <v>182</v>
      </c>
      <c r="BM716" s="159" t="s">
        <v>974</v>
      </c>
    </row>
    <row r="717" spans="1:65" s="13" customFormat="1" x14ac:dyDescent="0.2">
      <c r="B717" s="161"/>
      <c r="D717" s="162" t="s">
        <v>152</v>
      </c>
      <c r="E717" s="163" t="s">
        <v>1</v>
      </c>
      <c r="F717" s="164" t="s">
        <v>160</v>
      </c>
      <c r="H717" s="165">
        <v>6</v>
      </c>
      <c r="I717" s="166"/>
      <c r="L717" s="161"/>
      <c r="M717" s="167"/>
      <c r="N717" s="168"/>
      <c r="O717" s="168"/>
      <c r="P717" s="168"/>
      <c r="Q717" s="168"/>
      <c r="R717" s="168"/>
      <c r="S717" s="168"/>
      <c r="T717" s="169"/>
      <c r="AT717" s="163" t="s">
        <v>152</v>
      </c>
      <c r="AU717" s="163" t="s">
        <v>151</v>
      </c>
      <c r="AV717" s="13" t="s">
        <v>151</v>
      </c>
      <c r="AW717" s="13" t="s">
        <v>31</v>
      </c>
      <c r="AX717" s="13" t="s">
        <v>75</v>
      </c>
      <c r="AY717" s="163" t="s">
        <v>143</v>
      </c>
    </row>
    <row r="718" spans="1:65" s="14" customFormat="1" x14ac:dyDescent="0.2">
      <c r="B718" s="170"/>
      <c r="D718" s="162" t="s">
        <v>152</v>
      </c>
      <c r="E718" s="171" t="s">
        <v>1</v>
      </c>
      <c r="F718" s="172" t="s">
        <v>154</v>
      </c>
      <c r="H718" s="173">
        <v>6</v>
      </c>
      <c r="I718" s="174"/>
      <c r="L718" s="170"/>
      <c r="M718" s="175"/>
      <c r="N718" s="176"/>
      <c r="O718" s="176"/>
      <c r="P718" s="176"/>
      <c r="Q718" s="176"/>
      <c r="R718" s="176"/>
      <c r="S718" s="176"/>
      <c r="T718" s="177"/>
      <c r="AT718" s="171" t="s">
        <v>152</v>
      </c>
      <c r="AU718" s="171" t="s">
        <v>151</v>
      </c>
      <c r="AV718" s="14" t="s">
        <v>150</v>
      </c>
      <c r="AW718" s="14" t="s">
        <v>31</v>
      </c>
      <c r="AX718" s="14" t="s">
        <v>83</v>
      </c>
      <c r="AY718" s="171" t="s">
        <v>143</v>
      </c>
    </row>
    <row r="719" spans="1:65" s="2" customFormat="1" ht="14.45" customHeight="1" x14ac:dyDescent="0.2">
      <c r="A719" s="33"/>
      <c r="B719" s="146"/>
      <c r="C719" s="147" t="s">
        <v>975</v>
      </c>
      <c r="D719" s="197" t="s">
        <v>146</v>
      </c>
      <c r="E719" s="148" t="s">
        <v>976</v>
      </c>
      <c r="F719" s="149" t="s">
        <v>977</v>
      </c>
      <c r="G719" s="150" t="s">
        <v>178</v>
      </c>
      <c r="H719" s="151">
        <v>6</v>
      </c>
      <c r="I719" s="152"/>
      <c r="J719" s="153">
        <f>ROUND(I719*H719,2)</f>
        <v>0</v>
      </c>
      <c r="K719" s="154"/>
      <c r="L719" s="34"/>
      <c r="M719" s="155" t="s">
        <v>1</v>
      </c>
      <c r="N719" s="156" t="s">
        <v>41</v>
      </c>
      <c r="O719" s="59"/>
      <c r="P719" s="157">
        <f>O719*H719</f>
        <v>0</v>
      </c>
      <c r="Q719" s="157">
        <v>0</v>
      </c>
      <c r="R719" s="157">
        <f>Q719*H719</f>
        <v>0</v>
      </c>
      <c r="S719" s="157">
        <v>0</v>
      </c>
      <c r="T719" s="158">
        <f>S719*H719</f>
        <v>0</v>
      </c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R719" s="159" t="s">
        <v>182</v>
      </c>
      <c r="AT719" s="159" t="s">
        <v>146</v>
      </c>
      <c r="AU719" s="159" t="s">
        <v>151</v>
      </c>
      <c r="AY719" s="18" t="s">
        <v>143</v>
      </c>
      <c r="BE719" s="160">
        <f>IF(N719="základná",J719,0)</f>
        <v>0</v>
      </c>
      <c r="BF719" s="160">
        <f>IF(N719="znížená",J719,0)</f>
        <v>0</v>
      </c>
      <c r="BG719" s="160">
        <f>IF(N719="zákl. prenesená",J719,0)</f>
        <v>0</v>
      </c>
      <c r="BH719" s="160">
        <f>IF(N719="zníž. prenesená",J719,0)</f>
        <v>0</v>
      </c>
      <c r="BI719" s="160">
        <f>IF(N719="nulová",J719,0)</f>
        <v>0</v>
      </c>
      <c r="BJ719" s="18" t="s">
        <v>151</v>
      </c>
      <c r="BK719" s="160">
        <f>ROUND(I719*H719,2)</f>
        <v>0</v>
      </c>
      <c r="BL719" s="18" t="s">
        <v>182</v>
      </c>
      <c r="BM719" s="159" t="s">
        <v>978</v>
      </c>
    </row>
    <row r="720" spans="1:65" s="13" customFormat="1" x14ac:dyDescent="0.2">
      <c r="B720" s="161"/>
      <c r="D720" s="162" t="s">
        <v>152</v>
      </c>
      <c r="E720" s="163" t="s">
        <v>1</v>
      </c>
      <c r="F720" s="164" t="s">
        <v>160</v>
      </c>
      <c r="H720" s="165">
        <v>6</v>
      </c>
      <c r="I720" s="166"/>
      <c r="L720" s="161"/>
      <c r="M720" s="167"/>
      <c r="N720" s="168"/>
      <c r="O720" s="168"/>
      <c r="P720" s="168"/>
      <c r="Q720" s="168"/>
      <c r="R720" s="168"/>
      <c r="S720" s="168"/>
      <c r="T720" s="169"/>
      <c r="AT720" s="163" t="s">
        <v>152</v>
      </c>
      <c r="AU720" s="163" t="s">
        <v>151</v>
      </c>
      <c r="AV720" s="13" t="s">
        <v>151</v>
      </c>
      <c r="AW720" s="13" t="s">
        <v>31</v>
      </c>
      <c r="AX720" s="13" t="s">
        <v>75</v>
      </c>
      <c r="AY720" s="163" t="s">
        <v>143</v>
      </c>
    </row>
    <row r="721" spans="1:65" s="14" customFormat="1" x14ac:dyDescent="0.2">
      <c r="B721" s="170"/>
      <c r="D721" s="162" t="s">
        <v>152</v>
      </c>
      <c r="E721" s="171" t="s">
        <v>1</v>
      </c>
      <c r="F721" s="172" t="s">
        <v>154</v>
      </c>
      <c r="H721" s="173">
        <v>6</v>
      </c>
      <c r="I721" s="174"/>
      <c r="L721" s="170"/>
      <c r="M721" s="175"/>
      <c r="N721" s="176"/>
      <c r="O721" s="176"/>
      <c r="P721" s="176"/>
      <c r="Q721" s="176"/>
      <c r="R721" s="176"/>
      <c r="S721" s="176"/>
      <c r="T721" s="177"/>
      <c r="AT721" s="171" t="s">
        <v>152</v>
      </c>
      <c r="AU721" s="171" t="s">
        <v>151</v>
      </c>
      <c r="AV721" s="14" t="s">
        <v>150</v>
      </c>
      <c r="AW721" s="14" t="s">
        <v>31</v>
      </c>
      <c r="AX721" s="14" t="s">
        <v>83</v>
      </c>
      <c r="AY721" s="171" t="s">
        <v>143</v>
      </c>
    </row>
    <row r="722" spans="1:65" s="2" customFormat="1" ht="24.2" customHeight="1" x14ac:dyDescent="0.2">
      <c r="A722" s="33"/>
      <c r="B722" s="146"/>
      <c r="C722" s="178" t="s">
        <v>979</v>
      </c>
      <c r="D722" s="198" t="s">
        <v>215</v>
      </c>
      <c r="E722" s="179" t="s">
        <v>980</v>
      </c>
      <c r="F722" s="180" t="s">
        <v>981</v>
      </c>
      <c r="G722" s="181" t="s">
        <v>178</v>
      </c>
      <c r="H722" s="182">
        <v>6</v>
      </c>
      <c r="I722" s="183"/>
      <c r="J722" s="184">
        <f>ROUND(I722*H722,2)</f>
        <v>0</v>
      </c>
      <c r="K722" s="185"/>
      <c r="L722" s="186"/>
      <c r="M722" s="187" t="s">
        <v>1</v>
      </c>
      <c r="N722" s="188" t="s">
        <v>41</v>
      </c>
      <c r="O722" s="59"/>
      <c r="P722" s="157">
        <f>O722*H722</f>
        <v>0</v>
      </c>
      <c r="Q722" s="157">
        <v>0</v>
      </c>
      <c r="R722" s="157">
        <f>Q722*H722</f>
        <v>0</v>
      </c>
      <c r="S722" s="157">
        <v>0</v>
      </c>
      <c r="T722" s="158">
        <f>S722*H722</f>
        <v>0</v>
      </c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R722" s="159" t="s">
        <v>210</v>
      </c>
      <c r="AT722" s="159" t="s">
        <v>215</v>
      </c>
      <c r="AU722" s="159" t="s">
        <v>151</v>
      </c>
      <c r="AY722" s="18" t="s">
        <v>143</v>
      </c>
      <c r="BE722" s="160">
        <f>IF(N722="základná",J722,0)</f>
        <v>0</v>
      </c>
      <c r="BF722" s="160">
        <f>IF(N722="znížená",J722,0)</f>
        <v>0</v>
      </c>
      <c r="BG722" s="160">
        <f>IF(N722="zákl. prenesená",J722,0)</f>
        <v>0</v>
      </c>
      <c r="BH722" s="160">
        <f>IF(N722="zníž. prenesená",J722,0)</f>
        <v>0</v>
      </c>
      <c r="BI722" s="160">
        <f>IF(N722="nulová",J722,0)</f>
        <v>0</v>
      </c>
      <c r="BJ722" s="18" t="s">
        <v>151</v>
      </c>
      <c r="BK722" s="160">
        <f>ROUND(I722*H722,2)</f>
        <v>0</v>
      </c>
      <c r="BL722" s="18" t="s">
        <v>182</v>
      </c>
      <c r="BM722" s="159" t="s">
        <v>982</v>
      </c>
    </row>
    <row r="723" spans="1:65" s="13" customFormat="1" x14ac:dyDescent="0.2">
      <c r="B723" s="161"/>
      <c r="D723" s="162" t="s">
        <v>152</v>
      </c>
      <c r="E723" s="163" t="s">
        <v>1</v>
      </c>
      <c r="F723" s="164" t="s">
        <v>160</v>
      </c>
      <c r="H723" s="165">
        <v>6</v>
      </c>
      <c r="I723" s="166"/>
      <c r="L723" s="161"/>
      <c r="M723" s="167"/>
      <c r="N723" s="168"/>
      <c r="O723" s="168"/>
      <c r="P723" s="168"/>
      <c r="Q723" s="168"/>
      <c r="R723" s="168"/>
      <c r="S723" s="168"/>
      <c r="T723" s="169"/>
      <c r="AT723" s="163" t="s">
        <v>152</v>
      </c>
      <c r="AU723" s="163" t="s">
        <v>151</v>
      </c>
      <c r="AV723" s="13" t="s">
        <v>151</v>
      </c>
      <c r="AW723" s="13" t="s">
        <v>31</v>
      </c>
      <c r="AX723" s="13" t="s">
        <v>75</v>
      </c>
      <c r="AY723" s="163" t="s">
        <v>143</v>
      </c>
    </row>
    <row r="724" spans="1:65" s="14" customFormat="1" x14ac:dyDescent="0.2">
      <c r="B724" s="170"/>
      <c r="D724" s="162" t="s">
        <v>152</v>
      </c>
      <c r="E724" s="171" t="s">
        <v>1</v>
      </c>
      <c r="F724" s="172" t="s">
        <v>154</v>
      </c>
      <c r="H724" s="173">
        <v>6</v>
      </c>
      <c r="I724" s="174"/>
      <c r="L724" s="170"/>
      <c r="M724" s="175"/>
      <c r="N724" s="176"/>
      <c r="O724" s="176"/>
      <c r="P724" s="176"/>
      <c r="Q724" s="176"/>
      <c r="R724" s="176"/>
      <c r="S724" s="176"/>
      <c r="T724" s="177"/>
      <c r="AT724" s="171" t="s">
        <v>152</v>
      </c>
      <c r="AU724" s="171" t="s">
        <v>151</v>
      </c>
      <c r="AV724" s="14" t="s">
        <v>150</v>
      </c>
      <c r="AW724" s="14" t="s">
        <v>31</v>
      </c>
      <c r="AX724" s="14" t="s">
        <v>83</v>
      </c>
      <c r="AY724" s="171" t="s">
        <v>143</v>
      </c>
    </row>
    <row r="725" spans="1:65" s="2" customFormat="1" ht="24.2" customHeight="1" x14ac:dyDescent="0.2">
      <c r="A725" s="33"/>
      <c r="B725" s="146"/>
      <c r="C725" s="178" t="s">
        <v>983</v>
      </c>
      <c r="D725" s="198" t="s">
        <v>215</v>
      </c>
      <c r="E725" s="179" t="s">
        <v>984</v>
      </c>
      <c r="F725" s="180" t="s">
        <v>985</v>
      </c>
      <c r="G725" s="181" t="s">
        <v>178</v>
      </c>
      <c r="H725" s="182">
        <v>6</v>
      </c>
      <c r="I725" s="183"/>
      <c r="J725" s="184">
        <f>ROUND(I725*H725,2)</f>
        <v>0</v>
      </c>
      <c r="K725" s="185"/>
      <c r="L725" s="186"/>
      <c r="M725" s="187" t="s">
        <v>1</v>
      </c>
      <c r="N725" s="188" t="s">
        <v>41</v>
      </c>
      <c r="O725" s="59"/>
      <c r="P725" s="157">
        <f>O725*H725</f>
        <v>0</v>
      </c>
      <c r="Q725" s="157">
        <v>0</v>
      </c>
      <c r="R725" s="157">
        <f>Q725*H725</f>
        <v>0</v>
      </c>
      <c r="S725" s="157">
        <v>0</v>
      </c>
      <c r="T725" s="158">
        <f>S725*H725</f>
        <v>0</v>
      </c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R725" s="159" t="s">
        <v>210</v>
      </c>
      <c r="AT725" s="159" t="s">
        <v>215</v>
      </c>
      <c r="AU725" s="159" t="s">
        <v>151</v>
      </c>
      <c r="AY725" s="18" t="s">
        <v>143</v>
      </c>
      <c r="BE725" s="160">
        <f>IF(N725="základná",J725,0)</f>
        <v>0</v>
      </c>
      <c r="BF725" s="160">
        <f>IF(N725="znížená",J725,0)</f>
        <v>0</v>
      </c>
      <c r="BG725" s="160">
        <f>IF(N725="zákl. prenesená",J725,0)</f>
        <v>0</v>
      </c>
      <c r="BH725" s="160">
        <f>IF(N725="zníž. prenesená",J725,0)</f>
        <v>0</v>
      </c>
      <c r="BI725" s="160">
        <f>IF(N725="nulová",J725,0)</f>
        <v>0</v>
      </c>
      <c r="BJ725" s="18" t="s">
        <v>151</v>
      </c>
      <c r="BK725" s="160">
        <f>ROUND(I725*H725,2)</f>
        <v>0</v>
      </c>
      <c r="BL725" s="18" t="s">
        <v>182</v>
      </c>
      <c r="BM725" s="159" t="s">
        <v>986</v>
      </c>
    </row>
    <row r="726" spans="1:65" s="13" customFormat="1" x14ac:dyDescent="0.2">
      <c r="B726" s="161"/>
      <c r="D726" s="162" t="s">
        <v>152</v>
      </c>
      <c r="E726" s="163" t="s">
        <v>1</v>
      </c>
      <c r="F726" s="164" t="s">
        <v>160</v>
      </c>
      <c r="H726" s="165">
        <v>6</v>
      </c>
      <c r="I726" s="166"/>
      <c r="L726" s="161"/>
      <c r="M726" s="167"/>
      <c r="N726" s="168"/>
      <c r="O726" s="168"/>
      <c r="P726" s="168"/>
      <c r="Q726" s="168"/>
      <c r="R726" s="168"/>
      <c r="S726" s="168"/>
      <c r="T726" s="169"/>
      <c r="AT726" s="163" t="s">
        <v>152</v>
      </c>
      <c r="AU726" s="163" t="s">
        <v>151</v>
      </c>
      <c r="AV726" s="13" t="s">
        <v>151</v>
      </c>
      <c r="AW726" s="13" t="s">
        <v>31</v>
      </c>
      <c r="AX726" s="13" t="s">
        <v>75</v>
      </c>
      <c r="AY726" s="163" t="s">
        <v>143</v>
      </c>
    </row>
    <row r="727" spans="1:65" s="14" customFormat="1" x14ac:dyDescent="0.2">
      <c r="B727" s="170"/>
      <c r="D727" s="162" t="s">
        <v>152</v>
      </c>
      <c r="E727" s="171" t="s">
        <v>1</v>
      </c>
      <c r="F727" s="172" t="s">
        <v>154</v>
      </c>
      <c r="H727" s="173">
        <v>6</v>
      </c>
      <c r="I727" s="174"/>
      <c r="L727" s="170"/>
      <c r="M727" s="175"/>
      <c r="N727" s="176"/>
      <c r="O727" s="176"/>
      <c r="P727" s="176"/>
      <c r="Q727" s="176"/>
      <c r="R727" s="176"/>
      <c r="S727" s="176"/>
      <c r="T727" s="177"/>
      <c r="AT727" s="171" t="s">
        <v>152</v>
      </c>
      <c r="AU727" s="171" t="s">
        <v>151</v>
      </c>
      <c r="AV727" s="14" t="s">
        <v>150</v>
      </c>
      <c r="AW727" s="14" t="s">
        <v>31</v>
      </c>
      <c r="AX727" s="14" t="s">
        <v>83</v>
      </c>
      <c r="AY727" s="171" t="s">
        <v>143</v>
      </c>
    </row>
    <row r="728" spans="1:65" s="2" customFormat="1" ht="37.9" customHeight="1" x14ac:dyDescent="0.2">
      <c r="A728" s="33"/>
      <c r="B728" s="146"/>
      <c r="C728" s="178" t="s">
        <v>594</v>
      </c>
      <c r="D728" s="198" t="s">
        <v>215</v>
      </c>
      <c r="E728" s="179" t="s">
        <v>987</v>
      </c>
      <c r="F728" s="180" t="s">
        <v>988</v>
      </c>
      <c r="G728" s="181" t="s">
        <v>178</v>
      </c>
      <c r="H728" s="182">
        <v>6</v>
      </c>
      <c r="I728" s="183"/>
      <c r="J728" s="184">
        <f>ROUND(I728*H728,2)</f>
        <v>0</v>
      </c>
      <c r="K728" s="185"/>
      <c r="L728" s="186"/>
      <c r="M728" s="187" t="s">
        <v>1</v>
      </c>
      <c r="N728" s="188" t="s">
        <v>41</v>
      </c>
      <c r="O728" s="59"/>
      <c r="P728" s="157">
        <f>O728*H728</f>
        <v>0</v>
      </c>
      <c r="Q728" s="157">
        <v>0</v>
      </c>
      <c r="R728" s="157">
        <f>Q728*H728</f>
        <v>0</v>
      </c>
      <c r="S728" s="157">
        <v>0</v>
      </c>
      <c r="T728" s="158">
        <f>S728*H728</f>
        <v>0</v>
      </c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R728" s="159" t="s">
        <v>210</v>
      </c>
      <c r="AT728" s="159" t="s">
        <v>215</v>
      </c>
      <c r="AU728" s="159" t="s">
        <v>151</v>
      </c>
      <c r="AY728" s="18" t="s">
        <v>143</v>
      </c>
      <c r="BE728" s="160">
        <f>IF(N728="základná",J728,0)</f>
        <v>0</v>
      </c>
      <c r="BF728" s="160">
        <f>IF(N728="znížená",J728,0)</f>
        <v>0</v>
      </c>
      <c r="BG728" s="160">
        <f>IF(N728="zákl. prenesená",J728,0)</f>
        <v>0</v>
      </c>
      <c r="BH728" s="160">
        <f>IF(N728="zníž. prenesená",J728,0)</f>
        <v>0</v>
      </c>
      <c r="BI728" s="160">
        <f>IF(N728="nulová",J728,0)</f>
        <v>0</v>
      </c>
      <c r="BJ728" s="18" t="s">
        <v>151</v>
      </c>
      <c r="BK728" s="160">
        <f>ROUND(I728*H728,2)</f>
        <v>0</v>
      </c>
      <c r="BL728" s="18" t="s">
        <v>182</v>
      </c>
      <c r="BM728" s="159" t="s">
        <v>989</v>
      </c>
    </row>
    <row r="729" spans="1:65" s="13" customFormat="1" x14ac:dyDescent="0.2">
      <c r="B729" s="161"/>
      <c r="D729" s="162" t="s">
        <v>152</v>
      </c>
      <c r="E729" s="163" t="s">
        <v>1</v>
      </c>
      <c r="F729" s="164" t="s">
        <v>160</v>
      </c>
      <c r="H729" s="165">
        <v>6</v>
      </c>
      <c r="I729" s="166"/>
      <c r="L729" s="161"/>
      <c r="M729" s="167"/>
      <c r="N729" s="168"/>
      <c r="O729" s="168"/>
      <c r="P729" s="168"/>
      <c r="Q729" s="168"/>
      <c r="R729" s="168"/>
      <c r="S729" s="168"/>
      <c r="T729" s="169"/>
      <c r="AT729" s="163" t="s">
        <v>152</v>
      </c>
      <c r="AU729" s="163" t="s">
        <v>151</v>
      </c>
      <c r="AV729" s="13" t="s">
        <v>151</v>
      </c>
      <c r="AW729" s="13" t="s">
        <v>31</v>
      </c>
      <c r="AX729" s="13" t="s">
        <v>75</v>
      </c>
      <c r="AY729" s="163" t="s">
        <v>143</v>
      </c>
    </row>
    <row r="730" spans="1:65" s="14" customFormat="1" x14ac:dyDescent="0.2">
      <c r="B730" s="170"/>
      <c r="D730" s="162" t="s">
        <v>152</v>
      </c>
      <c r="E730" s="171" t="s">
        <v>1</v>
      </c>
      <c r="F730" s="172" t="s">
        <v>154</v>
      </c>
      <c r="H730" s="173">
        <v>6</v>
      </c>
      <c r="I730" s="174"/>
      <c r="L730" s="170"/>
      <c r="M730" s="175"/>
      <c r="N730" s="176"/>
      <c r="O730" s="176"/>
      <c r="P730" s="176"/>
      <c r="Q730" s="176"/>
      <c r="R730" s="176"/>
      <c r="S730" s="176"/>
      <c r="T730" s="177"/>
      <c r="AT730" s="171" t="s">
        <v>152</v>
      </c>
      <c r="AU730" s="171" t="s">
        <v>151</v>
      </c>
      <c r="AV730" s="14" t="s">
        <v>150</v>
      </c>
      <c r="AW730" s="14" t="s">
        <v>31</v>
      </c>
      <c r="AX730" s="14" t="s">
        <v>83</v>
      </c>
      <c r="AY730" s="171" t="s">
        <v>143</v>
      </c>
    </row>
    <row r="731" spans="1:65" s="2" customFormat="1" ht="14.45" customHeight="1" x14ac:dyDescent="0.2">
      <c r="A731" s="33"/>
      <c r="B731" s="146"/>
      <c r="C731" s="178" t="s">
        <v>990</v>
      </c>
      <c r="D731" s="198" t="s">
        <v>215</v>
      </c>
      <c r="E731" s="179" t="s">
        <v>991</v>
      </c>
      <c r="F731" s="180" t="s">
        <v>992</v>
      </c>
      <c r="G731" s="181" t="s">
        <v>178</v>
      </c>
      <c r="H731" s="182">
        <v>6</v>
      </c>
      <c r="I731" s="183"/>
      <c r="J731" s="184">
        <f>ROUND(I731*H731,2)</f>
        <v>0</v>
      </c>
      <c r="K731" s="185"/>
      <c r="L731" s="186"/>
      <c r="M731" s="187" t="s">
        <v>1</v>
      </c>
      <c r="N731" s="188" t="s">
        <v>41</v>
      </c>
      <c r="O731" s="59"/>
      <c r="P731" s="157">
        <f>O731*H731</f>
        <v>0</v>
      </c>
      <c r="Q731" s="157">
        <v>0</v>
      </c>
      <c r="R731" s="157">
        <f>Q731*H731</f>
        <v>0</v>
      </c>
      <c r="S731" s="157">
        <v>0</v>
      </c>
      <c r="T731" s="158">
        <f>S731*H731</f>
        <v>0</v>
      </c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R731" s="159" t="s">
        <v>210</v>
      </c>
      <c r="AT731" s="159" t="s">
        <v>215</v>
      </c>
      <c r="AU731" s="159" t="s">
        <v>151</v>
      </c>
      <c r="AY731" s="18" t="s">
        <v>143</v>
      </c>
      <c r="BE731" s="160">
        <f>IF(N731="základná",J731,0)</f>
        <v>0</v>
      </c>
      <c r="BF731" s="160">
        <f>IF(N731="znížená",J731,0)</f>
        <v>0</v>
      </c>
      <c r="BG731" s="160">
        <f>IF(N731="zákl. prenesená",J731,0)</f>
        <v>0</v>
      </c>
      <c r="BH731" s="160">
        <f>IF(N731="zníž. prenesená",J731,0)</f>
        <v>0</v>
      </c>
      <c r="BI731" s="160">
        <f>IF(N731="nulová",J731,0)</f>
        <v>0</v>
      </c>
      <c r="BJ731" s="18" t="s">
        <v>151</v>
      </c>
      <c r="BK731" s="160">
        <f>ROUND(I731*H731,2)</f>
        <v>0</v>
      </c>
      <c r="BL731" s="18" t="s">
        <v>182</v>
      </c>
      <c r="BM731" s="159" t="s">
        <v>993</v>
      </c>
    </row>
    <row r="732" spans="1:65" s="13" customFormat="1" x14ac:dyDescent="0.2">
      <c r="B732" s="161"/>
      <c r="D732" s="162" t="s">
        <v>152</v>
      </c>
      <c r="E732" s="163" t="s">
        <v>1</v>
      </c>
      <c r="F732" s="164" t="s">
        <v>160</v>
      </c>
      <c r="H732" s="165">
        <v>6</v>
      </c>
      <c r="I732" s="166"/>
      <c r="L732" s="161"/>
      <c r="M732" s="167"/>
      <c r="N732" s="168"/>
      <c r="O732" s="168"/>
      <c r="P732" s="168"/>
      <c r="Q732" s="168"/>
      <c r="R732" s="168"/>
      <c r="S732" s="168"/>
      <c r="T732" s="169"/>
      <c r="AT732" s="163" t="s">
        <v>152</v>
      </c>
      <c r="AU732" s="163" t="s">
        <v>151</v>
      </c>
      <c r="AV732" s="13" t="s">
        <v>151</v>
      </c>
      <c r="AW732" s="13" t="s">
        <v>31</v>
      </c>
      <c r="AX732" s="13" t="s">
        <v>75</v>
      </c>
      <c r="AY732" s="163" t="s">
        <v>143</v>
      </c>
    </row>
    <row r="733" spans="1:65" s="14" customFormat="1" x14ac:dyDescent="0.2">
      <c r="B733" s="170"/>
      <c r="D733" s="162" t="s">
        <v>152</v>
      </c>
      <c r="E733" s="171" t="s">
        <v>1</v>
      </c>
      <c r="F733" s="172" t="s">
        <v>154</v>
      </c>
      <c r="H733" s="173">
        <v>6</v>
      </c>
      <c r="I733" s="174"/>
      <c r="L733" s="170"/>
      <c r="M733" s="175"/>
      <c r="N733" s="176"/>
      <c r="O733" s="176"/>
      <c r="P733" s="176"/>
      <c r="Q733" s="176"/>
      <c r="R733" s="176"/>
      <c r="S733" s="176"/>
      <c r="T733" s="177"/>
      <c r="AT733" s="171" t="s">
        <v>152</v>
      </c>
      <c r="AU733" s="171" t="s">
        <v>151</v>
      </c>
      <c r="AV733" s="14" t="s">
        <v>150</v>
      </c>
      <c r="AW733" s="14" t="s">
        <v>31</v>
      </c>
      <c r="AX733" s="14" t="s">
        <v>83</v>
      </c>
      <c r="AY733" s="171" t="s">
        <v>143</v>
      </c>
    </row>
    <row r="734" spans="1:65" s="2" customFormat="1" ht="24.2" customHeight="1" x14ac:dyDescent="0.2">
      <c r="A734" s="33"/>
      <c r="B734" s="146"/>
      <c r="C734" s="147" t="s">
        <v>598</v>
      </c>
      <c r="D734" s="197" t="s">
        <v>146</v>
      </c>
      <c r="E734" s="148" t="s">
        <v>994</v>
      </c>
      <c r="F734" s="149" t="s">
        <v>995</v>
      </c>
      <c r="G734" s="150" t="s">
        <v>178</v>
      </c>
      <c r="H734" s="151">
        <v>3</v>
      </c>
      <c r="I734" s="152"/>
      <c r="J734" s="153">
        <f>ROUND(I734*H734,2)</f>
        <v>0</v>
      </c>
      <c r="K734" s="154"/>
      <c r="L734" s="34"/>
      <c r="M734" s="155" t="s">
        <v>1</v>
      </c>
      <c r="N734" s="156" t="s">
        <v>41</v>
      </c>
      <c r="O734" s="59"/>
      <c r="P734" s="157">
        <f>O734*H734</f>
        <v>0</v>
      </c>
      <c r="Q734" s="157">
        <v>0</v>
      </c>
      <c r="R734" s="157">
        <f>Q734*H734</f>
        <v>0</v>
      </c>
      <c r="S734" s="157">
        <v>0</v>
      </c>
      <c r="T734" s="158">
        <f>S734*H734</f>
        <v>0</v>
      </c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R734" s="159" t="s">
        <v>182</v>
      </c>
      <c r="AT734" s="159" t="s">
        <v>146</v>
      </c>
      <c r="AU734" s="159" t="s">
        <v>151</v>
      </c>
      <c r="AY734" s="18" t="s">
        <v>143</v>
      </c>
      <c r="BE734" s="160">
        <f>IF(N734="základná",J734,0)</f>
        <v>0</v>
      </c>
      <c r="BF734" s="160">
        <f>IF(N734="znížená",J734,0)</f>
        <v>0</v>
      </c>
      <c r="BG734" s="160">
        <f>IF(N734="zákl. prenesená",J734,0)</f>
        <v>0</v>
      </c>
      <c r="BH734" s="160">
        <f>IF(N734="zníž. prenesená",J734,0)</f>
        <v>0</v>
      </c>
      <c r="BI734" s="160">
        <f>IF(N734="nulová",J734,0)</f>
        <v>0</v>
      </c>
      <c r="BJ734" s="18" t="s">
        <v>151</v>
      </c>
      <c r="BK734" s="160">
        <f>ROUND(I734*H734,2)</f>
        <v>0</v>
      </c>
      <c r="BL734" s="18" t="s">
        <v>182</v>
      </c>
      <c r="BM734" s="159" t="s">
        <v>996</v>
      </c>
    </row>
    <row r="735" spans="1:65" s="13" customFormat="1" x14ac:dyDescent="0.2">
      <c r="B735" s="161"/>
      <c r="D735" s="162" t="s">
        <v>152</v>
      </c>
      <c r="E735" s="163" t="s">
        <v>1</v>
      </c>
      <c r="F735" s="164" t="s">
        <v>144</v>
      </c>
      <c r="H735" s="165">
        <v>3</v>
      </c>
      <c r="I735" s="166"/>
      <c r="L735" s="161"/>
      <c r="M735" s="167"/>
      <c r="N735" s="168"/>
      <c r="O735" s="168"/>
      <c r="P735" s="168"/>
      <c r="Q735" s="168"/>
      <c r="R735" s="168"/>
      <c r="S735" s="168"/>
      <c r="T735" s="169"/>
      <c r="AT735" s="163" t="s">
        <v>152</v>
      </c>
      <c r="AU735" s="163" t="s">
        <v>151</v>
      </c>
      <c r="AV735" s="13" t="s">
        <v>151</v>
      </c>
      <c r="AW735" s="13" t="s">
        <v>31</v>
      </c>
      <c r="AX735" s="13" t="s">
        <v>75</v>
      </c>
      <c r="AY735" s="163" t="s">
        <v>143</v>
      </c>
    </row>
    <row r="736" spans="1:65" s="14" customFormat="1" x14ac:dyDescent="0.2">
      <c r="B736" s="170"/>
      <c r="D736" s="162" t="s">
        <v>152</v>
      </c>
      <c r="E736" s="171" t="s">
        <v>1</v>
      </c>
      <c r="F736" s="172" t="s">
        <v>154</v>
      </c>
      <c r="H736" s="173">
        <v>3</v>
      </c>
      <c r="I736" s="174"/>
      <c r="L736" s="170"/>
      <c r="M736" s="175"/>
      <c r="N736" s="176"/>
      <c r="O736" s="176"/>
      <c r="P736" s="176"/>
      <c r="Q736" s="176"/>
      <c r="R736" s="176"/>
      <c r="S736" s="176"/>
      <c r="T736" s="177"/>
      <c r="AT736" s="171" t="s">
        <v>152</v>
      </c>
      <c r="AU736" s="171" t="s">
        <v>151</v>
      </c>
      <c r="AV736" s="14" t="s">
        <v>150</v>
      </c>
      <c r="AW736" s="14" t="s">
        <v>31</v>
      </c>
      <c r="AX736" s="14" t="s">
        <v>83</v>
      </c>
      <c r="AY736" s="171" t="s">
        <v>143</v>
      </c>
    </row>
    <row r="737" spans="1:65" s="2" customFormat="1" ht="37.9" customHeight="1" x14ac:dyDescent="0.2">
      <c r="A737" s="33"/>
      <c r="B737" s="146"/>
      <c r="C737" s="178" t="s">
        <v>997</v>
      </c>
      <c r="D737" s="198" t="s">
        <v>215</v>
      </c>
      <c r="E737" s="179" t="s">
        <v>998</v>
      </c>
      <c r="F737" s="180" t="s">
        <v>999</v>
      </c>
      <c r="G737" s="181" t="s">
        <v>178</v>
      </c>
      <c r="H737" s="182">
        <v>3</v>
      </c>
      <c r="I737" s="183"/>
      <c r="J737" s="184">
        <f>ROUND(I737*H737,2)</f>
        <v>0</v>
      </c>
      <c r="K737" s="185"/>
      <c r="L737" s="186"/>
      <c r="M737" s="187" t="s">
        <v>1</v>
      </c>
      <c r="N737" s="188" t="s">
        <v>41</v>
      </c>
      <c r="O737" s="59"/>
      <c r="P737" s="157">
        <f>O737*H737</f>
        <v>0</v>
      </c>
      <c r="Q737" s="157">
        <v>0</v>
      </c>
      <c r="R737" s="157">
        <f>Q737*H737</f>
        <v>0</v>
      </c>
      <c r="S737" s="157">
        <v>0</v>
      </c>
      <c r="T737" s="158">
        <f>S737*H737</f>
        <v>0</v>
      </c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R737" s="159" t="s">
        <v>210</v>
      </c>
      <c r="AT737" s="159" t="s">
        <v>215</v>
      </c>
      <c r="AU737" s="159" t="s">
        <v>151</v>
      </c>
      <c r="AY737" s="18" t="s">
        <v>143</v>
      </c>
      <c r="BE737" s="160">
        <f>IF(N737="základná",J737,0)</f>
        <v>0</v>
      </c>
      <c r="BF737" s="160">
        <f>IF(N737="znížená",J737,0)</f>
        <v>0</v>
      </c>
      <c r="BG737" s="160">
        <f>IF(N737="zákl. prenesená",J737,0)</f>
        <v>0</v>
      </c>
      <c r="BH737" s="160">
        <f>IF(N737="zníž. prenesená",J737,0)</f>
        <v>0</v>
      </c>
      <c r="BI737" s="160">
        <f>IF(N737="nulová",J737,0)</f>
        <v>0</v>
      </c>
      <c r="BJ737" s="18" t="s">
        <v>151</v>
      </c>
      <c r="BK737" s="160">
        <f>ROUND(I737*H737,2)</f>
        <v>0</v>
      </c>
      <c r="BL737" s="18" t="s">
        <v>182</v>
      </c>
      <c r="BM737" s="159" t="s">
        <v>1000</v>
      </c>
    </row>
    <row r="738" spans="1:65" s="13" customFormat="1" x14ac:dyDescent="0.2">
      <c r="B738" s="161"/>
      <c r="D738" s="162" t="s">
        <v>152</v>
      </c>
      <c r="E738" s="163" t="s">
        <v>1</v>
      </c>
      <c r="F738" s="164" t="s">
        <v>144</v>
      </c>
      <c r="H738" s="165">
        <v>3</v>
      </c>
      <c r="I738" s="166"/>
      <c r="L738" s="161"/>
      <c r="M738" s="167"/>
      <c r="N738" s="168"/>
      <c r="O738" s="168"/>
      <c r="P738" s="168"/>
      <c r="Q738" s="168"/>
      <c r="R738" s="168"/>
      <c r="S738" s="168"/>
      <c r="T738" s="169"/>
      <c r="AT738" s="163" t="s">
        <v>152</v>
      </c>
      <c r="AU738" s="163" t="s">
        <v>151</v>
      </c>
      <c r="AV738" s="13" t="s">
        <v>151</v>
      </c>
      <c r="AW738" s="13" t="s">
        <v>31</v>
      </c>
      <c r="AX738" s="13" t="s">
        <v>75</v>
      </c>
      <c r="AY738" s="163" t="s">
        <v>143</v>
      </c>
    </row>
    <row r="739" spans="1:65" s="14" customFormat="1" x14ac:dyDescent="0.2">
      <c r="B739" s="170"/>
      <c r="D739" s="162" t="s">
        <v>152</v>
      </c>
      <c r="E739" s="171" t="s">
        <v>1</v>
      </c>
      <c r="F739" s="172" t="s">
        <v>154</v>
      </c>
      <c r="H739" s="173">
        <v>3</v>
      </c>
      <c r="I739" s="174"/>
      <c r="L739" s="170"/>
      <c r="M739" s="175"/>
      <c r="N739" s="176"/>
      <c r="O739" s="176"/>
      <c r="P739" s="176"/>
      <c r="Q739" s="176"/>
      <c r="R739" s="176"/>
      <c r="S739" s="176"/>
      <c r="T739" s="177"/>
      <c r="AT739" s="171" t="s">
        <v>152</v>
      </c>
      <c r="AU739" s="171" t="s">
        <v>151</v>
      </c>
      <c r="AV739" s="14" t="s">
        <v>150</v>
      </c>
      <c r="AW739" s="14" t="s">
        <v>31</v>
      </c>
      <c r="AX739" s="14" t="s">
        <v>83</v>
      </c>
      <c r="AY739" s="171" t="s">
        <v>143</v>
      </c>
    </row>
    <row r="740" spans="1:65" s="2" customFormat="1" ht="14.45" customHeight="1" x14ac:dyDescent="0.2">
      <c r="A740" s="33"/>
      <c r="B740" s="146"/>
      <c r="C740" s="147" t="s">
        <v>1001</v>
      </c>
      <c r="D740" s="197" t="s">
        <v>146</v>
      </c>
      <c r="E740" s="148" t="s">
        <v>1002</v>
      </c>
      <c r="F740" s="149" t="s">
        <v>1003</v>
      </c>
      <c r="G740" s="150" t="s">
        <v>178</v>
      </c>
      <c r="H740" s="151">
        <v>3</v>
      </c>
      <c r="I740" s="152"/>
      <c r="J740" s="153">
        <f>ROUND(I740*H740,2)</f>
        <v>0</v>
      </c>
      <c r="K740" s="154"/>
      <c r="L740" s="34"/>
      <c r="M740" s="155" t="s">
        <v>1</v>
      </c>
      <c r="N740" s="156" t="s">
        <v>41</v>
      </c>
      <c r="O740" s="59"/>
      <c r="P740" s="157">
        <f>O740*H740</f>
        <v>0</v>
      </c>
      <c r="Q740" s="157">
        <v>0</v>
      </c>
      <c r="R740" s="157">
        <f>Q740*H740</f>
        <v>0</v>
      </c>
      <c r="S740" s="157">
        <v>0</v>
      </c>
      <c r="T740" s="158">
        <f>S740*H740</f>
        <v>0</v>
      </c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R740" s="159" t="s">
        <v>182</v>
      </c>
      <c r="AT740" s="159" t="s">
        <v>146</v>
      </c>
      <c r="AU740" s="159" t="s">
        <v>151</v>
      </c>
      <c r="AY740" s="18" t="s">
        <v>143</v>
      </c>
      <c r="BE740" s="160">
        <f>IF(N740="základná",J740,0)</f>
        <v>0</v>
      </c>
      <c r="BF740" s="160">
        <f>IF(N740="znížená",J740,0)</f>
        <v>0</v>
      </c>
      <c r="BG740" s="160">
        <f>IF(N740="zákl. prenesená",J740,0)</f>
        <v>0</v>
      </c>
      <c r="BH740" s="160">
        <f>IF(N740="zníž. prenesená",J740,0)</f>
        <v>0</v>
      </c>
      <c r="BI740" s="160">
        <f>IF(N740="nulová",J740,0)</f>
        <v>0</v>
      </c>
      <c r="BJ740" s="18" t="s">
        <v>151</v>
      </c>
      <c r="BK740" s="160">
        <f>ROUND(I740*H740,2)</f>
        <v>0</v>
      </c>
      <c r="BL740" s="18" t="s">
        <v>182</v>
      </c>
      <c r="BM740" s="159" t="s">
        <v>1004</v>
      </c>
    </row>
    <row r="741" spans="1:65" s="13" customFormat="1" x14ac:dyDescent="0.2">
      <c r="B741" s="161"/>
      <c r="D741" s="162" t="s">
        <v>152</v>
      </c>
      <c r="E741" s="163" t="s">
        <v>1</v>
      </c>
      <c r="F741" s="164" t="s">
        <v>144</v>
      </c>
      <c r="H741" s="165">
        <v>3</v>
      </c>
      <c r="I741" s="166"/>
      <c r="L741" s="161"/>
      <c r="M741" s="167"/>
      <c r="N741" s="168"/>
      <c r="O741" s="168"/>
      <c r="P741" s="168"/>
      <c r="Q741" s="168"/>
      <c r="R741" s="168"/>
      <c r="S741" s="168"/>
      <c r="T741" s="169"/>
      <c r="AT741" s="163" t="s">
        <v>152</v>
      </c>
      <c r="AU741" s="163" t="s">
        <v>151</v>
      </c>
      <c r="AV741" s="13" t="s">
        <v>151</v>
      </c>
      <c r="AW741" s="13" t="s">
        <v>31</v>
      </c>
      <c r="AX741" s="13" t="s">
        <v>75</v>
      </c>
      <c r="AY741" s="163" t="s">
        <v>143</v>
      </c>
    </row>
    <row r="742" spans="1:65" s="14" customFormat="1" x14ac:dyDescent="0.2">
      <c r="B742" s="170"/>
      <c r="D742" s="162" t="s">
        <v>152</v>
      </c>
      <c r="E742" s="171" t="s">
        <v>1</v>
      </c>
      <c r="F742" s="172" t="s">
        <v>154</v>
      </c>
      <c r="H742" s="173">
        <v>3</v>
      </c>
      <c r="I742" s="174"/>
      <c r="L742" s="170"/>
      <c r="M742" s="175"/>
      <c r="N742" s="176"/>
      <c r="O742" s="176"/>
      <c r="P742" s="176"/>
      <c r="Q742" s="176"/>
      <c r="R742" s="176"/>
      <c r="S742" s="176"/>
      <c r="T742" s="177"/>
      <c r="AT742" s="171" t="s">
        <v>152</v>
      </c>
      <c r="AU742" s="171" t="s">
        <v>151</v>
      </c>
      <c r="AV742" s="14" t="s">
        <v>150</v>
      </c>
      <c r="AW742" s="14" t="s">
        <v>31</v>
      </c>
      <c r="AX742" s="14" t="s">
        <v>83</v>
      </c>
      <c r="AY742" s="171" t="s">
        <v>143</v>
      </c>
    </row>
    <row r="743" spans="1:65" s="2" customFormat="1" ht="14.45" customHeight="1" x14ac:dyDescent="0.2">
      <c r="A743" s="33"/>
      <c r="B743" s="146"/>
      <c r="C743" s="178" t="s">
        <v>1005</v>
      </c>
      <c r="D743" s="198" t="s">
        <v>215</v>
      </c>
      <c r="E743" s="179" t="s">
        <v>1006</v>
      </c>
      <c r="F743" s="180" t="s">
        <v>1007</v>
      </c>
      <c r="G743" s="181" t="s">
        <v>178</v>
      </c>
      <c r="H743" s="182">
        <v>3</v>
      </c>
      <c r="I743" s="183"/>
      <c r="J743" s="184">
        <f>ROUND(I743*H743,2)</f>
        <v>0</v>
      </c>
      <c r="K743" s="185"/>
      <c r="L743" s="186"/>
      <c r="M743" s="187" t="s">
        <v>1</v>
      </c>
      <c r="N743" s="188" t="s">
        <v>41</v>
      </c>
      <c r="O743" s="59"/>
      <c r="P743" s="157">
        <f>O743*H743</f>
        <v>0</v>
      </c>
      <c r="Q743" s="157">
        <v>0</v>
      </c>
      <c r="R743" s="157">
        <f>Q743*H743</f>
        <v>0</v>
      </c>
      <c r="S743" s="157">
        <v>0</v>
      </c>
      <c r="T743" s="158">
        <f>S743*H743</f>
        <v>0</v>
      </c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R743" s="159" t="s">
        <v>210</v>
      </c>
      <c r="AT743" s="159" t="s">
        <v>215</v>
      </c>
      <c r="AU743" s="159" t="s">
        <v>151</v>
      </c>
      <c r="AY743" s="18" t="s">
        <v>143</v>
      </c>
      <c r="BE743" s="160">
        <f>IF(N743="základná",J743,0)</f>
        <v>0</v>
      </c>
      <c r="BF743" s="160">
        <f>IF(N743="znížená",J743,0)</f>
        <v>0</v>
      </c>
      <c r="BG743" s="160">
        <f>IF(N743="zákl. prenesená",J743,0)</f>
        <v>0</v>
      </c>
      <c r="BH743" s="160">
        <f>IF(N743="zníž. prenesená",J743,0)</f>
        <v>0</v>
      </c>
      <c r="BI743" s="160">
        <f>IF(N743="nulová",J743,0)</f>
        <v>0</v>
      </c>
      <c r="BJ743" s="18" t="s">
        <v>151</v>
      </c>
      <c r="BK743" s="160">
        <f>ROUND(I743*H743,2)</f>
        <v>0</v>
      </c>
      <c r="BL743" s="18" t="s">
        <v>182</v>
      </c>
      <c r="BM743" s="159" t="s">
        <v>1008</v>
      </c>
    </row>
    <row r="744" spans="1:65" s="13" customFormat="1" x14ac:dyDescent="0.2">
      <c r="B744" s="161"/>
      <c r="D744" s="162" t="s">
        <v>152</v>
      </c>
      <c r="E744" s="163" t="s">
        <v>1</v>
      </c>
      <c r="F744" s="164" t="s">
        <v>144</v>
      </c>
      <c r="H744" s="165">
        <v>3</v>
      </c>
      <c r="I744" s="166"/>
      <c r="L744" s="161"/>
      <c r="M744" s="167"/>
      <c r="N744" s="168"/>
      <c r="O744" s="168"/>
      <c r="P744" s="168"/>
      <c r="Q744" s="168"/>
      <c r="R744" s="168"/>
      <c r="S744" s="168"/>
      <c r="T744" s="169"/>
      <c r="AT744" s="163" t="s">
        <v>152</v>
      </c>
      <c r="AU744" s="163" t="s">
        <v>151</v>
      </c>
      <c r="AV744" s="13" t="s">
        <v>151</v>
      </c>
      <c r="AW744" s="13" t="s">
        <v>31</v>
      </c>
      <c r="AX744" s="13" t="s">
        <v>75</v>
      </c>
      <c r="AY744" s="163" t="s">
        <v>143</v>
      </c>
    </row>
    <row r="745" spans="1:65" s="14" customFormat="1" x14ac:dyDescent="0.2">
      <c r="B745" s="170"/>
      <c r="D745" s="162" t="s">
        <v>152</v>
      </c>
      <c r="E745" s="171" t="s">
        <v>1</v>
      </c>
      <c r="F745" s="172" t="s">
        <v>154</v>
      </c>
      <c r="H745" s="173">
        <v>3</v>
      </c>
      <c r="I745" s="174"/>
      <c r="L745" s="170"/>
      <c r="M745" s="175"/>
      <c r="N745" s="176"/>
      <c r="O745" s="176"/>
      <c r="P745" s="176"/>
      <c r="Q745" s="176"/>
      <c r="R745" s="176"/>
      <c r="S745" s="176"/>
      <c r="T745" s="177"/>
      <c r="AT745" s="171" t="s">
        <v>152</v>
      </c>
      <c r="AU745" s="171" t="s">
        <v>151</v>
      </c>
      <c r="AV745" s="14" t="s">
        <v>150</v>
      </c>
      <c r="AW745" s="14" t="s">
        <v>31</v>
      </c>
      <c r="AX745" s="14" t="s">
        <v>83</v>
      </c>
      <c r="AY745" s="171" t="s">
        <v>143</v>
      </c>
    </row>
    <row r="746" spans="1:65" s="2" customFormat="1" ht="24.2" customHeight="1" x14ac:dyDescent="0.2">
      <c r="A746" s="33"/>
      <c r="B746" s="146"/>
      <c r="C746" s="147" t="s">
        <v>606</v>
      </c>
      <c r="D746" s="197" t="s">
        <v>146</v>
      </c>
      <c r="E746" s="148" t="s">
        <v>1009</v>
      </c>
      <c r="F746" s="149" t="s">
        <v>1010</v>
      </c>
      <c r="G746" s="150" t="s">
        <v>178</v>
      </c>
      <c r="H746" s="151">
        <v>3</v>
      </c>
      <c r="I746" s="152"/>
      <c r="J746" s="153">
        <f>ROUND(I746*H746,2)</f>
        <v>0</v>
      </c>
      <c r="K746" s="154"/>
      <c r="L746" s="34"/>
      <c r="M746" s="155" t="s">
        <v>1</v>
      </c>
      <c r="N746" s="156" t="s">
        <v>41</v>
      </c>
      <c r="O746" s="59"/>
      <c r="P746" s="157">
        <f>O746*H746</f>
        <v>0</v>
      </c>
      <c r="Q746" s="157">
        <v>0</v>
      </c>
      <c r="R746" s="157">
        <f>Q746*H746</f>
        <v>0</v>
      </c>
      <c r="S746" s="157">
        <v>0</v>
      </c>
      <c r="T746" s="158">
        <f>S746*H746</f>
        <v>0</v>
      </c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R746" s="159" t="s">
        <v>182</v>
      </c>
      <c r="AT746" s="159" t="s">
        <v>146</v>
      </c>
      <c r="AU746" s="159" t="s">
        <v>151</v>
      </c>
      <c r="AY746" s="18" t="s">
        <v>143</v>
      </c>
      <c r="BE746" s="160">
        <f>IF(N746="základná",J746,0)</f>
        <v>0</v>
      </c>
      <c r="BF746" s="160">
        <f>IF(N746="znížená",J746,0)</f>
        <v>0</v>
      </c>
      <c r="BG746" s="160">
        <f>IF(N746="zákl. prenesená",J746,0)</f>
        <v>0</v>
      </c>
      <c r="BH746" s="160">
        <f>IF(N746="zníž. prenesená",J746,0)</f>
        <v>0</v>
      </c>
      <c r="BI746" s="160">
        <f>IF(N746="nulová",J746,0)</f>
        <v>0</v>
      </c>
      <c r="BJ746" s="18" t="s">
        <v>151</v>
      </c>
      <c r="BK746" s="160">
        <f>ROUND(I746*H746,2)</f>
        <v>0</v>
      </c>
      <c r="BL746" s="18" t="s">
        <v>182</v>
      </c>
      <c r="BM746" s="159" t="s">
        <v>1011</v>
      </c>
    </row>
    <row r="747" spans="1:65" s="13" customFormat="1" x14ac:dyDescent="0.2">
      <c r="B747" s="161"/>
      <c r="D747" s="162" t="s">
        <v>152</v>
      </c>
      <c r="E747" s="163" t="s">
        <v>1</v>
      </c>
      <c r="F747" s="164" t="s">
        <v>144</v>
      </c>
      <c r="H747" s="165">
        <v>3</v>
      </c>
      <c r="I747" s="166"/>
      <c r="L747" s="161"/>
      <c r="M747" s="167"/>
      <c r="N747" s="168"/>
      <c r="O747" s="168"/>
      <c r="P747" s="168"/>
      <c r="Q747" s="168"/>
      <c r="R747" s="168"/>
      <c r="S747" s="168"/>
      <c r="T747" s="169"/>
      <c r="AT747" s="163" t="s">
        <v>152</v>
      </c>
      <c r="AU747" s="163" t="s">
        <v>151</v>
      </c>
      <c r="AV747" s="13" t="s">
        <v>151</v>
      </c>
      <c r="AW747" s="13" t="s">
        <v>31</v>
      </c>
      <c r="AX747" s="13" t="s">
        <v>75</v>
      </c>
      <c r="AY747" s="163" t="s">
        <v>143</v>
      </c>
    </row>
    <row r="748" spans="1:65" s="14" customFormat="1" x14ac:dyDescent="0.2">
      <c r="B748" s="170"/>
      <c r="D748" s="162" t="s">
        <v>152</v>
      </c>
      <c r="E748" s="171" t="s">
        <v>1</v>
      </c>
      <c r="F748" s="172" t="s">
        <v>154</v>
      </c>
      <c r="H748" s="173">
        <v>3</v>
      </c>
      <c r="I748" s="174"/>
      <c r="L748" s="170"/>
      <c r="M748" s="175"/>
      <c r="N748" s="176"/>
      <c r="O748" s="176"/>
      <c r="P748" s="176"/>
      <c r="Q748" s="176"/>
      <c r="R748" s="176"/>
      <c r="S748" s="176"/>
      <c r="T748" s="177"/>
      <c r="AT748" s="171" t="s">
        <v>152</v>
      </c>
      <c r="AU748" s="171" t="s">
        <v>151</v>
      </c>
      <c r="AV748" s="14" t="s">
        <v>150</v>
      </c>
      <c r="AW748" s="14" t="s">
        <v>31</v>
      </c>
      <c r="AX748" s="14" t="s">
        <v>83</v>
      </c>
      <c r="AY748" s="171" t="s">
        <v>143</v>
      </c>
    </row>
    <row r="749" spans="1:65" s="2" customFormat="1" ht="14.45" customHeight="1" x14ac:dyDescent="0.2">
      <c r="A749" s="33"/>
      <c r="B749" s="146"/>
      <c r="C749" s="178" t="s">
        <v>1012</v>
      </c>
      <c r="D749" s="198" t="s">
        <v>215</v>
      </c>
      <c r="E749" s="179" t="s">
        <v>1013</v>
      </c>
      <c r="F749" s="180" t="s">
        <v>1014</v>
      </c>
      <c r="G749" s="181" t="s">
        <v>178</v>
      </c>
      <c r="H749" s="182">
        <v>3</v>
      </c>
      <c r="I749" s="183"/>
      <c r="J749" s="184">
        <f>ROUND(I749*H749,2)</f>
        <v>0</v>
      </c>
      <c r="K749" s="185"/>
      <c r="L749" s="186"/>
      <c r="M749" s="187" t="s">
        <v>1</v>
      </c>
      <c r="N749" s="188" t="s">
        <v>41</v>
      </c>
      <c r="O749" s="59"/>
      <c r="P749" s="157">
        <f>O749*H749</f>
        <v>0</v>
      </c>
      <c r="Q749" s="157">
        <v>0</v>
      </c>
      <c r="R749" s="157">
        <f>Q749*H749</f>
        <v>0</v>
      </c>
      <c r="S749" s="157">
        <v>0</v>
      </c>
      <c r="T749" s="158">
        <f>S749*H749</f>
        <v>0</v>
      </c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R749" s="159" t="s">
        <v>210</v>
      </c>
      <c r="AT749" s="159" t="s">
        <v>215</v>
      </c>
      <c r="AU749" s="159" t="s">
        <v>151</v>
      </c>
      <c r="AY749" s="18" t="s">
        <v>143</v>
      </c>
      <c r="BE749" s="160">
        <f>IF(N749="základná",J749,0)</f>
        <v>0</v>
      </c>
      <c r="BF749" s="160">
        <f>IF(N749="znížená",J749,0)</f>
        <v>0</v>
      </c>
      <c r="BG749" s="160">
        <f>IF(N749="zákl. prenesená",J749,0)</f>
        <v>0</v>
      </c>
      <c r="BH749" s="160">
        <f>IF(N749="zníž. prenesená",J749,0)</f>
        <v>0</v>
      </c>
      <c r="BI749" s="160">
        <f>IF(N749="nulová",J749,0)</f>
        <v>0</v>
      </c>
      <c r="BJ749" s="18" t="s">
        <v>151</v>
      </c>
      <c r="BK749" s="160">
        <f>ROUND(I749*H749,2)</f>
        <v>0</v>
      </c>
      <c r="BL749" s="18" t="s">
        <v>182</v>
      </c>
      <c r="BM749" s="159" t="s">
        <v>1015</v>
      </c>
    </row>
    <row r="750" spans="1:65" s="13" customFormat="1" x14ac:dyDescent="0.2">
      <c r="B750" s="161"/>
      <c r="D750" s="162" t="s">
        <v>152</v>
      </c>
      <c r="E750" s="163" t="s">
        <v>1</v>
      </c>
      <c r="F750" s="164" t="s">
        <v>144</v>
      </c>
      <c r="H750" s="165">
        <v>3</v>
      </c>
      <c r="I750" s="166"/>
      <c r="L750" s="161"/>
      <c r="M750" s="167"/>
      <c r="N750" s="168"/>
      <c r="O750" s="168"/>
      <c r="P750" s="168"/>
      <c r="Q750" s="168"/>
      <c r="R750" s="168"/>
      <c r="S750" s="168"/>
      <c r="T750" s="169"/>
      <c r="AT750" s="163" t="s">
        <v>152</v>
      </c>
      <c r="AU750" s="163" t="s">
        <v>151</v>
      </c>
      <c r="AV750" s="13" t="s">
        <v>151</v>
      </c>
      <c r="AW750" s="13" t="s">
        <v>31</v>
      </c>
      <c r="AX750" s="13" t="s">
        <v>75</v>
      </c>
      <c r="AY750" s="163" t="s">
        <v>143</v>
      </c>
    </row>
    <row r="751" spans="1:65" s="14" customFormat="1" x14ac:dyDescent="0.2">
      <c r="B751" s="170"/>
      <c r="D751" s="162" t="s">
        <v>152</v>
      </c>
      <c r="E751" s="171" t="s">
        <v>1</v>
      </c>
      <c r="F751" s="172" t="s">
        <v>154</v>
      </c>
      <c r="H751" s="173">
        <v>3</v>
      </c>
      <c r="I751" s="174"/>
      <c r="L751" s="170"/>
      <c r="M751" s="175"/>
      <c r="N751" s="176"/>
      <c r="O751" s="176"/>
      <c r="P751" s="176"/>
      <c r="Q751" s="176"/>
      <c r="R751" s="176"/>
      <c r="S751" s="176"/>
      <c r="T751" s="177"/>
      <c r="AT751" s="171" t="s">
        <v>152</v>
      </c>
      <c r="AU751" s="171" t="s">
        <v>151</v>
      </c>
      <c r="AV751" s="14" t="s">
        <v>150</v>
      </c>
      <c r="AW751" s="14" t="s">
        <v>31</v>
      </c>
      <c r="AX751" s="14" t="s">
        <v>83</v>
      </c>
      <c r="AY751" s="171" t="s">
        <v>143</v>
      </c>
    </row>
    <row r="752" spans="1:65" s="2" customFormat="1" ht="24.2" customHeight="1" x14ac:dyDescent="0.2">
      <c r="A752" s="33"/>
      <c r="B752" s="146"/>
      <c r="C752" s="147" t="s">
        <v>1016</v>
      </c>
      <c r="D752" s="197" t="s">
        <v>146</v>
      </c>
      <c r="E752" s="148" t="s">
        <v>1017</v>
      </c>
      <c r="F752" s="149" t="s">
        <v>1018</v>
      </c>
      <c r="G752" s="150" t="s">
        <v>962</v>
      </c>
      <c r="H752" s="151">
        <v>5</v>
      </c>
      <c r="I752" s="152"/>
      <c r="J752" s="153">
        <f>ROUND(I752*H752,2)</f>
        <v>0</v>
      </c>
      <c r="K752" s="154"/>
      <c r="L752" s="34"/>
      <c r="M752" s="155" t="s">
        <v>1</v>
      </c>
      <c r="N752" s="156" t="s">
        <v>41</v>
      </c>
      <c r="O752" s="59"/>
      <c r="P752" s="157">
        <f>O752*H752</f>
        <v>0</v>
      </c>
      <c r="Q752" s="157">
        <v>0</v>
      </c>
      <c r="R752" s="157">
        <f>Q752*H752</f>
        <v>0</v>
      </c>
      <c r="S752" s="157">
        <v>0</v>
      </c>
      <c r="T752" s="158">
        <f>S752*H752</f>
        <v>0</v>
      </c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R752" s="159" t="s">
        <v>182</v>
      </c>
      <c r="AT752" s="159" t="s">
        <v>146</v>
      </c>
      <c r="AU752" s="159" t="s">
        <v>151</v>
      </c>
      <c r="AY752" s="18" t="s">
        <v>143</v>
      </c>
      <c r="BE752" s="160">
        <f>IF(N752="základná",J752,0)</f>
        <v>0</v>
      </c>
      <c r="BF752" s="160">
        <f>IF(N752="znížená",J752,0)</f>
        <v>0</v>
      </c>
      <c r="BG752" s="160">
        <f>IF(N752="zákl. prenesená",J752,0)</f>
        <v>0</v>
      </c>
      <c r="BH752" s="160">
        <f>IF(N752="zníž. prenesená",J752,0)</f>
        <v>0</v>
      </c>
      <c r="BI752" s="160">
        <f>IF(N752="nulová",J752,0)</f>
        <v>0</v>
      </c>
      <c r="BJ752" s="18" t="s">
        <v>151</v>
      </c>
      <c r="BK752" s="160">
        <f>ROUND(I752*H752,2)</f>
        <v>0</v>
      </c>
      <c r="BL752" s="18" t="s">
        <v>182</v>
      </c>
      <c r="BM752" s="159" t="s">
        <v>1019</v>
      </c>
    </row>
    <row r="753" spans="1:65" s="13" customFormat="1" x14ac:dyDescent="0.2">
      <c r="B753" s="161"/>
      <c r="D753" s="162" t="s">
        <v>152</v>
      </c>
      <c r="E753" s="163" t="s">
        <v>1</v>
      </c>
      <c r="F753" s="164" t="s">
        <v>165</v>
      </c>
      <c r="H753" s="165">
        <v>5</v>
      </c>
      <c r="I753" s="166"/>
      <c r="L753" s="161"/>
      <c r="M753" s="167"/>
      <c r="N753" s="168"/>
      <c r="O753" s="168"/>
      <c r="P753" s="168"/>
      <c r="Q753" s="168"/>
      <c r="R753" s="168"/>
      <c r="S753" s="168"/>
      <c r="T753" s="169"/>
      <c r="AT753" s="163" t="s">
        <v>152</v>
      </c>
      <c r="AU753" s="163" t="s">
        <v>151</v>
      </c>
      <c r="AV753" s="13" t="s">
        <v>151</v>
      </c>
      <c r="AW753" s="13" t="s">
        <v>31</v>
      </c>
      <c r="AX753" s="13" t="s">
        <v>75</v>
      </c>
      <c r="AY753" s="163" t="s">
        <v>143</v>
      </c>
    </row>
    <row r="754" spans="1:65" s="14" customFormat="1" x14ac:dyDescent="0.2">
      <c r="B754" s="170"/>
      <c r="D754" s="162" t="s">
        <v>152</v>
      </c>
      <c r="E754" s="171" t="s">
        <v>1</v>
      </c>
      <c r="F754" s="172" t="s">
        <v>154</v>
      </c>
      <c r="H754" s="173">
        <v>5</v>
      </c>
      <c r="I754" s="174"/>
      <c r="L754" s="170"/>
      <c r="M754" s="175"/>
      <c r="N754" s="176"/>
      <c r="O754" s="176"/>
      <c r="P754" s="176"/>
      <c r="Q754" s="176"/>
      <c r="R754" s="176"/>
      <c r="S754" s="176"/>
      <c r="T754" s="177"/>
      <c r="AT754" s="171" t="s">
        <v>152</v>
      </c>
      <c r="AU754" s="171" t="s">
        <v>151</v>
      </c>
      <c r="AV754" s="14" t="s">
        <v>150</v>
      </c>
      <c r="AW754" s="14" t="s">
        <v>31</v>
      </c>
      <c r="AX754" s="14" t="s">
        <v>83</v>
      </c>
      <c r="AY754" s="171" t="s">
        <v>143</v>
      </c>
    </row>
    <row r="755" spans="1:65" s="2" customFormat="1" ht="24.2" customHeight="1" x14ac:dyDescent="0.2">
      <c r="A755" s="33"/>
      <c r="B755" s="146"/>
      <c r="C755" s="147" t="s">
        <v>1020</v>
      </c>
      <c r="D755" s="197" t="s">
        <v>146</v>
      </c>
      <c r="E755" s="148" t="s">
        <v>1021</v>
      </c>
      <c r="F755" s="149" t="s">
        <v>1022</v>
      </c>
      <c r="G755" s="150" t="s">
        <v>178</v>
      </c>
      <c r="H755" s="151">
        <v>5</v>
      </c>
      <c r="I755" s="152"/>
      <c r="J755" s="153">
        <f>ROUND(I755*H755,2)</f>
        <v>0</v>
      </c>
      <c r="K755" s="154"/>
      <c r="L755" s="34"/>
      <c r="M755" s="155" t="s">
        <v>1</v>
      </c>
      <c r="N755" s="156" t="s">
        <v>41</v>
      </c>
      <c r="O755" s="59"/>
      <c r="P755" s="157">
        <f>O755*H755</f>
        <v>0</v>
      </c>
      <c r="Q755" s="157">
        <v>0</v>
      </c>
      <c r="R755" s="157">
        <f>Q755*H755</f>
        <v>0</v>
      </c>
      <c r="S755" s="157">
        <v>0</v>
      </c>
      <c r="T755" s="158">
        <f>S755*H755</f>
        <v>0</v>
      </c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R755" s="159" t="s">
        <v>182</v>
      </c>
      <c r="AT755" s="159" t="s">
        <v>146</v>
      </c>
      <c r="AU755" s="159" t="s">
        <v>151</v>
      </c>
      <c r="AY755" s="18" t="s">
        <v>143</v>
      </c>
      <c r="BE755" s="160">
        <f>IF(N755="základná",J755,0)</f>
        <v>0</v>
      </c>
      <c r="BF755" s="160">
        <f>IF(N755="znížená",J755,0)</f>
        <v>0</v>
      </c>
      <c r="BG755" s="160">
        <f>IF(N755="zákl. prenesená",J755,0)</f>
        <v>0</v>
      </c>
      <c r="BH755" s="160">
        <f>IF(N755="zníž. prenesená",J755,0)</f>
        <v>0</v>
      </c>
      <c r="BI755" s="160">
        <f>IF(N755="nulová",J755,0)</f>
        <v>0</v>
      </c>
      <c r="BJ755" s="18" t="s">
        <v>151</v>
      </c>
      <c r="BK755" s="160">
        <f>ROUND(I755*H755,2)</f>
        <v>0</v>
      </c>
      <c r="BL755" s="18" t="s">
        <v>182</v>
      </c>
      <c r="BM755" s="159" t="s">
        <v>1023</v>
      </c>
    </row>
    <row r="756" spans="1:65" s="13" customFormat="1" x14ac:dyDescent="0.2">
      <c r="B756" s="161"/>
      <c r="D756" s="162" t="s">
        <v>152</v>
      </c>
      <c r="E756" s="163" t="s">
        <v>1</v>
      </c>
      <c r="F756" s="164" t="s">
        <v>165</v>
      </c>
      <c r="H756" s="165">
        <v>5</v>
      </c>
      <c r="I756" s="166"/>
      <c r="L756" s="161"/>
      <c r="M756" s="167"/>
      <c r="N756" s="168"/>
      <c r="O756" s="168"/>
      <c r="P756" s="168"/>
      <c r="Q756" s="168"/>
      <c r="R756" s="168"/>
      <c r="S756" s="168"/>
      <c r="T756" s="169"/>
      <c r="AT756" s="163" t="s">
        <v>152</v>
      </c>
      <c r="AU756" s="163" t="s">
        <v>151</v>
      </c>
      <c r="AV756" s="13" t="s">
        <v>151</v>
      </c>
      <c r="AW756" s="13" t="s">
        <v>31</v>
      </c>
      <c r="AX756" s="13" t="s">
        <v>75</v>
      </c>
      <c r="AY756" s="163" t="s">
        <v>143</v>
      </c>
    </row>
    <row r="757" spans="1:65" s="14" customFormat="1" x14ac:dyDescent="0.2">
      <c r="B757" s="170"/>
      <c r="D757" s="162" t="s">
        <v>152</v>
      </c>
      <c r="E757" s="171" t="s">
        <v>1</v>
      </c>
      <c r="F757" s="172" t="s">
        <v>154</v>
      </c>
      <c r="H757" s="173">
        <v>5</v>
      </c>
      <c r="I757" s="174"/>
      <c r="L757" s="170"/>
      <c r="M757" s="175"/>
      <c r="N757" s="176"/>
      <c r="O757" s="176"/>
      <c r="P757" s="176"/>
      <c r="Q757" s="176"/>
      <c r="R757" s="176"/>
      <c r="S757" s="176"/>
      <c r="T757" s="177"/>
      <c r="AT757" s="171" t="s">
        <v>152</v>
      </c>
      <c r="AU757" s="171" t="s">
        <v>151</v>
      </c>
      <c r="AV757" s="14" t="s">
        <v>150</v>
      </c>
      <c r="AW757" s="14" t="s">
        <v>31</v>
      </c>
      <c r="AX757" s="14" t="s">
        <v>83</v>
      </c>
      <c r="AY757" s="171" t="s">
        <v>143</v>
      </c>
    </row>
    <row r="758" spans="1:65" s="2" customFormat="1" ht="14.45" customHeight="1" x14ac:dyDescent="0.2">
      <c r="A758" s="33"/>
      <c r="B758" s="146"/>
      <c r="C758" s="178" t="s">
        <v>613</v>
      </c>
      <c r="D758" s="198" t="s">
        <v>215</v>
      </c>
      <c r="E758" s="179" t="s">
        <v>1024</v>
      </c>
      <c r="F758" s="180" t="s">
        <v>1025</v>
      </c>
      <c r="G758" s="181" t="s">
        <v>178</v>
      </c>
      <c r="H758" s="182">
        <v>5</v>
      </c>
      <c r="I758" s="183"/>
      <c r="J758" s="184">
        <f>ROUND(I758*H758,2)</f>
        <v>0</v>
      </c>
      <c r="K758" s="185"/>
      <c r="L758" s="186"/>
      <c r="M758" s="187" t="s">
        <v>1</v>
      </c>
      <c r="N758" s="188" t="s">
        <v>41</v>
      </c>
      <c r="O758" s="59"/>
      <c r="P758" s="157">
        <f>O758*H758</f>
        <v>0</v>
      </c>
      <c r="Q758" s="157">
        <v>0</v>
      </c>
      <c r="R758" s="157">
        <f>Q758*H758</f>
        <v>0</v>
      </c>
      <c r="S758" s="157">
        <v>0</v>
      </c>
      <c r="T758" s="158">
        <f>S758*H758</f>
        <v>0</v>
      </c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R758" s="159" t="s">
        <v>210</v>
      </c>
      <c r="AT758" s="159" t="s">
        <v>215</v>
      </c>
      <c r="AU758" s="159" t="s">
        <v>151</v>
      </c>
      <c r="AY758" s="18" t="s">
        <v>143</v>
      </c>
      <c r="BE758" s="160">
        <f>IF(N758="základná",J758,0)</f>
        <v>0</v>
      </c>
      <c r="BF758" s="160">
        <f>IF(N758="znížená",J758,0)</f>
        <v>0</v>
      </c>
      <c r="BG758" s="160">
        <f>IF(N758="zákl. prenesená",J758,0)</f>
        <v>0</v>
      </c>
      <c r="BH758" s="160">
        <f>IF(N758="zníž. prenesená",J758,0)</f>
        <v>0</v>
      </c>
      <c r="BI758" s="160">
        <f>IF(N758="nulová",J758,0)</f>
        <v>0</v>
      </c>
      <c r="BJ758" s="18" t="s">
        <v>151</v>
      </c>
      <c r="BK758" s="160">
        <f>ROUND(I758*H758,2)</f>
        <v>0</v>
      </c>
      <c r="BL758" s="18" t="s">
        <v>182</v>
      </c>
      <c r="BM758" s="159" t="s">
        <v>1026</v>
      </c>
    </row>
    <row r="759" spans="1:65" s="13" customFormat="1" x14ac:dyDescent="0.2">
      <c r="B759" s="161"/>
      <c r="D759" s="162" t="s">
        <v>152</v>
      </c>
      <c r="E759" s="163" t="s">
        <v>1</v>
      </c>
      <c r="F759" s="164" t="s">
        <v>165</v>
      </c>
      <c r="H759" s="165">
        <v>5</v>
      </c>
      <c r="I759" s="166"/>
      <c r="L759" s="161"/>
      <c r="M759" s="167"/>
      <c r="N759" s="168"/>
      <c r="O759" s="168"/>
      <c r="P759" s="168"/>
      <c r="Q759" s="168"/>
      <c r="R759" s="168"/>
      <c r="S759" s="168"/>
      <c r="T759" s="169"/>
      <c r="AT759" s="163" t="s">
        <v>152</v>
      </c>
      <c r="AU759" s="163" t="s">
        <v>151</v>
      </c>
      <c r="AV759" s="13" t="s">
        <v>151</v>
      </c>
      <c r="AW759" s="13" t="s">
        <v>31</v>
      </c>
      <c r="AX759" s="13" t="s">
        <v>75</v>
      </c>
      <c r="AY759" s="163" t="s">
        <v>143</v>
      </c>
    </row>
    <row r="760" spans="1:65" s="14" customFormat="1" x14ac:dyDescent="0.2">
      <c r="B760" s="170"/>
      <c r="D760" s="162" t="s">
        <v>152</v>
      </c>
      <c r="E760" s="171" t="s">
        <v>1</v>
      </c>
      <c r="F760" s="172" t="s">
        <v>154</v>
      </c>
      <c r="H760" s="173">
        <v>5</v>
      </c>
      <c r="I760" s="174"/>
      <c r="L760" s="170"/>
      <c r="M760" s="175"/>
      <c r="N760" s="176"/>
      <c r="O760" s="176"/>
      <c r="P760" s="176"/>
      <c r="Q760" s="176"/>
      <c r="R760" s="176"/>
      <c r="S760" s="176"/>
      <c r="T760" s="177"/>
      <c r="AT760" s="171" t="s">
        <v>152</v>
      </c>
      <c r="AU760" s="171" t="s">
        <v>151</v>
      </c>
      <c r="AV760" s="14" t="s">
        <v>150</v>
      </c>
      <c r="AW760" s="14" t="s">
        <v>31</v>
      </c>
      <c r="AX760" s="14" t="s">
        <v>83</v>
      </c>
      <c r="AY760" s="171" t="s">
        <v>143</v>
      </c>
    </row>
    <row r="761" spans="1:65" s="2" customFormat="1" ht="14.45" customHeight="1" x14ac:dyDescent="0.2">
      <c r="A761" s="33"/>
      <c r="B761" s="146"/>
      <c r="C761" s="178" t="s">
        <v>1027</v>
      </c>
      <c r="D761" s="198" t="s">
        <v>215</v>
      </c>
      <c r="E761" s="179" t="s">
        <v>1028</v>
      </c>
      <c r="F761" s="180" t="s">
        <v>1029</v>
      </c>
      <c r="G761" s="181" t="s">
        <v>178</v>
      </c>
      <c r="H761" s="182">
        <v>0</v>
      </c>
      <c r="I761" s="183"/>
      <c r="J761" s="184">
        <f>ROUND(I761*H761,2)</f>
        <v>0</v>
      </c>
      <c r="K761" s="185"/>
      <c r="L761" s="186"/>
      <c r="M761" s="187" t="s">
        <v>1</v>
      </c>
      <c r="N761" s="188" t="s">
        <v>41</v>
      </c>
      <c r="O761" s="59"/>
      <c r="P761" s="157">
        <f>O761*H761</f>
        <v>0</v>
      </c>
      <c r="Q761" s="157">
        <v>0</v>
      </c>
      <c r="R761" s="157">
        <f>Q761*H761</f>
        <v>0</v>
      </c>
      <c r="S761" s="157">
        <v>0</v>
      </c>
      <c r="T761" s="158">
        <f>S761*H761</f>
        <v>0</v>
      </c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R761" s="159" t="s">
        <v>210</v>
      </c>
      <c r="AT761" s="159" t="s">
        <v>215</v>
      </c>
      <c r="AU761" s="159" t="s">
        <v>151</v>
      </c>
      <c r="AY761" s="18" t="s">
        <v>143</v>
      </c>
      <c r="BE761" s="160">
        <f>IF(N761="základná",J761,0)</f>
        <v>0</v>
      </c>
      <c r="BF761" s="160">
        <f>IF(N761="znížená",J761,0)</f>
        <v>0</v>
      </c>
      <c r="BG761" s="160">
        <f>IF(N761="zákl. prenesená",J761,0)</f>
        <v>0</v>
      </c>
      <c r="BH761" s="160">
        <f>IF(N761="zníž. prenesená",J761,0)</f>
        <v>0</v>
      </c>
      <c r="BI761" s="160">
        <f>IF(N761="nulová",J761,0)</f>
        <v>0</v>
      </c>
      <c r="BJ761" s="18" t="s">
        <v>151</v>
      </c>
      <c r="BK761" s="160">
        <f>ROUND(I761*H761,2)</f>
        <v>0</v>
      </c>
      <c r="BL761" s="18" t="s">
        <v>182</v>
      </c>
      <c r="BM761" s="159" t="s">
        <v>1030</v>
      </c>
    </row>
    <row r="762" spans="1:65" s="13" customFormat="1" x14ac:dyDescent="0.2">
      <c r="B762" s="161"/>
      <c r="D762" s="162" t="s">
        <v>152</v>
      </c>
      <c r="E762" s="163" t="s">
        <v>1</v>
      </c>
      <c r="F762" s="164" t="s">
        <v>1031</v>
      </c>
      <c r="H762" s="165">
        <v>0</v>
      </c>
      <c r="I762" s="166"/>
      <c r="L762" s="161"/>
      <c r="M762" s="167"/>
      <c r="N762" s="168"/>
      <c r="O762" s="168"/>
      <c r="P762" s="168"/>
      <c r="Q762" s="168"/>
      <c r="R762" s="168"/>
      <c r="S762" s="168"/>
      <c r="T762" s="169"/>
      <c r="AT762" s="163" t="s">
        <v>152</v>
      </c>
      <c r="AU762" s="163" t="s">
        <v>151</v>
      </c>
      <c r="AV762" s="13" t="s">
        <v>151</v>
      </c>
      <c r="AW762" s="13" t="s">
        <v>31</v>
      </c>
      <c r="AX762" s="13" t="s">
        <v>75</v>
      </c>
      <c r="AY762" s="163" t="s">
        <v>143</v>
      </c>
    </row>
    <row r="763" spans="1:65" s="14" customFormat="1" x14ac:dyDescent="0.2">
      <c r="B763" s="170"/>
      <c r="D763" s="162" t="s">
        <v>152</v>
      </c>
      <c r="E763" s="171" t="s">
        <v>1</v>
      </c>
      <c r="F763" s="172" t="s">
        <v>154</v>
      </c>
      <c r="H763" s="173">
        <v>0</v>
      </c>
      <c r="I763" s="174"/>
      <c r="L763" s="170"/>
      <c r="M763" s="175"/>
      <c r="N763" s="176"/>
      <c r="O763" s="176"/>
      <c r="P763" s="176"/>
      <c r="Q763" s="176"/>
      <c r="R763" s="176"/>
      <c r="S763" s="176"/>
      <c r="T763" s="177"/>
      <c r="AT763" s="171" t="s">
        <v>152</v>
      </c>
      <c r="AU763" s="171" t="s">
        <v>151</v>
      </c>
      <c r="AV763" s="14" t="s">
        <v>150</v>
      </c>
      <c r="AW763" s="14" t="s">
        <v>31</v>
      </c>
      <c r="AX763" s="14" t="s">
        <v>83</v>
      </c>
      <c r="AY763" s="171" t="s">
        <v>143</v>
      </c>
    </row>
    <row r="764" spans="1:65" s="2" customFormat="1" ht="14.45" customHeight="1" x14ac:dyDescent="0.2">
      <c r="A764" s="33"/>
      <c r="B764" s="146"/>
      <c r="C764" s="147" t="s">
        <v>1032</v>
      </c>
      <c r="D764" s="197" t="s">
        <v>146</v>
      </c>
      <c r="E764" s="148" t="s">
        <v>1033</v>
      </c>
      <c r="F764" s="149" t="s">
        <v>1034</v>
      </c>
      <c r="G764" s="150" t="s">
        <v>178</v>
      </c>
      <c r="H764" s="151">
        <v>2</v>
      </c>
      <c r="I764" s="152"/>
      <c r="J764" s="153">
        <f>ROUND(I764*H764,2)</f>
        <v>0</v>
      </c>
      <c r="K764" s="154"/>
      <c r="L764" s="34"/>
      <c r="M764" s="155" t="s">
        <v>1</v>
      </c>
      <c r="N764" s="156" t="s">
        <v>41</v>
      </c>
      <c r="O764" s="59"/>
      <c r="P764" s="157">
        <f>O764*H764</f>
        <v>0</v>
      </c>
      <c r="Q764" s="157">
        <v>0</v>
      </c>
      <c r="R764" s="157">
        <f>Q764*H764</f>
        <v>0</v>
      </c>
      <c r="S764" s="157">
        <v>0</v>
      </c>
      <c r="T764" s="158">
        <f>S764*H764</f>
        <v>0</v>
      </c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R764" s="159" t="s">
        <v>182</v>
      </c>
      <c r="AT764" s="159" t="s">
        <v>146</v>
      </c>
      <c r="AU764" s="159" t="s">
        <v>151</v>
      </c>
      <c r="AY764" s="18" t="s">
        <v>143</v>
      </c>
      <c r="BE764" s="160">
        <f>IF(N764="základná",J764,0)</f>
        <v>0</v>
      </c>
      <c r="BF764" s="160">
        <f>IF(N764="znížená",J764,0)</f>
        <v>0</v>
      </c>
      <c r="BG764" s="160">
        <f>IF(N764="zákl. prenesená",J764,0)</f>
        <v>0</v>
      </c>
      <c r="BH764" s="160">
        <f>IF(N764="zníž. prenesená",J764,0)</f>
        <v>0</v>
      </c>
      <c r="BI764" s="160">
        <f>IF(N764="nulová",J764,0)</f>
        <v>0</v>
      </c>
      <c r="BJ764" s="18" t="s">
        <v>151</v>
      </c>
      <c r="BK764" s="160">
        <f>ROUND(I764*H764,2)</f>
        <v>0</v>
      </c>
      <c r="BL764" s="18" t="s">
        <v>182</v>
      </c>
      <c r="BM764" s="159" t="s">
        <v>1035</v>
      </c>
    </row>
    <row r="765" spans="1:65" s="13" customFormat="1" x14ac:dyDescent="0.2">
      <c r="B765" s="161"/>
      <c r="D765" s="162" t="s">
        <v>152</v>
      </c>
      <c r="E765" s="163" t="s">
        <v>1</v>
      </c>
      <c r="F765" s="164" t="s">
        <v>151</v>
      </c>
      <c r="H765" s="165">
        <v>2</v>
      </c>
      <c r="I765" s="166"/>
      <c r="L765" s="161"/>
      <c r="M765" s="167"/>
      <c r="N765" s="168"/>
      <c r="O765" s="168"/>
      <c r="P765" s="168"/>
      <c r="Q765" s="168"/>
      <c r="R765" s="168"/>
      <c r="S765" s="168"/>
      <c r="T765" s="169"/>
      <c r="AT765" s="163" t="s">
        <v>152</v>
      </c>
      <c r="AU765" s="163" t="s">
        <v>151</v>
      </c>
      <c r="AV765" s="13" t="s">
        <v>151</v>
      </c>
      <c r="AW765" s="13" t="s">
        <v>31</v>
      </c>
      <c r="AX765" s="13" t="s">
        <v>75</v>
      </c>
      <c r="AY765" s="163" t="s">
        <v>143</v>
      </c>
    </row>
    <row r="766" spans="1:65" s="14" customFormat="1" x14ac:dyDescent="0.2">
      <c r="B766" s="170"/>
      <c r="D766" s="162" t="s">
        <v>152</v>
      </c>
      <c r="E766" s="171" t="s">
        <v>1</v>
      </c>
      <c r="F766" s="172" t="s">
        <v>154</v>
      </c>
      <c r="H766" s="173">
        <v>2</v>
      </c>
      <c r="I766" s="174"/>
      <c r="L766" s="170"/>
      <c r="M766" s="175"/>
      <c r="N766" s="176"/>
      <c r="O766" s="176"/>
      <c r="P766" s="176"/>
      <c r="Q766" s="176"/>
      <c r="R766" s="176"/>
      <c r="S766" s="176"/>
      <c r="T766" s="177"/>
      <c r="AT766" s="171" t="s">
        <v>152</v>
      </c>
      <c r="AU766" s="171" t="s">
        <v>151</v>
      </c>
      <c r="AV766" s="14" t="s">
        <v>150</v>
      </c>
      <c r="AW766" s="14" t="s">
        <v>31</v>
      </c>
      <c r="AX766" s="14" t="s">
        <v>83</v>
      </c>
      <c r="AY766" s="171" t="s">
        <v>143</v>
      </c>
    </row>
    <row r="767" spans="1:65" s="2" customFormat="1" ht="24.2" customHeight="1" x14ac:dyDescent="0.2">
      <c r="A767" s="33"/>
      <c r="B767" s="146"/>
      <c r="C767" s="178" t="s">
        <v>1036</v>
      </c>
      <c r="D767" s="198" t="s">
        <v>215</v>
      </c>
      <c r="E767" s="179" t="s">
        <v>1037</v>
      </c>
      <c r="F767" s="180" t="s">
        <v>1038</v>
      </c>
      <c r="G767" s="181" t="s">
        <v>178</v>
      </c>
      <c r="H767" s="182">
        <v>2</v>
      </c>
      <c r="I767" s="183"/>
      <c r="J767" s="184">
        <f>ROUND(I767*H767,2)</f>
        <v>0</v>
      </c>
      <c r="K767" s="185"/>
      <c r="L767" s="186"/>
      <c r="M767" s="187" t="s">
        <v>1</v>
      </c>
      <c r="N767" s="188" t="s">
        <v>41</v>
      </c>
      <c r="O767" s="59"/>
      <c r="P767" s="157">
        <f>O767*H767</f>
        <v>0</v>
      </c>
      <c r="Q767" s="157">
        <v>0</v>
      </c>
      <c r="R767" s="157">
        <f>Q767*H767</f>
        <v>0</v>
      </c>
      <c r="S767" s="157">
        <v>0</v>
      </c>
      <c r="T767" s="158">
        <f>S767*H767</f>
        <v>0</v>
      </c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R767" s="159" t="s">
        <v>210</v>
      </c>
      <c r="AT767" s="159" t="s">
        <v>215</v>
      </c>
      <c r="AU767" s="159" t="s">
        <v>151</v>
      </c>
      <c r="AY767" s="18" t="s">
        <v>143</v>
      </c>
      <c r="BE767" s="160">
        <f>IF(N767="základná",J767,0)</f>
        <v>0</v>
      </c>
      <c r="BF767" s="160">
        <f>IF(N767="znížená",J767,0)</f>
        <v>0</v>
      </c>
      <c r="BG767" s="160">
        <f>IF(N767="zákl. prenesená",J767,0)</f>
        <v>0</v>
      </c>
      <c r="BH767" s="160">
        <f>IF(N767="zníž. prenesená",J767,0)</f>
        <v>0</v>
      </c>
      <c r="BI767" s="160">
        <f>IF(N767="nulová",J767,0)</f>
        <v>0</v>
      </c>
      <c r="BJ767" s="18" t="s">
        <v>151</v>
      </c>
      <c r="BK767" s="160">
        <f>ROUND(I767*H767,2)</f>
        <v>0</v>
      </c>
      <c r="BL767" s="18" t="s">
        <v>182</v>
      </c>
      <c r="BM767" s="159" t="s">
        <v>1039</v>
      </c>
    </row>
    <row r="768" spans="1:65" s="13" customFormat="1" x14ac:dyDescent="0.2">
      <c r="B768" s="161"/>
      <c r="D768" s="162" t="s">
        <v>152</v>
      </c>
      <c r="E768" s="163" t="s">
        <v>1</v>
      </c>
      <c r="F768" s="164" t="s">
        <v>151</v>
      </c>
      <c r="H768" s="165">
        <v>2</v>
      </c>
      <c r="I768" s="166"/>
      <c r="L768" s="161"/>
      <c r="M768" s="167"/>
      <c r="N768" s="168"/>
      <c r="O768" s="168"/>
      <c r="P768" s="168"/>
      <c r="Q768" s="168"/>
      <c r="R768" s="168"/>
      <c r="S768" s="168"/>
      <c r="T768" s="169"/>
      <c r="AT768" s="163" t="s">
        <v>152</v>
      </c>
      <c r="AU768" s="163" t="s">
        <v>151</v>
      </c>
      <c r="AV768" s="13" t="s">
        <v>151</v>
      </c>
      <c r="AW768" s="13" t="s">
        <v>31</v>
      </c>
      <c r="AX768" s="13" t="s">
        <v>75</v>
      </c>
      <c r="AY768" s="163" t="s">
        <v>143</v>
      </c>
    </row>
    <row r="769" spans="1:65" s="14" customFormat="1" x14ac:dyDescent="0.2">
      <c r="B769" s="170"/>
      <c r="D769" s="162" t="s">
        <v>152</v>
      </c>
      <c r="E769" s="171" t="s">
        <v>1</v>
      </c>
      <c r="F769" s="172" t="s">
        <v>154</v>
      </c>
      <c r="H769" s="173">
        <v>2</v>
      </c>
      <c r="I769" s="174"/>
      <c r="L769" s="170"/>
      <c r="M769" s="175"/>
      <c r="N769" s="176"/>
      <c r="O769" s="176"/>
      <c r="P769" s="176"/>
      <c r="Q769" s="176"/>
      <c r="R769" s="176"/>
      <c r="S769" s="176"/>
      <c r="T769" s="177"/>
      <c r="AT769" s="171" t="s">
        <v>152</v>
      </c>
      <c r="AU769" s="171" t="s">
        <v>151</v>
      </c>
      <c r="AV769" s="14" t="s">
        <v>150</v>
      </c>
      <c r="AW769" s="14" t="s">
        <v>31</v>
      </c>
      <c r="AX769" s="14" t="s">
        <v>83</v>
      </c>
      <c r="AY769" s="171" t="s">
        <v>143</v>
      </c>
    </row>
    <row r="770" spans="1:65" s="2" customFormat="1" ht="24.2" customHeight="1" x14ac:dyDescent="0.2">
      <c r="A770" s="33"/>
      <c r="B770" s="146"/>
      <c r="C770" s="147" t="s">
        <v>620</v>
      </c>
      <c r="D770" s="197" t="s">
        <v>146</v>
      </c>
      <c r="E770" s="148" t="s">
        <v>1040</v>
      </c>
      <c r="F770" s="149" t="s">
        <v>1041</v>
      </c>
      <c r="G770" s="150" t="s">
        <v>962</v>
      </c>
      <c r="H770" s="151">
        <v>1</v>
      </c>
      <c r="I770" s="152"/>
      <c r="J770" s="153">
        <f>ROUND(I770*H770,2)</f>
        <v>0</v>
      </c>
      <c r="K770" s="154"/>
      <c r="L770" s="34"/>
      <c r="M770" s="155" t="s">
        <v>1</v>
      </c>
      <c r="N770" s="156" t="s">
        <v>41</v>
      </c>
      <c r="O770" s="59"/>
      <c r="P770" s="157">
        <f>O770*H770</f>
        <v>0</v>
      </c>
      <c r="Q770" s="157">
        <v>0</v>
      </c>
      <c r="R770" s="157">
        <f>Q770*H770</f>
        <v>0</v>
      </c>
      <c r="S770" s="157">
        <v>0</v>
      </c>
      <c r="T770" s="158">
        <f>S770*H770</f>
        <v>0</v>
      </c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R770" s="159" t="s">
        <v>182</v>
      </c>
      <c r="AT770" s="159" t="s">
        <v>146</v>
      </c>
      <c r="AU770" s="159" t="s">
        <v>151</v>
      </c>
      <c r="AY770" s="18" t="s">
        <v>143</v>
      </c>
      <c r="BE770" s="160">
        <f>IF(N770="základná",J770,0)</f>
        <v>0</v>
      </c>
      <c r="BF770" s="160">
        <f>IF(N770="znížená",J770,0)</f>
        <v>0</v>
      </c>
      <c r="BG770" s="160">
        <f>IF(N770="zákl. prenesená",J770,0)</f>
        <v>0</v>
      </c>
      <c r="BH770" s="160">
        <f>IF(N770="zníž. prenesená",J770,0)</f>
        <v>0</v>
      </c>
      <c r="BI770" s="160">
        <f>IF(N770="nulová",J770,0)</f>
        <v>0</v>
      </c>
      <c r="BJ770" s="18" t="s">
        <v>151</v>
      </c>
      <c r="BK770" s="160">
        <f>ROUND(I770*H770,2)</f>
        <v>0</v>
      </c>
      <c r="BL770" s="18" t="s">
        <v>182</v>
      </c>
      <c r="BM770" s="159" t="s">
        <v>1042</v>
      </c>
    </row>
    <row r="771" spans="1:65" s="13" customFormat="1" x14ac:dyDescent="0.2">
      <c r="B771" s="161"/>
      <c r="D771" s="162" t="s">
        <v>152</v>
      </c>
      <c r="E771" s="163" t="s">
        <v>1</v>
      </c>
      <c r="F771" s="164" t="s">
        <v>83</v>
      </c>
      <c r="H771" s="165">
        <v>1</v>
      </c>
      <c r="I771" s="166"/>
      <c r="L771" s="161"/>
      <c r="M771" s="167"/>
      <c r="N771" s="168"/>
      <c r="O771" s="168"/>
      <c r="P771" s="168"/>
      <c r="Q771" s="168"/>
      <c r="R771" s="168"/>
      <c r="S771" s="168"/>
      <c r="T771" s="169"/>
      <c r="AT771" s="163" t="s">
        <v>152</v>
      </c>
      <c r="AU771" s="163" t="s">
        <v>151</v>
      </c>
      <c r="AV771" s="13" t="s">
        <v>151</v>
      </c>
      <c r="AW771" s="13" t="s">
        <v>31</v>
      </c>
      <c r="AX771" s="13" t="s">
        <v>75</v>
      </c>
      <c r="AY771" s="163" t="s">
        <v>143</v>
      </c>
    </row>
    <row r="772" spans="1:65" s="14" customFormat="1" x14ac:dyDescent="0.2">
      <c r="B772" s="170"/>
      <c r="D772" s="162" t="s">
        <v>152</v>
      </c>
      <c r="E772" s="171" t="s">
        <v>1</v>
      </c>
      <c r="F772" s="172" t="s">
        <v>154</v>
      </c>
      <c r="H772" s="173">
        <v>1</v>
      </c>
      <c r="I772" s="174"/>
      <c r="L772" s="170"/>
      <c r="M772" s="175"/>
      <c r="N772" s="176"/>
      <c r="O772" s="176"/>
      <c r="P772" s="176"/>
      <c r="Q772" s="176"/>
      <c r="R772" s="176"/>
      <c r="S772" s="176"/>
      <c r="T772" s="177"/>
      <c r="AT772" s="171" t="s">
        <v>152</v>
      </c>
      <c r="AU772" s="171" t="s">
        <v>151</v>
      </c>
      <c r="AV772" s="14" t="s">
        <v>150</v>
      </c>
      <c r="AW772" s="14" t="s">
        <v>31</v>
      </c>
      <c r="AX772" s="14" t="s">
        <v>83</v>
      </c>
      <c r="AY772" s="171" t="s">
        <v>143</v>
      </c>
    </row>
    <row r="773" spans="1:65" s="2" customFormat="1" ht="24.2" customHeight="1" x14ac:dyDescent="0.2">
      <c r="A773" s="33"/>
      <c r="B773" s="146"/>
      <c r="C773" s="147" t="s">
        <v>1043</v>
      </c>
      <c r="D773" s="197" t="s">
        <v>146</v>
      </c>
      <c r="E773" s="148" t="s">
        <v>1044</v>
      </c>
      <c r="F773" s="149" t="s">
        <v>1045</v>
      </c>
      <c r="G773" s="150" t="s">
        <v>178</v>
      </c>
      <c r="H773" s="151">
        <v>1</v>
      </c>
      <c r="I773" s="152"/>
      <c r="J773" s="153">
        <f>ROUND(I773*H773,2)</f>
        <v>0</v>
      </c>
      <c r="K773" s="154"/>
      <c r="L773" s="34"/>
      <c r="M773" s="155" t="s">
        <v>1</v>
      </c>
      <c r="N773" s="156" t="s">
        <v>41</v>
      </c>
      <c r="O773" s="59"/>
      <c r="P773" s="157">
        <f>O773*H773</f>
        <v>0</v>
      </c>
      <c r="Q773" s="157">
        <v>0</v>
      </c>
      <c r="R773" s="157">
        <f>Q773*H773</f>
        <v>0</v>
      </c>
      <c r="S773" s="157">
        <v>0</v>
      </c>
      <c r="T773" s="158">
        <f>S773*H773</f>
        <v>0</v>
      </c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R773" s="159" t="s">
        <v>182</v>
      </c>
      <c r="AT773" s="159" t="s">
        <v>146</v>
      </c>
      <c r="AU773" s="159" t="s">
        <v>151</v>
      </c>
      <c r="AY773" s="18" t="s">
        <v>143</v>
      </c>
      <c r="BE773" s="160">
        <f>IF(N773="základná",J773,0)</f>
        <v>0</v>
      </c>
      <c r="BF773" s="160">
        <f>IF(N773="znížená",J773,0)</f>
        <v>0</v>
      </c>
      <c r="BG773" s="160">
        <f>IF(N773="zákl. prenesená",J773,0)</f>
        <v>0</v>
      </c>
      <c r="BH773" s="160">
        <f>IF(N773="zníž. prenesená",J773,0)</f>
        <v>0</v>
      </c>
      <c r="BI773" s="160">
        <f>IF(N773="nulová",J773,0)</f>
        <v>0</v>
      </c>
      <c r="BJ773" s="18" t="s">
        <v>151</v>
      </c>
      <c r="BK773" s="160">
        <f>ROUND(I773*H773,2)</f>
        <v>0</v>
      </c>
      <c r="BL773" s="18" t="s">
        <v>182</v>
      </c>
      <c r="BM773" s="159" t="s">
        <v>1046</v>
      </c>
    </row>
    <row r="774" spans="1:65" s="13" customFormat="1" x14ac:dyDescent="0.2">
      <c r="B774" s="161"/>
      <c r="D774" s="162" t="s">
        <v>152</v>
      </c>
      <c r="E774" s="163" t="s">
        <v>1</v>
      </c>
      <c r="F774" s="164" t="s">
        <v>83</v>
      </c>
      <c r="H774" s="165">
        <v>1</v>
      </c>
      <c r="I774" s="166"/>
      <c r="L774" s="161"/>
      <c r="M774" s="167"/>
      <c r="N774" s="168"/>
      <c r="O774" s="168"/>
      <c r="P774" s="168"/>
      <c r="Q774" s="168"/>
      <c r="R774" s="168"/>
      <c r="S774" s="168"/>
      <c r="T774" s="169"/>
      <c r="AT774" s="163" t="s">
        <v>152</v>
      </c>
      <c r="AU774" s="163" t="s">
        <v>151</v>
      </c>
      <c r="AV774" s="13" t="s">
        <v>151</v>
      </c>
      <c r="AW774" s="13" t="s">
        <v>31</v>
      </c>
      <c r="AX774" s="13" t="s">
        <v>75</v>
      </c>
      <c r="AY774" s="163" t="s">
        <v>143</v>
      </c>
    </row>
    <row r="775" spans="1:65" s="14" customFormat="1" x14ac:dyDescent="0.2">
      <c r="B775" s="170"/>
      <c r="D775" s="162" t="s">
        <v>152</v>
      </c>
      <c r="E775" s="171" t="s">
        <v>1</v>
      </c>
      <c r="F775" s="172" t="s">
        <v>154</v>
      </c>
      <c r="H775" s="173">
        <v>1</v>
      </c>
      <c r="I775" s="174"/>
      <c r="L775" s="170"/>
      <c r="M775" s="175"/>
      <c r="N775" s="176"/>
      <c r="O775" s="176"/>
      <c r="P775" s="176"/>
      <c r="Q775" s="176"/>
      <c r="R775" s="176"/>
      <c r="S775" s="176"/>
      <c r="T775" s="177"/>
      <c r="AT775" s="171" t="s">
        <v>152</v>
      </c>
      <c r="AU775" s="171" t="s">
        <v>151</v>
      </c>
      <c r="AV775" s="14" t="s">
        <v>150</v>
      </c>
      <c r="AW775" s="14" t="s">
        <v>31</v>
      </c>
      <c r="AX775" s="14" t="s">
        <v>83</v>
      </c>
      <c r="AY775" s="171" t="s">
        <v>143</v>
      </c>
    </row>
    <row r="776" spans="1:65" s="2" customFormat="1" ht="14.45" customHeight="1" x14ac:dyDescent="0.2">
      <c r="A776" s="33"/>
      <c r="B776" s="146"/>
      <c r="C776" s="178" t="s">
        <v>1047</v>
      </c>
      <c r="D776" s="198" t="s">
        <v>215</v>
      </c>
      <c r="E776" s="179" t="s">
        <v>1048</v>
      </c>
      <c r="F776" s="180" t="s">
        <v>1049</v>
      </c>
      <c r="G776" s="181" t="s">
        <v>178</v>
      </c>
      <c r="H776" s="182">
        <v>1</v>
      </c>
      <c r="I776" s="183"/>
      <c r="J776" s="184">
        <f>ROUND(I776*H776,2)</f>
        <v>0</v>
      </c>
      <c r="K776" s="185"/>
      <c r="L776" s="186"/>
      <c r="M776" s="187" t="s">
        <v>1</v>
      </c>
      <c r="N776" s="188" t="s">
        <v>41</v>
      </c>
      <c r="O776" s="59"/>
      <c r="P776" s="157">
        <f>O776*H776</f>
        <v>0</v>
      </c>
      <c r="Q776" s="157">
        <v>0</v>
      </c>
      <c r="R776" s="157">
        <f>Q776*H776</f>
        <v>0</v>
      </c>
      <c r="S776" s="157">
        <v>0</v>
      </c>
      <c r="T776" s="158">
        <f>S776*H776</f>
        <v>0</v>
      </c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R776" s="159" t="s">
        <v>210</v>
      </c>
      <c r="AT776" s="159" t="s">
        <v>215</v>
      </c>
      <c r="AU776" s="159" t="s">
        <v>151</v>
      </c>
      <c r="AY776" s="18" t="s">
        <v>143</v>
      </c>
      <c r="BE776" s="160">
        <f>IF(N776="základná",J776,0)</f>
        <v>0</v>
      </c>
      <c r="BF776" s="160">
        <f>IF(N776="znížená",J776,0)</f>
        <v>0</v>
      </c>
      <c r="BG776" s="160">
        <f>IF(N776="zákl. prenesená",J776,0)</f>
        <v>0</v>
      </c>
      <c r="BH776" s="160">
        <f>IF(N776="zníž. prenesená",J776,0)</f>
        <v>0</v>
      </c>
      <c r="BI776" s="160">
        <f>IF(N776="nulová",J776,0)</f>
        <v>0</v>
      </c>
      <c r="BJ776" s="18" t="s">
        <v>151</v>
      </c>
      <c r="BK776" s="160">
        <f>ROUND(I776*H776,2)</f>
        <v>0</v>
      </c>
      <c r="BL776" s="18" t="s">
        <v>182</v>
      </c>
      <c r="BM776" s="159" t="s">
        <v>1050</v>
      </c>
    </row>
    <row r="777" spans="1:65" s="13" customFormat="1" x14ac:dyDescent="0.2">
      <c r="B777" s="161"/>
      <c r="D777" s="162" t="s">
        <v>152</v>
      </c>
      <c r="E777" s="163" t="s">
        <v>1</v>
      </c>
      <c r="F777" s="164" t="s">
        <v>83</v>
      </c>
      <c r="H777" s="165">
        <v>1</v>
      </c>
      <c r="I777" s="166"/>
      <c r="L777" s="161"/>
      <c r="M777" s="167"/>
      <c r="N777" s="168"/>
      <c r="O777" s="168"/>
      <c r="P777" s="168"/>
      <c r="Q777" s="168"/>
      <c r="R777" s="168"/>
      <c r="S777" s="168"/>
      <c r="T777" s="169"/>
      <c r="AT777" s="163" t="s">
        <v>152</v>
      </c>
      <c r="AU777" s="163" t="s">
        <v>151</v>
      </c>
      <c r="AV777" s="13" t="s">
        <v>151</v>
      </c>
      <c r="AW777" s="13" t="s">
        <v>31</v>
      </c>
      <c r="AX777" s="13" t="s">
        <v>75</v>
      </c>
      <c r="AY777" s="163" t="s">
        <v>143</v>
      </c>
    </row>
    <row r="778" spans="1:65" s="14" customFormat="1" x14ac:dyDescent="0.2">
      <c r="B778" s="170"/>
      <c r="D778" s="162" t="s">
        <v>152</v>
      </c>
      <c r="E778" s="171" t="s">
        <v>1</v>
      </c>
      <c r="F778" s="172" t="s">
        <v>154</v>
      </c>
      <c r="H778" s="173">
        <v>1</v>
      </c>
      <c r="I778" s="174"/>
      <c r="L778" s="170"/>
      <c r="M778" s="175"/>
      <c r="N778" s="176"/>
      <c r="O778" s="176"/>
      <c r="P778" s="176"/>
      <c r="Q778" s="176"/>
      <c r="R778" s="176"/>
      <c r="S778" s="176"/>
      <c r="T778" s="177"/>
      <c r="AT778" s="171" t="s">
        <v>152</v>
      </c>
      <c r="AU778" s="171" t="s">
        <v>151</v>
      </c>
      <c r="AV778" s="14" t="s">
        <v>150</v>
      </c>
      <c r="AW778" s="14" t="s">
        <v>31</v>
      </c>
      <c r="AX778" s="14" t="s">
        <v>83</v>
      </c>
      <c r="AY778" s="171" t="s">
        <v>143</v>
      </c>
    </row>
    <row r="779" spans="1:65" s="2" customFormat="1" ht="37.9" customHeight="1" x14ac:dyDescent="0.2">
      <c r="A779" s="33"/>
      <c r="B779" s="146"/>
      <c r="C779" s="147" t="s">
        <v>1051</v>
      </c>
      <c r="D779" s="197" t="s">
        <v>146</v>
      </c>
      <c r="E779" s="148" t="s">
        <v>1052</v>
      </c>
      <c r="F779" s="149" t="s">
        <v>1053</v>
      </c>
      <c r="G779" s="150" t="s">
        <v>333</v>
      </c>
      <c r="H779" s="151">
        <v>0.47899999999999998</v>
      </c>
      <c r="I779" s="152"/>
      <c r="J779" s="153">
        <f>ROUND(I779*H779,2)</f>
        <v>0</v>
      </c>
      <c r="K779" s="154"/>
      <c r="L779" s="34"/>
      <c r="M779" s="155" t="s">
        <v>1</v>
      </c>
      <c r="N779" s="156" t="s">
        <v>41</v>
      </c>
      <c r="O779" s="59"/>
      <c r="P779" s="157">
        <f>O779*H779</f>
        <v>0</v>
      </c>
      <c r="Q779" s="157">
        <v>0</v>
      </c>
      <c r="R779" s="157">
        <f>Q779*H779</f>
        <v>0</v>
      </c>
      <c r="S779" s="157">
        <v>0</v>
      </c>
      <c r="T779" s="158">
        <f>S779*H779</f>
        <v>0</v>
      </c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R779" s="159" t="s">
        <v>182</v>
      </c>
      <c r="AT779" s="159" t="s">
        <v>146</v>
      </c>
      <c r="AU779" s="159" t="s">
        <v>151</v>
      </c>
      <c r="AY779" s="18" t="s">
        <v>143</v>
      </c>
      <c r="BE779" s="160">
        <f>IF(N779="základná",J779,0)</f>
        <v>0</v>
      </c>
      <c r="BF779" s="160">
        <f>IF(N779="znížená",J779,0)</f>
        <v>0</v>
      </c>
      <c r="BG779" s="160">
        <f>IF(N779="zákl. prenesená",J779,0)</f>
        <v>0</v>
      </c>
      <c r="BH779" s="160">
        <f>IF(N779="zníž. prenesená",J779,0)</f>
        <v>0</v>
      </c>
      <c r="BI779" s="160">
        <f>IF(N779="nulová",J779,0)</f>
        <v>0</v>
      </c>
      <c r="BJ779" s="18" t="s">
        <v>151</v>
      </c>
      <c r="BK779" s="160">
        <f>ROUND(I779*H779,2)</f>
        <v>0</v>
      </c>
      <c r="BL779" s="18" t="s">
        <v>182</v>
      </c>
      <c r="BM779" s="159" t="s">
        <v>1054</v>
      </c>
    </row>
    <row r="780" spans="1:65" s="13" customFormat="1" x14ac:dyDescent="0.2">
      <c r="B780" s="161"/>
      <c r="D780" s="162" t="s">
        <v>152</v>
      </c>
      <c r="E780" s="163" t="s">
        <v>1</v>
      </c>
      <c r="F780" s="164" t="s">
        <v>1055</v>
      </c>
      <c r="H780" s="165">
        <v>0.47899999999999998</v>
      </c>
      <c r="I780" s="166"/>
      <c r="L780" s="161"/>
      <c r="M780" s="167"/>
      <c r="N780" s="168"/>
      <c r="O780" s="168"/>
      <c r="P780" s="168"/>
      <c r="Q780" s="168"/>
      <c r="R780" s="168"/>
      <c r="S780" s="168"/>
      <c r="T780" s="169"/>
      <c r="AT780" s="163" t="s">
        <v>152</v>
      </c>
      <c r="AU780" s="163" t="s">
        <v>151</v>
      </c>
      <c r="AV780" s="13" t="s">
        <v>151</v>
      </c>
      <c r="AW780" s="13" t="s">
        <v>31</v>
      </c>
      <c r="AX780" s="13" t="s">
        <v>75</v>
      </c>
      <c r="AY780" s="163" t="s">
        <v>143</v>
      </c>
    </row>
    <row r="781" spans="1:65" s="14" customFormat="1" x14ac:dyDescent="0.2">
      <c r="B781" s="170"/>
      <c r="D781" s="162" t="s">
        <v>152</v>
      </c>
      <c r="E781" s="171" t="s">
        <v>1</v>
      </c>
      <c r="F781" s="172" t="s">
        <v>154</v>
      </c>
      <c r="H781" s="173">
        <v>0.47899999999999998</v>
      </c>
      <c r="I781" s="174"/>
      <c r="L781" s="170"/>
      <c r="M781" s="175"/>
      <c r="N781" s="176"/>
      <c r="O781" s="176"/>
      <c r="P781" s="176"/>
      <c r="Q781" s="176"/>
      <c r="R781" s="176"/>
      <c r="S781" s="176"/>
      <c r="T781" s="177"/>
      <c r="AT781" s="171" t="s">
        <v>152</v>
      </c>
      <c r="AU781" s="171" t="s">
        <v>151</v>
      </c>
      <c r="AV781" s="14" t="s">
        <v>150</v>
      </c>
      <c r="AW781" s="14" t="s">
        <v>31</v>
      </c>
      <c r="AX781" s="14" t="s">
        <v>83</v>
      </c>
      <c r="AY781" s="171" t="s">
        <v>143</v>
      </c>
    </row>
    <row r="782" spans="1:65" s="2" customFormat="1" ht="24.2" customHeight="1" x14ac:dyDescent="0.2">
      <c r="A782" s="33"/>
      <c r="B782" s="146"/>
      <c r="C782" s="147" t="s">
        <v>628</v>
      </c>
      <c r="D782" s="197" t="s">
        <v>146</v>
      </c>
      <c r="E782" s="148" t="s">
        <v>1056</v>
      </c>
      <c r="F782" s="149" t="s">
        <v>1057</v>
      </c>
      <c r="G782" s="150" t="s">
        <v>962</v>
      </c>
      <c r="H782" s="151">
        <v>6</v>
      </c>
      <c r="I782" s="152"/>
      <c r="J782" s="153">
        <f>ROUND(I782*H782,2)</f>
        <v>0</v>
      </c>
      <c r="K782" s="154"/>
      <c r="L782" s="34"/>
      <c r="M782" s="155" t="s">
        <v>1</v>
      </c>
      <c r="N782" s="156" t="s">
        <v>41</v>
      </c>
      <c r="O782" s="59"/>
      <c r="P782" s="157">
        <f>O782*H782</f>
        <v>0</v>
      </c>
      <c r="Q782" s="157">
        <v>0</v>
      </c>
      <c r="R782" s="157">
        <f>Q782*H782</f>
        <v>0</v>
      </c>
      <c r="S782" s="157">
        <v>0</v>
      </c>
      <c r="T782" s="158">
        <f>S782*H782</f>
        <v>0</v>
      </c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R782" s="159" t="s">
        <v>182</v>
      </c>
      <c r="AT782" s="159" t="s">
        <v>146</v>
      </c>
      <c r="AU782" s="159" t="s">
        <v>151</v>
      </c>
      <c r="AY782" s="18" t="s">
        <v>143</v>
      </c>
      <c r="BE782" s="160">
        <f>IF(N782="základná",J782,0)</f>
        <v>0</v>
      </c>
      <c r="BF782" s="160">
        <f>IF(N782="znížená",J782,0)</f>
        <v>0</v>
      </c>
      <c r="BG782" s="160">
        <f>IF(N782="zákl. prenesená",J782,0)</f>
        <v>0</v>
      </c>
      <c r="BH782" s="160">
        <f>IF(N782="zníž. prenesená",J782,0)</f>
        <v>0</v>
      </c>
      <c r="BI782" s="160">
        <f>IF(N782="nulová",J782,0)</f>
        <v>0</v>
      </c>
      <c r="BJ782" s="18" t="s">
        <v>151</v>
      </c>
      <c r="BK782" s="160">
        <f>ROUND(I782*H782,2)</f>
        <v>0</v>
      </c>
      <c r="BL782" s="18" t="s">
        <v>182</v>
      </c>
      <c r="BM782" s="159" t="s">
        <v>1058</v>
      </c>
    </row>
    <row r="783" spans="1:65" s="13" customFormat="1" x14ac:dyDescent="0.2">
      <c r="B783" s="161"/>
      <c r="D783" s="162" t="s">
        <v>152</v>
      </c>
      <c r="E783" s="163" t="s">
        <v>1</v>
      </c>
      <c r="F783" s="164" t="s">
        <v>1059</v>
      </c>
      <c r="H783" s="165">
        <v>6</v>
      </c>
      <c r="I783" s="166"/>
      <c r="L783" s="161"/>
      <c r="M783" s="167"/>
      <c r="N783" s="168"/>
      <c r="O783" s="168"/>
      <c r="P783" s="168"/>
      <c r="Q783" s="168"/>
      <c r="R783" s="168"/>
      <c r="S783" s="168"/>
      <c r="T783" s="169"/>
      <c r="AT783" s="163" t="s">
        <v>152</v>
      </c>
      <c r="AU783" s="163" t="s">
        <v>151</v>
      </c>
      <c r="AV783" s="13" t="s">
        <v>151</v>
      </c>
      <c r="AW783" s="13" t="s">
        <v>31</v>
      </c>
      <c r="AX783" s="13" t="s">
        <v>75</v>
      </c>
      <c r="AY783" s="163" t="s">
        <v>143</v>
      </c>
    </row>
    <row r="784" spans="1:65" s="14" customFormat="1" x14ac:dyDescent="0.2">
      <c r="B784" s="170"/>
      <c r="D784" s="162" t="s">
        <v>152</v>
      </c>
      <c r="E784" s="171" t="s">
        <v>1</v>
      </c>
      <c r="F784" s="172" t="s">
        <v>154</v>
      </c>
      <c r="H784" s="173">
        <v>6</v>
      </c>
      <c r="I784" s="174"/>
      <c r="L784" s="170"/>
      <c r="M784" s="175"/>
      <c r="N784" s="176"/>
      <c r="O784" s="176"/>
      <c r="P784" s="176"/>
      <c r="Q784" s="176"/>
      <c r="R784" s="176"/>
      <c r="S784" s="176"/>
      <c r="T784" s="177"/>
      <c r="AT784" s="171" t="s">
        <v>152</v>
      </c>
      <c r="AU784" s="171" t="s">
        <v>151</v>
      </c>
      <c r="AV784" s="14" t="s">
        <v>150</v>
      </c>
      <c r="AW784" s="14" t="s">
        <v>31</v>
      </c>
      <c r="AX784" s="14" t="s">
        <v>83</v>
      </c>
      <c r="AY784" s="171" t="s">
        <v>143</v>
      </c>
    </row>
    <row r="785" spans="1:65" s="2" customFormat="1" ht="24.2" customHeight="1" x14ac:dyDescent="0.2">
      <c r="A785" s="33"/>
      <c r="B785" s="146"/>
      <c r="C785" s="147" t="s">
        <v>1060</v>
      </c>
      <c r="D785" s="197" t="s">
        <v>146</v>
      </c>
      <c r="E785" s="148" t="s">
        <v>1061</v>
      </c>
      <c r="F785" s="149" t="s">
        <v>1062</v>
      </c>
      <c r="G785" s="150" t="s">
        <v>178</v>
      </c>
      <c r="H785" s="151">
        <v>1</v>
      </c>
      <c r="I785" s="152"/>
      <c r="J785" s="153">
        <f>ROUND(I785*H785,2)</f>
        <v>0</v>
      </c>
      <c r="K785" s="154"/>
      <c r="L785" s="34"/>
      <c r="M785" s="155" t="s">
        <v>1</v>
      </c>
      <c r="N785" s="156" t="s">
        <v>41</v>
      </c>
      <c r="O785" s="59"/>
      <c r="P785" s="157">
        <f>O785*H785</f>
        <v>0</v>
      </c>
      <c r="Q785" s="157">
        <v>0</v>
      </c>
      <c r="R785" s="157">
        <f>Q785*H785</f>
        <v>0</v>
      </c>
      <c r="S785" s="157">
        <v>0</v>
      </c>
      <c r="T785" s="158">
        <f>S785*H785</f>
        <v>0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59" t="s">
        <v>182</v>
      </c>
      <c r="AT785" s="159" t="s">
        <v>146</v>
      </c>
      <c r="AU785" s="159" t="s">
        <v>151</v>
      </c>
      <c r="AY785" s="18" t="s">
        <v>143</v>
      </c>
      <c r="BE785" s="160">
        <f>IF(N785="základná",J785,0)</f>
        <v>0</v>
      </c>
      <c r="BF785" s="160">
        <f>IF(N785="znížená",J785,0)</f>
        <v>0</v>
      </c>
      <c r="BG785" s="160">
        <f>IF(N785="zákl. prenesená",J785,0)</f>
        <v>0</v>
      </c>
      <c r="BH785" s="160">
        <f>IF(N785="zníž. prenesená",J785,0)</f>
        <v>0</v>
      </c>
      <c r="BI785" s="160">
        <f>IF(N785="nulová",J785,0)</f>
        <v>0</v>
      </c>
      <c r="BJ785" s="18" t="s">
        <v>151</v>
      </c>
      <c r="BK785" s="160">
        <f>ROUND(I785*H785,2)</f>
        <v>0</v>
      </c>
      <c r="BL785" s="18" t="s">
        <v>182</v>
      </c>
      <c r="BM785" s="159" t="s">
        <v>1063</v>
      </c>
    </row>
    <row r="786" spans="1:65" s="13" customFormat="1" x14ac:dyDescent="0.2">
      <c r="B786" s="161"/>
      <c r="D786" s="162" t="s">
        <v>152</v>
      </c>
      <c r="E786" s="163" t="s">
        <v>1</v>
      </c>
      <c r="F786" s="164" t="s">
        <v>83</v>
      </c>
      <c r="H786" s="165">
        <v>1</v>
      </c>
      <c r="I786" s="166"/>
      <c r="L786" s="161"/>
      <c r="M786" s="167"/>
      <c r="N786" s="168"/>
      <c r="O786" s="168"/>
      <c r="P786" s="168"/>
      <c r="Q786" s="168"/>
      <c r="R786" s="168"/>
      <c r="S786" s="168"/>
      <c r="T786" s="169"/>
      <c r="AT786" s="163" t="s">
        <v>152</v>
      </c>
      <c r="AU786" s="163" t="s">
        <v>151</v>
      </c>
      <c r="AV786" s="13" t="s">
        <v>151</v>
      </c>
      <c r="AW786" s="13" t="s">
        <v>31</v>
      </c>
      <c r="AX786" s="13" t="s">
        <v>75</v>
      </c>
      <c r="AY786" s="163" t="s">
        <v>143</v>
      </c>
    </row>
    <row r="787" spans="1:65" s="14" customFormat="1" x14ac:dyDescent="0.2">
      <c r="B787" s="170"/>
      <c r="D787" s="162" t="s">
        <v>152</v>
      </c>
      <c r="E787" s="171" t="s">
        <v>1</v>
      </c>
      <c r="F787" s="172" t="s">
        <v>154</v>
      </c>
      <c r="H787" s="173">
        <v>1</v>
      </c>
      <c r="I787" s="174"/>
      <c r="L787" s="170"/>
      <c r="M787" s="175"/>
      <c r="N787" s="176"/>
      <c r="O787" s="176"/>
      <c r="P787" s="176"/>
      <c r="Q787" s="176"/>
      <c r="R787" s="176"/>
      <c r="S787" s="176"/>
      <c r="T787" s="177"/>
      <c r="AT787" s="171" t="s">
        <v>152</v>
      </c>
      <c r="AU787" s="171" t="s">
        <v>151</v>
      </c>
      <c r="AV787" s="14" t="s">
        <v>150</v>
      </c>
      <c r="AW787" s="14" t="s">
        <v>31</v>
      </c>
      <c r="AX787" s="14" t="s">
        <v>83</v>
      </c>
      <c r="AY787" s="171" t="s">
        <v>143</v>
      </c>
    </row>
    <row r="788" spans="1:65" s="2" customFormat="1" ht="24.2" customHeight="1" x14ac:dyDescent="0.2">
      <c r="A788" s="33"/>
      <c r="B788" s="146"/>
      <c r="C788" s="178" t="s">
        <v>1064</v>
      </c>
      <c r="D788" s="198" t="s">
        <v>215</v>
      </c>
      <c r="E788" s="179" t="s">
        <v>1065</v>
      </c>
      <c r="F788" s="180" t="s">
        <v>1066</v>
      </c>
      <c r="G788" s="181" t="s">
        <v>178</v>
      </c>
      <c r="H788" s="182">
        <v>1</v>
      </c>
      <c r="I788" s="183"/>
      <c r="J788" s="184">
        <f>ROUND(I788*H788,2)</f>
        <v>0</v>
      </c>
      <c r="K788" s="185"/>
      <c r="L788" s="186"/>
      <c r="M788" s="187" t="s">
        <v>1</v>
      </c>
      <c r="N788" s="188" t="s">
        <v>41</v>
      </c>
      <c r="O788" s="59"/>
      <c r="P788" s="157">
        <f>O788*H788</f>
        <v>0</v>
      </c>
      <c r="Q788" s="157">
        <v>0</v>
      </c>
      <c r="R788" s="157">
        <f>Q788*H788</f>
        <v>0</v>
      </c>
      <c r="S788" s="157">
        <v>0</v>
      </c>
      <c r="T788" s="158">
        <f>S788*H788</f>
        <v>0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59" t="s">
        <v>210</v>
      </c>
      <c r="AT788" s="159" t="s">
        <v>215</v>
      </c>
      <c r="AU788" s="159" t="s">
        <v>151</v>
      </c>
      <c r="AY788" s="18" t="s">
        <v>143</v>
      </c>
      <c r="BE788" s="160">
        <f>IF(N788="základná",J788,0)</f>
        <v>0</v>
      </c>
      <c r="BF788" s="160">
        <f>IF(N788="znížená",J788,0)</f>
        <v>0</v>
      </c>
      <c r="BG788" s="160">
        <f>IF(N788="zákl. prenesená",J788,0)</f>
        <v>0</v>
      </c>
      <c r="BH788" s="160">
        <f>IF(N788="zníž. prenesená",J788,0)</f>
        <v>0</v>
      </c>
      <c r="BI788" s="160">
        <f>IF(N788="nulová",J788,0)</f>
        <v>0</v>
      </c>
      <c r="BJ788" s="18" t="s">
        <v>151</v>
      </c>
      <c r="BK788" s="160">
        <f>ROUND(I788*H788,2)</f>
        <v>0</v>
      </c>
      <c r="BL788" s="18" t="s">
        <v>182</v>
      </c>
      <c r="BM788" s="159" t="s">
        <v>1067</v>
      </c>
    </row>
    <row r="789" spans="1:65" s="13" customFormat="1" x14ac:dyDescent="0.2">
      <c r="B789" s="161"/>
      <c r="D789" s="162" t="s">
        <v>152</v>
      </c>
      <c r="E789" s="163" t="s">
        <v>1</v>
      </c>
      <c r="F789" s="164" t="s">
        <v>83</v>
      </c>
      <c r="H789" s="165">
        <v>1</v>
      </c>
      <c r="I789" s="166"/>
      <c r="L789" s="161"/>
      <c r="M789" s="167"/>
      <c r="N789" s="168"/>
      <c r="O789" s="168"/>
      <c r="P789" s="168"/>
      <c r="Q789" s="168"/>
      <c r="R789" s="168"/>
      <c r="S789" s="168"/>
      <c r="T789" s="169"/>
      <c r="AT789" s="163" t="s">
        <v>152</v>
      </c>
      <c r="AU789" s="163" t="s">
        <v>151</v>
      </c>
      <c r="AV789" s="13" t="s">
        <v>151</v>
      </c>
      <c r="AW789" s="13" t="s">
        <v>31</v>
      </c>
      <c r="AX789" s="13" t="s">
        <v>75</v>
      </c>
      <c r="AY789" s="163" t="s">
        <v>143</v>
      </c>
    </row>
    <row r="790" spans="1:65" s="14" customFormat="1" x14ac:dyDescent="0.2">
      <c r="B790" s="170"/>
      <c r="D790" s="162" t="s">
        <v>152</v>
      </c>
      <c r="E790" s="171" t="s">
        <v>1</v>
      </c>
      <c r="F790" s="172" t="s">
        <v>154</v>
      </c>
      <c r="H790" s="173">
        <v>1</v>
      </c>
      <c r="I790" s="174"/>
      <c r="L790" s="170"/>
      <c r="M790" s="175"/>
      <c r="N790" s="176"/>
      <c r="O790" s="176"/>
      <c r="P790" s="176"/>
      <c r="Q790" s="176"/>
      <c r="R790" s="176"/>
      <c r="S790" s="176"/>
      <c r="T790" s="177"/>
      <c r="AT790" s="171" t="s">
        <v>152</v>
      </c>
      <c r="AU790" s="171" t="s">
        <v>151</v>
      </c>
      <c r="AV790" s="14" t="s">
        <v>150</v>
      </c>
      <c r="AW790" s="14" t="s">
        <v>31</v>
      </c>
      <c r="AX790" s="14" t="s">
        <v>83</v>
      </c>
      <c r="AY790" s="171" t="s">
        <v>143</v>
      </c>
    </row>
    <row r="791" spans="1:65" s="2" customFormat="1" ht="37.9" customHeight="1" x14ac:dyDescent="0.2">
      <c r="A791" s="33"/>
      <c r="B791" s="146"/>
      <c r="C791" s="147" t="s">
        <v>1068</v>
      </c>
      <c r="D791" s="197" t="s">
        <v>146</v>
      </c>
      <c r="E791" s="148" t="s">
        <v>1069</v>
      </c>
      <c r="F791" s="149" t="s">
        <v>1070</v>
      </c>
      <c r="G791" s="150" t="s">
        <v>178</v>
      </c>
      <c r="H791" s="151">
        <v>5</v>
      </c>
      <c r="I791" s="152"/>
      <c r="J791" s="153">
        <f>ROUND(I791*H791,2)</f>
        <v>0</v>
      </c>
      <c r="K791" s="154"/>
      <c r="L791" s="34"/>
      <c r="M791" s="155" t="s">
        <v>1</v>
      </c>
      <c r="N791" s="156" t="s">
        <v>41</v>
      </c>
      <c r="O791" s="59"/>
      <c r="P791" s="157">
        <f>O791*H791</f>
        <v>0</v>
      </c>
      <c r="Q791" s="157">
        <v>0</v>
      </c>
      <c r="R791" s="157">
        <f>Q791*H791</f>
        <v>0</v>
      </c>
      <c r="S791" s="157">
        <v>0</v>
      </c>
      <c r="T791" s="158">
        <f>S791*H791</f>
        <v>0</v>
      </c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R791" s="159" t="s">
        <v>182</v>
      </c>
      <c r="AT791" s="159" t="s">
        <v>146</v>
      </c>
      <c r="AU791" s="159" t="s">
        <v>151</v>
      </c>
      <c r="AY791" s="18" t="s">
        <v>143</v>
      </c>
      <c r="BE791" s="160">
        <f>IF(N791="základná",J791,0)</f>
        <v>0</v>
      </c>
      <c r="BF791" s="160">
        <f>IF(N791="znížená",J791,0)</f>
        <v>0</v>
      </c>
      <c r="BG791" s="160">
        <f>IF(N791="zákl. prenesená",J791,0)</f>
        <v>0</v>
      </c>
      <c r="BH791" s="160">
        <f>IF(N791="zníž. prenesená",J791,0)</f>
        <v>0</v>
      </c>
      <c r="BI791" s="160">
        <f>IF(N791="nulová",J791,0)</f>
        <v>0</v>
      </c>
      <c r="BJ791" s="18" t="s">
        <v>151</v>
      </c>
      <c r="BK791" s="160">
        <f>ROUND(I791*H791,2)</f>
        <v>0</v>
      </c>
      <c r="BL791" s="18" t="s">
        <v>182</v>
      </c>
      <c r="BM791" s="159" t="s">
        <v>1071</v>
      </c>
    </row>
    <row r="792" spans="1:65" s="13" customFormat="1" x14ac:dyDescent="0.2">
      <c r="B792" s="161"/>
      <c r="D792" s="162" t="s">
        <v>152</v>
      </c>
      <c r="E792" s="163" t="s">
        <v>1</v>
      </c>
      <c r="F792" s="164" t="s">
        <v>165</v>
      </c>
      <c r="H792" s="165">
        <v>5</v>
      </c>
      <c r="I792" s="166"/>
      <c r="L792" s="161"/>
      <c r="M792" s="167"/>
      <c r="N792" s="168"/>
      <c r="O792" s="168"/>
      <c r="P792" s="168"/>
      <c r="Q792" s="168"/>
      <c r="R792" s="168"/>
      <c r="S792" s="168"/>
      <c r="T792" s="169"/>
      <c r="AT792" s="163" t="s">
        <v>152</v>
      </c>
      <c r="AU792" s="163" t="s">
        <v>151</v>
      </c>
      <c r="AV792" s="13" t="s">
        <v>151</v>
      </c>
      <c r="AW792" s="13" t="s">
        <v>31</v>
      </c>
      <c r="AX792" s="13" t="s">
        <v>75</v>
      </c>
      <c r="AY792" s="163" t="s">
        <v>143</v>
      </c>
    </row>
    <row r="793" spans="1:65" s="14" customFormat="1" x14ac:dyDescent="0.2">
      <c r="B793" s="170"/>
      <c r="D793" s="162" t="s">
        <v>152</v>
      </c>
      <c r="E793" s="171" t="s">
        <v>1</v>
      </c>
      <c r="F793" s="172" t="s">
        <v>154</v>
      </c>
      <c r="H793" s="173">
        <v>5</v>
      </c>
      <c r="I793" s="174"/>
      <c r="L793" s="170"/>
      <c r="M793" s="175"/>
      <c r="N793" s="176"/>
      <c r="O793" s="176"/>
      <c r="P793" s="176"/>
      <c r="Q793" s="176"/>
      <c r="R793" s="176"/>
      <c r="S793" s="176"/>
      <c r="T793" s="177"/>
      <c r="AT793" s="171" t="s">
        <v>152</v>
      </c>
      <c r="AU793" s="171" t="s">
        <v>151</v>
      </c>
      <c r="AV793" s="14" t="s">
        <v>150</v>
      </c>
      <c r="AW793" s="14" t="s">
        <v>31</v>
      </c>
      <c r="AX793" s="14" t="s">
        <v>83</v>
      </c>
      <c r="AY793" s="171" t="s">
        <v>143</v>
      </c>
    </row>
    <row r="794" spans="1:65" s="2" customFormat="1" ht="14.45" customHeight="1" x14ac:dyDescent="0.2">
      <c r="A794" s="33"/>
      <c r="B794" s="146"/>
      <c r="C794" s="178" t="s">
        <v>635</v>
      </c>
      <c r="D794" s="198" t="s">
        <v>215</v>
      </c>
      <c r="E794" s="179" t="s">
        <v>1072</v>
      </c>
      <c r="F794" s="180" t="s">
        <v>1073</v>
      </c>
      <c r="G794" s="181" t="s">
        <v>178</v>
      </c>
      <c r="H794" s="182">
        <v>5</v>
      </c>
      <c r="I794" s="183"/>
      <c r="J794" s="184">
        <f>ROUND(I794*H794,2)</f>
        <v>0</v>
      </c>
      <c r="K794" s="185"/>
      <c r="L794" s="186"/>
      <c r="M794" s="187" t="s">
        <v>1</v>
      </c>
      <c r="N794" s="188" t="s">
        <v>41</v>
      </c>
      <c r="O794" s="59"/>
      <c r="P794" s="157">
        <f>O794*H794</f>
        <v>0</v>
      </c>
      <c r="Q794" s="157">
        <v>0</v>
      </c>
      <c r="R794" s="157">
        <f>Q794*H794</f>
        <v>0</v>
      </c>
      <c r="S794" s="157">
        <v>0</v>
      </c>
      <c r="T794" s="158">
        <f>S794*H794</f>
        <v>0</v>
      </c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R794" s="159" t="s">
        <v>210</v>
      </c>
      <c r="AT794" s="159" t="s">
        <v>215</v>
      </c>
      <c r="AU794" s="159" t="s">
        <v>151</v>
      </c>
      <c r="AY794" s="18" t="s">
        <v>143</v>
      </c>
      <c r="BE794" s="160">
        <f>IF(N794="základná",J794,0)</f>
        <v>0</v>
      </c>
      <c r="BF794" s="160">
        <f>IF(N794="znížená",J794,0)</f>
        <v>0</v>
      </c>
      <c r="BG794" s="160">
        <f>IF(N794="zákl. prenesená",J794,0)</f>
        <v>0</v>
      </c>
      <c r="BH794" s="160">
        <f>IF(N794="zníž. prenesená",J794,0)</f>
        <v>0</v>
      </c>
      <c r="BI794" s="160">
        <f>IF(N794="nulová",J794,0)</f>
        <v>0</v>
      </c>
      <c r="BJ794" s="18" t="s">
        <v>151</v>
      </c>
      <c r="BK794" s="160">
        <f>ROUND(I794*H794,2)</f>
        <v>0</v>
      </c>
      <c r="BL794" s="18" t="s">
        <v>182</v>
      </c>
      <c r="BM794" s="159" t="s">
        <v>1074</v>
      </c>
    </row>
    <row r="795" spans="1:65" s="13" customFormat="1" x14ac:dyDescent="0.2">
      <c r="B795" s="161"/>
      <c r="D795" s="162" t="s">
        <v>152</v>
      </c>
      <c r="E795" s="163" t="s">
        <v>1</v>
      </c>
      <c r="F795" s="164" t="s">
        <v>165</v>
      </c>
      <c r="H795" s="165">
        <v>5</v>
      </c>
      <c r="I795" s="166"/>
      <c r="L795" s="161"/>
      <c r="M795" s="167"/>
      <c r="N795" s="168"/>
      <c r="O795" s="168"/>
      <c r="P795" s="168"/>
      <c r="Q795" s="168"/>
      <c r="R795" s="168"/>
      <c r="S795" s="168"/>
      <c r="T795" s="169"/>
      <c r="AT795" s="163" t="s">
        <v>152</v>
      </c>
      <c r="AU795" s="163" t="s">
        <v>151</v>
      </c>
      <c r="AV795" s="13" t="s">
        <v>151</v>
      </c>
      <c r="AW795" s="13" t="s">
        <v>31</v>
      </c>
      <c r="AX795" s="13" t="s">
        <v>75</v>
      </c>
      <c r="AY795" s="163" t="s">
        <v>143</v>
      </c>
    </row>
    <row r="796" spans="1:65" s="14" customFormat="1" x14ac:dyDescent="0.2">
      <c r="B796" s="170"/>
      <c r="D796" s="162" t="s">
        <v>152</v>
      </c>
      <c r="E796" s="171" t="s">
        <v>1</v>
      </c>
      <c r="F796" s="172" t="s">
        <v>154</v>
      </c>
      <c r="H796" s="173">
        <v>5</v>
      </c>
      <c r="I796" s="174"/>
      <c r="L796" s="170"/>
      <c r="M796" s="175"/>
      <c r="N796" s="176"/>
      <c r="O796" s="176"/>
      <c r="P796" s="176"/>
      <c r="Q796" s="176"/>
      <c r="R796" s="176"/>
      <c r="S796" s="176"/>
      <c r="T796" s="177"/>
      <c r="AT796" s="171" t="s">
        <v>152</v>
      </c>
      <c r="AU796" s="171" t="s">
        <v>151</v>
      </c>
      <c r="AV796" s="14" t="s">
        <v>150</v>
      </c>
      <c r="AW796" s="14" t="s">
        <v>31</v>
      </c>
      <c r="AX796" s="14" t="s">
        <v>83</v>
      </c>
      <c r="AY796" s="171" t="s">
        <v>143</v>
      </c>
    </row>
    <row r="797" spans="1:65" s="2" customFormat="1" ht="24.2" customHeight="1" x14ac:dyDescent="0.2">
      <c r="A797" s="33"/>
      <c r="B797" s="146"/>
      <c r="C797" s="147" t="s">
        <v>1075</v>
      </c>
      <c r="D797" s="197" t="s">
        <v>146</v>
      </c>
      <c r="E797" s="148" t="s">
        <v>1076</v>
      </c>
      <c r="F797" s="149" t="s">
        <v>1077</v>
      </c>
      <c r="G797" s="150" t="s">
        <v>178</v>
      </c>
      <c r="H797" s="151">
        <v>5</v>
      </c>
      <c r="I797" s="152"/>
      <c r="J797" s="153">
        <f>ROUND(I797*H797,2)</f>
        <v>0</v>
      </c>
      <c r="K797" s="154"/>
      <c r="L797" s="34"/>
      <c r="M797" s="155" t="s">
        <v>1</v>
      </c>
      <c r="N797" s="156" t="s">
        <v>41</v>
      </c>
      <c r="O797" s="59"/>
      <c r="P797" s="157">
        <f>O797*H797</f>
        <v>0</v>
      </c>
      <c r="Q797" s="157">
        <v>0</v>
      </c>
      <c r="R797" s="157">
        <f>Q797*H797</f>
        <v>0</v>
      </c>
      <c r="S797" s="157">
        <v>0</v>
      </c>
      <c r="T797" s="158">
        <f>S797*H797</f>
        <v>0</v>
      </c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R797" s="159" t="s">
        <v>182</v>
      </c>
      <c r="AT797" s="159" t="s">
        <v>146</v>
      </c>
      <c r="AU797" s="159" t="s">
        <v>151</v>
      </c>
      <c r="AY797" s="18" t="s">
        <v>143</v>
      </c>
      <c r="BE797" s="160">
        <f>IF(N797="základná",J797,0)</f>
        <v>0</v>
      </c>
      <c r="BF797" s="160">
        <f>IF(N797="znížená",J797,0)</f>
        <v>0</v>
      </c>
      <c r="BG797" s="160">
        <f>IF(N797="zákl. prenesená",J797,0)</f>
        <v>0</v>
      </c>
      <c r="BH797" s="160">
        <f>IF(N797="zníž. prenesená",J797,0)</f>
        <v>0</v>
      </c>
      <c r="BI797" s="160">
        <f>IF(N797="nulová",J797,0)</f>
        <v>0</v>
      </c>
      <c r="BJ797" s="18" t="s">
        <v>151</v>
      </c>
      <c r="BK797" s="160">
        <f>ROUND(I797*H797,2)</f>
        <v>0</v>
      </c>
      <c r="BL797" s="18" t="s">
        <v>182</v>
      </c>
      <c r="BM797" s="159" t="s">
        <v>1078</v>
      </c>
    </row>
    <row r="798" spans="1:65" s="13" customFormat="1" x14ac:dyDescent="0.2">
      <c r="B798" s="161"/>
      <c r="D798" s="162" t="s">
        <v>152</v>
      </c>
      <c r="E798" s="163" t="s">
        <v>1</v>
      </c>
      <c r="F798" s="164" t="s">
        <v>165</v>
      </c>
      <c r="H798" s="165">
        <v>5</v>
      </c>
      <c r="I798" s="166"/>
      <c r="L798" s="161"/>
      <c r="M798" s="167"/>
      <c r="N798" s="168"/>
      <c r="O798" s="168"/>
      <c r="P798" s="168"/>
      <c r="Q798" s="168"/>
      <c r="R798" s="168"/>
      <c r="S798" s="168"/>
      <c r="T798" s="169"/>
      <c r="AT798" s="163" t="s">
        <v>152</v>
      </c>
      <c r="AU798" s="163" t="s">
        <v>151</v>
      </c>
      <c r="AV798" s="13" t="s">
        <v>151</v>
      </c>
      <c r="AW798" s="13" t="s">
        <v>31</v>
      </c>
      <c r="AX798" s="13" t="s">
        <v>75</v>
      </c>
      <c r="AY798" s="163" t="s">
        <v>143</v>
      </c>
    </row>
    <row r="799" spans="1:65" s="14" customFormat="1" x14ac:dyDescent="0.2">
      <c r="B799" s="170"/>
      <c r="D799" s="162" t="s">
        <v>152</v>
      </c>
      <c r="E799" s="171" t="s">
        <v>1</v>
      </c>
      <c r="F799" s="172" t="s">
        <v>154</v>
      </c>
      <c r="H799" s="173">
        <v>5</v>
      </c>
      <c r="I799" s="174"/>
      <c r="L799" s="170"/>
      <c r="M799" s="175"/>
      <c r="N799" s="176"/>
      <c r="O799" s="176"/>
      <c r="P799" s="176"/>
      <c r="Q799" s="176"/>
      <c r="R799" s="176"/>
      <c r="S799" s="176"/>
      <c r="T799" s="177"/>
      <c r="AT799" s="171" t="s">
        <v>152</v>
      </c>
      <c r="AU799" s="171" t="s">
        <v>151</v>
      </c>
      <c r="AV799" s="14" t="s">
        <v>150</v>
      </c>
      <c r="AW799" s="14" t="s">
        <v>31</v>
      </c>
      <c r="AX799" s="14" t="s">
        <v>83</v>
      </c>
      <c r="AY799" s="171" t="s">
        <v>143</v>
      </c>
    </row>
    <row r="800" spans="1:65" s="2" customFormat="1" ht="24.2" customHeight="1" x14ac:dyDescent="0.2">
      <c r="A800" s="33"/>
      <c r="B800" s="146"/>
      <c r="C800" s="178" t="s">
        <v>1079</v>
      </c>
      <c r="D800" s="198" t="s">
        <v>215</v>
      </c>
      <c r="E800" s="179" t="s">
        <v>1080</v>
      </c>
      <c r="F800" s="180" t="s">
        <v>1081</v>
      </c>
      <c r="G800" s="181" t="s">
        <v>178</v>
      </c>
      <c r="H800" s="182">
        <v>5</v>
      </c>
      <c r="I800" s="183"/>
      <c r="J800" s="184">
        <f>ROUND(I800*H800,2)</f>
        <v>0</v>
      </c>
      <c r="K800" s="185"/>
      <c r="L800" s="186"/>
      <c r="M800" s="187" t="s">
        <v>1</v>
      </c>
      <c r="N800" s="188" t="s">
        <v>41</v>
      </c>
      <c r="O800" s="59"/>
      <c r="P800" s="157">
        <f>O800*H800</f>
        <v>0</v>
      </c>
      <c r="Q800" s="157">
        <v>0</v>
      </c>
      <c r="R800" s="157">
        <f>Q800*H800</f>
        <v>0</v>
      </c>
      <c r="S800" s="157">
        <v>0</v>
      </c>
      <c r="T800" s="158">
        <f>S800*H800</f>
        <v>0</v>
      </c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R800" s="159" t="s">
        <v>210</v>
      </c>
      <c r="AT800" s="159" t="s">
        <v>215</v>
      </c>
      <c r="AU800" s="159" t="s">
        <v>151</v>
      </c>
      <c r="AY800" s="18" t="s">
        <v>143</v>
      </c>
      <c r="BE800" s="160">
        <f>IF(N800="základná",J800,0)</f>
        <v>0</v>
      </c>
      <c r="BF800" s="160">
        <f>IF(N800="znížená",J800,0)</f>
        <v>0</v>
      </c>
      <c r="BG800" s="160">
        <f>IF(N800="zákl. prenesená",J800,0)</f>
        <v>0</v>
      </c>
      <c r="BH800" s="160">
        <f>IF(N800="zníž. prenesená",J800,0)</f>
        <v>0</v>
      </c>
      <c r="BI800" s="160">
        <f>IF(N800="nulová",J800,0)</f>
        <v>0</v>
      </c>
      <c r="BJ800" s="18" t="s">
        <v>151</v>
      </c>
      <c r="BK800" s="160">
        <f>ROUND(I800*H800,2)</f>
        <v>0</v>
      </c>
      <c r="BL800" s="18" t="s">
        <v>182</v>
      </c>
      <c r="BM800" s="159" t="s">
        <v>1082</v>
      </c>
    </row>
    <row r="801" spans="1:65" s="13" customFormat="1" x14ac:dyDescent="0.2">
      <c r="B801" s="161"/>
      <c r="D801" s="162" t="s">
        <v>152</v>
      </c>
      <c r="E801" s="163" t="s">
        <v>1</v>
      </c>
      <c r="F801" s="164" t="s">
        <v>165</v>
      </c>
      <c r="H801" s="165">
        <v>5</v>
      </c>
      <c r="I801" s="166"/>
      <c r="L801" s="161"/>
      <c r="M801" s="167"/>
      <c r="N801" s="168"/>
      <c r="O801" s="168"/>
      <c r="P801" s="168"/>
      <c r="Q801" s="168"/>
      <c r="R801" s="168"/>
      <c r="S801" s="168"/>
      <c r="T801" s="169"/>
      <c r="AT801" s="163" t="s">
        <v>152</v>
      </c>
      <c r="AU801" s="163" t="s">
        <v>151</v>
      </c>
      <c r="AV801" s="13" t="s">
        <v>151</v>
      </c>
      <c r="AW801" s="13" t="s">
        <v>31</v>
      </c>
      <c r="AX801" s="13" t="s">
        <v>75</v>
      </c>
      <c r="AY801" s="163" t="s">
        <v>143</v>
      </c>
    </row>
    <row r="802" spans="1:65" s="14" customFormat="1" x14ac:dyDescent="0.2">
      <c r="B802" s="170"/>
      <c r="D802" s="162" t="s">
        <v>152</v>
      </c>
      <c r="E802" s="171" t="s">
        <v>1</v>
      </c>
      <c r="F802" s="172" t="s">
        <v>154</v>
      </c>
      <c r="H802" s="173">
        <v>5</v>
      </c>
      <c r="I802" s="174"/>
      <c r="L802" s="170"/>
      <c r="M802" s="175"/>
      <c r="N802" s="176"/>
      <c r="O802" s="176"/>
      <c r="P802" s="176"/>
      <c r="Q802" s="176"/>
      <c r="R802" s="176"/>
      <c r="S802" s="176"/>
      <c r="T802" s="177"/>
      <c r="AT802" s="171" t="s">
        <v>152</v>
      </c>
      <c r="AU802" s="171" t="s">
        <v>151</v>
      </c>
      <c r="AV802" s="14" t="s">
        <v>150</v>
      </c>
      <c r="AW802" s="14" t="s">
        <v>31</v>
      </c>
      <c r="AX802" s="14" t="s">
        <v>83</v>
      </c>
      <c r="AY802" s="171" t="s">
        <v>143</v>
      </c>
    </row>
    <row r="803" spans="1:65" s="2" customFormat="1" ht="24.2" customHeight="1" x14ac:dyDescent="0.2">
      <c r="A803" s="33"/>
      <c r="B803" s="146"/>
      <c r="C803" s="147" t="s">
        <v>1083</v>
      </c>
      <c r="D803" s="197" t="s">
        <v>146</v>
      </c>
      <c r="E803" s="148" t="s">
        <v>1084</v>
      </c>
      <c r="F803" s="149" t="s">
        <v>1085</v>
      </c>
      <c r="G803" s="150" t="s">
        <v>454</v>
      </c>
      <c r="H803" s="199"/>
      <c r="I803" s="152"/>
      <c r="J803" s="153">
        <f>ROUND(I803*H803,2)</f>
        <v>0</v>
      </c>
      <c r="K803" s="154"/>
      <c r="L803" s="34"/>
      <c r="M803" s="155" t="s">
        <v>1</v>
      </c>
      <c r="N803" s="156" t="s">
        <v>41</v>
      </c>
      <c r="O803" s="59"/>
      <c r="P803" s="157">
        <f>O803*H803</f>
        <v>0</v>
      </c>
      <c r="Q803" s="157">
        <v>0</v>
      </c>
      <c r="R803" s="157">
        <f>Q803*H803</f>
        <v>0</v>
      </c>
      <c r="S803" s="157">
        <v>0</v>
      </c>
      <c r="T803" s="158">
        <f>S803*H803</f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59" t="s">
        <v>182</v>
      </c>
      <c r="AT803" s="159" t="s">
        <v>146</v>
      </c>
      <c r="AU803" s="159" t="s">
        <v>151</v>
      </c>
      <c r="AY803" s="18" t="s">
        <v>143</v>
      </c>
      <c r="BE803" s="160">
        <f>IF(N803="základná",J803,0)</f>
        <v>0</v>
      </c>
      <c r="BF803" s="160">
        <f>IF(N803="znížená",J803,0)</f>
        <v>0</v>
      </c>
      <c r="BG803" s="160">
        <f>IF(N803="zákl. prenesená",J803,0)</f>
        <v>0</v>
      </c>
      <c r="BH803" s="160">
        <f>IF(N803="zníž. prenesená",J803,0)</f>
        <v>0</v>
      </c>
      <c r="BI803" s="160">
        <f>IF(N803="nulová",J803,0)</f>
        <v>0</v>
      </c>
      <c r="BJ803" s="18" t="s">
        <v>151</v>
      </c>
      <c r="BK803" s="160">
        <f>ROUND(I803*H803,2)</f>
        <v>0</v>
      </c>
      <c r="BL803" s="18" t="s">
        <v>182</v>
      </c>
      <c r="BM803" s="159" t="s">
        <v>1086</v>
      </c>
    </row>
    <row r="804" spans="1:65" s="12" customFormat="1" ht="22.9" customHeight="1" x14ac:dyDescent="0.2">
      <c r="B804" s="134"/>
      <c r="D804" s="135" t="s">
        <v>74</v>
      </c>
      <c r="E804" s="144" t="s">
        <v>1087</v>
      </c>
      <c r="F804" s="144" t="s">
        <v>1088</v>
      </c>
      <c r="I804" s="137"/>
      <c r="J804" s="145">
        <f>BK804</f>
        <v>0</v>
      </c>
      <c r="L804" s="134"/>
      <c r="M804" s="138"/>
      <c r="N804" s="139"/>
      <c r="O804" s="139"/>
      <c r="P804" s="140">
        <f>P805</f>
        <v>0</v>
      </c>
      <c r="Q804" s="139"/>
      <c r="R804" s="140">
        <f>R805</f>
        <v>0</v>
      </c>
      <c r="S804" s="139"/>
      <c r="T804" s="141">
        <f>T805</f>
        <v>0</v>
      </c>
      <c r="AR804" s="135" t="s">
        <v>151</v>
      </c>
      <c r="AT804" s="142" t="s">
        <v>74</v>
      </c>
      <c r="AU804" s="142" t="s">
        <v>83</v>
      </c>
      <c r="AY804" s="135" t="s">
        <v>143</v>
      </c>
      <c r="BK804" s="143">
        <f>BK805</f>
        <v>0</v>
      </c>
    </row>
    <row r="805" spans="1:65" s="2" customFormat="1" ht="14.45" customHeight="1" x14ac:dyDescent="0.2">
      <c r="A805" s="33"/>
      <c r="B805" s="146"/>
      <c r="C805" s="147" t="s">
        <v>642</v>
      </c>
      <c r="D805" s="147" t="s">
        <v>146</v>
      </c>
      <c r="E805" s="148" t="s">
        <v>1089</v>
      </c>
      <c r="F805" s="149" t="s">
        <v>1090</v>
      </c>
      <c r="G805" s="150" t="s">
        <v>1091</v>
      </c>
      <c r="H805" s="151">
        <v>34</v>
      </c>
      <c r="I805" s="152"/>
      <c r="J805" s="153">
        <f>ROUND(I805*H805,2)</f>
        <v>0</v>
      </c>
      <c r="K805" s="154"/>
      <c r="L805" s="34"/>
      <c r="M805" s="155" t="s">
        <v>1</v>
      </c>
      <c r="N805" s="156" t="s">
        <v>41</v>
      </c>
      <c r="O805" s="59"/>
      <c r="P805" s="157">
        <f>O805*H805</f>
        <v>0</v>
      </c>
      <c r="Q805" s="157">
        <v>0</v>
      </c>
      <c r="R805" s="157">
        <f>Q805*H805</f>
        <v>0</v>
      </c>
      <c r="S805" s="157">
        <v>0</v>
      </c>
      <c r="T805" s="158">
        <f>S805*H805</f>
        <v>0</v>
      </c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R805" s="159" t="s">
        <v>182</v>
      </c>
      <c r="AT805" s="159" t="s">
        <v>146</v>
      </c>
      <c r="AU805" s="159" t="s">
        <v>151</v>
      </c>
      <c r="AY805" s="18" t="s">
        <v>143</v>
      </c>
      <c r="BE805" s="160">
        <f>IF(N805="základná",J805,0)</f>
        <v>0</v>
      </c>
      <c r="BF805" s="160">
        <f>IF(N805="znížená",J805,0)</f>
        <v>0</v>
      </c>
      <c r="BG805" s="160">
        <f>IF(N805="zákl. prenesená",J805,0)</f>
        <v>0</v>
      </c>
      <c r="BH805" s="160">
        <f>IF(N805="zníž. prenesená",J805,0)</f>
        <v>0</v>
      </c>
      <c r="BI805" s="160">
        <f>IF(N805="nulová",J805,0)</f>
        <v>0</v>
      </c>
      <c r="BJ805" s="18" t="s">
        <v>151</v>
      </c>
      <c r="BK805" s="160">
        <f>ROUND(I805*H805,2)</f>
        <v>0</v>
      </c>
      <c r="BL805" s="18" t="s">
        <v>182</v>
      </c>
      <c r="BM805" s="159" t="s">
        <v>1092</v>
      </c>
    </row>
    <row r="806" spans="1:65" s="12" customFormat="1" ht="22.9" customHeight="1" x14ac:dyDescent="0.2">
      <c r="B806" s="134"/>
      <c r="D806" s="135" t="s">
        <v>74</v>
      </c>
      <c r="E806" s="144" t="s">
        <v>1093</v>
      </c>
      <c r="F806" s="144" t="s">
        <v>1094</v>
      </c>
      <c r="I806" s="137"/>
      <c r="J806" s="145">
        <f>BK806</f>
        <v>0</v>
      </c>
      <c r="L806" s="134"/>
      <c r="M806" s="138"/>
      <c r="N806" s="139"/>
      <c r="O806" s="139"/>
      <c r="P806" s="140">
        <f>SUM(P807:P808)</f>
        <v>0</v>
      </c>
      <c r="Q806" s="139"/>
      <c r="R806" s="140">
        <f>SUM(R807:R808)</f>
        <v>0</v>
      </c>
      <c r="S806" s="139"/>
      <c r="T806" s="141">
        <f>SUM(T807:T808)</f>
        <v>0</v>
      </c>
      <c r="AR806" s="135" t="s">
        <v>151</v>
      </c>
      <c r="AT806" s="142" t="s">
        <v>74</v>
      </c>
      <c r="AU806" s="142" t="s">
        <v>83</v>
      </c>
      <c r="AY806" s="135" t="s">
        <v>143</v>
      </c>
      <c r="BK806" s="143">
        <f>SUM(BK807:BK808)</f>
        <v>0</v>
      </c>
    </row>
    <row r="807" spans="1:65" s="2" customFormat="1" ht="24.2" customHeight="1" x14ac:dyDescent="0.2">
      <c r="A807" s="33"/>
      <c r="B807" s="146"/>
      <c r="C807" s="147" t="s">
        <v>1095</v>
      </c>
      <c r="D807" s="147" t="s">
        <v>146</v>
      </c>
      <c r="E807" s="148" t="s">
        <v>1096</v>
      </c>
      <c r="F807" s="149" t="s">
        <v>1097</v>
      </c>
      <c r="G807" s="150" t="s">
        <v>178</v>
      </c>
      <c r="H807" s="151">
        <v>1</v>
      </c>
      <c r="I807" s="152"/>
      <c r="J807" s="153">
        <f>ROUND(I807*H807,2)</f>
        <v>0</v>
      </c>
      <c r="K807" s="154"/>
      <c r="L807" s="34"/>
      <c r="M807" s="155" t="s">
        <v>1</v>
      </c>
      <c r="N807" s="156" t="s">
        <v>41</v>
      </c>
      <c r="O807" s="59"/>
      <c r="P807" s="157">
        <f>O807*H807</f>
        <v>0</v>
      </c>
      <c r="Q807" s="157">
        <v>0</v>
      </c>
      <c r="R807" s="157">
        <f>Q807*H807</f>
        <v>0</v>
      </c>
      <c r="S807" s="157">
        <v>0</v>
      </c>
      <c r="T807" s="158">
        <f>S807*H807</f>
        <v>0</v>
      </c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R807" s="159" t="s">
        <v>182</v>
      </c>
      <c r="AT807" s="159" t="s">
        <v>146</v>
      </c>
      <c r="AU807" s="159" t="s">
        <v>151</v>
      </c>
      <c r="AY807" s="18" t="s">
        <v>143</v>
      </c>
      <c r="BE807" s="160">
        <f>IF(N807="základná",J807,0)</f>
        <v>0</v>
      </c>
      <c r="BF807" s="160">
        <f>IF(N807="znížená",J807,0)</f>
        <v>0</v>
      </c>
      <c r="BG807" s="160">
        <f>IF(N807="zákl. prenesená",J807,0)</f>
        <v>0</v>
      </c>
      <c r="BH807" s="160">
        <f>IF(N807="zníž. prenesená",J807,0)</f>
        <v>0</v>
      </c>
      <c r="BI807" s="160">
        <f>IF(N807="nulová",J807,0)</f>
        <v>0</v>
      </c>
      <c r="BJ807" s="18" t="s">
        <v>151</v>
      </c>
      <c r="BK807" s="160">
        <f>ROUND(I807*H807,2)</f>
        <v>0</v>
      </c>
      <c r="BL807" s="18" t="s">
        <v>182</v>
      </c>
      <c r="BM807" s="159" t="s">
        <v>1098</v>
      </c>
    </row>
    <row r="808" spans="1:65" s="2" customFormat="1" ht="24.2" customHeight="1" x14ac:dyDescent="0.2">
      <c r="A808" s="33"/>
      <c r="B808" s="146"/>
      <c r="C808" s="147" t="s">
        <v>1099</v>
      </c>
      <c r="D808" s="147" t="s">
        <v>146</v>
      </c>
      <c r="E808" s="148" t="s">
        <v>1100</v>
      </c>
      <c r="F808" s="149" t="s">
        <v>1101</v>
      </c>
      <c r="G808" s="150" t="s">
        <v>454</v>
      </c>
      <c r="H808" s="199"/>
      <c r="I808" s="152"/>
      <c r="J808" s="153">
        <f>ROUND(I808*H808,2)</f>
        <v>0</v>
      </c>
      <c r="K808" s="154"/>
      <c r="L808" s="34"/>
      <c r="M808" s="155" t="s">
        <v>1</v>
      </c>
      <c r="N808" s="156" t="s">
        <v>41</v>
      </c>
      <c r="O808" s="59"/>
      <c r="P808" s="157">
        <f>O808*H808</f>
        <v>0</v>
      </c>
      <c r="Q808" s="157">
        <v>0</v>
      </c>
      <c r="R808" s="157">
        <f>Q808*H808</f>
        <v>0</v>
      </c>
      <c r="S808" s="157">
        <v>0</v>
      </c>
      <c r="T808" s="158">
        <f>S808*H808</f>
        <v>0</v>
      </c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R808" s="159" t="s">
        <v>182</v>
      </c>
      <c r="AT808" s="159" t="s">
        <v>146</v>
      </c>
      <c r="AU808" s="159" t="s">
        <v>151</v>
      </c>
      <c r="AY808" s="18" t="s">
        <v>143</v>
      </c>
      <c r="BE808" s="160">
        <f>IF(N808="základná",J808,0)</f>
        <v>0</v>
      </c>
      <c r="BF808" s="160">
        <f>IF(N808="znížená",J808,0)</f>
        <v>0</v>
      </c>
      <c r="BG808" s="160">
        <f>IF(N808="zákl. prenesená",J808,0)</f>
        <v>0</v>
      </c>
      <c r="BH808" s="160">
        <f>IF(N808="zníž. prenesená",J808,0)</f>
        <v>0</v>
      </c>
      <c r="BI808" s="160">
        <f>IF(N808="nulová",J808,0)</f>
        <v>0</v>
      </c>
      <c r="BJ808" s="18" t="s">
        <v>151</v>
      </c>
      <c r="BK808" s="160">
        <f>ROUND(I808*H808,2)</f>
        <v>0</v>
      </c>
      <c r="BL808" s="18" t="s">
        <v>182</v>
      </c>
      <c r="BM808" s="159" t="s">
        <v>1102</v>
      </c>
    </row>
    <row r="809" spans="1:65" s="12" customFormat="1" ht="22.9" customHeight="1" x14ac:dyDescent="0.2">
      <c r="B809" s="134"/>
      <c r="D809" s="135" t="s">
        <v>74</v>
      </c>
      <c r="E809" s="144" t="s">
        <v>1103</v>
      </c>
      <c r="F809" s="144" t="s">
        <v>1104</v>
      </c>
      <c r="I809" s="137"/>
      <c r="J809" s="145">
        <f>BK809</f>
        <v>0</v>
      </c>
      <c r="L809" s="134"/>
      <c r="M809" s="138"/>
      <c r="N809" s="139"/>
      <c r="O809" s="139"/>
      <c r="P809" s="140">
        <f>SUM(P810:P817)</f>
        <v>0</v>
      </c>
      <c r="Q809" s="139"/>
      <c r="R809" s="140">
        <f>SUM(R810:R817)</f>
        <v>0</v>
      </c>
      <c r="S809" s="139"/>
      <c r="T809" s="141">
        <f>SUM(T810:T817)</f>
        <v>0</v>
      </c>
      <c r="AR809" s="135" t="s">
        <v>151</v>
      </c>
      <c r="AT809" s="142" t="s">
        <v>74</v>
      </c>
      <c r="AU809" s="142" t="s">
        <v>83</v>
      </c>
      <c r="AY809" s="135" t="s">
        <v>143</v>
      </c>
      <c r="BK809" s="143">
        <f>SUM(BK810:BK817)</f>
        <v>0</v>
      </c>
    </row>
    <row r="810" spans="1:65" s="2" customFormat="1" ht="24.2" customHeight="1" x14ac:dyDescent="0.2">
      <c r="A810" s="33"/>
      <c r="B810" s="146"/>
      <c r="C810" s="147" t="s">
        <v>1105</v>
      </c>
      <c r="D810" s="147" t="s">
        <v>146</v>
      </c>
      <c r="E810" s="148" t="s">
        <v>1106</v>
      </c>
      <c r="F810" s="149" t="s">
        <v>1107</v>
      </c>
      <c r="G810" s="150" t="s">
        <v>178</v>
      </c>
      <c r="H810" s="151">
        <v>1</v>
      </c>
      <c r="I810" s="152"/>
      <c r="J810" s="153">
        <f>ROUND(I810*H810,2)</f>
        <v>0</v>
      </c>
      <c r="K810" s="154"/>
      <c r="L810" s="34"/>
      <c r="M810" s="155" t="s">
        <v>1</v>
      </c>
      <c r="N810" s="156" t="s">
        <v>41</v>
      </c>
      <c r="O810" s="59"/>
      <c r="P810" s="157">
        <f>O810*H810</f>
        <v>0</v>
      </c>
      <c r="Q810" s="157">
        <v>0</v>
      </c>
      <c r="R810" s="157">
        <f>Q810*H810</f>
        <v>0</v>
      </c>
      <c r="S810" s="157">
        <v>0</v>
      </c>
      <c r="T810" s="158">
        <f>S810*H810</f>
        <v>0</v>
      </c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R810" s="159" t="s">
        <v>182</v>
      </c>
      <c r="AT810" s="159" t="s">
        <v>146</v>
      </c>
      <c r="AU810" s="159" t="s">
        <v>151</v>
      </c>
      <c r="AY810" s="18" t="s">
        <v>143</v>
      </c>
      <c r="BE810" s="160">
        <f>IF(N810="základná",J810,0)</f>
        <v>0</v>
      </c>
      <c r="BF810" s="160">
        <f>IF(N810="znížená",J810,0)</f>
        <v>0</v>
      </c>
      <c r="BG810" s="160">
        <f>IF(N810="zákl. prenesená",J810,0)</f>
        <v>0</v>
      </c>
      <c r="BH810" s="160">
        <f>IF(N810="zníž. prenesená",J810,0)</f>
        <v>0</v>
      </c>
      <c r="BI810" s="160">
        <f>IF(N810="nulová",J810,0)</f>
        <v>0</v>
      </c>
      <c r="BJ810" s="18" t="s">
        <v>151</v>
      </c>
      <c r="BK810" s="160">
        <f>ROUND(I810*H810,2)</f>
        <v>0</v>
      </c>
      <c r="BL810" s="18" t="s">
        <v>182</v>
      </c>
      <c r="BM810" s="159" t="s">
        <v>1108</v>
      </c>
    </row>
    <row r="811" spans="1:65" s="2" customFormat="1" ht="49.15" customHeight="1" x14ac:dyDescent="0.2">
      <c r="A811" s="33"/>
      <c r="B811" s="146"/>
      <c r="C811" s="147" t="s">
        <v>649</v>
      </c>
      <c r="D811" s="147" t="s">
        <v>146</v>
      </c>
      <c r="E811" s="148" t="s">
        <v>1109</v>
      </c>
      <c r="F811" s="149" t="s">
        <v>1110</v>
      </c>
      <c r="G811" s="150" t="s">
        <v>178</v>
      </c>
      <c r="H811" s="151">
        <v>2</v>
      </c>
      <c r="I811" s="152"/>
      <c r="J811" s="153">
        <f>ROUND(I811*H811,2)</f>
        <v>0</v>
      </c>
      <c r="K811" s="154"/>
      <c r="L811" s="34"/>
      <c r="M811" s="155" t="s">
        <v>1</v>
      </c>
      <c r="N811" s="156" t="s">
        <v>41</v>
      </c>
      <c r="O811" s="59"/>
      <c r="P811" s="157">
        <f>O811*H811</f>
        <v>0</v>
      </c>
      <c r="Q811" s="157">
        <v>0</v>
      </c>
      <c r="R811" s="157">
        <f>Q811*H811</f>
        <v>0</v>
      </c>
      <c r="S811" s="157">
        <v>0</v>
      </c>
      <c r="T811" s="158">
        <f>S811*H811</f>
        <v>0</v>
      </c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R811" s="159" t="s">
        <v>182</v>
      </c>
      <c r="AT811" s="159" t="s">
        <v>146</v>
      </c>
      <c r="AU811" s="159" t="s">
        <v>151</v>
      </c>
      <c r="AY811" s="18" t="s">
        <v>143</v>
      </c>
      <c r="BE811" s="160">
        <f>IF(N811="základná",J811,0)</f>
        <v>0</v>
      </c>
      <c r="BF811" s="160">
        <f>IF(N811="znížená",J811,0)</f>
        <v>0</v>
      </c>
      <c r="BG811" s="160">
        <f>IF(N811="zákl. prenesená",J811,0)</f>
        <v>0</v>
      </c>
      <c r="BH811" s="160">
        <f>IF(N811="zníž. prenesená",J811,0)</f>
        <v>0</v>
      </c>
      <c r="BI811" s="160">
        <f>IF(N811="nulová",J811,0)</f>
        <v>0</v>
      </c>
      <c r="BJ811" s="18" t="s">
        <v>151</v>
      </c>
      <c r="BK811" s="160">
        <f>ROUND(I811*H811,2)</f>
        <v>0</v>
      </c>
      <c r="BL811" s="18" t="s">
        <v>182</v>
      </c>
      <c r="BM811" s="159" t="s">
        <v>1111</v>
      </c>
    </row>
    <row r="812" spans="1:65" s="13" customFormat="1" x14ac:dyDescent="0.2">
      <c r="B812" s="161"/>
      <c r="D812" s="162" t="s">
        <v>152</v>
      </c>
      <c r="E812" s="163" t="s">
        <v>1</v>
      </c>
      <c r="F812" s="164" t="s">
        <v>1112</v>
      </c>
      <c r="H812" s="165">
        <v>2</v>
      </c>
      <c r="I812" s="166"/>
      <c r="L812" s="161"/>
      <c r="M812" s="167"/>
      <c r="N812" s="168"/>
      <c r="O812" s="168"/>
      <c r="P812" s="168"/>
      <c r="Q812" s="168"/>
      <c r="R812" s="168"/>
      <c r="S812" s="168"/>
      <c r="T812" s="169"/>
      <c r="AT812" s="163" t="s">
        <v>152</v>
      </c>
      <c r="AU812" s="163" t="s">
        <v>151</v>
      </c>
      <c r="AV812" s="13" t="s">
        <v>151</v>
      </c>
      <c r="AW812" s="13" t="s">
        <v>31</v>
      </c>
      <c r="AX812" s="13" t="s">
        <v>75</v>
      </c>
      <c r="AY812" s="163" t="s">
        <v>143</v>
      </c>
    </row>
    <row r="813" spans="1:65" s="14" customFormat="1" x14ac:dyDescent="0.2">
      <c r="B813" s="170"/>
      <c r="D813" s="162" t="s">
        <v>152</v>
      </c>
      <c r="E813" s="171" t="s">
        <v>1</v>
      </c>
      <c r="F813" s="172" t="s">
        <v>154</v>
      </c>
      <c r="H813" s="173">
        <v>2</v>
      </c>
      <c r="I813" s="174"/>
      <c r="L813" s="170"/>
      <c r="M813" s="175"/>
      <c r="N813" s="176"/>
      <c r="O813" s="176"/>
      <c r="P813" s="176"/>
      <c r="Q813" s="176"/>
      <c r="R813" s="176"/>
      <c r="S813" s="176"/>
      <c r="T813" s="177"/>
      <c r="AT813" s="171" t="s">
        <v>152</v>
      </c>
      <c r="AU813" s="171" t="s">
        <v>151</v>
      </c>
      <c r="AV813" s="14" t="s">
        <v>150</v>
      </c>
      <c r="AW813" s="14" t="s">
        <v>31</v>
      </c>
      <c r="AX813" s="14" t="s">
        <v>83</v>
      </c>
      <c r="AY813" s="171" t="s">
        <v>143</v>
      </c>
    </row>
    <row r="814" spans="1:65" s="2" customFormat="1" ht="14.45" customHeight="1" x14ac:dyDescent="0.2">
      <c r="A814" s="33"/>
      <c r="B814" s="146"/>
      <c r="C814" s="147" t="s">
        <v>1113</v>
      </c>
      <c r="D814" s="147" t="s">
        <v>146</v>
      </c>
      <c r="E814" s="148" t="s">
        <v>1114</v>
      </c>
      <c r="F814" s="149" t="s">
        <v>1115</v>
      </c>
      <c r="G814" s="150" t="s">
        <v>178</v>
      </c>
      <c r="H814" s="151">
        <v>1</v>
      </c>
      <c r="I814" s="152"/>
      <c r="J814" s="153">
        <f>ROUND(I814*H814,2)</f>
        <v>0</v>
      </c>
      <c r="K814" s="154"/>
      <c r="L814" s="34"/>
      <c r="M814" s="155" t="s">
        <v>1</v>
      </c>
      <c r="N814" s="156" t="s">
        <v>41</v>
      </c>
      <c r="O814" s="59"/>
      <c r="P814" s="157">
        <f>O814*H814</f>
        <v>0</v>
      </c>
      <c r="Q814" s="157">
        <v>0</v>
      </c>
      <c r="R814" s="157">
        <f>Q814*H814</f>
        <v>0</v>
      </c>
      <c r="S814" s="157">
        <v>0</v>
      </c>
      <c r="T814" s="158">
        <f>S814*H814</f>
        <v>0</v>
      </c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R814" s="159" t="s">
        <v>182</v>
      </c>
      <c r="AT814" s="159" t="s">
        <v>146</v>
      </c>
      <c r="AU814" s="159" t="s">
        <v>151</v>
      </c>
      <c r="AY814" s="18" t="s">
        <v>143</v>
      </c>
      <c r="BE814" s="160">
        <f>IF(N814="základná",J814,0)</f>
        <v>0</v>
      </c>
      <c r="BF814" s="160">
        <f>IF(N814="znížená",J814,0)</f>
        <v>0</v>
      </c>
      <c r="BG814" s="160">
        <f>IF(N814="zákl. prenesená",J814,0)</f>
        <v>0</v>
      </c>
      <c r="BH814" s="160">
        <f>IF(N814="zníž. prenesená",J814,0)</f>
        <v>0</v>
      </c>
      <c r="BI814" s="160">
        <f>IF(N814="nulová",J814,0)</f>
        <v>0</v>
      </c>
      <c r="BJ814" s="18" t="s">
        <v>151</v>
      </c>
      <c r="BK814" s="160">
        <f>ROUND(I814*H814,2)</f>
        <v>0</v>
      </c>
      <c r="BL814" s="18" t="s">
        <v>182</v>
      </c>
      <c r="BM814" s="159" t="s">
        <v>1116</v>
      </c>
    </row>
    <row r="815" spans="1:65" s="13" customFormat="1" x14ac:dyDescent="0.2">
      <c r="B815" s="161"/>
      <c r="D815" s="162" t="s">
        <v>152</v>
      </c>
      <c r="E815" s="163" t="s">
        <v>1</v>
      </c>
      <c r="F815" s="164" t="s">
        <v>1117</v>
      </c>
      <c r="H815" s="165">
        <v>1</v>
      </c>
      <c r="I815" s="166"/>
      <c r="L815" s="161"/>
      <c r="M815" s="167"/>
      <c r="N815" s="168"/>
      <c r="O815" s="168"/>
      <c r="P815" s="168"/>
      <c r="Q815" s="168"/>
      <c r="R815" s="168"/>
      <c r="S815" s="168"/>
      <c r="T815" s="169"/>
      <c r="AT815" s="163" t="s">
        <v>152</v>
      </c>
      <c r="AU815" s="163" t="s">
        <v>151</v>
      </c>
      <c r="AV815" s="13" t="s">
        <v>151</v>
      </c>
      <c r="AW815" s="13" t="s">
        <v>31</v>
      </c>
      <c r="AX815" s="13" t="s">
        <v>75</v>
      </c>
      <c r="AY815" s="163" t="s">
        <v>143</v>
      </c>
    </row>
    <row r="816" spans="1:65" s="14" customFormat="1" x14ac:dyDescent="0.2">
      <c r="B816" s="170"/>
      <c r="D816" s="162" t="s">
        <v>152</v>
      </c>
      <c r="E816" s="171" t="s">
        <v>1</v>
      </c>
      <c r="F816" s="172" t="s">
        <v>154</v>
      </c>
      <c r="H816" s="173">
        <v>1</v>
      </c>
      <c r="I816" s="174"/>
      <c r="L816" s="170"/>
      <c r="M816" s="175"/>
      <c r="N816" s="176"/>
      <c r="O816" s="176"/>
      <c r="P816" s="176"/>
      <c r="Q816" s="176"/>
      <c r="R816" s="176"/>
      <c r="S816" s="176"/>
      <c r="T816" s="177"/>
      <c r="AT816" s="171" t="s">
        <v>152</v>
      </c>
      <c r="AU816" s="171" t="s">
        <v>151</v>
      </c>
      <c r="AV816" s="14" t="s">
        <v>150</v>
      </c>
      <c r="AW816" s="14" t="s">
        <v>31</v>
      </c>
      <c r="AX816" s="14" t="s">
        <v>83</v>
      </c>
      <c r="AY816" s="171" t="s">
        <v>143</v>
      </c>
    </row>
    <row r="817" spans="1:65" s="2" customFormat="1" ht="24.2" customHeight="1" x14ac:dyDescent="0.2">
      <c r="A817" s="33"/>
      <c r="B817" s="146"/>
      <c r="C817" s="147" t="s">
        <v>1118</v>
      </c>
      <c r="D817" s="147" t="s">
        <v>146</v>
      </c>
      <c r="E817" s="148" t="s">
        <v>1119</v>
      </c>
      <c r="F817" s="149" t="s">
        <v>1120</v>
      </c>
      <c r="G817" s="150" t="s">
        <v>454</v>
      </c>
      <c r="H817" s="199"/>
      <c r="I817" s="152"/>
      <c r="J817" s="153">
        <f>ROUND(I817*H817,2)</f>
        <v>0</v>
      </c>
      <c r="K817" s="154"/>
      <c r="L817" s="34"/>
      <c r="M817" s="155" t="s">
        <v>1</v>
      </c>
      <c r="N817" s="156" t="s">
        <v>41</v>
      </c>
      <c r="O817" s="59"/>
      <c r="P817" s="157">
        <f>O817*H817</f>
        <v>0</v>
      </c>
      <c r="Q817" s="157">
        <v>0</v>
      </c>
      <c r="R817" s="157">
        <f>Q817*H817</f>
        <v>0</v>
      </c>
      <c r="S817" s="157">
        <v>0</v>
      </c>
      <c r="T817" s="158">
        <f>S817*H817</f>
        <v>0</v>
      </c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R817" s="159" t="s">
        <v>182</v>
      </c>
      <c r="AT817" s="159" t="s">
        <v>146</v>
      </c>
      <c r="AU817" s="159" t="s">
        <v>151</v>
      </c>
      <c r="AY817" s="18" t="s">
        <v>143</v>
      </c>
      <c r="BE817" s="160">
        <f>IF(N817="základná",J817,0)</f>
        <v>0</v>
      </c>
      <c r="BF817" s="160">
        <f>IF(N817="znížená",J817,0)</f>
        <v>0</v>
      </c>
      <c r="BG817" s="160">
        <f>IF(N817="zákl. prenesená",J817,0)</f>
        <v>0</v>
      </c>
      <c r="BH817" s="160">
        <f>IF(N817="zníž. prenesená",J817,0)</f>
        <v>0</v>
      </c>
      <c r="BI817" s="160">
        <f>IF(N817="nulová",J817,0)</f>
        <v>0</v>
      </c>
      <c r="BJ817" s="18" t="s">
        <v>151</v>
      </c>
      <c r="BK817" s="160">
        <f>ROUND(I817*H817,2)</f>
        <v>0</v>
      </c>
      <c r="BL817" s="18" t="s">
        <v>182</v>
      </c>
      <c r="BM817" s="159" t="s">
        <v>1121</v>
      </c>
    </row>
    <row r="818" spans="1:65" s="12" customFormat="1" ht="22.9" customHeight="1" x14ac:dyDescent="0.2">
      <c r="B818" s="134"/>
      <c r="D818" s="135" t="s">
        <v>74</v>
      </c>
      <c r="E818" s="144" t="s">
        <v>1122</v>
      </c>
      <c r="F818" s="144" t="s">
        <v>1123</v>
      </c>
      <c r="I818" s="137"/>
      <c r="J818" s="145">
        <f>BK818</f>
        <v>0</v>
      </c>
      <c r="L818" s="134"/>
      <c r="M818" s="138"/>
      <c r="N818" s="139"/>
      <c r="O818" s="139"/>
      <c r="P818" s="140">
        <f>SUM(P819:P860)</f>
        <v>0</v>
      </c>
      <c r="Q818" s="139"/>
      <c r="R818" s="140">
        <f>SUM(R819:R860)</f>
        <v>0</v>
      </c>
      <c r="S818" s="139"/>
      <c r="T818" s="141">
        <f>SUM(T819:T860)</f>
        <v>0</v>
      </c>
      <c r="AR818" s="135" t="s">
        <v>151</v>
      </c>
      <c r="AT818" s="142" t="s">
        <v>74</v>
      </c>
      <c r="AU818" s="142" t="s">
        <v>83</v>
      </c>
      <c r="AY818" s="135" t="s">
        <v>143</v>
      </c>
      <c r="BK818" s="143">
        <f>SUM(BK819:BK860)</f>
        <v>0</v>
      </c>
    </row>
    <row r="819" spans="1:65" s="2" customFormat="1" ht="14.45" customHeight="1" x14ac:dyDescent="0.2">
      <c r="A819" s="33"/>
      <c r="B819" s="146"/>
      <c r="C819" s="147" t="s">
        <v>1124</v>
      </c>
      <c r="D819" s="147" t="s">
        <v>146</v>
      </c>
      <c r="E819" s="148" t="s">
        <v>1125</v>
      </c>
      <c r="F819" s="149" t="s">
        <v>1126</v>
      </c>
      <c r="G819" s="150" t="s">
        <v>314</v>
      </c>
      <c r="H819" s="151">
        <v>80</v>
      </c>
      <c r="I819" s="152"/>
      <c r="J819" s="153">
        <f>ROUND(I819*H819,2)</f>
        <v>0</v>
      </c>
      <c r="K819" s="154"/>
      <c r="L819" s="34"/>
      <c r="M819" s="155" t="s">
        <v>1</v>
      </c>
      <c r="N819" s="156" t="s">
        <v>41</v>
      </c>
      <c r="O819" s="59"/>
      <c r="P819" s="157">
        <f>O819*H819</f>
        <v>0</v>
      </c>
      <c r="Q819" s="157">
        <v>0</v>
      </c>
      <c r="R819" s="157">
        <f>Q819*H819</f>
        <v>0</v>
      </c>
      <c r="S819" s="157">
        <v>0</v>
      </c>
      <c r="T819" s="158">
        <f>S819*H819</f>
        <v>0</v>
      </c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R819" s="159" t="s">
        <v>182</v>
      </c>
      <c r="AT819" s="159" t="s">
        <v>146</v>
      </c>
      <c r="AU819" s="159" t="s">
        <v>151</v>
      </c>
      <c r="AY819" s="18" t="s">
        <v>143</v>
      </c>
      <c r="BE819" s="160">
        <f>IF(N819="základná",J819,0)</f>
        <v>0</v>
      </c>
      <c r="BF819" s="160">
        <f>IF(N819="znížená",J819,0)</f>
        <v>0</v>
      </c>
      <c r="BG819" s="160">
        <f>IF(N819="zákl. prenesená",J819,0)</f>
        <v>0</v>
      </c>
      <c r="BH819" s="160">
        <f>IF(N819="zníž. prenesená",J819,0)</f>
        <v>0</v>
      </c>
      <c r="BI819" s="160">
        <f>IF(N819="nulová",J819,0)</f>
        <v>0</v>
      </c>
      <c r="BJ819" s="18" t="s">
        <v>151</v>
      </c>
      <c r="BK819" s="160">
        <f>ROUND(I819*H819,2)</f>
        <v>0</v>
      </c>
      <c r="BL819" s="18" t="s">
        <v>182</v>
      </c>
      <c r="BM819" s="159" t="s">
        <v>1127</v>
      </c>
    </row>
    <row r="820" spans="1:65" s="2" customFormat="1" ht="24.2" customHeight="1" x14ac:dyDescent="0.2">
      <c r="A820" s="33"/>
      <c r="B820" s="146"/>
      <c r="C820" s="147" t="s">
        <v>656</v>
      </c>
      <c r="D820" s="147" t="s">
        <v>146</v>
      </c>
      <c r="E820" s="148" t="s">
        <v>1128</v>
      </c>
      <c r="F820" s="149" t="s">
        <v>1129</v>
      </c>
      <c r="G820" s="150" t="s">
        <v>157</v>
      </c>
      <c r="H820" s="151">
        <v>22.95</v>
      </c>
      <c r="I820" s="152"/>
      <c r="J820" s="153">
        <f>ROUND(I820*H820,2)</f>
        <v>0</v>
      </c>
      <c r="K820" s="154"/>
      <c r="L820" s="34"/>
      <c r="M820" s="155" t="s">
        <v>1</v>
      </c>
      <c r="N820" s="156" t="s">
        <v>41</v>
      </c>
      <c r="O820" s="59"/>
      <c r="P820" s="157">
        <f>O820*H820</f>
        <v>0</v>
      </c>
      <c r="Q820" s="157">
        <v>0</v>
      </c>
      <c r="R820" s="157">
        <f>Q820*H820</f>
        <v>0</v>
      </c>
      <c r="S820" s="157">
        <v>0</v>
      </c>
      <c r="T820" s="158">
        <f>S820*H820</f>
        <v>0</v>
      </c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R820" s="159" t="s">
        <v>182</v>
      </c>
      <c r="AT820" s="159" t="s">
        <v>146</v>
      </c>
      <c r="AU820" s="159" t="s">
        <v>151</v>
      </c>
      <c r="AY820" s="18" t="s">
        <v>143</v>
      </c>
      <c r="BE820" s="160">
        <f>IF(N820="základná",J820,0)</f>
        <v>0</v>
      </c>
      <c r="BF820" s="160">
        <f>IF(N820="znížená",J820,0)</f>
        <v>0</v>
      </c>
      <c r="BG820" s="160">
        <f>IF(N820="zákl. prenesená",J820,0)</f>
        <v>0</v>
      </c>
      <c r="BH820" s="160">
        <f>IF(N820="zníž. prenesená",J820,0)</f>
        <v>0</v>
      </c>
      <c r="BI820" s="160">
        <f>IF(N820="nulová",J820,0)</f>
        <v>0</v>
      </c>
      <c r="BJ820" s="18" t="s">
        <v>151</v>
      </c>
      <c r="BK820" s="160">
        <f>ROUND(I820*H820,2)</f>
        <v>0</v>
      </c>
      <c r="BL820" s="18" t="s">
        <v>182</v>
      </c>
      <c r="BM820" s="159" t="s">
        <v>1130</v>
      </c>
    </row>
    <row r="821" spans="1:65" s="13" customFormat="1" x14ac:dyDescent="0.2">
      <c r="B821" s="161"/>
      <c r="D821" s="162" t="s">
        <v>152</v>
      </c>
      <c r="E821" s="163" t="s">
        <v>1</v>
      </c>
      <c r="F821" s="164" t="s">
        <v>1131</v>
      </c>
      <c r="H821" s="165">
        <v>0.45</v>
      </c>
      <c r="I821" s="166"/>
      <c r="L821" s="161"/>
      <c r="M821" s="167"/>
      <c r="N821" s="168"/>
      <c r="O821" s="168"/>
      <c r="P821" s="168"/>
      <c r="Q821" s="168"/>
      <c r="R821" s="168"/>
      <c r="S821" s="168"/>
      <c r="T821" s="169"/>
      <c r="AT821" s="163" t="s">
        <v>152</v>
      </c>
      <c r="AU821" s="163" t="s">
        <v>151</v>
      </c>
      <c r="AV821" s="13" t="s">
        <v>151</v>
      </c>
      <c r="AW821" s="13" t="s">
        <v>31</v>
      </c>
      <c r="AX821" s="13" t="s">
        <v>75</v>
      </c>
      <c r="AY821" s="163" t="s">
        <v>143</v>
      </c>
    </row>
    <row r="822" spans="1:65" s="15" customFormat="1" x14ac:dyDescent="0.2">
      <c r="B822" s="189"/>
      <c r="D822" s="162" t="s">
        <v>152</v>
      </c>
      <c r="E822" s="190" t="s">
        <v>1</v>
      </c>
      <c r="F822" s="191" t="s">
        <v>1132</v>
      </c>
      <c r="H822" s="192">
        <v>0.45</v>
      </c>
      <c r="I822" s="193"/>
      <c r="L822" s="189"/>
      <c r="M822" s="194"/>
      <c r="N822" s="195"/>
      <c r="O822" s="195"/>
      <c r="P822" s="195"/>
      <c r="Q822" s="195"/>
      <c r="R822" s="195"/>
      <c r="S822" s="195"/>
      <c r="T822" s="196"/>
      <c r="AT822" s="190" t="s">
        <v>152</v>
      </c>
      <c r="AU822" s="190" t="s">
        <v>151</v>
      </c>
      <c r="AV822" s="15" t="s">
        <v>144</v>
      </c>
      <c r="AW822" s="15" t="s">
        <v>31</v>
      </c>
      <c r="AX822" s="15" t="s">
        <v>75</v>
      </c>
      <c r="AY822" s="190" t="s">
        <v>143</v>
      </c>
    </row>
    <row r="823" spans="1:65" s="13" customFormat="1" x14ac:dyDescent="0.2">
      <c r="B823" s="161"/>
      <c r="D823" s="162" t="s">
        <v>152</v>
      </c>
      <c r="E823" s="163" t="s">
        <v>1</v>
      </c>
      <c r="F823" s="164" t="s">
        <v>1133</v>
      </c>
      <c r="H823" s="165">
        <v>4.7</v>
      </c>
      <c r="I823" s="166"/>
      <c r="L823" s="161"/>
      <c r="M823" s="167"/>
      <c r="N823" s="168"/>
      <c r="O823" s="168"/>
      <c r="P823" s="168"/>
      <c r="Q823" s="168"/>
      <c r="R823" s="168"/>
      <c r="S823" s="168"/>
      <c r="T823" s="169"/>
      <c r="AT823" s="163" t="s">
        <v>152</v>
      </c>
      <c r="AU823" s="163" t="s">
        <v>151</v>
      </c>
      <c r="AV823" s="13" t="s">
        <v>151</v>
      </c>
      <c r="AW823" s="13" t="s">
        <v>31</v>
      </c>
      <c r="AX823" s="13" t="s">
        <v>75</v>
      </c>
      <c r="AY823" s="163" t="s">
        <v>143</v>
      </c>
    </row>
    <row r="824" spans="1:65" s="15" customFormat="1" x14ac:dyDescent="0.2">
      <c r="B824" s="189"/>
      <c r="D824" s="162" t="s">
        <v>152</v>
      </c>
      <c r="E824" s="190" t="s">
        <v>1</v>
      </c>
      <c r="F824" s="191" t="s">
        <v>1134</v>
      </c>
      <c r="H824" s="192">
        <v>4.7</v>
      </c>
      <c r="I824" s="193"/>
      <c r="L824" s="189"/>
      <c r="M824" s="194"/>
      <c r="N824" s="195"/>
      <c r="O824" s="195"/>
      <c r="P824" s="195"/>
      <c r="Q824" s="195"/>
      <c r="R824" s="195"/>
      <c r="S824" s="195"/>
      <c r="T824" s="196"/>
      <c r="AT824" s="190" t="s">
        <v>152</v>
      </c>
      <c r="AU824" s="190" t="s">
        <v>151</v>
      </c>
      <c r="AV824" s="15" t="s">
        <v>144</v>
      </c>
      <c r="AW824" s="15" t="s">
        <v>31</v>
      </c>
      <c r="AX824" s="15" t="s">
        <v>75</v>
      </c>
      <c r="AY824" s="190" t="s">
        <v>143</v>
      </c>
    </row>
    <row r="825" spans="1:65" s="13" customFormat="1" x14ac:dyDescent="0.2">
      <c r="B825" s="161"/>
      <c r="D825" s="162" t="s">
        <v>152</v>
      </c>
      <c r="E825" s="163" t="s">
        <v>1</v>
      </c>
      <c r="F825" s="164" t="s">
        <v>1135</v>
      </c>
      <c r="H825" s="165">
        <v>0.9</v>
      </c>
      <c r="I825" s="166"/>
      <c r="L825" s="161"/>
      <c r="M825" s="167"/>
      <c r="N825" s="168"/>
      <c r="O825" s="168"/>
      <c r="P825" s="168"/>
      <c r="Q825" s="168"/>
      <c r="R825" s="168"/>
      <c r="S825" s="168"/>
      <c r="T825" s="169"/>
      <c r="AT825" s="163" t="s">
        <v>152</v>
      </c>
      <c r="AU825" s="163" t="s">
        <v>151</v>
      </c>
      <c r="AV825" s="13" t="s">
        <v>151</v>
      </c>
      <c r="AW825" s="13" t="s">
        <v>31</v>
      </c>
      <c r="AX825" s="13" t="s">
        <v>75</v>
      </c>
      <c r="AY825" s="163" t="s">
        <v>143</v>
      </c>
    </row>
    <row r="826" spans="1:65" s="15" customFormat="1" x14ac:dyDescent="0.2">
      <c r="B826" s="189"/>
      <c r="D826" s="162" t="s">
        <v>152</v>
      </c>
      <c r="E826" s="190" t="s">
        <v>1</v>
      </c>
      <c r="F826" s="191" t="s">
        <v>1136</v>
      </c>
      <c r="H826" s="192">
        <v>0.9</v>
      </c>
      <c r="I826" s="193"/>
      <c r="L826" s="189"/>
      <c r="M826" s="194"/>
      <c r="N826" s="195"/>
      <c r="O826" s="195"/>
      <c r="P826" s="195"/>
      <c r="Q826" s="195"/>
      <c r="R826" s="195"/>
      <c r="S826" s="195"/>
      <c r="T826" s="196"/>
      <c r="AT826" s="190" t="s">
        <v>152</v>
      </c>
      <c r="AU826" s="190" t="s">
        <v>151</v>
      </c>
      <c r="AV826" s="15" t="s">
        <v>144</v>
      </c>
      <c r="AW826" s="15" t="s">
        <v>31</v>
      </c>
      <c r="AX826" s="15" t="s">
        <v>75</v>
      </c>
      <c r="AY826" s="190" t="s">
        <v>143</v>
      </c>
    </row>
    <row r="827" spans="1:65" s="13" customFormat="1" x14ac:dyDescent="0.2">
      <c r="B827" s="161"/>
      <c r="D827" s="162" t="s">
        <v>152</v>
      </c>
      <c r="E827" s="163" t="s">
        <v>1</v>
      </c>
      <c r="F827" s="164" t="s">
        <v>1137</v>
      </c>
      <c r="H827" s="165">
        <v>2</v>
      </c>
      <c r="I827" s="166"/>
      <c r="L827" s="161"/>
      <c r="M827" s="167"/>
      <c r="N827" s="168"/>
      <c r="O827" s="168"/>
      <c r="P827" s="168"/>
      <c r="Q827" s="168"/>
      <c r="R827" s="168"/>
      <c r="S827" s="168"/>
      <c r="T827" s="169"/>
      <c r="AT827" s="163" t="s">
        <v>152</v>
      </c>
      <c r="AU827" s="163" t="s">
        <v>151</v>
      </c>
      <c r="AV827" s="13" t="s">
        <v>151</v>
      </c>
      <c r="AW827" s="13" t="s">
        <v>31</v>
      </c>
      <c r="AX827" s="13" t="s">
        <v>75</v>
      </c>
      <c r="AY827" s="163" t="s">
        <v>143</v>
      </c>
    </row>
    <row r="828" spans="1:65" s="15" customFormat="1" x14ac:dyDescent="0.2">
      <c r="B828" s="189"/>
      <c r="D828" s="162" t="s">
        <v>152</v>
      </c>
      <c r="E828" s="190" t="s">
        <v>1</v>
      </c>
      <c r="F828" s="191" t="s">
        <v>1138</v>
      </c>
      <c r="H828" s="192">
        <v>2</v>
      </c>
      <c r="I828" s="193"/>
      <c r="L828" s="189"/>
      <c r="M828" s="194"/>
      <c r="N828" s="195"/>
      <c r="O828" s="195"/>
      <c r="P828" s="195"/>
      <c r="Q828" s="195"/>
      <c r="R828" s="195"/>
      <c r="S828" s="195"/>
      <c r="T828" s="196"/>
      <c r="AT828" s="190" t="s">
        <v>152</v>
      </c>
      <c r="AU828" s="190" t="s">
        <v>151</v>
      </c>
      <c r="AV828" s="15" t="s">
        <v>144</v>
      </c>
      <c r="AW828" s="15" t="s">
        <v>31</v>
      </c>
      <c r="AX828" s="15" t="s">
        <v>75</v>
      </c>
      <c r="AY828" s="190" t="s">
        <v>143</v>
      </c>
    </row>
    <row r="829" spans="1:65" s="13" customFormat="1" x14ac:dyDescent="0.2">
      <c r="B829" s="161"/>
      <c r="D829" s="162" t="s">
        <v>152</v>
      </c>
      <c r="E829" s="163" t="s">
        <v>1</v>
      </c>
      <c r="F829" s="164" t="s">
        <v>1139</v>
      </c>
      <c r="H829" s="165">
        <v>0.9</v>
      </c>
      <c r="I829" s="166"/>
      <c r="L829" s="161"/>
      <c r="M829" s="167"/>
      <c r="N829" s="168"/>
      <c r="O829" s="168"/>
      <c r="P829" s="168"/>
      <c r="Q829" s="168"/>
      <c r="R829" s="168"/>
      <c r="S829" s="168"/>
      <c r="T829" s="169"/>
      <c r="AT829" s="163" t="s">
        <v>152</v>
      </c>
      <c r="AU829" s="163" t="s">
        <v>151</v>
      </c>
      <c r="AV829" s="13" t="s">
        <v>151</v>
      </c>
      <c r="AW829" s="13" t="s">
        <v>31</v>
      </c>
      <c r="AX829" s="13" t="s">
        <v>75</v>
      </c>
      <c r="AY829" s="163" t="s">
        <v>143</v>
      </c>
    </row>
    <row r="830" spans="1:65" s="15" customFormat="1" x14ac:dyDescent="0.2">
      <c r="B830" s="189"/>
      <c r="D830" s="162" t="s">
        <v>152</v>
      </c>
      <c r="E830" s="190" t="s">
        <v>1</v>
      </c>
      <c r="F830" s="191" t="s">
        <v>1140</v>
      </c>
      <c r="H830" s="192">
        <v>0.9</v>
      </c>
      <c r="I830" s="193"/>
      <c r="L830" s="189"/>
      <c r="M830" s="194"/>
      <c r="N830" s="195"/>
      <c r="O830" s="195"/>
      <c r="P830" s="195"/>
      <c r="Q830" s="195"/>
      <c r="R830" s="195"/>
      <c r="S830" s="195"/>
      <c r="T830" s="196"/>
      <c r="AT830" s="190" t="s">
        <v>152</v>
      </c>
      <c r="AU830" s="190" t="s">
        <v>151</v>
      </c>
      <c r="AV830" s="15" t="s">
        <v>144</v>
      </c>
      <c r="AW830" s="15" t="s">
        <v>31</v>
      </c>
      <c r="AX830" s="15" t="s">
        <v>75</v>
      </c>
      <c r="AY830" s="190" t="s">
        <v>143</v>
      </c>
    </row>
    <row r="831" spans="1:65" s="13" customFormat="1" x14ac:dyDescent="0.2">
      <c r="B831" s="161"/>
      <c r="D831" s="162" t="s">
        <v>152</v>
      </c>
      <c r="E831" s="163" t="s">
        <v>1</v>
      </c>
      <c r="F831" s="164" t="s">
        <v>1141</v>
      </c>
      <c r="H831" s="165">
        <v>14</v>
      </c>
      <c r="I831" s="166"/>
      <c r="L831" s="161"/>
      <c r="M831" s="167"/>
      <c r="N831" s="168"/>
      <c r="O831" s="168"/>
      <c r="P831" s="168"/>
      <c r="Q831" s="168"/>
      <c r="R831" s="168"/>
      <c r="S831" s="168"/>
      <c r="T831" s="169"/>
      <c r="AT831" s="163" t="s">
        <v>152</v>
      </c>
      <c r="AU831" s="163" t="s">
        <v>151</v>
      </c>
      <c r="AV831" s="13" t="s">
        <v>151</v>
      </c>
      <c r="AW831" s="13" t="s">
        <v>31</v>
      </c>
      <c r="AX831" s="13" t="s">
        <v>75</v>
      </c>
      <c r="AY831" s="163" t="s">
        <v>143</v>
      </c>
    </row>
    <row r="832" spans="1:65" s="15" customFormat="1" x14ac:dyDescent="0.2">
      <c r="B832" s="189"/>
      <c r="D832" s="162" t="s">
        <v>152</v>
      </c>
      <c r="E832" s="190" t="s">
        <v>1</v>
      </c>
      <c r="F832" s="191" t="s">
        <v>1142</v>
      </c>
      <c r="H832" s="192">
        <v>14</v>
      </c>
      <c r="I832" s="193"/>
      <c r="L832" s="189"/>
      <c r="M832" s="194"/>
      <c r="N832" s="195"/>
      <c r="O832" s="195"/>
      <c r="P832" s="195"/>
      <c r="Q832" s="195"/>
      <c r="R832" s="195"/>
      <c r="S832" s="195"/>
      <c r="T832" s="196"/>
      <c r="AT832" s="190" t="s">
        <v>152</v>
      </c>
      <c r="AU832" s="190" t="s">
        <v>151</v>
      </c>
      <c r="AV832" s="15" t="s">
        <v>144</v>
      </c>
      <c r="AW832" s="15" t="s">
        <v>31</v>
      </c>
      <c r="AX832" s="15" t="s">
        <v>75</v>
      </c>
      <c r="AY832" s="190" t="s">
        <v>143</v>
      </c>
    </row>
    <row r="833" spans="1:65" s="14" customFormat="1" x14ac:dyDescent="0.2">
      <c r="B833" s="170"/>
      <c r="D833" s="162" t="s">
        <v>152</v>
      </c>
      <c r="E833" s="171" t="s">
        <v>1</v>
      </c>
      <c r="F833" s="172" t="s">
        <v>154</v>
      </c>
      <c r="H833" s="173">
        <v>22.95</v>
      </c>
      <c r="I833" s="174"/>
      <c r="L833" s="170"/>
      <c r="M833" s="175"/>
      <c r="N833" s="176"/>
      <c r="O833" s="176"/>
      <c r="P833" s="176"/>
      <c r="Q833" s="176"/>
      <c r="R833" s="176"/>
      <c r="S833" s="176"/>
      <c r="T833" s="177"/>
      <c r="AT833" s="171" t="s">
        <v>152</v>
      </c>
      <c r="AU833" s="171" t="s">
        <v>151</v>
      </c>
      <c r="AV833" s="14" t="s">
        <v>150</v>
      </c>
      <c r="AW833" s="14" t="s">
        <v>31</v>
      </c>
      <c r="AX833" s="14" t="s">
        <v>83</v>
      </c>
      <c r="AY833" s="171" t="s">
        <v>143</v>
      </c>
    </row>
    <row r="834" spans="1:65" s="2" customFormat="1" ht="24.2" customHeight="1" x14ac:dyDescent="0.2">
      <c r="A834" s="33"/>
      <c r="B834" s="146"/>
      <c r="C834" s="147" t="s">
        <v>1143</v>
      </c>
      <c r="D834" s="147" t="s">
        <v>146</v>
      </c>
      <c r="E834" s="148" t="s">
        <v>1144</v>
      </c>
      <c r="F834" s="149" t="s">
        <v>1145</v>
      </c>
      <c r="G834" s="150" t="s">
        <v>157</v>
      </c>
      <c r="H834" s="151">
        <v>22</v>
      </c>
      <c r="I834" s="152"/>
      <c r="J834" s="153">
        <f>ROUND(I834*H834,2)</f>
        <v>0</v>
      </c>
      <c r="K834" s="154"/>
      <c r="L834" s="34"/>
      <c r="M834" s="155" t="s">
        <v>1</v>
      </c>
      <c r="N834" s="156" t="s">
        <v>41</v>
      </c>
      <c r="O834" s="59"/>
      <c r="P834" s="157">
        <f>O834*H834</f>
        <v>0</v>
      </c>
      <c r="Q834" s="157">
        <v>0</v>
      </c>
      <c r="R834" s="157">
        <f>Q834*H834</f>
        <v>0</v>
      </c>
      <c r="S834" s="157">
        <v>0</v>
      </c>
      <c r="T834" s="158">
        <f>S834*H834</f>
        <v>0</v>
      </c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R834" s="159" t="s">
        <v>182</v>
      </c>
      <c r="AT834" s="159" t="s">
        <v>146</v>
      </c>
      <c r="AU834" s="159" t="s">
        <v>151</v>
      </c>
      <c r="AY834" s="18" t="s">
        <v>143</v>
      </c>
      <c r="BE834" s="160">
        <f>IF(N834="základná",J834,0)</f>
        <v>0</v>
      </c>
      <c r="BF834" s="160">
        <f>IF(N834="znížená",J834,0)</f>
        <v>0</v>
      </c>
      <c r="BG834" s="160">
        <f>IF(N834="zákl. prenesená",J834,0)</f>
        <v>0</v>
      </c>
      <c r="BH834" s="160">
        <f>IF(N834="zníž. prenesená",J834,0)</f>
        <v>0</v>
      </c>
      <c r="BI834" s="160">
        <f>IF(N834="nulová",J834,0)</f>
        <v>0</v>
      </c>
      <c r="BJ834" s="18" t="s">
        <v>151</v>
      </c>
      <c r="BK834" s="160">
        <f>ROUND(I834*H834,2)</f>
        <v>0</v>
      </c>
      <c r="BL834" s="18" t="s">
        <v>182</v>
      </c>
      <c r="BM834" s="159" t="s">
        <v>1146</v>
      </c>
    </row>
    <row r="835" spans="1:65" s="13" customFormat="1" x14ac:dyDescent="0.2">
      <c r="B835" s="161"/>
      <c r="D835" s="162" t="s">
        <v>152</v>
      </c>
      <c r="E835" s="163" t="s">
        <v>1</v>
      </c>
      <c r="F835" s="164" t="s">
        <v>1147</v>
      </c>
      <c r="H835" s="165">
        <v>22</v>
      </c>
      <c r="I835" s="166"/>
      <c r="L835" s="161"/>
      <c r="M835" s="167"/>
      <c r="N835" s="168"/>
      <c r="O835" s="168"/>
      <c r="P835" s="168"/>
      <c r="Q835" s="168"/>
      <c r="R835" s="168"/>
      <c r="S835" s="168"/>
      <c r="T835" s="169"/>
      <c r="AT835" s="163" t="s">
        <v>152</v>
      </c>
      <c r="AU835" s="163" t="s">
        <v>151</v>
      </c>
      <c r="AV835" s="13" t="s">
        <v>151</v>
      </c>
      <c r="AW835" s="13" t="s">
        <v>31</v>
      </c>
      <c r="AX835" s="13" t="s">
        <v>75</v>
      </c>
      <c r="AY835" s="163" t="s">
        <v>143</v>
      </c>
    </row>
    <row r="836" spans="1:65" s="14" customFormat="1" x14ac:dyDescent="0.2">
      <c r="B836" s="170"/>
      <c r="D836" s="162" t="s">
        <v>152</v>
      </c>
      <c r="E836" s="171" t="s">
        <v>1</v>
      </c>
      <c r="F836" s="172" t="s">
        <v>154</v>
      </c>
      <c r="H836" s="173">
        <v>22</v>
      </c>
      <c r="I836" s="174"/>
      <c r="L836" s="170"/>
      <c r="M836" s="175"/>
      <c r="N836" s="176"/>
      <c r="O836" s="176"/>
      <c r="P836" s="176"/>
      <c r="Q836" s="176"/>
      <c r="R836" s="176"/>
      <c r="S836" s="176"/>
      <c r="T836" s="177"/>
      <c r="AT836" s="171" t="s">
        <v>152</v>
      </c>
      <c r="AU836" s="171" t="s">
        <v>151</v>
      </c>
      <c r="AV836" s="14" t="s">
        <v>150</v>
      </c>
      <c r="AW836" s="14" t="s">
        <v>31</v>
      </c>
      <c r="AX836" s="14" t="s">
        <v>83</v>
      </c>
      <c r="AY836" s="171" t="s">
        <v>143</v>
      </c>
    </row>
    <row r="837" spans="1:65" s="2" customFormat="1" ht="24.2" customHeight="1" x14ac:dyDescent="0.2">
      <c r="A837" s="33"/>
      <c r="B837" s="146"/>
      <c r="C837" s="147" t="s">
        <v>1148</v>
      </c>
      <c r="D837" s="147" t="s">
        <v>146</v>
      </c>
      <c r="E837" s="148" t="s">
        <v>1149</v>
      </c>
      <c r="F837" s="149" t="s">
        <v>1150</v>
      </c>
      <c r="G837" s="150" t="s">
        <v>157</v>
      </c>
      <c r="H837" s="151">
        <v>22.95</v>
      </c>
      <c r="I837" s="152"/>
      <c r="J837" s="153">
        <f>ROUND(I837*H837,2)</f>
        <v>0</v>
      </c>
      <c r="K837" s="154"/>
      <c r="L837" s="34"/>
      <c r="M837" s="155" t="s">
        <v>1</v>
      </c>
      <c r="N837" s="156" t="s">
        <v>41</v>
      </c>
      <c r="O837" s="59"/>
      <c r="P837" s="157">
        <f>O837*H837</f>
        <v>0</v>
      </c>
      <c r="Q837" s="157">
        <v>0</v>
      </c>
      <c r="R837" s="157">
        <f>Q837*H837</f>
        <v>0</v>
      </c>
      <c r="S837" s="157">
        <v>0</v>
      </c>
      <c r="T837" s="158">
        <f>S837*H837</f>
        <v>0</v>
      </c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R837" s="159" t="s">
        <v>182</v>
      </c>
      <c r="AT837" s="159" t="s">
        <v>146</v>
      </c>
      <c r="AU837" s="159" t="s">
        <v>151</v>
      </c>
      <c r="AY837" s="18" t="s">
        <v>143</v>
      </c>
      <c r="BE837" s="160">
        <f>IF(N837="základná",J837,0)</f>
        <v>0</v>
      </c>
      <c r="BF837" s="160">
        <f>IF(N837="znížená",J837,0)</f>
        <v>0</v>
      </c>
      <c r="BG837" s="160">
        <f>IF(N837="zákl. prenesená",J837,0)</f>
        <v>0</v>
      </c>
      <c r="BH837" s="160">
        <f>IF(N837="zníž. prenesená",J837,0)</f>
        <v>0</v>
      </c>
      <c r="BI837" s="160">
        <f>IF(N837="nulová",J837,0)</f>
        <v>0</v>
      </c>
      <c r="BJ837" s="18" t="s">
        <v>151</v>
      </c>
      <c r="BK837" s="160">
        <f>ROUND(I837*H837,2)</f>
        <v>0</v>
      </c>
      <c r="BL837" s="18" t="s">
        <v>182</v>
      </c>
      <c r="BM837" s="159" t="s">
        <v>1151</v>
      </c>
    </row>
    <row r="838" spans="1:65" s="13" customFormat="1" x14ac:dyDescent="0.2">
      <c r="B838" s="161"/>
      <c r="D838" s="162" t="s">
        <v>152</v>
      </c>
      <c r="E838" s="163" t="s">
        <v>1</v>
      </c>
      <c r="F838" s="164" t="s">
        <v>1131</v>
      </c>
      <c r="H838" s="165">
        <v>0.45</v>
      </c>
      <c r="I838" s="166"/>
      <c r="L838" s="161"/>
      <c r="M838" s="167"/>
      <c r="N838" s="168"/>
      <c r="O838" s="168"/>
      <c r="P838" s="168"/>
      <c r="Q838" s="168"/>
      <c r="R838" s="168"/>
      <c r="S838" s="168"/>
      <c r="T838" s="169"/>
      <c r="AT838" s="163" t="s">
        <v>152</v>
      </c>
      <c r="AU838" s="163" t="s">
        <v>151</v>
      </c>
      <c r="AV838" s="13" t="s">
        <v>151</v>
      </c>
      <c r="AW838" s="13" t="s">
        <v>31</v>
      </c>
      <c r="AX838" s="13" t="s">
        <v>75</v>
      </c>
      <c r="AY838" s="163" t="s">
        <v>143</v>
      </c>
    </row>
    <row r="839" spans="1:65" s="15" customFormat="1" x14ac:dyDescent="0.2">
      <c r="B839" s="189"/>
      <c r="D839" s="162" t="s">
        <v>152</v>
      </c>
      <c r="E839" s="190" t="s">
        <v>1</v>
      </c>
      <c r="F839" s="191" t="s">
        <v>1132</v>
      </c>
      <c r="H839" s="192">
        <v>0.45</v>
      </c>
      <c r="I839" s="193"/>
      <c r="L839" s="189"/>
      <c r="M839" s="194"/>
      <c r="N839" s="195"/>
      <c r="O839" s="195"/>
      <c r="P839" s="195"/>
      <c r="Q839" s="195"/>
      <c r="R839" s="195"/>
      <c r="S839" s="195"/>
      <c r="T839" s="196"/>
      <c r="AT839" s="190" t="s">
        <v>152</v>
      </c>
      <c r="AU839" s="190" t="s">
        <v>151</v>
      </c>
      <c r="AV839" s="15" t="s">
        <v>144</v>
      </c>
      <c r="AW839" s="15" t="s">
        <v>31</v>
      </c>
      <c r="AX839" s="15" t="s">
        <v>75</v>
      </c>
      <c r="AY839" s="190" t="s">
        <v>143</v>
      </c>
    </row>
    <row r="840" spans="1:65" s="13" customFormat="1" x14ac:dyDescent="0.2">
      <c r="B840" s="161"/>
      <c r="D840" s="162" t="s">
        <v>152</v>
      </c>
      <c r="E840" s="163" t="s">
        <v>1</v>
      </c>
      <c r="F840" s="164" t="s">
        <v>1133</v>
      </c>
      <c r="H840" s="165">
        <v>4.7</v>
      </c>
      <c r="I840" s="166"/>
      <c r="L840" s="161"/>
      <c r="M840" s="167"/>
      <c r="N840" s="168"/>
      <c r="O840" s="168"/>
      <c r="P840" s="168"/>
      <c r="Q840" s="168"/>
      <c r="R840" s="168"/>
      <c r="S840" s="168"/>
      <c r="T840" s="169"/>
      <c r="AT840" s="163" t="s">
        <v>152</v>
      </c>
      <c r="AU840" s="163" t="s">
        <v>151</v>
      </c>
      <c r="AV840" s="13" t="s">
        <v>151</v>
      </c>
      <c r="AW840" s="13" t="s">
        <v>31</v>
      </c>
      <c r="AX840" s="13" t="s">
        <v>75</v>
      </c>
      <c r="AY840" s="163" t="s">
        <v>143</v>
      </c>
    </row>
    <row r="841" spans="1:65" s="15" customFormat="1" x14ac:dyDescent="0.2">
      <c r="B841" s="189"/>
      <c r="D841" s="162" t="s">
        <v>152</v>
      </c>
      <c r="E841" s="190" t="s">
        <v>1</v>
      </c>
      <c r="F841" s="191" t="s">
        <v>1134</v>
      </c>
      <c r="H841" s="192">
        <v>4.7</v>
      </c>
      <c r="I841" s="193"/>
      <c r="L841" s="189"/>
      <c r="M841" s="194"/>
      <c r="N841" s="195"/>
      <c r="O841" s="195"/>
      <c r="P841" s="195"/>
      <c r="Q841" s="195"/>
      <c r="R841" s="195"/>
      <c r="S841" s="195"/>
      <c r="T841" s="196"/>
      <c r="AT841" s="190" t="s">
        <v>152</v>
      </c>
      <c r="AU841" s="190" t="s">
        <v>151</v>
      </c>
      <c r="AV841" s="15" t="s">
        <v>144</v>
      </c>
      <c r="AW841" s="15" t="s">
        <v>31</v>
      </c>
      <c r="AX841" s="15" t="s">
        <v>75</v>
      </c>
      <c r="AY841" s="190" t="s">
        <v>143</v>
      </c>
    </row>
    <row r="842" spans="1:65" s="13" customFormat="1" x14ac:dyDescent="0.2">
      <c r="B842" s="161"/>
      <c r="D842" s="162" t="s">
        <v>152</v>
      </c>
      <c r="E842" s="163" t="s">
        <v>1</v>
      </c>
      <c r="F842" s="164" t="s">
        <v>1135</v>
      </c>
      <c r="H842" s="165">
        <v>0.9</v>
      </c>
      <c r="I842" s="166"/>
      <c r="L842" s="161"/>
      <c r="M842" s="167"/>
      <c r="N842" s="168"/>
      <c r="O842" s="168"/>
      <c r="P842" s="168"/>
      <c r="Q842" s="168"/>
      <c r="R842" s="168"/>
      <c r="S842" s="168"/>
      <c r="T842" s="169"/>
      <c r="AT842" s="163" t="s">
        <v>152</v>
      </c>
      <c r="AU842" s="163" t="s">
        <v>151</v>
      </c>
      <c r="AV842" s="13" t="s">
        <v>151</v>
      </c>
      <c r="AW842" s="13" t="s">
        <v>31</v>
      </c>
      <c r="AX842" s="13" t="s">
        <v>75</v>
      </c>
      <c r="AY842" s="163" t="s">
        <v>143</v>
      </c>
    </row>
    <row r="843" spans="1:65" s="15" customFormat="1" x14ac:dyDescent="0.2">
      <c r="B843" s="189"/>
      <c r="D843" s="162" t="s">
        <v>152</v>
      </c>
      <c r="E843" s="190" t="s">
        <v>1</v>
      </c>
      <c r="F843" s="191" t="s">
        <v>1136</v>
      </c>
      <c r="H843" s="192">
        <v>0.9</v>
      </c>
      <c r="I843" s="193"/>
      <c r="L843" s="189"/>
      <c r="M843" s="194"/>
      <c r="N843" s="195"/>
      <c r="O843" s="195"/>
      <c r="P843" s="195"/>
      <c r="Q843" s="195"/>
      <c r="R843" s="195"/>
      <c r="S843" s="195"/>
      <c r="T843" s="196"/>
      <c r="AT843" s="190" t="s">
        <v>152</v>
      </c>
      <c r="AU843" s="190" t="s">
        <v>151</v>
      </c>
      <c r="AV843" s="15" t="s">
        <v>144</v>
      </c>
      <c r="AW843" s="15" t="s">
        <v>31</v>
      </c>
      <c r="AX843" s="15" t="s">
        <v>75</v>
      </c>
      <c r="AY843" s="190" t="s">
        <v>143</v>
      </c>
    </row>
    <row r="844" spans="1:65" s="13" customFormat="1" x14ac:dyDescent="0.2">
      <c r="B844" s="161"/>
      <c r="D844" s="162" t="s">
        <v>152</v>
      </c>
      <c r="E844" s="163" t="s">
        <v>1</v>
      </c>
      <c r="F844" s="164" t="s">
        <v>1137</v>
      </c>
      <c r="H844" s="165">
        <v>2</v>
      </c>
      <c r="I844" s="166"/>
      <c r="L844" s="161"/>
      <c r="M844" s="167"/>
      <c r="N844" s="168"/>
      <c r="O844" s="168"/>
      <c r="P844" s="168"/>
      <c r="Q844" s="168"/>
      <c r="R844" s="168"/>
      <c r="S844" s="168"/>
      <c r="T844" s="169"/>
      <c r="AT844" s="163" t="s">
        <v>152</v>
      </c>
      <c r="AU844" s="163" t="s">
        <v>151</v>
      </c>
      <c r="AV844" s="13" t="s">
        <v>151</v>
      </c>
      <c r="AW844" s="13" t="s">
        <v>31</v>
      </c>
      <c r="AX844" s="13" t="s">
        <v>75</v>
      </c>
      <c r="AY844" s="163" t="s">
        <v>143</v>
      </c>
    </row>
    <row r="845" spans="1:65" s="15" customFormat="1" x14ac:dyDescent="0.2">
      <c r="B845" s="189"/>
      <c r="D845" s="162" t="s">
        <v>152</v>
      </c>
      <c r="E845" s="190" t="s">
        <v>1</v>
      </c>
      <c r="F845" s="191" t="s">
        <v>1138</v>
      </c>
      <c r="H845" s="192">
        <v>2</v>
      </c>
      <c r="I845" s="193"/>
      <c r="L845" s="189"/>
      <c r="M845" s="194"/>
      <c r="N845" s="195"/>
      <c r="O845" s="195"/>
      <c r="P845" s="195"/>
      <c r="Q845" s="195"/>
      <c r="R845" s="195"/>
      <c r="S845" s="195"/>
      <c r="T845" s="196"/>
      <c r="AT845" s="190" t="s">
        <v>152</v>
      </c>
      <c r="AU845" s="190" t="s">
        <v>151</v>
      </c>
      <c r="AV845" s="15" t="s">
        <v>144</v>
      </c>
      <c r="AW845" s="15" t="s">
        <v>31</v>
      </c>
      <c r="AX845" s="15" t="s">
        <v>75</v>
      </c>
      <c r="AY845" s="190" t="s">
        <v>143</v>
      </c>
    </row>
    <row r="846" spans="1:65" s="13" customFormat="1" x14ac:dyDescent="0.2">
      <c r="B846" s="161"/>
      <c r="D846" s="162" t="s">
        <v>152</v>
      </c>
      <c r="E846" s="163" t="s">
        <v>1</v>
      </c>
      <c r="F846" s="164" t="s">
        <v>1139</v>
      </c>
      <c r="H846" s="165">
        <v>0.9</v>
      </c>
      <c r="I846" s="166"/>
      <c r="L846" s="161"/>
      <c r="M846" s="167"/>
      <c r="N846" s="168"/>
      <c r="O846" s="168"/>
      <c r="P846" s="168"/>
      <c r="Q846" s="168"/>
      <c r="R846" s="168"/>
      <c r="S846" s="168"/>
      <c r="T846" s="169"/>
      <c r="AT846" s="163" t="s">
        <v>152</v>
      </c>
      <c r="AU846" s="163" t="s">
        <v>151</v>
      </c>
      <c r="AV846" s="13" t="s">
        <v>151</v>
      </c>
      <c r="AW846" s="13" t="s">
        <v>31</v>
      </c>
      <c r="AX846" s="13" t="s">
        <v>75</v>
      </c>
      <c r="AY846" s="163" t="s">
        <v>143</v>
      </c>
    </row>
    <row r="847" spans="1:65" s="15" customFormat="1" x14ac:dyDescent="0.2">
      <c r="B847" s="189"/>
      <c r="D847" s="162" t="s">
        <v>152</v>
      </c>
      <c r="E847" s="190" t="s">
        <v>1</v>
      </c>
      <c r="F847" s="191" t="s">
        <v>1140</v>
      </c>
      <c r="H847" s="192">
        <v>0.9</v>
      </c>
      <c r="I847" s="193"/>
      <c r="L847" s="189"/>
      <c r="M847" s="194"/>
      <c r="N847" s="195"/>
      <c r="O847" s="195"/>
      <c r="P847" s="195"/>
      <c r="Q847" s="195"/>
      <c r="R847" s="195"/>
      <c r="S847" s="195"/>
      <c r="T847" s="196"/>
      <c r="AT847" s="190" t="s">
        <v>152</v>
      </c>
      <c r="AU847" s="190" t="s">
        <v>151</v>
      </c>
      <c r="AV847" s="15" t="s">
        <v>144</v>
      </c>
      <c r="AW847" s="15" t="s">
        <v>31</v>
      </c>
      <c r="AX847" s="15" t="s">
        <v>75</v>
      </c>
      <c r="AY847" s="190" t="s">
        <v>143</v>
      </c>
    </row>
    <row r="848" spans="1:65" s="13" customFormat="1" x14ac:dyDescent="0.2">
      <c r="B848" s="161"/>
      <c r="D848" s="162" t="s">
        <v>152</v>
      </c>
      <c r="E848" s="163" t="s">
        <v>1</v>
      </c>
      <c r="F848" s="164" t="s">
        <v>1141</v>
      </c>
      <c r="H848" s="165">
        <v>14</v>
      </c>
      <c r="I848" s="166"/>
      <c r="L848" s="161"/>
      <c r="M848" s="167"/>
      <c r="N848" s="168"/>
      <c r="O848" s="168"/>
      <c r="P848" s="168"/>
      <c r="Q848" s="168"/>
      <c r="R848" s="168"/>
      <c r="S848" s="168"/>
      <c r="T848" s="169"/>
      <c r="AT848" s="163" t="s">
        <v>152</v>
      </c>
      <c r="AU848" s="163" t="s">
        <v>151</v>
      </c>
      <c r="AV848" s="13" t="s">
        <v>151</v>
      </c>
      <c r="AW848" s="13" t="s">
        <v>31</v>
      </c>
      <c r="AX848" s="13" t="s">
        <v>75</v>
      </c>
      <c r="AY848" s="163" t="s">
        <v>143</v>
      </c>
    </row>
    <row r="849" spans="1:65" s="15" customFormat="1" x14ac:dyDescent="0.2">
      <c r="B849" s="189"/>
      <c r="D849" s="162" t="s">
        <v>152</v>
      </c>
      <c r="E849" s="190" t="s">
        <v>1</v>
      </c>
      <c r="F849" s="191" t="s">
        <v>1142</v>
      </c>
      <c r="H849" s="192">
        <v>14</v>
      </c>
      <c r="I849" s="193"/>
      <c r="L849" s="189"/>
      <c r="M849" s="194"/>
      <c r="N849" s="195"/>
      <c r="O849" s="195"/>
      <c r="P849" s="195"/>
      <c r="Q849" s="195"/>
      <c r="R849" s="195"/>
      <c r="S849" s="195"/>
      <c r="T849" s="196"/>
      <c r="AT849" s="190" t="s">
        <v>152</v>
      </c>
      <c r="AU849" s="190" t="s">
        <v>151</v>
      </c>
      <c r="AV849" s="15" t="s">
        <v>144</v>
      </c>
      <c r="AW849" s="15" t="s">
        <v>31</v>
      </c>
      <c r="AX849" s="15" t="s">
        <v>75</v>
      </c>
      <c r="AY849" s="190" t="s">
        <v>143</v>
      </c>
    </row>
    <row r="850" spans="1:65" s="14" customFormat="1" x14ac:dyDescent="0.2">
      <c r="B850" s="170"/>
      <c r="D850" s="162" t="s">
        <v>152</v>
      </c>
      <c r="E850" s="171" t="s">
        <v>1</v>
      </c>
      <c r="F850" s="172" t="s">
        <v>154</v>
      </c>
      <c r="H850" s="173">
        <v>22.95</v>
      </c>
      <c r="I850" s="174"/>
      <c r="L850" s="170"/>
      <c r="M850" s="175"/>
      <c r="N850" s="176"/>
      <c r="O850" s="176"/>
      <c r="P850" s="176"/>
      <c r="Q850" s="176"/>
      <c r="R850" s="176"/>
      <c r="S850" s="176"/>
      <c r="T850" s="177"/>
      <c r="AT850" s="171" t="s">
        <v>152</v>
      </c>
      <c r="AU850" s="171" t="s">
        <v>151</v>
      </c>
      <c r="AV850" s="14" t="s">
        <v>150</v>
      </c>
      <c r="AW850" s="14" t="s">
        <v>31</v>
      </c>
      <c r="AX850" s="14" t="s">
        <v>83</v>
      </c>
      <c r="AY850" s="171" t="s">
        <v>143</v>
      </c>
    </row>
    <row r="851" spans="1:65" s="2" customFormat="1" ht="14.45" customHeight="1" x14ac:dyDescent="0.2">
      <c r="A851" s="33"/>
      <c r="B851" s="146"/>
      <c r="C851" s="147" t="s">
        <v>1152</v>
      </c>
      <c r="D851" s="147" t="s">
        <v>146</v>
      </c>
      <c r="E851" s="148" t="s">
        <v>1153</v>
      </c>
      <c r="F851" s="149" t="s">
        <v>1154</v>
      </c>
      <c r="G851" s="150" t="s">
        <v>178</v>
      </c>
      <c r="H851" s="151">
        <v>7</v>
      </c>
      <c r="I851" s="152"/>
      <c r="J851" s="153">
        <f>ROUND(I851*H851,2)</f>
        <v>0</v>
      </c>
      <c r="K851" s="154"/>
      <c r="L851" s="34"/>
      <c r="M851" s="155" t="s">
        <v>1</v>
      </c>
      <c r="N851" s="156" t="s">
        <v>41</v>
      </c>
      <c r="O851" s="59"/>
      <c r="P851" s="157">
        <f>O851*H851</f>
        <v>0</v>
      </c>
      <c r="Q851" s="157">
        <v>0</v>
      </c>
      <c r="R851" s="157">
        <f>Q851*H851</f>
        <v>0</v>
      </c>
      <c r="S851" s="157">
        <v>0</v>
      </c>
      <c r="T851" s="158">
        <f>S851*H851</f>
        <v>0</v>
      </c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R851" s="159" t="s">
        <v>182</v>
      </c>
      <c r="AT851" s="159" t="s">
        <v>146</v>
      </c>
      <c r="AU851" s="159" t="s">
        <v>151</v>
      </c>
      <c r="AY851" s="18" t="s">
        <v>143</v>
      </c>
      <c r="BE851" s="160">
        <f>IF(N851="základná",J851,0)</f>
        <v>0</v>
      </c>
      <c r="BF851" s="160">
        <f>IF(N851="znížená",J851,0)</f>
        <v>0</v>
      </c>
      <c r="BG851" s="160">
        <f>IF(N851="zákl. prenesená",J851,0)</f>
        <v>0</v>
      </c>
      <c r="BH851" s="160">
        <f>IF(N851="zníž. prenesená",J851,0)</f>
        <v>0</v>
      </c>
      <c r="BI851" s="160">
        <f>IF(N851="nulová",J851,0)</f>
        <v>0</v>
      </c>
      <c r="BJ851" s="18" t="s">
        <v>151</v>
      </c>
      <c r="BK851" s="160">
        <f>ROUND(I851*H851,2)</f>
        <v>0</v>
      </c>
      <c r="BL851" s="18" t="s">
        <v>182</v>
      </c>
      <c r="BM851" s="159" t="s">
        <v>1155</v>
      </c>
    </row>
    <row r="852" spans="1:65" s="13" customFormat="1" x14ac:dyDescent="0.2">
      <c r="B852" s="161"/>
      <c r="D852" s="162" t="s">
        <v>152</v>
      </c>
      <c r="E852" s="163" t="s">
        <v>1</v>
      </c>
      <c r="F852" s="164" t="s">
        <v>1156</v>
      </c>
      <c r="H852" s="165">
        <v>7</v>
      </c>
      <c r="I852" s="166"/>
      <c r="L852" s="161"/>
      <c r="M852" s="167"/>
      <c r="N852" s="168"/>
      <c r="O852" s="168"/>
      <c r="P852" s="168"/>
      <c r="Q852" s="168"/>
      <c r="R852" s="168"/>
      <c r="S852" s="168"/>
      <c r="T852" s="169"/>
      <c r="AT852" s="163" t="s">
        <v>152</v>
      </c>
      <c r="AU852" s="163" t="s">
        <v>151</v>
      </c>
      <c r="AV852" s="13" t="s">
        <v>151</v>
      </c>
      <c r="AW852" s="13" t="s">
        <v>31</v>
      </c>
      <c r="AX852" s="13" t="s">
        <v>75</v>
      </c>
      <c r="AY852" s="163" t="s">
        <v>143</v>
      </c>
    </row>
    <row r="853" spans="1:65" s="14" customFormat="1" x14ac:dyDescent="0.2">
      <c r="B853" s="170"/>
      <c r="D853" s="162" t="s">
        <v>152</v>
      </c>
      <c r="E853" s="171" t="s">
        <v>1</v>
      </c>
      <c r="F853" s="172" t="s">
        <v>154</v>
      </c>
      <c r="H853" s="173">
        <v>7</v>
      </c>
      <c r="I853" s="174"/>
      <c r="L853" s="170"/>
      <c r="M853" s="175"/>
      <c r="N853" s="176"/>
      <c r="O853" s="176"/>
      <c r="P853" s="176"/>
      <c r="Q853" s="176"/>
      <c r="R853" s="176"/>
      <c r="S853" s="176"/>
      <c r="T853" s="177"/>
      <c r="AT853" s="171" t="s">
        <v>152</v>
      </c>
      <c r="AU853" s="171" t="s">
        <v>151</v>
      </c>
      <c r="AV853" s="14" t="s">
        <v>150</v>
      </c>
      <c r="AW853" s="14" t="s">
        <v>31</v>
      </c>
      <c r="AX853" s="14" t="s">
        <v>83</v>
      </c>
      <c r="AY853" s="171" t="s">
        <v>143</v>
      </c>
    </row>
    <row r="854" spans="1:65" s="2" customFormat="1" ht="14.45" customHeight="1" x14ac:dyDescent="0.2">
      <c r="A854" s="33"/>
      <c r="B854" s="146"/>
      <c r="C854" s="147" t="s">
        <v>664</v>
      </c>
      <c r="D854" s="147" t="s">
        <v>146</v>
      </c>
      <c r="E854" s="148" t="s">
        <v>1157</v>
      </c>
      <c r="F854" s="149" t="s">
        <v>1158</v>
      </c>
      <c r="G854" s="150" t="s">
        <v>178</v>
      </c>
      <c r="H854" s="151">
        <v>2</v>
      </c>
      <c r="I854" s="152"/>
      <c r="J854" s="153">
        <f>ROUND(I854*H854,2)</f>
        <v>0</v>
      </c>
      <c r="K854" s="154"/>
      <c r="L854" s="34"/>
      <c r="M854" s="155" t="s">
        <v>1</v>
      </c>
      <c r="N854" s="156" t="s">
        <v>41</v>
      </c>
      <c r="O854" s="59"/>
      <c r="P854" s="157">
        <f>O854*H854</f>
        <v>0</v>
      </c>
      <c r="Q854" s="157">
        <v>0</v>
      </c>
      <c r="R854" s="157">
        <f>Q854*H854</f>
        <v>0</v>
      </c>
      <c r="S854" s="157">
        <v>0</v>
      </c>
      <c r="T854" s="158">
        <f>S854*H854</f>
        <v>0</v>
      </c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R854" s="159" t="s">
        <v>182</v>
      </c>
      <c r="AT854" s="159" t="s">
        <v>146</v>
      </c>
      <c r="AU854" s="159" t="s">
        <v>151</v>
      </c>
      <c r="AY854" s="18" t="s">
        <v>143</v>
      </c>
      <c r="BE854" s="160">
        <f>IF(N854="základná",J854,0)</f>
        <v>0</v>
      </c>
      <c r="BF854" s="160">
        <f>IF(N854="znížená",J854,0)</f>
        <v>0</v>
      </c>
      <c r="BG854" s="160">
        <f>IF(N854="zákl. prenesená",J854,0)</f>
        <v>0</v>
      </c>
      <c r="BH854" s="160">
        <f>IF(N854="zníž. prenesená",J854,0)</f>
        <v>0</v>
      </c>
      <c r="BI854" s="160">
        <f>IF(N854="nulová",J854,0)</f>
        <v>0</v>
      </c>
      <c r="BJ854" s="18" t="s">
        <v>151</v>
      </c>
      <c r="BK854" s="160">
        <f>ROUND(I854*H854,2)</f>
        <v>0</v>
      </c>
      <c r="BL854" s="18" t="s">
        <v>182</v>
      </c>
      <c r="BM854" s="159" t="s">
        <v>1159</v>
      </c>
    </row>
    <row r="855" spans="1:65" s="13" customFormat="1" x14ac:dyDescent="0.2">
      <c r="B855" s="161"/>
      <c r="D855" s="162" t="s">
        <v>152</v>
      </c>
      <c r="E855" s="163" t="s">
        <v>1</v>
      </c>
      <c r="F855" s="164" t="s">
        <v>1160</v>
      </c>
      <c r="H855" s="165">
        <v>2</v>
      </c>
      <c r="I855" s="166"/>
      <c r="L855" s="161"/>
      <c r="M855" s="167"/>
      <c r="N855" s="168"/>
      <c r="O855" s="168"/>
      <c r="P855" s="168"/>
      <c r="Q855" s="168"/>
      <c r="R855" s="168"/>
      <c r="S855" s="168"/>
      <c r="T855" s="169"/>
      <c r="AT855" s="163" t="s">
        <v>152</v>
      </c>
      <c r="AU855" s="163" t="s">
        <v>151</v>
      </c>
      <c r="AV855" s="13" t="s">
        <v>151</v>
      </c>
      <c r="AW855" s="13" t="s">
        <v>31</v>
      </c>
      <c r="AX855" s="13" t="s">
        <v>75</v>
      </c>
      <c r="AY855" s="163" t="s">
        <v>143</v>
      </c>
    </row>
    <row r="856" spans="1:65" s="14" customFormat="1" x14ac:dyDescent="0.2">
      <c r="B856" s="170"/>
      <c r="D856" s="162" t="s">
        <v>152</v>
      </c>
      <c r="E856" s="171" t="s">
        <v>1</v>
      </c>
      <c r="F856" s="172" t="s">
        <v>154</v>
      </c>
      <c r="H856" s="173">
        <v>2</v>
      </c>
      <c r="I856" s="174"/>
      <c r="L856" s="170"/>
      <c r="M856" s="175"/>
      <c r="N856" s="176"/>
      <c r="O856" s="176"/>
      <c r="P856" s="176"/>
      <c r="Q856" s="176"/>
      <c r="R856" s="176"/>
      <c r="S856" s="176"/>
      <c r="T856" s="177"/>
      <c r="AT856" s="171" t="s">
        <v>152</v>
      </c>
      <c r="AU856" s="171" t="s">
        <v>151</v>
      </c>
      <c r="AV856" s="14" t="s">
        <v>150</v>
      </c>
      <c r="AW856" s="14" t="s">
        <v>31</v>
      </c>
      <c r="AX856" s="14" t="s">
        <v>83</v>
      </c>
      <c r="AY856" s="171" t="s">
        <v>143</v>
      </c>
    </row>
    <row r="857" spans="1:65" s="2" customFormat="1" ht="14.45" customHeight="1" x14ac:dyDescent="0.2">
      <c r="A857" s="33"/>
      <c r="B857" s="146"/>
      <c r="C857" s="147" t="s">
        <v>1161</v>
      </c>
      <c r="D857" s="147" t="s">
        <v>146</v>
      </c>
      <c r="E857" s="148" t="s">
        <v>1162</v>
      </c>
      <c r="F857" s="149" t="s">
        <v>1163</v>
      </c>
      <c r="G857" s="150" t="s">
        <v>178</v>
      </c>
      <c r="H857" s="151">
        <v>2</v>
      </c>
      <c r="I857" s="152"/>
      <c r="J857" s="153">
        <f>ROUND(I857*H857,2)</f>
        <v>0</v>
      </c>
      <c r="K857" s="154"/>
      <c r="L857" s="34"/>
      <c r="M857" s="155" t="s">
        <v>1</v>
      </c>
      <c r="N857" s="156" t="s">
        <v>41</v>
      </c>
      <c r="O857" s="59"/>
      <c r="P857" s="157">
        <f>O857*H857</f>
        <v>0</v>
      </c>
      <c r="Q857" s="157">
        <v>0</v>
      </c>
      <c r="R857" s="157">
        <f>Q857*H857</f>
        <v>0</v>
      </c>
      <c r="S857" s="157">
        <v>0</v>
      </c>
      <c r="T857" s="158">
        <f>S857*H857</f>
        <v>0</v>
      </c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R857" s="159" t="s">
        <v>182</v>
      </c>
      <c r="AT857" s="159" t="s">
        <v>146</v>
      </c>
      <c r="AU857" s="159" t="s">
        <v>151</v>
      </c>
      <c r="AY857" s="18" t="s">
        <v>143</v>
      </c>
      <c r="BE857" s="160">
        <f>IF(N857="základná",J857,0)</f>
        <v>0</v>
      </c>
      <c r="BF857" s="160">
        <f>IF(N857="znížená",J857,0)</f>
        <v>0</v>
      </c>
      <c r="BG857" s="160">
        <f>IF(N857="zákl. prenesená",J857,0)</f>
        <v>0</v>
      </c>
      <c r="BH857" s="160">
        <f>IF(N857="zníž. prenesená",J857,0)</f>
        <v>0</v>
      </c>
      <c r="BI857" s="160">
        <f>IF(N857="nulová",J857,0)</f>
        <v>0</v>
      </c>
      <c r="BJ857" s="18" t="s">
        <v>151</v>
      </c>
      <c r="BK857" s="160">
        <f>ROUND(I857*H857,2)</f>
        <v>0</v>
      </c>
      <c r="BL857" s="18" t="s">
        <v>182</v>
      </c>
      <c r="BM857" s="159" t="s">
        <v>1164</v>
      </c>
    </row>
    <row r="858" spans="1:65" s="2" customFormat="1" ht="14.45" customHeight="1" x14ac:dyDescent="0.2">
      <c r="A858" s="33"/>
      <c r="B858" s="146"/>
      <c r="C858" s="147" t="s">
        <v>1165</v>
      </c>
      <c r="D858" s="147" t="s">
        <v>146</v>
      </c>
      <c r="E858" s="148" t="s">
        <v>1166</v>
      </c>
      <c r="F858" s="149" t="s">
        <v>1167</v>
      </c>
      <c r="G858" s="150" t="s">
        <v>178</v>
      </c>
      <c r="H858" s="151">
        <v>3</v>
      </c>
      <c r="I858" s="152"/>
      <c r="J858" s="153">
        <f>ROUND(I858*H858,2)</f>
        <v>0</v>
      </c>
      <c r="K858" s="154"/>
      <c r="L858" s="34"/>
      <c r="M858" s="155" t="s">
        <v>1</v>
      </c>
      <c r="N858" s="156" t="s">
        <v>41</v>
      </c>
      <c r="O858" s="59"/>
      <c r="P858" s="157">
        <f>O858*H858</f>
        <v>0</v>
      </c>
      <c r="Q858" s="157">
        <v>0</v>
      </c>
      <c r="R858" s="157">
        <f>Q858*H858</f>
        <v>0</v>
      </c>
      <c r="S858" s="157">
        <v>0</v>
      </c>
      <c r="T858" s="158">
        <f>S858*H858</f>
        <v>0</v>
      </c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R858" s="159" t="s">
        <v>182</v>
      </c>
      <c r="AT858" s="159" t="s">
        <v>146</v>
      </c>
      <c r="AU858" s="159" t="s">
        <v>151</v>
      </c>
      <c r="AY858" s="18" t="s">
        <v>143</v>
      </c>
      <c r="BE858" s="160">
        <f>IF(N858="základná",J858,0)</f>
        <v>0</v>
      </c>
      <c r="BF858" s="160">
        <f>IF(N858="znížená",J858,0)</f>
        <v>0</v>
      </c>
      <c r="BG858" s="160">
        <f>IF(N858="zákl. prenesená",J858,0)</f>
        <v>0</v>
      </c>
      <c r="BH858" s="160">
        <f>IF(N858="zníž. prenesená",J858,0)</f>
        <v>0</v>
      </c>
      <c r="BI858" s="160">
        <f>IF(N858="nulová",J858,0)</f>
        <v>0</v>
      </c>
      <c r="BJ858" s="18" t="s">
        <v>151</v>
      </c>
      <c r="BK858" s="160">
        <f>ROUND(I858*H858,2)</f>
        <v>0</v>
      </c>
      <c r="BL858" s="18" t="s">
        <v>182</v>
      </c>
      <c r="BM858" s="159" t="s">
        <v>1168</v>
      </c>
    </row>
    <row r="859" spans="1:65" s="2" customFormat="1" ht="24.2" customHeight="1" x14ac:dyDescent="0.2">
      <c r="A859" s="33"/>
      <c r="B859" s="146"/>
      <c r="C859" s="147" t="s">
        <v>1169</v>
      </c>
      <c r="D859" s="147" t="s">
        <v>146</v>
      </c>
      <c r="E859" s="148" t="s">
        <v>1170</v>
      </c>
      <c r="F859" s="149" t="s">
        <v>1171</v>
      </c>
      <c r="G859" s="150" t="s">
        <v>314</v>
      </c>
      <c r="H859" s="151">
        <v>150</v>
      </c>
      <c r="I859" s="152"/>
      <c r="J859" s="153">
        <f>ROUND(I859*H859,2)</f>
        <v>0</v>
      </c>
      <c r="K859" s="154"/>
      <c r="L859" s="34"/>
      <c r="M859" s="155" t="s">
        <v>1</v>
      </c>
      <c r="N859" s="156" t="s">
        <v>41</v>
      </c>
      <c r="O859" s="59"/>
      <c r="P859" s="157">
        <f>O859*H859</f>
        <v>0</v>
      </c>
      <c r="Q859" s="157">
        <v>0</v>
      </c>
      <c r="R859" s="157">
        <f>Q859*H859</f>
        <v>0</v>
      </c>
      <c r="S859" s="157">
        <v>0</v>
      </c>
      <c r="T859" s="158">
        <f>S859*H859</f>
        <v>0</v>
      </c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R859" s="159" t="s">
        <v>182</v>
      </c>
      <c r="AT859" s="159" t="s">
        <v>146</v>
      </c>
      <c r="AU859" s="159" t="s">
        <v>151</v>
      </c>
      <c r="AY859" s="18" t="s">
        <v>143</v>
      </c>
      <c r="BE859" s="160">
        <f>IF(N859="základná",J859,0)</f>
        <v>0</v>
      </c>
      <c r="BF859" s="160">
        <f>IF(N859="znížená",J859,0)</f>
        <v>0</v>
      </c>
      <c r="BG859" s="160">
        <f>IF(N859="zákl. prenesená",J859,0)</f>
        <v>0</v>
      </c>
      <c r="BH859" s="160">
        <f>IF(N859="zníž. prenesená",J859,0)</f>
        <v>0</v>
      </c>
      <c r="BI859" s="160">
        <f>IF(N859="nulová",J859,0)</f>
        <v>0</v>
      </c>
      <c r="BJ859" s="18" t="s">
        <v>151</v>
      </c>
      <c r="BK859" s="160">
        <f>ROUND(I859*H859,2)</f>
        <v>0</v>
      </c>
      <c r="BL859" s="18" t="s">
        <v>182</v>
      </c>
      <c r="BM859" s="159" t="s">
        <v>1172</v>
      </c>
    </row>
    <row r="860" spans="1:65" s="2" customFormat="1" ht="24.2" customHeight="1" x14ac:dyDescent="0.2">
      <c r="A860" s="33"/>
      <c r="B860" s="146"/>
      <c r="C860" s="147" t="s">
        <v>671</v>
      </c>
      <c r="D860" s="147" t="s">
        <v>146</v>
      </c>
      <c r="E860" s="148" t="s">
        <v>1173</v>
      </c>
      <c r="F860" s="149" t="s">
        <v>1174</v>
      </c>
      <c r="G860" s="150" t="s">
        <v>454</v>
      </c>
      <c r="H860" s="199"/>
      <c r="I860" s="152"/>
      <c r="J860" s="153">
        <f>ROUND(I860*H860,2)</f>
        <v>0</v>
      </c>
      <c r="K860" s="154"/>
      <c r="L860" s="34"/>
      <c r="M860" s="155" t="s">
        <v>1</v>
      </c>
      <c r="N860" s="156" t="s">
        <v>41</v>
      </c>
      <c r="O860" s="59"/>
      <c r="P860" s="157">
        <f>O860*H860</f>
        <v>0</v>
      </c>
      <c r="Q860" s="157">
        <v>0</v>
      </c>
      <c r="R860" s="157">
        <f>Q860*H860</f>
        <v>0</v>
      </c>
      <c r="S860" s="157">
        <v>0</v>
      </c>
      <c r="T860" s="158">
        <f>S860*H860</f>
        <v>0</v>
      </c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R860" s="159" t="s">
        <v>182</v>
      </c>
      <c r="AT860" s="159" t="s">
        <v>146</v>
      </c>
      <c r="AU860" s="159" t="s">
        <v>151</v>
      </c>
      <c r="AY860" s="18" t="s">
        <v>143</v>
      </c>
      <c r="BE860" s="160">
        <f>IF(N860="základná",J860,0)</f>
        <v>0</v>
      </c>
      <c r="BF860" s="160">
        <f>IF(N860="znížená",J860,0)</f>
        <v>0</v>
      </c>
      <c r="BG860" s="160">
        <f>IF(N860="zákl. prenesená",J860,0)</f>
        <v>0</v>
      </c>
      <c r="BH860" s="160">
        <f>IF(N860="zníž. prenesená",J860,0)</f>
        <v>0</v>
      </c>
      <c r="BI860" s="160">
        <f>IF(N860="nulová",J860,0)</f>
        <v>0</v>
      </c>
      <c r="BJ860" s="18" t="s">
        <v>151</v>
      </c>
      <c r="BK860" s="160">
        <f>ROUND(I860*H860,2)</f>
        <v>0</v>
      </c>
      <c r="BL860" s="18" t="s">
        <v>182</v>
      </c>
      <c r="BM860" s="159" t="s">
        <v>1175</v>
      </c>
    </row>
    <row r="861" spans="1:65" s="12" customFormat="1" ht="22.9" customHeight="1" x14ac:dyDescent="0.2">
      <c r="B861" s="134"/>
      <c r="D861" s="135" t="s">
        <v>74</v>
      </c>
      <c r="E861" s="144" t="s">
        <v>1176</v>
      </c>
      <c r="F861" s="144" t="s">
        <v>1177</v>
      </c>
      <c r="I861" s="137"/>
      <c r="J861" s="145">
        <f>BK861</f>
        <v>0</v>
      </c>
      <c r="L861" s="134"/>
      <c r="M861" s="138"/>
      <c r="N861" s="139"/>
      <c r="O861" s="139"/>
      <c r="P861" s="140">
        <f>SUM(P862:P881)</f>
        <v>0</v>
      </c>
      <c r="Q861" s="139"/>
      <c r="R861" s="140">
        <f>SUM(R862:R881)</f>
        <v>0</v>
      </c>
      <c r="S861" s="139"/>
      <c r="T861" s="141">
        <f>SUM(T862:T881)</f>
        <v>0</v>
      </c>
      <c r="AR861" s="135" t="s">
        <v>151</v>
      </c>
      <c r="AT861" s="142" t="s">
        <v>74</v>
      </c>
      <c r="AU861" s="142" t="s">
        <v>83</v>
      </c>
      <c r="AY861" s="135" t="s">
        <v>143</v>
      </c>
      <c r="BK861" s="143">
        <f>SUM(BK862:BK881)</f>
        <v>0</v>
      </c>
    </row>
    <row r="862" spans="1:65" s="2" customFormat="1" ht="24.2" customHeight="1" x14ac:dyDescent="0.2">
      <c r="A862" s="33"/>
      <c r="B862" s="146"/>
      <c r="C862" s="147" t="s">
        <v>1178</v>
      </c>
      <c r="D862" s="147" t="s">
        <v>146</v>
      </c>
      <c r="E862" s="148" t="s">
        <v>1179</v>
      </c>
      <c r="F862" s="149" t="s">
        <v>1180</v>
      </c>
      <c r="G862" s="150" t="s">
        <v>178</v>
      </c>
      <c r="H862" s="151">
        <v>4</v>
      </c>
      <c r="I862" s="152"/>
      <c r="J862" s="153">
        <f>ROUND(I862*H862,2)</f>
        <v>0</v>
      </c>
      <c r="K862" s="154"/>
      <c r="L862" s="34"/>
      <c r="M862" s="155" t="s">
        <v>1</v>
      </c>
      <c r="N862" s="156" t="s">
        <v>41</v>
      </c>
      <c r="O862" s="59"/>
      <c r="P862" s="157">
        <f>O862*H862</f>
        <v>0</v>
      </c>
      <c r="Q862" s="157">
        <v>0</v>
      </c>
      <c r="R862" s="157">
        <f>Q862*H862</f>
        <v>0</v>
      </c>
      <c r="S862" s="157">
        <v>0</v>
      </c>
      <c r="T862" s="158">
        <f>S862*H862</f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59" t="s">
        <v>182</v>
      </c>
      <c r="AT862" s="159" t="s">
        <v>146</v>
      </c>
      <c r="AU862" s="159" t="s">
        <v>151</v>
      </c>
      <c r="AY862" s="18" t="s">
        <v>143</v>
      </c>
      <c r="BE862" s="160">
        <f>IF(N862="základná",J862,0)</f>
        <v>0</v>
      </c>
      <c r="BF862" s="160">
        <f>IF(N862="znížená",J862,0)</f>
        <v>0</v>
      </c>
      <c r="BG862" s="160">
        <f>IF(N862="zákl. prenesená",J862,0)</f>
        <v>0</v>
      </c>
      <c r="BH862" s="160">
        <f>IF(N862="zníž. prenesená",J862,0)</f>
        <v>0</v>
      </c>
      <c r="BI862" s="160">
        <f>IF(N862="nulová",J862,0)</f>
        <v>0</v>
      </c>
      <c r="BJ862" s="18" t="s">
        <v>151</v>
      </c>
      <c r="BK862" s="160">
        <f>ROUND(I862*H862,2)</f>
        <v>0</v>
      </c>
      <c r="BL862" s="18" t="s">
        <v>182</v>
      </c>
      <c r="BM862" s="159" t="s">
        <v>1181</v>
      </c>
    </row>
    <row r="863" spans="1:65" s="13" customFormat="1" x14ac:dyDescent="0.2">
      <c r="B863" s="161"/>
      <c r="D863" s="162" t="s">
        <v>152</v>
      </c>
      <c r="E863" s="163" t="s">
        <v>1</v>
      </c>
      <c r="F863" s="164" t="s">
        <v>1182</v>
      </c>
      <c r="H863" s="165">
        <v>1</v>
      </c>
      <c r="I863" s="166"/>
      <c r="L863" s="161"/>
      <c r="M863" s="167"/>
      <c r="N863" s="168"/>
      <c r="O863" s="168"/>
      <c r="P863" s="168"/>
      <c r="Q863" s="168"/>
      <c r="R863" s="168"/>
      <c r="S863" s="168"/>
      <c r="T863" s="169"/>
      <c r="AT863" s="163" t="s">
        <v>152</v>
      </c>
      <c r="AU863" s="163" t="s">
        <v>151</v>
      </c>
      <c r="AV863" s="13" t="s">
        <v>151</v>
      </c>
      <c r="AW863" s="13" t="s">
        <v>31</v>
      </c>
      <c r="AX863" s="13" t="s">
        <v>75</v>
      </c>
      <c r="AY863" s="163" t="s">
        <v>143</v>
      </c>
    </row>
    <row r="864" spans="1:65" s="13" customFormat="1" x14ac:dyDescent="0.2">
      <c r="B864" s="161"/>
      <c r="D864" s="162" t="s">
        <v>152</v>
      </c>
      <c r="E864" s="163" t="s">
        <v>1</v>
      </c>
      <c r="F864" s="164" t="s">
        <v>1183</v>
      </c>
      <c r="H864" s="165">
        <v>1</v>
      </c>
      <c r="I864" s="166"/>
      <c r="L864" s="161"/>
      <c r="M864" s="167"/>
      <c r="N864" s="168"/>
      <c r="O864" s="168"/>
      <c r="P864" s="168"/>
      <c r="Q864" s="168"/>
      <c r="R864" s="168"/>
      <c r="S864" s="168"/>
      <c r="T864" s="169"/>
      <c r="AT864" s="163" t="s">
        <v>152</v>
      </c>
      <c r="AU864" s="163" t="s">
        <v>151</v>
      </c>
      <c r="AV864" s="13" t="s">
        <v>151</v>
      </c>
      <c r="AW864" s="13" t="s">
        <v>31</v>
      </c>
      <c r="AX864" s="13" t="s">
        <v>75</v>
      </c>
      <c r="AY864" s="163" t="s">
        <v>143</v>
      </c>
    </row>
    <row r="865" spans="1:65" s="13" customFormat="1" x14ac:dyDescent="0.2">
      <c r="B865" s="161"/>
      <c r="D865" s="162" t="s">
        <v>152</v>
      </c>
      <c r="E865" s="163" t="s">
        <v>1</v>
      </c>
      <c r="F865" s="164" t="s">
        <v>1184</v>
      </c>
      <c r="H865" s="165">
        <v>1</v>
      </c>
      <c r="I865" s="166"/>
      <c r="L865" s="161"/>
      <c r="M865" s="167"/>
      <c r="N865" s="168"/>
      <c r="O865" s="168"/>
      <c r="P865" s="168"/>
      <c r="Q865" s="168"/>
      <c r="R865" s="168"/>
      <c r="S865" s="168"/>
      <c r="T865" s="169"/>
      <c r="AT865" s="163" t="s">
        <v>152</v>
      </c>
      <c r="AU865" s="163" t="s">
        <v>151</v>
      </c>
      <c r="AV865" s="13" t="s">
        <v>151</v>
      </c>
      <c r="AW865" s="13" t="s">
        <v>31</v>
      </c>
      <c r="AX865" s="13" t="s">
        <v>75</v>
      </c>
      <c r="AY865" s="163" t="s">
        <v>143</v>
      </c>
    </row>
    <row r="866" spans="1:65" s="13" customFormat="1" x14ac:dyDescent="0.2">
      <c r="B866" s="161"/>
      <c r="D866" s="162" t="s">
        <v>152</v>
      </c>
      <c r="E866" s="163" t="s">
        <v>1</v>
      </c>
      <c r="F866" s="164" t="s">
        <v>1185</v>
      </c>
      <c r="H866" s="165">
        <v>1</v>
      </c>
      <c r="I866" s="166"/>
      <c r="L866" s="161"/>
      <c r="M866" s="167"/>
      <c r="N866" s="168"/>
      <c r="O866" s="168"/>
      <c r="P866" s="168"/>
      <c r="Q866" s="168"/>
      <c r="R866" s="168"/>
      <c r="S866" s="168"/>
      <c r="T866" s="169"/>
      <c r="AT866" s="163" t="s">
        <v>152</v>
      </c>
      <c r="AU866" s="163" t="s">
        <v>151</v>
      </c>
      <c r="AV866" s="13" t="s">
        <v>151</v>
      </c>
      <c r="AW866" s="13" t="s">
        <v>31</v>
      </c>
      <c r="AX866" s="13" t="s">
        <v>75</v>
      </c>
      <c r="AY866" s="163" t="s">
        <v>143</v>
      </c>
    </row>
    <row r="867" spans="1:65" s="14" customFormat="1" x14ac:dyDescent="0.2">
      <c r="B867" s="170"/>
      <c r="D867" s="162" t="s">
        <v>152</v>
      </c>
      <c r="E867" s="171" t="s">
        <v>1</v>
      </c>
      <c r="F867" s="172" t="s">
        <v>154</v>
      </c>
      <c r="H867" s="173">
        <v>4</v>
      </c>
      <c r="I867" s="174"/>
      <c r="L867" s="170"/>
      <c r="M867" s="175"/>
      <c r="N867" s="176"/>
      <c r="O867" s="176"/>
      <c r="P867" s="176"/>
      <c r="Q867" s="176"/>
      <c r="R867" s="176"/>
      <c r="S867" s="176"/>
      <c r="T867" s="177"/>
      <c r="AT867" s="171" t="s">
        <v>152</v>
      </c>
      <c r="AU867" s="171" t="s">
        <v>151</v>
      </c>
      <c r="AV867" s="14" t="s">
        <v>150</v>
      </c>
      <c r="AW867" s="14" t="s">
        <v>31</v>
      </c>
      <c r="AX867" s="14" t="s">
        <v>83</v>
      </c>
      <c r="AY867" s="171" t="s">
        <v>143</v>
      </c>
    </row>
    <row r="868" spans="1:65" s="2" customFormat="1" ht="76.349999999999994" customHeight="1" x14ac:dyDescent="0.2">
      <c r="A868" s="33"/>
      <c r="B868" s="146"/>
      <c r="C868" s="147" t="s">
        <v>1186</v>
      </c>
      <c r="D868" s="147" t="s">
        <v>146</v>
      </c>
      <c r="E868" s="148" t="s">
        <v>1187</v>
      </c>
      <c r="F868" s="149" t="s">
        <v>1188</v>
      </c>
      <c r="G868" s="150" t="s">
        <v>157</v>
      </c>
      <c r="H868" s="151">
        <v>5.8</v>
      </c>
      <c r="I868" s="152"/>
      <c r="J868" s="153">
        <f>ROUND(I868*H868,2)</f>
        <v>0</v>
      </c>
      <c r="K868" s="154"/>
      <c r="L868" s="34"/>
      <c r="M868" s="155" t="s">
        <v>1</v>
      </c>
      <c r="N868" s="156" t="s">
        <v>41</v>
      </c>
      <c r="O868" s="59"/>
      <c r="P868" s="157">
        <f>O868*H868</f>
        <v>0</v>
      </c>
      <c r="Q868" s="157">
        <v>0</v>
      </c>
      <c r="R868" s="157">
        <f>Q868*H868</f>
        <v>0</v>
      </c>
      <c r="S868" s="157">
        <v>0</v>
      </c>
      <c r="T868" s="158">
        <f>S868*H868</f>
        <v>0</v>
      </c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R868" s="159" t="s">
        <v>182</v>
      </c>
      <c r="AT868" s="159" t="s">
        <v>146</v>
      </c>
      <c r="AU868" s="159" t="s">
        <v>151</v>
      </c>
      <c r="AY868" s="18" t="s">
        <v>143</v>
      </c>
      <c r="BE868" s="160">
        <f>IF(N868="základná",J868,0)</f>
        <v>0</v>
      </c>
      <c r="BF868" s="160">
        <f>IF(N868="znížená",J868,0)</f>
        <v>0</v>
      </c>
      <c r="BG868" s="160">
        <f>IF(N868="zákl. prenesená",J868,0)</f>
        <v>0</v>
      </c>
      <c r="BH868" s="160">
        <f>IF(N868="zníž. prenesená",J868,0)</f>
        <v>0</v>
      </c>
      <c r="BI868" s="160">
        <f>IF(N868="nulová",J868,0)</f>
        <v>0</v>
      </c>
      <c r="BJ868" s="18" t="s">
        <v>151</v>
      </c>
      <c r="BK868" s="160">
        <f>ROUND(I868*H868,2)</f>
        <v>0</v>
      </c>
      <c r="BL868" s="18" t="s">
        <v>182</v>
      </c>
      <c r="BM868" s="159" t="s">
        <v>1189</v>
      </c>
    </row>
    <row r="869" spans="1:65" s="13" customFormat="1" x14ac:dyDescent="0.2">
      <c r="B869" s="161"/>
      <c r="D869" s="162" t="s">
        <v>152</v>
      </c>
      <c r="E869" s="163" t="s">
        <v>1</v>
      </c>
      <c r="F869" s="164" t="s">
        <v>1190</v>
      </c>
      <c r="H869" s="165">
        <v>1.6</v>
      </c>
      <c r="I869" s="166"/>
      <c r="L869" s="161"/>
      <c r="M869" s="167"/>
      <c r="N869" s="168"/>
      <c r="O869" s="168"/>
      <c r="P869" s="168"/>
      <c r="Q869" s="168"/>
      <c r="R869" s="168"/>
      <c r="S869" s="168"/>
      <c r="T869" s="169"/>
      <c r="AT869" s="163" t="s">
        <v>152</v>
      </c>
      <c r="AU869" s="163" t="s">
        <v>151</v>
      </c>
      <c r="AV869" s="13" t="s">
        <v>151</v>
      </c>
      <c r="AW869" s="13" t="s">
        <v>31</v>
      </c>
      <c r="AX869" s="13" t="s">
        <v>75</v>
      </c>
      <c r="AY869" s="163" t="s">
        <v>143</v>
      </c>
    </row>
    <row r="870" spans="1:65" s="13" customFormat="1" x14ac:dyDescent="0.2">
      <c r="B870" s="161"/>
      <c r="D870" s="162" t="s">
        <v>152</v>
      </c>
      <c r="E870" s="163" t="s">
        <v>1</v>
      </c>
      <c r="F870" s="164" t="s">
        <v>1191</v>
      </c>
      <c r="H870" s="165">
        <v>1.6</v>
      </c>
      <c r="I870" s="166"/>
      <c r="L870" s="161"/>
      <c r="M870" s="167"/>
      <c r="N870" s="168"/>
      <c r="O870" s="168"/>
      <c r="P870" s="168"/>
      <c r="Q870" s="168"/>
      <c r="R870" s="168"/>
      <c r="S870" s="168"/>
      <c r="T870" s="169"/>
      <c r="AT870" s="163" t="s">
        <v>152</v>
      </c>
      <c r="AU870" s="163" t="s">
        <v>151</v>
      </c>
      <c r="AV870" s="13" t="s">
        <v>151</v>
      </c>
      <c r="AW870" s="13" t="s">
        <v>31</v>
      </c>
      <c r="AX870" s="13" t="s">
        <v>75</v>
      </c>
      <c r="AY870" s="163" t="s">
        <v>143</v>
      </c>
    </row>
    <row r="871" spans="1:65" s="13" customFormat="1" x14ac:dyDescent="0.2">
      <c r="B871" s="161"/>
      <c r="D871" s="162" t="s">
        <v>152</v>
      </c>
      <c r="E871" s="163" t="s">
        <v>1</v>
      </c>
      <c r="F871" s="164" t="s">
        <v>1192</v>
      </c>
      <c r="H871" s="165">
        <v>1.3</v>
      </c>
      <c r="I871" s="166"/>
      <c r="L871" s="161"/>
      <c r="M871" s="167"/>
      <c r="N871" s="168"/>
      <c r="O871" s="168"/>
      <c r="P871" s="168"/>
      <c r="Q871" s="168"/>
      <c r="R871" s="168"/>
      <c r="S871" s="168"/>
      <c r="T871" s="169"/>
      <c r="AT871" s="163" t="s">
        <v>152</v>
      </c>
      <c r="AU871" s="163" t="s">
        <v>151</v>
      </c>
      <c r="AV871" s="13" t="s">
        <v>151</v>
      </c>
      <c r="AW871" s="13" t="s">
        <v>31</v>
      </c>
      <c r="AX871" s="13" t="s">
        <v>75</v>
      </c>
      <c r="AY871" s="163" t="s">
        <v>143</v>
      </c>
    </row>
    <row r="872" spans="1:65" s="13" customFormat="1" x14ac:dyDescent="0.2">
      <c r="B872" s="161"/>
      <c r="D872" s="162" t="s">
        <v>152</v>
      </c>
      <c r="E872" s="163" t="s">
        <v>1</v>
      </c>
      <c r="F872" s="164" t="s">
        <v>1193</v>
      </c>
      <c r="H872" s="165">
        <v>1.3</v>
      </c>
      <c r="I872" s="166"/>
      <c r="L872" s="161"/>
      <c r="M872" s="167"/>
      <c r="N872" s="168"/>
      <c r="O872" s="168"/>
      <c r="P872" s="168"/>
      <c r="Q872" s="168"/>
      <c r="R872" s="168"/>
      <c r="S872" s="168"/>
      <c r="T872" s="169"/>
      <c r="AT872" s="163" t="s">
        <v>152</v>
      </c>
      <c r="AU872" s="163" t="s">
        <v>151</v>
      </c>
      <c r="AV872" s="13" t="s">
        <v>151</v>
      </c>
      <c r="AW872" s="13" t="s">
        <v>31</v>
      </c>
      <c r="AX872" s="13" t="s">
        <v>75</v>
      </c>
      <c r="AY872" s="163" t="s">
        <v>143</v>
      </c>
    </row>
    <row r="873" spans="1:65" s="14" customFormat="1" x14ac:dyDescent="0.2">
      <c r="B873" s="170"/>
      <c r="D873" s="162" t="s">
        <v>152</v>
      </c>
      <c r="E873" s="171" t="s">
        <v>1</v>
      </c>
      <c r="F873" s="172" t="s">
        <v>154</v>
      </c>
      <c r="H873" s="173">
        <v>5.8</v>
      </c>
      <c r="I873" s="174"/>
      <c r="L873" s="170"/>
      <c r="M873" s="175"/>
      <c r="N873" s="176"/>
      <c r="O873" s="176"/>
      <c r="P873" s="176"/>
      <c r="Q873" s="176"/>
      <c r="R873" s="176"/>
      <c r="S873" s="176"/>
      <c r="T873" s="177"/>
      <c r="AT873" s="171" t="s">
        <v>152</v>
      </c>
      <c r="AU873" s="171" t="s">
        <v>151</v>
      </c>
      <c r="AV873" s="14" t="s">
        <v>150</v>
      </c>
      <c r="AW873" s="14" t="s">
        <v>31</v>
      </c>
      <c r="AX873" s="14" t="s">
        <v>83</v>
      </c>
      <c r="AY873" s="171" t="s">
        <v>143</v>
      </c>
    </row>
    <row r="874" spans="1:65" s="2" customFormat="1" ht="24.2" customHeight="1" x14ac:dyDescent="0.2">
      <c r="A874" s="33"/>
      <c r="B874" s="146"/>
      <c r="C874" s="147" t="s">
        <v>1194</v>
      </c>
      <c r="D874" s="147" t="s">
        <v>146</v>
      </c>
      <c r="E874" s="148" t="s">
        <v>1195</v>
      </c>
      <c r="F874" s="149" t="s">
        <v>1196</v>
      </c>
      <c r="G874" s="150" t="s">
        <v>178</v>
      </c>
      <c r="H874" s="151">
        <v>2</v>
      </c>
      <c r="I874" s="152"/>
      <c r="J874" s="153">
        <f>ROUND(I874*H874,2)</f>
        <v>0</v>
      </c>
      <c r="K874" s="154"/>
      <c r="L874" s="34"/>
      <c r="M874" s="155" t="s">
        <v>1</v>
      </c>
      <c r="N874" s="156" t="s">
        <v>41</v>
      </c>
      <c r="O874" s="59"/>
      <c r="P874" s="157">
        <f>O874*H874</f>
        <v>0</v>
      </c>
      <c r="Q874" s="157">
        <v>0</v>
      </c>
      <c r="R874" s="157">
        <f>Q874*H874</f>
        <v>0</v>
      </c>
      <c r="S874" s="157">
        <v>0</v>
      </c>
      <c r="T874" s="158">
        <f>S874*H874</f>
        <v>0</v>
      </c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R874" s="159" t="s">
        <v>182</v>
      </c>
      <c r="AT874" s="159" t="s">
        <v>146</v>
      </c>
      <c r="AU874" s="159" t="s">
        <v>151</v>
      </c>
      <c r="AY874" s="18" t="s">
        <v>143</v>
      </c>
      <c r="BE874" s="160">
        <f>IF(N874="základná",J874,0)</f>
        <v>0</v>
      </c>
      <c r="BF874" s="160">
        <f>IF(N874="znížená",J874,0)</f>
        <v>0</v>
      </c>
      <c r="BG874" s="160">
        <f>IF(N874="zákl. prenesená",J874,0)</f>
        <v>0</v>
      </c>
      <c r="BH874" s="160">
        <f>IF(N874="zníž. prenesená",J874,0)</f>
        <v>0</v>
      </c>
      <c r="BI874" s="160">
        <f>IF(N874="nulová",J874,0)</f>
        <v>0</v>
      </c>
      <c r="BJ874" s="18" t="s">
        <v>151</v>
      </c>
      <c r="BK874" s="160">
        <f>ROUND(I874*H874,2)</f>
        <v>0</v>
      </c>
      <c r="BL874" s="18" t="s">
        <v>182</v>
      </c>
      <c r="BM874" s="159" t="s">
        <v>1197</v>
      </c>
    </row>
    <row r="875" spans="1:65" s="13" customFormat="1" x14ac:dyDescent="0.2">
      <c r="B875" s="161"/>
      <c r="D875" s="162" t="s">
        <v>152</v>
      </c>
      <c r="E875" s="163" t="s">
        <v>1</v>
      </c>
      <c r="F875" s="164" t="s">
        <v>1198</v>
      </c>
      <c r="H875" s="165">
        <v>2</v>
      </c>
      <c r="I875" s="166"/>
      <c r="L875" s="161"/>
      <c r="M875" s="167"/>
      <c r="N875" s="168"/>
      <c r="O875" s="168"/>
      <c r="P875" s="168"/>
      <c r="Q875" s="168"/>
      <c r="R875" s="168"/>
      <c r="S875" s="168"/>
      <c r="T875" s="169"/>
      <c r="AT875" s="163" t="s">
        <v>152</v>
      </c>
      <c r="AU875" s="163" t="s">
        <v>151</v>
      </c>
      <c r="AV875" s="13" t="s">
        <v>151</v>
      </c>
      <c r="AW875" s="13" t="s">
        <v>31</v>
      </c>
      <c r="AX875" s="13" t="s">
        <v>75</v>
      </c>
      <c r="AY875" s="163" t="s">
        <v>143</v>
      </c>
    </row>
    <row r="876" spans="1:65" s="14" customFormat="1" x14ac:dyDescent="0.2">
      <c r="B876" s="170"/>
      <c r="D876" s="162" t="s">
        <v>152</v>
      </c>
      <c r="E876" s="171" t="s">
        <v>1</v>
      </c>
      <c r="F876" s="172" t="s">
        <v>154</v>
      </c>
      <c r="H876" s="173">
        <v>2</v>
      </c>
      <c r="I876" s="174"/>
      <c r="L876" s="170"/>
      <c r="M876" s="175"/>
      <c r="N876" s="176"/>
      <c r="O876" s="176"/>
      <c r="P876" s="176"/>
      <c r="Q876" s="176"/>
      <c r="R876" s="176"/>
      <c r="S876" s="176"/>
      <c r="T876" s="177"/>
      <c r="AT876" s="171" t="s">
        <v>152</v>
      </c>
      <c r="AU876" s="171" t="s">
        <v>151</v>
      </c>
      <c r="AV876" s="14" t="s">
        <v>150</v>
      </c>
      <c r="AW876" s="14" t="s">
        <v>31</v>
      </c>
      <c r="AX876" s="14" t="s">
        <v>83</v>
      </c>
      <c r="AY876" s="171" t="s">
        <v>143</v>
      </c>
    </row>
    <row r="877" spans="1:65" s="2" customFormat="1" ht="14.45" customHeight="1" x14ac:dyDescent="0.2">
      <c r="A877" s="33"/>
      <c r="B877" s="146"/>
      <c r="C877" s="178" t="s">
        <v>679</v>
      </c>
      <c r="D877" s="178" t="s">
        <v>215</v>
      </c>
      <c r="E877" s="179" t="s">
        <v>1199</v>
      </c>
      <c r="F877" s="180" t="s">
        <v>1200</v>
      </c>
      <c r="G877" s="181" t="s">
        <v>178</v>
      </c>
      <c r="H877" s="182">
        <v>2</v>
      </c>
      <c r="I877" s="183"/>
      <c r="J877" s="184">
        <f>ROUND(I877*H877,2)</f>
        <v>0</v>
      </c>
      <c r="K877" s="185"/>
      <c r="L877" s="186"/>
      <c r="M877" s="187" t="s">
        <v>1</v>
      </c>
      <c r="N877" s="188" t="s">
        <v>41</v>
      </c>
      <c r="O877" s="59"/>
      <c r="P877" s="157">
        <f>O877*H877</f>
        <v>0</v>
      </c>
      <c r="Q877" s="157">
        <v>0</v>
      </c>
      <c r="R877" s="157">
        <f>Q877*H877</f>
        <v>0</v>
      </c>
      <c r="S877" s="157">
        <v>0</v>
      </c>
      <c r="T877" s="158">
        <f>S877*H877</f>
        <v>0</v>
      </c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R877" s="159" t="s">
        <v>210</v>
      </c>
      <c r="AT877" s="159" t="s">
        <v>215</v>
      </c>
      <c r="AU877" s="159" t="s">
        <v>151</v>
      </c>
      <c r="AY877" s="18" t="s">
        <v>143</v>
      </c>
      <c r="BE877" s="160">
        <f>IF(N877="základná",J877,0)</f>
        <v>0</v>
      </c>
      <c r="BF877" s="160">
        <f>IF(N877="znížená",J877,0)</f>
        <v>0</v>
      </c>
      <c r="BG877" s="160">
        <f>IF(N877="zákl. prenesená",J877,0)</f>
        <v>0</v>
      </c>
      <c r="BH877" s="160">
        <f>IF(N877="zníž. prenesená",J877,0)</f>
        <v>0</v>
      </c>
      <c r="BI877" s="160">
        <f>IF(N877="nulová",J877,0)</f>
        <v>0</v>
      </c>
      <c r="BJ877" s="18" t="s">
        <v>151</v>
      </c>
      <c r="BK877" s="160">
        <f>ROUND(I877*H877,2)</f>
        <v>0</v>
      </c>
      <c r="BL877" s="18" t="s">
        <v>182</v>
      </c>
      <c r="BM877" s="159" t="s">
        <v>1201</v>
      </c>
    </row>
    <row r="878" spans="1:65" s="2" customFormat="1" ht="14.45" customHeight="1" x14ac:dyDescent="0.2">
      <c r="A878" s="33"/>
      <c r="B878" s="146"/>
      <c r="C878" s="147" t="s">
        <v>1202</v>
      </c>
      <c r="D878" s="147" t="s">
        <v>146</v>
      </c>
      <c r="E878" s="148" t="s">
        <v>1203</v>
      </c>
      <c r="F878" s="149" t="s">
        <v>1204</v>
      </c>
      <c r="G878" s="150" t="s">
        <v>1205</v>
      </c>
      <c r="H878" s="151">
        <v>1</v>
      </c>
      <c r="I878" s="152"/>
      <c r="J878" s="153">
        <f>ROUND(I878*H878,2)</f>
        <v>0</v>
      </c>
      <c r="K878" s="154"/>
      <c r="L878" s="34"/>
      <c r="M878" s="155" t="s">
        <v>1</v>
      </c>
      <c r="N878" s="156" t="s">
        <v>41</v>
      </c>
      <c r="O878" s="59"/>
      <c r="P878" s="157">
        <f>O878*H878</f>
        <v>0</v>
      </c>
      <c r="Q878" s="157">
        <v>0</v>
      </c>
      <c r="R878" s="157">
        <f>Q878*H878</f>
        <v>0</v>
      </c>
      <c r="S878" s="157">
        <v>0</v>
      </c>
      <c r="T878" s="158">
        <f>S878*H878</f>
        <v>0</v>
      </c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R878" s="159" t="s">
        <v>182</v>
      </c>
      <c r="AT878" s="159" t="s">
        <v>146</v>
      </c>
      <c r="AU878" s="159" t="s">
        <v>151</v>
      </c>
      <c r="AY878" s="18" t="s">
        <v>143</v>
      </c>
      <c r="BE878" s="160">
        <f>IF(N878="základná",J878,0)</f>
        <v>0</v>
      </c>
      <c r="BF878" s="160">
        <f>IF(N878="znížená",J878,0)</f>
        <v>0</v>
      </c>
      <c r="BG878" s="160">
        <f>IF(N878="zákl. prenesená",J878,0)</f>
        <v>0</v>
      </c>
      <c r="BH878" s="160">
        <f>IF(N878="zníž. prenesená",J878,0)</f>
        <v>0</v>
      </c>
      <c r="BI878" s="160">
        <f>IF(N878="nulová",J878,0)</f>
        <v>0</v>
      </c>
      <c r="BJ878" s="18" t="s">
        <v>151</v>
      </c>
      <c r="BK878" s="160">
        <f>ROUND(I878*H878,2)</f>
        <v>0</v>
      </c>
      <c r="BL878" s="18" t="s">
        <v>182</v>
      </c>
      <c r="BM878" s="159" t="s">
        <v>1206</v>
      </c>
    </row>
    <row r="879" spans="1:65" s="13" customFormat="1" x14ac:dyDescent="0.2">
      <c r="B879" s="161"/>
      <c r="D879" s="162" t="s">
        <v>152</v>
      </c>
      <c r="E879" s="163" t="s">
        <v>1</v>
      </c>
      <c r="F879" s="164" t="s">
        <v>1207</v>
      </c>
      <c r="H879" s="165">
        <v>1</v>
      </c>
      <c r="I879" s="166"/>
      <c r="L879" s="161"/>
      <c r="M879" s="167"/>
      <c r="N879" s="168"/>
      <c r="O879" s="168"/>
      <c r="P879" s="168"/>
      <c r="Q879" s="168"/>
      <c r="R879" s="168"/>
      <c r="S879" s="168"/>
      <c r="T879" s="169"/>
      <c r="AT879" s="163" t="s">
        <v>152</v>
      </c>
      <c r="AU879" s="163" t="s">
        <v>151</v>
      </c>
      <c r="AV879" s="13" t="s">
        <v>151</v>
      </c>
      <c r="AW879" s="13" t="s">
        <v>31</v>
      </c>
      <c r="AX879" s="13" t="s">
        <v>75</v>
      </c>
      <c r="AY879" s="163" t="s">
        <v>143</v>
      </c>
    </row>
    <row r="880" spans="1:65" s="14" customFormat="1" x14ac:dyDescent="0.2">
      <c r="B880" s="170"/>
      <c r="D880" s="162" t="s">
        <v>152</v>
      </c>
      <c r="E880" s="171" t="s">
        <v>1</v>
      </c>
      <c r="F880" s="172" t="s">
        <v>154</v>
      </c>
      <c r="H880" s="173">
        <v>1</v>
      </c>
      <c r="I880" s="174"/>
      <c r="L880" s="170"/>
      <c r="M880" s="175"/>
      <c r="N880" s="176"/>
      <c r="O880" s="176"/>
      <c r="P880" s="176"/>
      <c r="Q880" s="176"/>
      <c r="R880" s="176"/>
      <c r="S880" s="176"/>
      <c r="T880" s="177"/>
      <c r="AT880" s="171" t="s">
        <v>152</v>
      </c>
      <c r="AU880" s="171" t="s">
        <v>151</v>
      </c>
      <c r="AV880" s="14" t="s">
        <v>150</v>
      </c>
      <c r="AW880" s="14" t="s">
        <v>31</v>
      </c>
      <c r="AX880" s="14" t="s">
        <v>83</v>
      </c>
      <c r="AY880" s="171" t="s">
        <v>143</v>
      </c>
    </row>
    <row r="881" spans="1:65" s="2" customFormat="1" ht="24.2" customHeight="1" x14ac:dyDescent="0.2">
      <c r="A881" s="33"/>
      <c r="B881" s="146"/>
      <c r="C881" s="147" t="s">
        <v>1208</v>
      </c>
      <c r="D881" s="147" t="s">
        <v>146</v>
      </c>
      <c r="E881" s="148" t="s">
        <v>1209</v>
      </c>
      <c r="F881" s="149" t="s">
        <v>1210</v>
      </c>
      <c r="G881" s="150" t="s">
        <v>454</v>
      </c>
      <c r="H881" s="199"/>
      <c r="I881" s="152"/>
      <c r="J881" s="153">
        <f>ROUND(I881*H881,2)</f>
        <v>0</v>
      </c>
      <c r="K881" s="154"/>
      <c r="L881" s="34"/>
      <c r="M881" s="155" t="s">
        <v>1</v>
      </c>
      <c r="N881" s="156" t="s">
        <v>41</v>
      </c>
      <c r="O881" s="59"/>
      <c r="P881" s="157">
        <f>O881*H881</f>
        <v>0</v>
      </c>
      <c r="Q881" s="157">
        <v>0</v>
      </c>
      <c r="R881" s="157">
        <f>Q881*H881</f>
        <v>0</v>
      </c>
      <c r="S881" s="157">
        <v>0</v>
      </c>
      <c r="T881" s="158">
        <f>S881*H881</f>
        <v>0</v>
      </c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R881" s="159" t="s">
        <v>182</v>
      </c>
      <c r="AT881" s="159" t="s">
        <v>146</v>
      </c>
      <c r="AU881" s="159" t="s">
        <v>151</v>
      </c>
      <c r="AY881" s="18" t="s">
        <v>143</v>
      </c>
      <c r="BE881" s="160">
        <f>IF(N881="základná",J881,0)</f>
        <v>0</v>
      </c>
      <c r="BF881" s="160">
        <f>IF(N881="znížená",J881,0)</f>
        <v>0</v>
      </c>
      <c r="BG881" s="160">
        <f>IF(N881="zákl. prenesená",J881,0)</f>
        <v>0</v>
      </c>
      <c r="BH881" s="160">
        <f>IF(N881="zníž. prenesená",J881,0)</f>
        <v>0</v>
      </c>
      <c r="BI881" s="160">
        <f>IF(N881="nulová",J881,0)</f>
        <v>0</v>
      </c>
      <c r="BJ881" s="18" t="s">
        <v>151</v>
      </c>
      <c r="BK881" s="160">
        <f>ROUND(I881*H881,2)</f>
        <v>0</v>
      </c>
      <c r="BL881" s="18" t="s">
        <v>182</v>
      </c>
      <c r="BM881" s="159" t="s">
        <v>1211</v>
      </c>
    </row>
    <row r="882" spans="1:65" s="12" customFormat="1" ht="22.9" customHeight="1" x14ac:dyDescent="0.2">
      <c r="B882" s="134"/>
      <c r="D882" s="135" t="s">
        <v>74</v>
      </c>
      <c r="E882" s="144" t="s">
        <v>1212</v>
      </c>
      <c r="F882" s="144" t="s">
        <v>1213</v>
      </c>
      <c r="I882" s="137"/>
      <c r="J882" s="145">
        <f>BK882</f>
        <v>0</v>
      </c>
      <c r="L882" s="134"/>
      <c r="M882" s="138"/>
      <c r="N882" s="139"/>
      <c r="O882" s="139"/>
      <c r="P882" s="140">
        <f>SUM(P883:P887)</f>
        <v>0</v>
      </c>
      <c r="Q882" s="139"/>
      <c r="R882" s="140">
        <f>SUM(R883:R887)</f>
        <v>0</v>
      </c>
      <c r="S882" s="139"/>
      <c r="T882" s="141">
        <f>SUM(T883:T887)</f>
        <v>0</v>
      </c>
      <c r="AR882" s="135" t="s">
        <v>151</v>
      </c>
      <c r="AT882" s="142" t="s">
        <v>74</v>
      </c>
      <c r="AU882" s="142" t="s">
        <v>83</v>
      </c>
      <c r="AY882" s="135" t="s">
        <v>143</v>
      </c>
      <c r="BK882" s="143">
        <f>SUM(BK883:BK887)</f>
        <v>0</v>
      </c>
    </row>
    <row r="883" spans="1:65" s="2" customFormat="1" ht="14.45" customHeight="1" x14ac:dyDescent="0.2">
      <c r="A883" s="33"/>
      <c r="B883" s="146"/>
      <c r="C883" s="147" t="s">
        <v>1214</v>
      </c>
      <c r="D883" s="147" t="s">
        <v>146</v>
      </c>
      <c r="E883" s="148" t="s">
        <v>1215</v>
      </c>
      <c r="F883" s="149" t="s">
        <v>1216</v>
      </c>
      <c r="G883" s="150" t="s">
        <v>157</v>
      </c>
      <c r="H883" s="151">
        <v>21.45</v>
      </c>
      <c r="I883" s="152"/>
      <c r="J883" s="153">
        <f>ROUND(I883*H883,2)</f>
        <v>0</v>
      </c>
      <c r="K883" s="154"/>
      <c r="L883" s="34"/>
      <c r="M883" s="155" t="s">
        <v>1</v>
      </c>
      <c r="N883" s="156" t="s">
        <v>41</v>
      </c>
      <c r="O883" s="59"/>
      <c r="P883" s="157">
        <f>O883*H883</f>
        <v>0</v>
      </c>
      <c r="Q883" s="157">
        <v>0</v>
      </c>
      <c r="R883" s="157">
        <f>Q883*H883</f>
        <v>0</v>
      </c>
      <c r="S883" s="157">
        <v>0</v>
      </c>
      <c r="T883" s="158">
        <f>S883*H883</f>
        <v>0</v>
      </c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R883" s="159" t="s">
        <v>182</v>
      </c>
      <c r="AT883" s="159" t="s">
        <v>146</v>
      </c>
      <c r="AU883" s="159" t="s">
        <v>151</v>
      </c>
      <c r="AY883" s="18" t="s">
        <v>143</v>
      </c>
      <c r="BE883" s="160">
        <f>IF(N883="základná",J883,0)</f>
        <v>0</v>
      </c>
      <c r="BF883" s="160">
        <f>IF(N883="znížená",J883,0)</f>
        <v>0</v>
      </c>
      <c r="BG883" s="160">
        <f>IF(N883="zákl. prenesená",J883,0)</f>
        <v>0</v>
      </c>
      <c r="BH883" s="160">
        <f>IF(N883="zníž. prenesená",J883,0)</f>
        <v>0</v>
      </c>
      <c r="BI883" s="160">
        <f>IF(N883="nulová",J883,0)</f>
        <v>0</v>
      </c>
      <c r="BJ883" s="18" t="s">
        <v>151</v>
      </c>
      <c r="BK883" s="160">
        <f>ROUND(I883*H883,2)</f>
        <v>0</v>
      </c>
      <c r="BL883" s="18" t="s">
        <v>182</v>
      </c>
      <c r="BM883" s="159" t="s">
        <v>1217</v>
      </c>
    </row>
    <row r="884" spans="1:65" s="13" customFormat="1" x14ac:dyDescent="0.2">
      <c r="B884" s="161"/>
      <c r="D884" s="162" t="s">
        <v>152</v>
      </c>
      <c r="E884" s="163" t="s">
        <v>1</v>
      </c>
      <c r="F884" s="164" t="s">
        <v>1218</v>
      </c>
      <c r="H884" s="165">
        <v>21.45</v>
      </c>
      <c r="I884" s="166"/>
      <c r="L884" s="161"/>
      <c r="M884" s="167"/>
      <c r="N884" s="168"/>
      <c r="O884" s="168"/>
      <c r="P884" s="168"/>
      <c r="Q884" s="168"/>
      <c r="R884" s="168"/>
      <c r="S884" s="168"/>
      <c r="T884" s="169"/>
      <c r="AT884" s="163" t="s">
        <v>152</v>
      </c>
      <c r="AU884" s="163" t="s">
        <v>151</v>
      </c>
      <c r="AV884" s="13" t="s">
        <v>151</v>
      </c>
      <c r="AW884" s="13" t="s">
        <v>31</v>
      </c>
      <c r="AX884" s="13" t="s">
        <v>75</v>
      </c>
      <c r="AY884" s="163" t="s">
        <v>143</v>
      </c>
    </row>
    <row r="885" spans="1:65" s="14" customFormat="1" x14ac:dyDescent="0.2">
      <c r="B885" s="170"/>
      <c r="D885" s="162" t="s">
        <v>152</v>
      </c>
      <c r="E885" s="171" t="s">
        <v>1</v>
      </c>
      <c r="F885" s="172" t="s">
        <v>154</v>
      </c>
      <c r="H885" s="173">
        <v>21.45</v>
      </c>
      <c r="I885" s="174"/>
      <c r="L885" s="170"/>
      <c r="M885" s="175"/>
      <c r="N885" s="176"/>
      <c r="O885" s="176"/>
      <c r="P885" s="176"/>
      <c r="Q885" s="176"/>
      <c r="R885" s="176"/>
      <c r="S885" s="176"/>
      <c r="T885" s="177"/>
      <c r="AT885" s="171" t="s">
        <v>152</v>
      </c>
      <c r="AU885" s="171" t="s">
        <v>151</v>
      </c>
      <c r="AV885" s="14" t="s">
        <v>150</v>
      </c>
      <c r="AW885" s="14" t="s">
        <v>31</v>
      </c>
      <c r="AX885" s="14" t="s">
        <v>83</v>
      </c>
      <c r="AY885" s="171" t="s">
        <v>143</v>
      </c>
    </row>
    <row r="886" spans="1:65" s="2" customFormat="1" ht="14.45" customHeight="1" x14ac:dyDescent="0.2">
      <c r="A886" s="33"/>
      <c r="B886" s="146"/>
      <c r="C886" s="178" t="s">
        <v>686</v>
      </c>
      <c r="D886" s="178" t="s">
        <v>215</v>
      </c>
      <c r="E886" s="179" t="s">
        <v>1219</v>
      </c>
      <c r="F886" s="180" t="s">
        <v>1220</v>
      </c>
      <c r="G886" s="181" t="s">
        <v>157</v>
      </c>
      <c r="H886" s="182">
        <v>21.45</v>
      </c>
      <c r="I886" s="183"/>
      <c r="J886" s="184">
        <f>ROUND(I886*H886,2)</f>
        <v>0</v>
      </c>
      <c r="K886" s="185"/>
      <c r="L886" s="186"/>
      <c r="M886" s="187" t="s">
        <v>1</v>
      </c>
      <c r="N886" s="188" t="s">
        <v>41</v>
      </c>
      <c r="O886" s="59"/>
      <c r="P886" s="157">
        <f>O886*H886</f>
        <v>0</v>
      </c>
      <c r="Q886" s="157">
        <v>0</v>
      </c>
      <c r="R886" s="157">
        <f>Q886*H886</f>
        <v>0</v>
      </c>
      <c r="S886" s="157">
        <v>0</v>
      </c>
      <c r="T886" s="158">
        <f>S886*H886</f>
        <v>0</v>
      </c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R886" s="159" t="s">
        <v>210</v>
      </c>
      <c r="AT886" s="159" t="s">
        <v>215</v>
      </c>
      <c r="AU886" s="159" t="s">
        <v>151</v>
      </c>
      <c r="AY886" s="18" t="s">
        <v>143</v>
      </c>
      <c r="BE886" s="160">
        <f>IF(N886="základná",J886,0)</f>
        <v>0</v>
      </c>
      <c r="BF886" s="160">
        <f>IF(N886="znížená",J886,0)</f>
        <v>0</v>
      </c>
      <c r="BG886" s="160">
        <f>IF(N886="zákl. prenesená",J886,0)</f>
        <v>0</v>
      </c>
      <c r="BH886" s="160">
        <f>IF(N886="zníž. prenesená",J886,0)</f>
        <v>0</v>
      </c>
      <c r="BI886" s="160">
        <f>IF(N886="nulová",J886,0)</f>
        <v>0</v>
      </c>
      <c r="BJ886" s="18" t="s">
        <v>151</v>
      </c>
      <c r="BK886" s="160">
        <f>ROUND(I886*H886,2)</f>
        <v>0</v>
      </c>
      <c r="BL886" s="18" t="s">
        <v>182</v>
      </c>
      <c r="BM886" s="159" t="s">
        <v>1221</v>
      </c>
    </row>
    <row r="887" spans="1:65" s="2" customFormat="1" ht="24.2" customHeight="1" x14ac:dyDescent="0.2">
      <c r="A887" s="33"/>
      <c r="B887" s="146"/>
      <c r="C887" s="147" t="s">
        <v>1222</v>
      </c>
      <c r="D887" s="147" t="s">
        <v>146</v>
      </c>
      <c r="E887" s="148" t="s">
        <v>1223</v>
      </c>
      <c r="F887" s="149" t="s">
        <v>1224</v>
      </c>
      <c r="G887" s="150" t="s">
        <v>454</v>
      </c>
      <c r="H887" s="199"/>
      <c r="I887" s="152"/>
      <c r="J887" s="153">
        <f>ROUND(I887*H887,2)</f>
        <v>0</v>
      </c>
      <c r="K887" s="154"/>
      <c r="L887" s="34"/>
      <c r="M887" s="155" t="s">
        <v>1</v>
      </c>
      <c r="N887" s="156" t="s">
        <v>41</v>
      </c>
      <c r="O887" s="59"/>
      <c r="P887" s="157">
        <f>O887*H887</f>
        <v>0</v>
      </c>
      <c r="Q887" s="157">
        <v>0</v>
      </c>
      <c r="R887" s="157">
        <f>Q887*H887</f>
        <v>0</v>
      </c>
      <c r="S887" s="157">
        <v>0</v>
      </c>
      <c r="T887" s="158">
        <f>S887*H887</f>
        <v>0</v>
      </c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R887" s="159" t="s">
        <v>182</v>
      </c>
      <c r="AT887" s="159" t="s">
        <v>146</v>
      </c>
      <c r="AU887" s="159" t="s">
        <v>151</v>
      </c>
      <c r="AY887" s="18" t="s">
        <v>143</v>
      </c>
      <c r="BE887" s="160">
        <f>IF(N887="základná",J887,0)</f>
        <v>0</v>
      </c>
      <c r="BF887" s="160">
        <f>IF(N887="znížená",J887,0)</f>
        <v>0</v>
      </c>
      <c r="BG887" s="160">
        <f>IF(N887="zákl. prenesená",J887,0)</f>
        <v>0</v>
      </c>
      <c r="BH887" s="160">
        <f>IF(N887="zníž. prenesená",J887,0)</f>
        <v>0</v>
      </c>
      <c r="BI887" s="160">
        <f>IF(N887="nulová",J887,0)</f>
        <v>0</v>
      </c>
      <c r="BJ887" s="18" t="s">
        <v>151</v>
      </c>
      <c r="BK887" s="160">
        <f>ROUND(I887*H887,2)</f>
        <v>0</v>
      </c>
      <c r="BL887" s="18" t="s">
        <v>182</v>
      </c>
      <c r="BM887" s="159" t="s">
        <v>1225</v>
      </c>
    </row>
    <row r="888" spans="1:65" s="12" customFormat="1" ht="22.9" customHeight="1" x14ac:dyDescent="0.2">
      <c r="B888" s="134"/>
      <c r="D888" s="135" t="s">
        <v>74</v>
      </c>
      <c r="E888" s="144" t="s">
        <v>1226</v>
      </c>
      <c r="F888" s="144" t="s">
        <v>1227</v>
      </c>
      <c r="I888" s="137"/>
      <c r="J888" s="145">
        <f>BK888</f>
        <v>0</v>
      </c>
      <c r="L888" s="134"/>
      <c r="M888" s="138"/>
      <c r="N888" s="139"/>
      <c r="O888" s="139"/>
      <c r="P888" s="140">
        <f>SUM(P889:P896)</f>
        <v>0</v>
      </c>
      <c r="Q888" s="139"/>
      <c r="R888" s="140">
        <f>SUM(R889:R896)</f>
        <v>0</v>
      </c>
      <c r="S888" s="139"/>
      <c r="T888" s="141">
        <f>SUM(T889:T896)</f>
        <v>0</v>
      </c>
      <c r="AR888" s="135" t="s">
        <v>151</v>
      </c>
      <c r="AT888" s="142" t="s">
        <v>74</v>
      </c>
      <c r="AU888" s="142" t="s">
        <v>83</v>
      </c>
      <c r="AY888" s="135" t="s">
        <v>143</v>
      </c>
      <c r="BK888" s="143">
        <f>SUM(BK889:BK896)</f>
        <v>0</v>
      </c>
    </row>
    <row r="889" spans="1:65" s="2" customFormat="1" ht="48" x14ac:dyDescent="0.2">
      <c r="A889" s="33"/>
      <c r="B889" s="146"/>
      <c r="C889" s="147" t="s">
        <v>1228</v>
      </c>
      <c r="D889" s="147" t="s">
        <v>146</v>
      </c>
      <c r="E889" s="148" t="s">
        <v>1229</v>
      </c>
      <c r="F889" s="149" t="s">
        <v>2291</v>
      </c>
      <c r="G889" s="150" t="s">
        <v>157</v>
      </c>
      <c r="H889" s="151">
        <v>22.5</v>
      </c>
      <c r="I889" s="152"/>
      <c r="J889" s="153">
        <f>ROUND(I889*H889,2)</f>
        <v>0</v>
      </c>
      <c r="K889" s="154"/>
      <c r="L889" s="34"/>
      <c r="M889" s="155" t="s">
        <v>1</v>
      </c>
      <c r="N889" s="156" t="s">
        <v>41</v>
      </c>
      <c r="O889" s="59"/>
      <c r="P889" s="157">
        <f>O889*H889</f>
        <v>0</v>
      </c>
      <c r="Q889" s="157">
        <v>0</v>
      </c>
      <c r="R889" s="157">
        <f>Q889*H889</f>
        <v>0</v>
      </c>
      <c r="S889" s="157">
        <v>0</v>
      </c>
      <c r="T889" s="158">
        <f>S889*H889</f>
        <v>0</v>
      </c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R889" s="159" t="s">
        <v>182</v>
      </c>
      <c r="AT889" s="159" t="s">
        <v>146</v>
      </c>
      <c r="AU889" s="159" t="s">
        <v>151</v>
      </c>
      <c r="AY889" s="18" t="s">
        <v>143</v>
      </c>
      <c r="BE889" s="160">
        <f>IF(N889="základná",J889,0)</f>
        <v>0</v>
      </c>
      <c r="BF889" s="160">
        <f>IF(N889="znížená",J889,0)</f>
        <v>0</v>
      </c>
      <c r="BG889" s="160">
        <f>IF(N889="zákl. prenesená",J889,0)</f>
        <v>0</v>
      </c>
      <c r="BH889" s="160">
        <f>IF(N889="zníž. prenesená",J889,0)</f>
        <v>0</v>
      </c>
      <c r="BI889" s="160">
        <f>IF(N889="nulová",J889,0)</f>
        <v>0</v>
      </c>
      <c r="BJ889" s="18" t="s">
        <v>151</v>
      </c>
      <c r="BK889" s="160">
        <f>ROUND(I889*H889,2)</f>
        <v>0</v>
      </c>
      <c r="BL889" s="18" t="s">
        <v>182</v>
      </c>
      <c r="BM889" s="159" t="s">
        <v>1231</v>
      </c>
    </row>
    <row r="890" spans="1:65" s="13" customFormat="1" ht="33.75" x14ac:dyDescent="0.2">
      <c r="B890" s="161"/>
      <c r="D890" s="162" t="s">
        <v>152</v>
      </c>
      <c r="E890" s="163" t="s">
        <v>1</v>
      </c>
      <c r="F890" s="164" t="s">
        <v>2299</v>
      </c>
      <c r="H890" s="165">
        <v>22.5</v>
      </c>
      <c r="I890" s="166"/>
      <c r="L890" s="161"/>
      <c r="M890" s="167"/>
      <c r="N890" s="168"/>
      <c r="O890" s="168"/>
      <c r="P890" s="168"/>
      <c r="Q890" s="168"/>
      <c r="R890" s="168"/>
      <c r="S890" s="168"/>
      <c r="T890" s="169"/>
      <c r="AT890" s="163" t="s">
        <v>152</v>
      </c>
      <c r="AU890" s="163" t="s">
        <v>151</v>
      </c>
      <c r="AV890" s="13" t="s">
        <v>151</v>
      </c>
      <c r="AW890" s="13" t="s">
        <v>31</v>
      </c>
      <c r="AX890" s="13" t="s">
        <v>75</v>
      </c>
      <c r="AY890" s="163" t="s">
        <v>143</v>
      </c>
    </row>
    <row r="891" spans="1:65" s="14" customFormat="1" x14ac:dyDescent="0.2">
      <c r="B891" s="170"/>
      <c r="D891" s="162" t="s">
        <v>152</v>
      </c>
      <c r="E891" s="171" t="s">
        <v>1</v>
      </c>
      <c r="F891" s="172" t="s">
        <v>154</v>
      </c>
      <c r="H891" s="173">
        <v>22.5</v>
      </c>
      <c r="I891" s="174"/>
      <c r="L891" s="170"/>
      <c r="M891" s="175"/>
      <c r="N891" s="176"/>
      <c r="O891" s="176"/>
      <c r="P891" s="176"/>
      <c r="Q891" s="176"/>
      <c r="R891" s="176"/>
      <c r="S891" s="176"/>
      <c r="T891" s="177"/>
      <c r="AT891" s="171" t="s">
        <v>152</v>
      </c>
      <c r="AU891" s="171" t="s">
        <v>151</v>
      </c>
      <c r="AV891" s="14" t="s">
        <v>150</v>
      </c>
      <c r="AW891" s="14" t="s">
        <v>31</v>
      </c>
      <c r="AX891" s="14" t="s">
        <v>83</v>
      </c>
      <c r="AY891" s="171" t="s">
        <v>143</v>
      </c>
    </row>
    <row r="892" spans="1:65" s="2" customFormat="1" ht="24.2" customHeight="1" x14ac:dyDescent="0.2">
      <c r="A892" s="33"/>
      <c r="B892" s="146"/>
      <c r="C892" s="178"/>
      <c r="D892" s="178"/>
      <c r="E892" s="179"/>
      <c r="F892" s="180"/>
      <c r="G892" s="181"/>
      <c r="H892" s="182"/>
      <c r="I892" s="183"/>
      <c r="J892" s="184"/>
      <c r="K892" s="185"/>
      <c r="L892" s="186"/>
      <c r="M892" s="187"/>
      <c r="N892" s="188"/>
      <c r="O892" s="59"/>
      <c r="P892" s="157"/>
      <c r="Q892" s="157"/>
      <c r="R892" s="157"/>
      <c r="S892" s="157"/>
      <c r="T892" s="158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R892" s="159"/>
      <c r="AT892" s="159"/>
      <c r="AU892" s="159"/>
      <c r="AY892" s="18"/>
      <c r="BE892" s="160"/>
      <c r="BF892" s="160"/>
      <c r="BG892" s="160"/>
      <c r="BH892" s="160"/>
      <c r="BI892" s="160"/>
      <c r="BJ892" s="18"/>
      <c r="BK892" s="160"/>
      <c r="BL892" s="18"/>
      <c r="BM892" s="159"/>
    </row>
    <row r="893" spans="1:65" s="13" customFormat="1" x14ac:dyDescent="0.2">
      <c r="B893" s="161"/>
      <c r="D893" s="162"/>
      <c r="E893" s="163"/>
      <c r="F893" s="164"/>
      <c r="H893" s="165"/>
      <c r="I893" s="166"/>
      <c r="L893" s="161"/>
      <c r="M893" s="167"/>
      <c r="N893" s="168"/>
      <c r="O893" s="168"/>
      <c r="P893" s="168"/>
      <c r="Q893" s="168"/>
      <c r="R893" s="168"/>
      <c r="S893" s="168"/>
      <c r="T893" s="169"/>
      <c r="AT893" s="163"/>
      <c r="AU893" s="163"/>
      <c r="AY893" s="163"/>
    </row>
    <row r="894" spans="1:65" s="14" customFormat="1" x14ac:dyDescent="0.2">
      <c r="B894" s="170"/>
      <c r="D894" s="162"/>
      <c r="E894" s="171"/>
      <c r="F894" s="172"/>
      <c r="H894" s="173"/>
      <c r="I894" s="174"/>
      <c r="L894" s="170"/>
      <c r="M894" s="175"/>
      <c r="N894" s="176"/>
      <c r="O894" s="176"/>
      <c r="P894" s="176"/>
      <c r="Q894" s="176"/>
      <c r="R894" s="176"/>
      <c r="S894" s="176"/>
      <c r="T894" s="177"/>
      <c r="AT894" s="171"/>
      <c r="AU894" s="171"/>
      <c r="AY894" s="171"/>
    </row>
    <row r="895" spans="1:65" s="2" customFormat="1" ht="24.2" customHeight="1" x14ac:dyDescent="0.2">
      <c r="A895" s="33"/>
      <c r="B895" s="146"/>
      <c r="C895" s="147" t="s">
        <v>694</v>
      </c>
      <c r="D895" s="147" t="s">
        <v>146</v>
      </c>
      <c r="E895" s="148" t="s">
        <v>1236</v>
      </c>
      <c r="F895" s="149" t="s">
        <v>1237</v>
      </c>
      <c r="G895" s="150" t="s">
        <v>314</v>
      </c>
      <c r="H895" s="151">
        <v>4</v>
      </c>
      <c r="I895" s="152"/>
      <c r="J895" s="153">
        <f>ROUND(I895*H895,2)</f>
        <v>0</v>
      </c>
      <c r="K895" s="154"/>
      <c r="L895" s="34"/>
      <c r="M895" s="155" t="s">
        <v>1</v>
      </c>
      <c r="N895" s="156" t="s">
        <v>41</v>
      </c>
      <c r="O895" s="59"/>
      <c r="P895" s="157">
        <f>O895*H895</f>
        <v>0</v>
      </c>
      <c r="Q895" s="157">
        <v>0</v>
      </c>
      <c r="R895" s="157">
        <f>Q895*H895</f>
        <v>0</v>
      </c>
      <c r="S895" s="157">
        <v>0</v>
      </c>
      <c r="T895" s="158">
        <f>S895*H895</f>
        <v>0</v>
      </c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R895" s="159" t="s">
        <v>182</v>
      </c>
      <c r="AT895" s="159" t="s">
        <v>146</v>
      </c>
      <c r="AU895" s="159" t="s">
        <v>151</v>
      </c>
      <c r="AY895" s="18" t="s">
        <v>143</v>
      </c>
      <c r="BE895" s="160">
        <f>IF(N895="základná",J895,0)</f>
        <v>0</v>
      </c>
      <c r="BF895" s="160">
        <f>IF(N895="znížená",J895,0)</f>
        <v>0</v>
      </c>
      <c r="BG895" s="160">
        <f>IF(N895="zákl. prenesená",J895,0)</f>
        <v>0</v>
      </c>
      <c r="BH895" s="160">
        <f>IF(N895="zníž. prenesená",J895,0)</f>
        <v>0</v>
      </c>
      <c r="BI895" s="160">
        <f>IF(N895="nulová",J895,0)</f>
        <v>0</v>
      </c>
      <c r="BJ895" s="18" t="s">
        <v>151</v>
      </c>
      <c r="BK895" s="160">
        <f>ROUND(I895*H895,2)</f>
        <v>0</v>
      </c>
      <c r="BL895" s="18" t="s">
        <v>182</v>
      </c>
      <c r="BM895" s="159" t="s">
        <v>1238</v>
      </c>
    </row>
    <row r="896" spans="1:65" s="2" customFormat="1" ht="24.2" customHeight="1" x14ac:dyDescent="0.2">
      <c r="A896" s="33"/>
      <c r="B896" s="146"/>
      <c r="C896" s="147" t="s">
        <v>1239</v>
      </c>
      <c r="D896" s="147" t="s">
        <v>146</v>
      </c>
      <c r="E896" s="148" t="s">
        <v>1240</v>
      </c>
      <c r="F896" s="149" t="s">
        <v>1241</v>
      </c>
      <c r="G896" s="150" t="s">
        <v>454</v>
      </c>
      <c r="H896" s="199"/>
      <c r="I896" s="152"/>
      <c r="J896" s="153">
        <f>ROUND(I896*H896,2)</f>
        <v>0</v>
      </c>
      <c r="K896" s="154"/>
      <c r="L896" s="34"/>
      <c r="M896" s="155" t="s">
        <v>1</v>
      </c>
      <c r="N896" s="156" t="s">
        <v>41</v>
      </c>
      <c r="O896" s="59"/>
      <c r="P896" s="157">
        <f>O896*H896</f>
        <v>0</v>
      </c>
      <c r="Q896" s="157">
        <v>0</v>
      </c>
      <c r="R896" s="157">
        <f>Q896*H896</f>
        <v>0</v>
      </c>
      <c r="S896" s="157">
        <v>0</v>
      </c>
      <c r="T896" s="158">
        <f>S896*H896</f>
        <v>0</v>
      </c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R896" s="159" t="s">
        <v>182</v>
      </c>
      <c r="AT896" s="159" t="s">
        <v>146</v>
      </c>
      <c r="AU896" s="159" t="s">
        <v>151</v>
      </c>
      <c r="AY896" s="18" t="s">
        <v>143</v>
      </c>
      <c r="BE896" s="160">
        <f>IF(N896="základná",J896,0)</f>
        <v>0</v>
      </c>
      <c r="BF896" s="160">
        <f>IF(N896="znížená",J896,0)</f>
        <v>0</v>
      </c>
      <c r="BG896" s="160">
        <f>IF(N896="zákl. prenesená",J896,0)</f>
        <v>0</v>
      </c>
      <c r="BH896" s="160">
        <f>IF(N896="zníž. prenesená",J896,0)</f>
        <v>0</v>
      </c>
      <c r="BI896" s="160">
        <f>IF(N896="nulová",J896,0)</f>
        <v>0</v>
      </c>
      <c r="BJ896" s="18" t="s">
        <v>151</v>
      </c>
      <c r="BK896" s="160">
        <f>ROUND(I896*H896,2)</f>
        <v>0</v>
      </c>
      <c r="BL896" s="18" t="s">
        <v>182</v>
      </c>
      <c r="BM896" s="159" t="s">
        <v>1242</v>
      </c>
    </row>
    <row r="897" spans="1:65" s="12" customFormat="1" ht="22.9" customHeight="1" x14ac:dyDescent="0.2">
      <c r="B897" s="134"/>
      <c r="D897" s="135" t="s">
        <v>74</v>
      </c>
      <c r="E897" s="144" t="s">
        <v>1243</v>
      </c>
      <c r="F897" s="144" t="s">
        <v>1244</v>
      </c>
      <c r="I897" s="137"/>
      <c r="J897" s="145">
        <f>BK897</f>
        <v>0</v>
      </c>
      <c r="L897" s="134"/>
      <c r="M897" s="138"/>
      <c r="N897" s="139"/>
      <c r="O897" s="139"/>
      <c r="P897" s="140">
        <f>SUM(P898:P901)</f>
        <v>0</v>
      </c>
      <c r="Q897" s="139"/>
      <c r="R897" s="140">
        <f>SUM(R898:R901)</f>
        <v>0</v>
      </c>
      <c r="S897" s="139"/>
      <c r="T897" s="141">
        <f>SUM(T898:T901)</f>
        <v>0</v>
      </c>
      <c r="AR897" s="135" t="s">
        <v>151</v>
      </c>
      <c r="AT897" s="142" t="s">
        <v>74</v>
      </c>
      <c r="AU897" s="142" t="s">
        <v>83</v>
      </c>
      <c r="AY897" s="135" t="s">
        <v>143</v>
      </c>
      <c r="BK897" s="143">
        <f>SUM(BK898:BK901)</f>
        <v>0</v>
      </c>
    </row>
    <row r="898" spans="1:65" s="2" customFormat="1" ht="14.45" customHeight="1" x14ac:dyDescent="0.2">
      <c r="A898" s="33"/>
      <c r="B898" s="146"/>
      <c r="C898" s="147" t="s">
        <v>702</v>
      </c>
      <c r="D898" s="147" t="s">
        <v>146</v>
      </c>
      <c r="E898" s="148" t="s">
        <v>1245</v>
      </c>
      <c r="F898" s="149" t="s">
        <v>1246</v>
      </c>
      <c r="G898" s="150" t="s">
        <v>157</v>
      </c>
      <c r="H898" s="151">
        <v>22.5</v>
      </c>
      <c r="I898" s="152"/>
      <c r="J898" s="153">
        <f>ROUND(I898*H898,2)</f>
        <v>0</v>
      </c>
      <c r="K898" s="154"/>
      <c r="L898" s="34"/>
      <c r="M898" s="155" t="s">
        <v>1</v>
      </c>
      <c r="N898" s="156" t="s">
        <v>41</v>
      </c>
      <c r="O898" s="59"/>
      <c r="P898" s="157">
        <f>O898*H898</f>
        <v>0</v>
      </c>
      <c r="Q898" s="157">
        <v>0</v>
      </c>
      <c r="R898" s="157">
        <f>Q898*H898</f>
        <v>0</v>
      </c>
      <c r="S898" s="157">
        <v>0</v>
      </c>
      <c r="T898" s="158">
        <f>S898*H898</f>
        <v>0</v>
      </c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R898" s="159" t="s">
        <v>182</v>
      </c>
      <c r="AT898" s="159" t="s">
        <v>146</v>
      </c>
      <c r="AU898" s="159" t="s">
        <v>151</v>
      </c>
      <c r="AY898" s="18" t="s">
        <v>143</v>
      </c>
      <c r="BE898" s="160">
        <f>IF(N898="základná",J898,0)</f>
        <v>0</v>
      </c>
      <c r="BF898" s="160">
        <f>IF(N898="znížená",J898,0)</f>
        <v>0</v>
      </c>
      <c r="BG898" s="160">
        <f>IF(N898="zákl. prenesená",J898,0)</f>
        <v>0</v>
      </c>
      <c r="BH898" s="160">
        <f>IF(N898="zníž. prenesená",J898,0)</f>
        <v>0</v>
      </c>
      <c r="BI898" s="160">
        <f>IF(N898="nulová",J898,0)</f>
        <v>0</v>
      </c>
      <c r="BJ898" s="18" t="s">
        <v>151</v>
      </c>
      <c r="BK898" s="160">
        <f>ROUND(I898*H898,2)</f>
        <v>0</v>
      </c>
      <c r="BL898" s="18" t="s">
        <v>182</v>
      </c>
      <c r="BM898" s="159" t="s">
        <v>1247</v>
      </c>
    </row>
    <row r="899" spans="1:65" s="13" customFormat="1" x14ac:dyDescent="0.2">
      <c r="B899" s="161"/>
      <c r="D899" s="162" t="s">
        <v>152</v>
      </c>
      <c r="E899" s="163" t="s">
        <v>1</v>
      </c>
      <c r="F899" s="164" t="s">
        <v>227</v>
      </c>
      <c r="H899" s="165">
        <v>22.5</v>
      </c>
      <c r="I899" s="166"/>
      <c r="L899" s="161"/>
      <c r="M899" s="167"/>
      <c r="N899" s="168"/>
      <c r="O899" s="168"/>
      <c r="P899" s="168"/>
      <c r="Q899" s="168"/>
      <c r="R899" s="168"/>
      <c r="S899" s="168"/>
      <c r="T899" s="169"/>
      <c r="AT899" s="163" t="s">
        <v>152</v>
      </c>
      <c r="AU899" s="163" t="s">
        <v>151</v>
      </c>
      <c r="AV899" s="13" t="s">
        <v>151</v>
      </c>
      <c r="AW899" s="13" t="s">
        <v>31</v>
      </c>
      <c r="AX899" s="13" t="s">
        <v>75</v>
      </c>
      <c r="AY899" s="163" t="s">
        <v>143</v>
      </c>
    </row>
    <row r="900" spans="1:65" s="14" customFormat="1" x14ac:dyDescent="0.2">
      <c r="B900" s="170"/>
      <c r="D900" s="162" t="s">
        <v>152</v>
      </c>
      <c r="E900" s="171" t="s">
        <v>1</v>
      </c>
      <c r="F900" s="172" t="s">
        <v>154</v>
      </c>
      <c r="H900" s="173">
        <v>22.5</v>
      </c>
      <c r="I900" s="174"/>
      <c r="L900" s="170"/>
      <c r="M900" s="175"/>
      <c r="N900" s="176"/>
      <c r="O900" s="176"/>
      <c r="P900" s="176"/>
      <c r="Q900" s="176"/>
      <c r="R900" s="176"/>
      <c r="S900" s="176"/>
      <c r="T900" s="177"/>
      <c r="AT900" s="171" t="s">
        <v>152</v>
      </c>
      <c r="AU900" s="171" t="s">
        <v>151</v>
      </c>
      <c r="AV900" s="14" t="s">
        <v>150</v>
      </c>
      <c r="AW900" s="14" t="s">
        <v>31</v>
      </c>
      <c r="AX900" s="14" t="s">
        <v>83</v>
      </c>
      <c r="AY900" s="171" t="s">
        <v>143</v>
      </c>
    </row>
    <row r="901" spans="1:65" s="2" customFormat="1" ht="24.2" customHeight="1" x14ac:dyDescent="0.2">
      <c r="A901" s="33"/>
      <c r="B901" s="146"/>
      <c r="C901" s="147" t="s">
        <v>1248</v>
      </c>
      <c r="D901" s="147" t="s">
        <v>146</v>
      </c>
      <c r="E901" s="148" t="s">
        <v>1249</v>
      </c>
      <c r="F901" s="149" t="s">
        <v>1250</v>
      </c>
      <c r="G901" s="150" t="s">
        <v>454</v>
      </c>
      <c r="H901" s="199"/>
      <c r="I901" s="152"/>
      <c r="J901" s="153">
        <f>ROUND(I901*H901,2)</f>
        <v>0</v>
      </c>
      <c r="K901" s="154"/>
      <c r="L901" s="34"/>
      <c r="M901" s="155" t="s">
        <v>1</v>
      </c>
      <c r="N901" s="156" t="s">
        <v>41</v>
      </c>
      <c r="O901" s="59"/>
      <c r="P901" s="157">
        <f>O901*H901</f>
        <v>0</v>
      </c>
      <c r="Q901" s="157">
        <v>0</v>
      </c>
      <c r="R901" s="157">
        <f>Q901*H901</f>
        <v>0</v>
      </c>
      <c r="S901" s="157">
        <v>0</v>
      </c>
      <c r="T901" s="158">
        <f>S901*H901</f>
        <v>0</v>
      </c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R901" s="159" t="s">
        <v>182</v>
      </c>
      <c r="AT901" s="159" t="s">
        <v>146</v>
      </c>
      <c r="AU901" s="159" t="s">
        <v>151</v>
      </c>
      <c r="AY901" s="18" t="s">
        <v>143</v>
      </c>
      <c r="BE901" s="160">
        <f>IF(N901="základná",J901,0)</f>
        <v>0</v>
      </c>
      <c r="BF901" s="160">
        <f>IF(N901="znížená",J901,0)</f>
        <v>0</v>
      </c>
      <c r="BG901" s="160">
        <f>IF(N901="zákl. prenesená",J901,0)</f>
        <v>0</v>
      </c>
      <c r="BH901" s="160">
        <f>IF(N901="zníž. prenesená",J901,0)</f>
        <v>0</v>
      </c>
      <c r="BI901" s="160">
        <f>IF(N901="nulová",J901,0)</f>
        <v>0</v>
      </c>
      <c r="BJ901" s="18" t="s">
        <v>151</v>
      </c>
      <c r="BK901" s="160">
        <f>ROUND(I901*H901,2)</f>
        <v>0</v>
      </c>
      <c r="BL901" s="18" t="s">
        <v>182</v>
      </c>
      <c r="BM901" s="159" t="s">
        <v>1251</v>
      </c>
    </row>
    <row r="902" spans="1:65" s="12" customFormat="1" ht="22.9" customHeight="1" x14ac:dyDescent="0.2">
      <c r="B902" s="134"/>
      <c r="D902" s="135" t="s">
        <v>74</v>
      </c>
      <c r="E902" s="144" t="s">
        <v>1252</v>
      </c>
      <c r="F902" s="144" t="s">
        <v>1253</v>
      </c>
      <c r="I902" s="137"/>
      <c r="J902" s="145">
        <f>BK902</f>
        <v>0</v>
      </c>
      <c r="L902" s="134"/>
      <c r="M902" s="138"/>
      <c r="N902" s="139"/>
      <c r="O902" s="139"/>
      <c r="P902" s="140">
        <f>SUM(P903:P909)</f>
        <v>0</v>
      </c>
      <c r="Q902" s="139"/>
      <c r="R902" s="140">
        <f>SUM(R903:R909)</f>
        <v>0</v>
      </c>
      <c r="S902" s="139"/>
      <c r="T902" s="141">
        <f>SUM(T903:T909)</f>
        <v>0</v>
      </c>
      <c r="AR902" s="135" t="s">
        <v>151</v>
      </c>
      <c r="AT902" s="142" t="s">
        <v>74</v>
      </c>
      <c r="AU902" s="142" t="s">
        <v>83</v>
      </c>
      <c r="AY902" s="135" t="s">
        <v>143</v>
      </c>
      <c r="BK902" s="143">
        <f>SUM(BK903:BK909)</f>
        <v>0</v>
      </c>
    </row>
    <row r="903" spans="1:65" s="2" customFormat="1" ht="24.2" customHeight="1" x14ac:dyDescent="0.2">
      <c r="A903" s="33"/>
      <c r="B903" s="146"/>
      <c r="C903" s="147" t="s">
        <v>1254</v>
      </c>
      <c r="D903" s="147" t="s">
        <v>146</v>
      </c>
      <c r="E903" s="148" t="s">
        <v>1255</v>
      </c>
      <c r="F903" s="149" t="s">
        <v>1256</v>
      </c>
      <c r="G903" s="150" t="s">
        <v>157</v>
      </c>
      <c r="H903" s="151">
        <v>92</v>
      </c>
      <c r="I903" s="152"/>
      <c r="J903" s="153">
        <f>ROUND(I903*H903,2)</f>
        <v>0</v>
      </c>
      <c r="K903" s="154"/>
      <c r="L903" s="34"/>
      <c r="M903" s="155" t="s">
        <v>1</v>
      </c>
      <c r="N903" s="156" t="s">
        <v>41</v>
      </c>
      <c r="O903" s="59"/>
      <c r="P903" s="157">
        <f>O903*H903</f>
        <v>0</v>
      </c>
      <c r="Q903" s="157">
        <v>0</v>
      </c>
      <c r="R903" s="157">
        <f>Q903*H903</f>
        <v>0</v>
      </c>
      <c r="S903" s="157">
        <v>0</v>
      </c>
      <c r="T903" s="158">
        <f>S903*H903</f>
        <v>0</v>
      </c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R903" s="159" t="s">
        <v>182</v>
      </c>
      <c r="AT903" s="159" t="s">
        <v>146</v>
      </c>
      <c r="AU903" s="159" t="s">
        <v>151</v>
      </c>
      <c r="AY903" s="18" t="s">
        <v>143</v>
      </c>
      <c r="BE903" s="160">
        <f>IF(N903="základná",J903,0)</f>
        <v>0</v>
      </c>
      <c r="BF903" s="160">
        <f>IF(N903="znížená",J903,0)</f>
        <v>0</v>
      </c>
      <c r="BG903" s="160">
        <f>IF(N903="zákl. prenesená",J903,0)</f>
        <v>0</v>
      </c>
      <c r="BH903" s="160">
        <f>IF(N903="zníž. prenesená",J903,0)</f>
        <v>0</v>
      </c>
      <c r="BI903" s="160">
        <f>IF(N903="nulová",J903,0)</f>
        <v>0</v>
      </c>
      <c r="BJ903" s="18" t="s">
        <v>151</v>
      </c>
      <c r="BK903" s="160">
        <f>ROUND(I903*H903,2)</f>
        <v>0</v>
      </c>
      <c r="BL903" s="18" t="s">
        <v>182</v>
      </c>
      <c r="BM903" s="159" t="s">
        <v>1257</v>
      </c>
    </row>
    <row r="904" spans="1:65" s="13" customFormat="1" x14ac:dyDescent="0.2">
      <c r="B904" s="161"/>
      <c r="D904" s="162" t="s">
        <v>152</v>
      </c>
      <c r="E904" s="163" t="s">
        <v>1</v>
      </c>
      <c r="F904" s="164" t="s">
        <v>1258</v>
      </c>
      <c r="H904" s="165">
        <v>92</v>
      </c>
      <c r="I904" s="166"/>
      <c r="L904" s="161"/>
      <c r="M904" s="167"/>
      <c r="N904" s="168"/>
      <c r="O904" s="168"/>
      <c r="P904" s="168"/>
      <c r="Q904" s="168"/>
      <c r="R904" s="168"/>
      <c r="S904" s="168"/>
      <c r="T904" s="169"/>
      <c r="AT904" s="163" t="s">
        <v>152</v>
      </c>
      <c r="AU904" s="163" t="s">
        <v>151</v>
      </c>
      <c r="AV904" s="13" t="s">
        <v>151</v>
      </c>
      <c r="AW904" s="13" t="s">
        <v>31</v>
      </c>
      <c r="AX904" s="13" t="s">
        <v>75</v>
      </c>
      <c r="AY904" s="163" t="s">
        <v>143</v>
      </c>
    </row>
    <row r="905" spans="1:65" s="14" customFormat="1" x14ac:dyDescent="0.2">
      <c r="B905" s="170"/>
      <c r="D905" s="162" t="s">
        <v>152</v>
      </c>
      <c r="E905" s="171" t="s">
        <v>1</v>
      </c>
      <c r="F905" s="172" t="s">
        <v>154</v>
      </c>
      <c r="H905" s="173">
        <v>92</v>
      </c>
      <c r="I905" s="174"/>
      <c r="L905" s="170"/>
      <c r="M905" s="175"/>
      <c r="N905" s="176"/>
      <c r="O905" s="176"/>
      <c r="P905" s="176"/>
      <c r="Q905" s="176"/>
      <c r="R905" s="176"/>
      <c r="S905" s="176"/>
      <c r="T905" s="177"/>
      <c r="AT905" s="171" t="s">
        <v>152</v>
      </c>
      <c r="AU905" s="171" t="s">
        <v>151</v>
      </c>
      <c r="AV905" s="14" t="s">
        <v>150</v>
      </c>
      <c r="AW905" s="14" t="s">
        <v>31</v>
      </c>
      <c r="AX905" s="14" t="s">
        <v>83</v>
      </c>
      <c r="AY905" s="171" t="s">
        <v>143</v>
      </c>
    </row>
    <row r="906" spans="1:65" s="2" customFormat="1" ht="14.45" customHeight="1" x14ac:dyDescent="0.2">
      <c r="A906" s="33"/>
      <c r="B906" s="146"/>
      <c r="C906" s="178" t="s">
        <v>1259</v>
      </c>
      <c r="D906" s="178" t="s">
        <v>215</v>
      </c>
      <c r="E906" s="179" t="s">
        <v>1260</v>
      </c>
      <c r="F906" s="180" t="s">
        <v>1261</v>
      </c>
      <c r="G906" s="181" t="s">
        <v>157</v>
      </c>
      <c r="H906" s="182">
        <v>93.84</v>
      </c>
      <c r="I906" s="183"/>
      <c r="J906" s="184">
        <f>ROUND(I906*H906,2)</f>
        <v>0</v>
      </c>
      <c r="K906" s="185"/>
      <c r="L906" s="186"/>
      <c r="M906" s="187" t="s">
        <v>1</v>
      </c>
      <c r="N906" s="188" t="s">
        <v>41</v>
      </c>
      <c r="O906" s="59"/>
      <c r="P906" s="157">
        <f>O906*H906</f>
        <v>0</v>
      </c>
      <c r="Q906" s="157">
        <v>0</v>
      </c>
      <c r="R906" s="157">
        <f>Q906*H906</f>
        <v>0</v>
      </c>
      <c r="S906" s="157">
        <v>0</v>
      </c>
      <c r="T906" s="158">
        <f>S906*H906</f>
        <v>0</v>
      </c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R906" s="159" t="s">
        <v>210</v>
      </c>
      <c r="AT906" s="159" t="s">
        <v>215</v>
      </c>
      <c r="AU906" s="159" t="s">
        <v>151</v>
      </c>
      <c r="AY906" s="18" t="s">
        <v>143</v>
      </c>
      <c r="BE906" s="160">
        <f>IF(N906="základná",J906,0)</f>
        <v>0</v>
      </c>
      <c r="BF906" s="160">
        <f>IF(N906="znížená",J906,0)</f>
        <v>0</v>
      </c>
      <c r="BG906" s="160">
        <f>IF(N906="zákl. prenesená",J906,0)</f>
        <v>0</v>
      </c>
      <c r="BH906" s="160">
        <f>IF(N906="zníž. prenesená",J906,0)</f>
        <v>0</v>
      </c>
      <c r="BI906" s="160">
        <f>IF(N906="nulová",J906,0)</f>
        <v>0</v>
      </c>
      <c r="BJ906" s="18" t="s">
        <v>151</v>
      </c>
      <c r="BK906" s="160">
        <f>ROUND(I906*H906,2)</f>
        <v>0</v>
      </c>
      <c r="BL906" s="18" t="s">
        <v>182</v>
      </c>
      <c r="BM906" s="159" t="s">
        <v>1262</v>
      </c>
    </row>
    <row r="907" spans="1:65" s="13" customFormat="1" x14ac:dyDescent="0.2">
      <c r="B907" s="161"/>
      <c r="D907" s="162" t="s">
        <v>152</v>
      </c>
      <c r="E907" s="163" t="s">
        <v>1</v>
      </c>
      <c r="F907" s="164" t="s">
        <v>1263</v>
      </c>
      <c r="H907" s="165">
        <v>93.84</v>
      </c>
      <c r="I907" s="166"/>
      <c r="L907" s="161"/>
      <c r="M907" s="167"/>
      <c r="N907" s="168"/>
      <c r="O907" s="168"/>
      <c r="P907" s="168"/>
      <c r="Q907" s="168"/>
      <c r="R907" s="168"/>
      <c r="S907" s="168"/>
      <c r="T907" s="169"/>
      <c r="AT907" s="163" t="s">
        <v>152</v>
      </c>
      <c r="AU907" s="163" t="s">
        <v>151</v>
      </c>
      <c r="AV907" s="13" t="s">
        <v>151</v>
      </c>
      <c r="AW907" s="13" t="s">
        <v>31</v>
      </c>
      <c r="AX907" s="13" t="s">
        <v>75</v>
      </c>
      <c r="AY907" s="163" t="s">
        <v>143</v>
      </c>
    </row>
    <row r="908" spans="1:65" s="14" customFormat="1" x14ac:dyDescent="0.2">
      <c r="B908" s="170"/>
      <c r="D908" s="162" t="s">
        <v>152</v>
      </c>
      <c r="E908" s="171" t="s">
        <v>1</v>
      </c>
      <c r="F908" s="172" t="s">
        <v>154</v>
      </c>
      <c r="H908" s="173">
        <v>93.84</v>
      </c>
      <c r="I908" s="174"/>
      <c r="L908" s="170"/>
      <c r="M908" s="175"/>
      <c r="N908" s="176"/>
      <c r="O908" s="176"/>
      <c r="P908" s="176"/>
      <c r="Q908" s="176"/>
      <c r="R908" s="176"/>
      <c r="S908" s="176"/>
      <c r="T908" s="177"/>
      <c r="AT908" s="171" t="s">
        <v>152</v>
      </c>
      <c r="AU908" s="171" t="s">
        <v>151</v>
      </c>
      <c r="AV908" s="14" t="s">
        <v>150</v>
      </c>
      <c r="AW908" s="14" t="s">
        <v>31</v>
      </c>
      <c r="AX908" s="14" t="s">
        <v>83</v>
      </c>
      <c r="AY908" s="171" t="s">
        <v>143</v>
      </c>
    </row>
    <row r="909" spans="1:65" s="2" customFormat="1" ht="24.2" customHeight="1" x14ac:dyDescent="0.2">
      <c r="A909" s="33"/>
      <c r="B909" s="146"/>
      <c r="C909" s="147" t="s">
        <v>1264</v>
      </c>
      <c r="D909" s="147" t="s">
        <v>146</v>
      </c>
      <c r="E909" s="148" t="s">
        <v>1265</v>
      </c>
      <c r="F909" s="149" t="s">
        <v>1266</v>
      </c>
      <c r="G909" s="150" t="s">
        <v>454</v>
      </c>
      <c r="H909" s="199"/>
      <c r="I909" s="152"/>
      <c r="J909" s="153">
        <f>ROUND(I909*H909,2)</f>
        <v>0</v>
      </c>
      <c r="K909" s="154"/>
      <c r="L909" s="34"/>
      <c r="M909" s="155" t="s">
        <v>1</v>
      </c>
      <c r="N909" s="156" t="s">
        <v>41</v>
      </c>
      <c r="O909" s="59"/>
      <c r="P909" s="157">
        <f>O909*H909</f>
        <v>0</v>
      </c>
      <c r="Q909" s="157">
        <v>0</v>
      </c>
      <c r="R909" s="157">
        <f>Q909*H909</f>
        <v>0</v>
      </c>
      <c r="S909" s="157">
        <v>0</v>
      </c>
      <c r="T909" s="158">
        <f>S909*H909</f>
        <v>0</v>
      </c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R909" s="159" t="s">
        <v>182</v>
      </c>
      <c r="AT909" s="159" t="s">
        <v>146</v>
      </c>
      <c r="AU909" s="159" t="s">
        <v>151</v>
      </c>
      <c r="AY909" s="18" t="s">
        <v>143</v>
      </c>
      <c r="BE909" s="160">
        <f>IF(N909="základná",J909,0)</f>
        <v>0</v>
      </c>
      <c r="BF909" s="160">
        <f>IF(N909="znížená",J909,0)</f>
        <v>0</v>
      </c>
      <c r="BG909" s="160">
        <f>IF(N909="zákl. prenesená",J909,0)</f>
        <v>0</v>
      </c>
      <c r="BH909" s="160">
        <f>IF(N909="zníž. prenesená",J909,0)</f>
        <v>0</v>
      </c>
      <c r="BI909" s="160">
        <f>IF(N909="nulová",J909,0)</f>
        <v>0</v>
      </c>
      <c r="BJ909" s="18" t="s">
        <v>151</v>
      </c>
      <c r="BK909" s="160">
        <f>ROUND(I909*H909,2)</f>
        <v>0</v>
      </c>
      <c r="BL909" s="18" t="s">
        <v>182</v>
      </c>
      <c r="BM909" s="159" t="s">
        <v>1267</v>
      </c>
    </row>
    <row r="910" spans="1:65" s="12" customFormat="1" ht="22.9" customHeight="1" x14ac:dyDescent="0.2">
      <c r="B910" s="134"/>
      <c r="D910" s="135" t="s">
        <v>74</v>
      </c>
      <c r="E910" s="144" t="s">
        <v>1268</v>
      </c>
      <c r="F910" s="144" t="s">
        <v>1269</v>
      </c>
      <c r="I910" s="137"/>
      <c r="J910" s="145">
        <f>BK910</f>
        <v>0</v>
      </c>
      <c r="L910" s="134"/>
      <c r="M910" s="138"/>
      <c r="N910" s="139"/>
      <c r="O910" s="139"/>
      <c r="P910" s="140">
        <f>SUM(P911:P946)</f>
        <v>0</v>
      </c>
      <c r="Q910" s="139"/>
      <c r="R910" s="140">
        <f>SUM(R911:R946)</f>
        <v>0</v>
      </c>
      <c r="S910" s="139"/>
      <c r="T910" s="141">
        <f>SUM(T911:T946)</f>
        <v>0</v>
      </c>
      <c r="AR910" s="135" t="s">
        <v>151</v>
      </c>
      <c r="AT910" s="142" t="s">
        <v>74</v>
      </c>
      <c r="AU910" s="142" t="s">
        <v>83</v>
      </c>
      <c r="AY910" s="135" t="s">
        <v>143</v>
      </c>
      <c r="BK910" s="143">
        <f>SUM(BK911:BK946)</f>
        <v>0</v>
      </c>
    </row>
    <row r="911" spans="1:65" s="2" customFormat="1" ht="24.2" customHeight="1" x14ac:dyDescent="0.2">
      <c r="A911" s="33"/>
      <c r="B911" s="146"/>
      <c r="C911" s="147" t="s">
        <v>1270</v>
      </c>
      <c r="D911" s="147" t="s">
        <v>146</v>
      </c>
      <c r="E911" s="148" t="s">
        <v>1271</v>
      </c>
      <c r="F911" s="149" t="s">
        <v>1272</v>
      </c>
      <c r="G911" s="150" t="s">
        <v>157</v>
      </c>
      <c r="H911" s="151">
        <v>6.6159999999999997</v>
      </c>
      <c r="I911" s="152"/>
      <c r="J911" s="153">
        <f>ROUND(I911*H911,2)</f>
        <v>0</v>
      </c>
      <c r="K911" s="154"/>
      <c r="L911" s="34"/>
      <c r="M911" s="155" t="s">
        <v>1</v>
      </c>
      <c r="N911" s="156" t="s">
        <v>41</v>
      </c>
      <c r="O911" s="59"/>
      <c r="P911" s="157">
        <f>O911*H911</f>
        <v>0</v>
      </c>
      <c r="Q911" s="157">
        <v>0</v>
      </c>
      <c r="R911" s="157">
        <f>Q911*H911</f>
        <v>0</v>
      </c>
      <c r="S911" s="157">
        <v>0</v>
      </c>
      <c r="T911" s="158">
        <f>S911*H911</f>
        <v>0</v>
      </c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R911" s="159" t="s">
        <v>182</v>
      </c>
      <c r="AT911" s="159" t="s">
        <v>146</v>
      </c>
      <c r="AU911" s="159" t="s">
        <v>151</v>
      </c>
      <c r="AY911" s="18" t="s">
        <v>143</v>
      </c>
      <c r="BE911" s="160">
        <f>IF(N911="základná",J911,0)</f>
        <v>0</v>
      </c>
      <c r="BF911" s="160">
        <f>IF(N911="znížená",J911,0)</f>
        <v>0</v>
      </c>
      <c r="BG911" s="160">
        <f>IF(N911="zákl. prenesená",J911,0)</f>
        <v>0</v>
      </c>
      <c r="BH911" s="160">
        <f>IF(N911="zníž. prenesená",J911,0)</f>
        <v>0</v>
      </c>
      <c r="BI911" s="160">
        <f>IF(N911="nulová",J911,0)</f>
        <v>0</v>
      </c>
      <c r="BJ911" s="18" t="s">
        <v>151</v>
      </c>
      <c r="BK911" s="160">
        <f>ROUND(I911*H911,2)</f>
        <v>0</v>
      </c>
      <c r="BL911" s="18" t="s">
        <v>182</v>
      </c>
      <c r="BM911" s="159" t="s">
        <v>1273</v>
      </c>
    </row>
    <row r="912" spans="1:65" s="13" customFormat="1" ht="22.5" x14ac:dyDescent="0.2">
      <c r="B912" s="161"/>
      <c r="D912" s="162" t="s">
        <v>152</v>
      </c>
      <c r="E912" s="163" t="s">
        <v>1</v>
      </c>
      <c r="F912" s="164" t="s">
        <v>1274</v>
      </c>
      <c r="H912" s="165">
        <v>1.68</v>
      </c>
      <c r="I912" s="166"/>
      <c r="L912" s="161"/>
      <c r="M912" s="167"/>
      <c r="N912" s="168"/>
      <c r="O912" s="168"/>
      <c r="P912" s="168"/>
      <c r="Q912" s="168"/>
      <c r="R912" s="168"/>
      <c r="S912" s="168"/>
      <c r="T912" s="169"/>
      <c r="AT912" s="163" t="s">
        <v>152</v>
      </c>
      <c r="AU912" s="163" t="s">
        <v>151</v>
      </c>
      <c r="AV912" s="13" t="s">
        <v>151</v>
      </c>
      <c r="AW912" s="13" t="s">
        <v>31</v>
      </c>
      <c r="AX912" s="13" t="s">
        <v>75</v>
      </c>
      <c r="AY912" s="163" t="s">
        <v>143</v>
      </c>
    </row>
    <row r="913" spans="1:65" s="13" customFormat="1" ht="22.5" x14ac:dyDescent="0.2">
      <c r="B913" s="161"/>
      <c r="D913" s="162" t="s">
        <v>152</v>
      </c>
      <c r="E913" s="163" t="s">
        <v>1</v>
      </c>
      <c r="F913" s="164" t="s">
        <v>1275</v>
      </c>
      <c r="H913" s="165">
        <v>1.68</v>
      </c>
      <c r="I913" s="166"/>
      <c r="L913" s="161"/>
      <c r="M913" s="167"/>
      <c r="N913" s="168"/>
      <c r="O913" s="168"/>
      <c r="P913" s="168"/>
      <c r="Q913" s="168"/>
      <c r="R913" s="168"/>
      <c r="S913" s="168"/>
      <c r="T913" s="169"/>
      <c r="AT913" s="163" t="s">
        <v>152</v>
      </c>
      <c r="AU913" s="163" t="s">
        <v>151</v>
      </c>
      <c r="AV913" s="13" t="s">
        <v>151</v>
      </c>
      <c r="AW913" s="13" t="s">
        <v>31</v>
      </c>
      <c r="AX913" s="13" t="s">
        <v>75</v>
      </c>
      <c r="AY913" s="163" t="s">
        <v>143</v>
      </c>
    </row>
    <row r="914" spans="1:65" s="13" customFormat="1" ht="22.5" x14ac:dyDescent="0.2">
      <c r="B914" s="161"/>
      <c r="D914" s="162" t="s">
        <v>152</v>
      </c>
      <c r="E914" s="163" t="s">
        <v>1</v>
      </c>
      <c r="F914" s="164" t="s">
        <v>1276</v>
      </c>
      <c r="H914" s="165">
        <v>1.6279999999999999</v>
      </c>
      <c r="I914" s="166"/>
      <c r="L914" s="161"/>
      <c r="M914" s="167"/>
      <c r="N914" s="168"/>
      <c r="O914" s="168"/>
      <c r="P914" s="168"/>
      <c r="Q914" s="168"/>
      <c r="R914" s="168"/>
      <c r="S914" s="168"/>
      <c r="T914" s="169"/>
      <c r="AT914" s="163" t="s">
        <v>152</v>
      </c>
      <c r="AU914" s="163" t="s">
        <v>151</v>
      </c>
      <c r="AV914" s="13" t="s">
        <v>151</v>
      </c>
      <c r="AW914" s="13" t="s">
        <v>31</v>
      </c>
      <c r="AX914" s="13" t="s">
        <v>75</v>
      </c>
      <c r="AY914" s="163" t="s">
        <v>143</v>
      </c>
    </row>
    <row r="915" spans="1:65" s="13" customFormat="1" ht="22.5" x14ac:dyDescent="0.2">
      <c r="B915" s="161"/>
      <c r="D915" s="162" t="s">
        <v>152</v>
      </c>
      <c r="E915" s="163" t="s">
        <v>1</v>
      </c>
      <c r="F915" s="164" t="s">
        <v>1277</v>
      </c>
      <c r="H915" s="165">
        <v>1.6279999999999999</v>
      </c>
      <c r="I915" s="166"/>
      <c r="L915" s="161"/>
      <c r="M915" s="167"/>
      <c r="N915" s="168"/>
      <c r="O915" s="168"/>
      <c r="P915" s="168"/>
      <c r="Q915" s="168"/>
      <c r="R915" s="168"/>
      <c r="S915" s="168"/>
      <c r="T915" s="169"/>
      <c r="AT915" s="163" t="s">
        <v>152</v>
      </c>
      <c r="AU915" s="163" t="s">
        <v>151</v>
      </c>
      <c r="AV915" s="13" t="s">
        <v>151</v>
      </c>
      <c r="AW915" s="13" t="s">
        <v>31</v>
      </c>
      <c r="AX915" s="13" t="s">
        <v>75</v>
      </c>
      <c r="AY915" s="163" t="s">
        <v>143</v>
      </c>
    </row>
    <row r="916" spans="1:65" s="14" customFormat="1" x14ac:dyDescent="0.2">
      <c r="B916" s="170"/>
      <c r="D916" s="162" t="s">
        <v>152</v>
      </c>
      <c r="E916" s="171" t="s">
        <v>1</v>
      </c>
      <c r="F916" s="172" t="s">
        <v>154</v>
      </c>
      <c r="H916" s="173">
        <v>6.6159999999999997</v>
      </c>
      <c r="I916" s="174"/>
      <c r="L916" s="170"/>
      <c r="M916" s="175"/>
      <c r="N916" s="176"/>
      <c r="O916" s="176"/>
      <c r="P916" s="176"/>
      <c r="Q916" s="176"/>
      <c r="R916" s="176"/>
      <c r="S916" s="176"/>
      <c r="T916" s="177"/>
      <c r="AT916" s="171" t="s">
        <v>152</v>
      </c>
      <c r="AU916" s="171" t="s">
        <v>151</v>
      </c>
      <c r="AV916" s="14" t="s">
        <v>150</v>
      </c>
      <c r="AW916" s="14" t="s">
        <v>31</v>
      </c>
      <c r="AX916" s="14" t="s">
        <v>83</v>
      </c>
      <c r="AY916" s="171" t="s">
        <v>143</v>
      </c>
    </row>
    <row r="917" spans="1:65" s="2" customFormat="1" ht="24.2" customHeight="1" x14ac:dyDescent="0.2">
      <c r="A917" s="33"/>
      <c r="B917" s="146"/>
      <c r="C917" s="147" t="s">
        <v>1278</v>
      </c>
      <c r="D917" s="147" t="s">
        <v>146</v>
      </c>
      <c r="E917" s="148" t="s">
        <v>1279</v>
      </c>
      <c r="F917" s="149" t="s">
        <v>1280</v>
      </c>
      <c r="G917" s="150" t="s">
        <v>157</v>
      </c>
      <c r="H917" s="151">
        <v>6.6159999999999997</v>
      </c>
      <c r="I917" s="152"/>
      <c r="J917" s="153">
        <f>ROUND(I917*H917,2)</f>
        <v>0</v>
      </c>
      <c r="K917" s="154"/>
      <c r="L917" s="34"/>
      <c r="M917" s="155" t="s">
        <v>1</v>
      </c>
      <c r="N917" s="156" t="s">
        <v>41</v>
      </c>
      <c r="O917" s="59"/>
      <c r="P917" s="157">
        <f>O917*H917</f>
        <v>0</v>
      </c>
      <c r="Q917" s="157">
        <v>0</v>
      </c>
      <c r="R917" s="157">
        <f>Q917*H917</f>
        <v>0</v>
      </c>
      <c r="S917" s="157">
        <v>0</v>
      </c>
      <c r="T917" s="158">
        <f>S917*H917</f>
        <v>0</v>
      </c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R917" s="159" t="s">
        <v>182</v>
      </c>
      <c r="AT917" s="159" t="s">
        <v>146</v>
      </c>
      <c r="AU917" s="159" t="s">
        <v>151</v>
      </c>
      <c r="AY917" s="18" t="s">
        <v>143</v>
      </c>
      <c r="BE917" s="160">
        <f>IF(N917="základná",J917,0)</f>
        <v>0</v>
      </c>
      <c r="BF917" s="160">
        <f>IF(N917="znížená",J917,0)</f>
        <v>0</v>
      </c>
      <c r="BG917" s="160">
        <f>IF(N917="zákl. prenesená",J917,0)</f>
        <v>0</v>
      </c>
      <c r="BH917" s="160">
        <f>IF(N917="zníž. prenesená",J917,0)</f>
        <v>0</v>
      </c>
      <c r="BI917" s="160">
        <f>IF(N917="nulová",J917,0)</f>
        <v>0</v>
      </c>
      <c r="BJ917" s="18" t="s">
        <v>151</v>
      </c>
      <c r="BK917" s="160">
        <f>ROUND(I917*H917,2)</f>
        <v>0</v>
      </c>
      <c r="BL917" s="18" t="s">
        <v>182</v>
      </c>
      <c r="BM917" s="159" t="s">
        <v>1281</v>
      </c>
    </row>
    <row r="918" spans="1:65" s="13" customFormat="1" ht="22.5" x14ac:dyDescent="0.2">
      <c r="B918" s="161"/>
      <c r="D918" s="162" t="s">
        <v>152</v>
      </c>
      <c r="E918" s="163" t="s">
        <v>1</v>
      </c>
      <c r="F918" s="164" t="s">
        <v>1274</v>
      </c>
      <c r="H918" s="165">
        <v>1.68</v>
      </c>
      <c r="I918" s="166"/>
      <c r="L918" s="161"/>
      <c r="M918" s="167"/>
      <c r="N918" s="168"/>
      <c r="O918" s="168"/>
      <c r="P918" s="168"/>
      <c r="Q918" s="168"/>
      <c r="R918" s="168"/>
      <c r="S918" s="168"/>
      <c r="T918" s="169"/>
      <c r="AT918" s="163" t="s">
        <v>152</v>
      </c>
      <c r="AU918" s="163" t="s">
        <v>151</v>
      </c>
      <c r="AV918" s="13" t="s">
        <v>151</v>
      </c>
      <c r="AW918" s="13" t="s">
        <v>31</v>
      </c>
      <c r="AX918" s="13" t="s">
        <v>75</v>
      </c>
      <c r="AY918" s="163" t="s">
        <v>143</v>
      </c>
    </row>
    <row r="919" spans="1:65" s="13" customFormat="1" ht="22.5" x14ac:dyDescent="0.2">
      <c r="B919" s="161"/>
      <c r="D919" s="162" t="s">
        <v>152</v>
      </c>
      <c r="E919" s="163" t="s">
        <v>1</v>
      </c>
      <c r="F919" s="164" t="s">
        <v>1275</v>
      </c>
      <c r="H919" s="165">
        <v>1.68</v>
      </c>
      <c r="I919" s="166"/>
      <c r="L919" s="161"/>
      <c r="M919" s="167"/>
      <c r="N919" s="168"/>
      <c r="O919" s="168"/>
      <c r="P919" s="168"/>
      <c r="Q919" s="168"/>
      <c r="R919" s="168"/>
      <c r="S919" s="168"/>
      <c r="T919" s="169"/>
      <c r="AT919" s="163" t="s">
        <v>152</v>
      </c>
      <c r="AU919" s="163" t="s">
        <v>151</v>
      </c>
      <c r="AV919" s="13" t="s">
        <v>151</v>
      </c>
      <c r="AW919" s="13" t="s">
        <v>31</v>
      </c>
      <c r="AX919" s="13" t="s">
        <v>75</v>
      </c>
      <c r="AY919" s="163" t="s">
        <v>143</v>
      </c>
    </row>
    <row r="920" spans="1:65" s="13" customFormat="1" ht="22.5" x14ac:dyDescent="0.2">
      <c r="B920" s="161"/>
      <c r="D920" s="162" t="s">
        <v>152</v>
      </c>
      <c r="E920" s="163" t="s">
        <v>1</v>
      </c>
      <c r="F920" s="164" t="s">
        <v>1276</v>
      </c>
      <c r="H920" s="165">
        <v>1.6279999999999999</v>
      </c>
      <c r="I920" s="166"/>
      <c r="L920" s="161"/>
      <c r="M920" s="167"/>
      <c r="N920" s="168"/>
      <c r="O920" s="168"/>
      <c r="P920" s="168"/>
      <c r="Q920" s="168"/>
      <c r="R920" s="168"/>
      <c r="S920" s="168"/>
      <c r="T920" s="169"/>
      <c r="AT920" s="163" t="s">
        <v>152</v>
      </c>
      <c r="AU920" s="163" t="s">
        <v>151</v>
      </c>
      <c r="AV920" s="13" t="s">
        <v>151</v>
      </c>
      <c r="AW920" s="13" t="s">
        <v>31</v>
      </c>
      <c r="AX920" s="13" t="s">
        <v>75</v>
      </c>
      <c r="AY920" s="163" t="s">
        <v>143</v>
      </c>
    </row>
    <row r="921" spans="1:65" s="13" customFormat="1" ht="22.5" x14ac:dyDescent="0.2">
      <c r="B921" s="161"/>
      <c r="D921" s="162" t="s">
        <v>152</v>
      </c>
      <c r="E921" s="163" t="s">
        <v>1</v>
      </c>
      <c r="F921" s="164" t="s">
        <v>1277</v>
      </c>
      <c r="H921" s="165">
        <v>1.6279999999999999</v>
      </c>
      <c r="I921" s="166"/>
      <c r="L921" s="161"/>
      <c r="M921" s="167"/>
      <c r="N921" s="168"/>
      <c r="O921" s="168"/>
      <c r="P921" s="168"/>
      <c r="Q921" s="168"/>
      <c r="R921" s="168"/>
      <c r="S921" s="168"/>
      <c r="T921" s="169"/>
      <c r="AT921" s="163" t="s">
        <v>152</v>
      </c>
      <c r="AU921" s="163" t="s">
        <v>151</v>
      </c>
      <c r="AV921" s="13" t="s">
        <v>151</v>
      </c>
      <c r="AW921" s="13" t="s">
        <v>31</v>
      </c>
      <c r="AX921" s="13" t="s">
        <v>75</v>
      </c>
      <c r="AY921" s="163" t="s">
        <v>143</v>
      </c>
    </row>
    <row r="922" spans="1:65" s="14" customFormat="1" x14ac:dyDescent="0.2">
      <c r="B922" s="170"/>
      <c r="D922" s="162" t="s">
        <v>152</v>
      </c>
      <c r="E922" s="171" t="s">
        <v>1</v>
      </c>
      <c r="F922" s="172" t="s">
        <v>154</v>
      </c>
      <c r="H922" s="173">
        <v>6.6159999999999997</v>
      </c>
      <c r="I922" s="174"/>
      <c r="L922" s="170"/>
      <c r="M922" s="175"/>
      <c r="N922" s="176"/>
      <c r="O922" s="176"/>
      <c r="P922" s="176"/>
      <c r="Q922" s="176"/>
      <c r="R922" s="176"/>
      <c r="S922" s="176"/>
      <c r="T922" s="177"/>
      <c r="AT922" s="171" t="s">
        <v>152</v>
      </c>
      <c r="AU922" s="171" t="s">
        <v>151</v>
      </c>
      <c r="AV922" s="14" t="s">
        <v>150</v>
      </c>
      <c r="AW922" s="14" t="s">
        <v>31</v>
      </c>
      <c r="AX922" s="14" t="s">
        <v>83</v>
      </c>
      <c r="AY922" s="171" t="s">
        <v>143</v>
      </c>
    </row>
    <row r="923" spans="1:65" s="2" customFormat="1" ht="24.2" customHeight="1" x14ac:dyDescent="0.2">
      <c r="A923" s="33"/>
      <c r="B923" s="146"/>
      <c r="C923" s="147" t="s">
        <v>1282</v>
      </c>
      <c r="D923" s="147" t="s">
        <v>146</v>
      </c>
      <c r="E923" s="148" t="s">
        <v>1283</v>
      </c>
      <c r="F923" s="149" t="s">
        <v>1284</v>
      </c>
      <c r="G923" s="150" t="s">
        <v>157</v>
      </c>
      <c r="H923" s="151">
        <v>6.6159999999999997</v>
      </c>
      <c r="I923" s="152"/>
      <c r="J923" s="153">
        <f>ROUND(I923*H923,2)</f>
        <v>0</v>
      </c>
      <c r="K923" s="154"/>
      <c r="L923" s="34"/>
      <c r="M923" s="155" t="s">
        <v>1</v>
      </c>
      <c r="N923" s="156" t="s">
        <v>41</v>
      </c>
      <c r="O923" s="59"/>
      <c r="P923" s="157">
        <f>O923*H923</f>
        <v>0</v>
      </c>
      <c r="Q923" s="157">
        <v>0</v>
      </c>
      <c r="R923" s="157">
        <f>Q923*H923</f>
        <v>0</v>
      </c>
      <c r="S923" s="157">
        <v>0</v>
      </c>
      <c r="T923" s="158">
        <f>S923*H923</f>
        <v>0</v>
      </c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R923" s="159" t="s">
        <v>182</v>
      </c>
      <c r="AT923" s="159" t="s">
        <v>146</v>
      </c>
      <c r="AU923" s="159" t="s">
        <v>151</v>
      </c>
      <c r="AY923" s="18" t="s">
        <v>143</v>
      </c>
      <c r="BE923" s="160">
        <f>IF(N923="základná",J923,0)</f>
        <v>0</v>
      </c>
      <c r="BF923" s="160">
        <f>IF(N923="znížená",J923,0)</f>
        <v>0</v>
      </c>
      <c r="BG923" s="160">
        <f>IF(N923="zákl. prenesená",J923,0)</f>
        <v>0</v>
      </c>
      <c r="BH923" s="160">
        <f>IF(N923="zníž. prenesená",J923,0)</f>
        <v>0</v>
      </c>
      <c r="BI923" s="160">
        <f>IF(N923="nulová",J923,0)</f>
        <v>0</v>
      </c>
      <c r="BJ923" s="18" t="s">
        <v>151</v>
      </c>
      <c r="BK923" s="160">
        <f>ROUND(I923*H923,2)</f>
        <v>0</v>
      </c>
      <c r="BL923" s="18" t="s">
        <v>182</v>
      </c>
      <c r="BM923" s="159" t="s">
        <v>1285</v>
      </c>
    </row>
    <row r="924" spans="1:65" s="13" customFormat="1" ht="22.5" x14ac:dyDescent="0.2">
      <c r="B924" s="161"/>
      <c r="D924" s="162" t="s">
        <v>152</v>
      </c>
      <c r="E924" s="163" t="s">
        <v>1</v>
      </c>
      <c r="F924" s="164" t="s">
        <v>1274</v>
      </c>
      <c r="H924" s="165">
        <v>1.68</v>
      </c>
      <c r="I924" s="166"/>
      <c r="L924" s="161"/>
      <c r="M924" s="167"/>
      <c r="N924" s="168"/>
      <c r="O924" s="168"/>
      <c r="P924" s="168"/>
      <c r="Q924" s="168"/>
      <c r="R924" s="168"/>
      <c r="S924" s="168"/>
      <c r="T924" s="169"/>
      <c r="AT924" s="163" t="s">
        <v>152</v>
      </c>
      <c r="AU924" s="163" t="s">
        <v>151</v>
      </c>
      <c r="AV924" s="13" t="s">
        <v>151</v>
      </c>
      <c r="AW924" s="13" t="s">
        <v>31</v>
      </c>
      <c r="AX924" s="13" t="s">
        <v>75</v>
      </c>
      <c r="AY924" s="163" t="s">
        <v>143</v>
      </c>
    </row>
    <row r="925" spans="1:65" s="13" customFormat="1" ht="22.5" x14ac:dyDescent="0.2">
      <c r="B925" s="161"/>
      <c r="D925" s="162" t="s">
        <v>152</v>
      </c>
      <c r="E925" s="163" t="s">
        <v>1</v>
      </c>
      <c r="F925" s="164" t="s">
        <v>1275</v>
      </c>
      <c r="H925" s="165">
        <v>1.68</v>
      </c>
      <c r="I925" s="166"/>
      <c r="L925" s="161"/>
      <c r="M925" s="167"/>
      <c r="N925" s="168"/>
      <c r="O925" s="168"/>
      <c r="P925" s="168"/>
      <c r="Q925" s="168"/>
      <c r="R925" s="168"/>
      <c r="S925" s="168"/>
      <c r="T925" s="169"/>
      <c r="AT925" s="163" t="s">
        <v>152</v>
      </c>
      <c r="AU925" s="163" t="s">
        <v>151</v>
      </c>
      <c r="AV925" s="13" t="s">
        <v>151</v>
      </c>
      <c r="AW925" s="13" t="s">
        <v>31</v>
      </c>
      <c r="AX925" s="13" t="s">
        <v>75</v>
      </c>
      <c r="AY925" s="163" t="s">
        <v>143</v>
      </c>
    </row>
    <row r="926" spans="1:65" s="13" customFormat="1" ht="22.5" x14ac:dyDescent="0.2">
      <c r="B926" s="161"/>
      <c r="D926" s="162" t="s">
        <v>152</v>
      </c>
      <c r="E926" s="163" t="s">
        <v>1</v>
      </c>
      <c r="F926" s="164" t="s">
        <v>1276</v>
      </c>
      <c r="H926" s="165">
        <v>1.6279999999999999</v>
      </c>
      <c r="I926" s="166"/>
      <c r="L926" s="161"/>
      <c r="M926" s="167"/>
      <c r="N926" s="168"/>
      <c r="O926" s="168"/>
      <c r="P926" s="168"/>
      <c r="Q926" s="168"/>
      <c r="R926" s="168"/>
      <c r="S926" s="168"/>
      <c r="T926" s="169"/>
      <c r="AT926" s="163" t="s">
        <v>152</v>
      </c>
      <c r="AU926" s="163" t="s">
        <v>151</v>
      </c>
      <c r="AV926" s="13" t="s">
        <v>151</v>
      </c>
      <c r="AW926" s="13" t="s">
        <v>31</v>
      </c>
      <c r="AX926" s="13" t="s">
        <v>75</v>
      </c>
      <c r="AY926" s="163" t="s">
        <v>143</v>
      </c>
    </row>
    <row r="927" spans="1:65" s="13" customFormat="1" ht="22.5" x14ac:dyDescent="0.2">
      <c r="B927" s="161"/>
      <c r="D927" s="162" t="s">
        <v>152</v>
      </c>
      <c r="E927" s="163" t="s">
        <v>1</v>
      </c>
      <c r="F927" s="164" t="s">
        <v>1277</v>
      </c>
      <c r="H927" s="165">
        <v>1.6279999999999999</v>
      </c>
      <c r="I927" s="166"/>
      <c r="L927" s="161"/>
      <c r="M927" s="167"/>
      <c r="N927" s="168"/>
      <c r="O927" s="168"/>
      <c r="P927" s="168"/>
      <c r="Q927" s="168"/>
      <c r="R927" s="168"/>
      <c r="S927" s="168"/>
      <c r="T927" s="169"/>
      <c r="AT927" s="163" t="s">
        <v>152</v>
      </c>
      <c r="AU927" s="163" t="s">
        <v>151</v>
      </c>
      <c r="AV927" s="13" t="s">
        <v>151</v>
      </c>
      <c r="AW927" s="13" t="s">
        <v>31</v>
      </c>
      <c r="AX927" s="13" t="s">
        <v>75</v>
      </c>
      <c r="AY927" s="163" t="s">
        <v>143</v>
      </c>
    </row>
    <row r="928" spans="1:65" s="14" customFormat="1" x14ac:dyDescent="0.2">
      <c r="B928" s="170"/>
      <c r="D928" s="162" t="s">
        <v>152</v>
      </c>
      <c r="E928" s="171" t="s">
        <v>1</v>
      </c>
      <c r="F928" s="172" t="s">
        <v>154</v>
      </c>
      <c r="H928" s="173">
        <v>6.6159999999999997</v>
      </c>
      <c r="I928" s="174"/>
      <c r="L928" s="170"/>
      <c r="M928" s="175"/>
      <c r="N928" s="176"/>
      <c r="O928" s="176"/>
      <c r="P928" s="176"/>
      <c r="Q928" s="176"/>
      <c r="R928" s="176"/>
      <c r="S928" s="176"/>
      <c r="T928" s="177"/>
      <c r="AT928" s="171" t="s">
        <v>152</v>
      </c>
      <c r="AU928" s="171" t="s">
        <v>151</v>
      </c>
      <c r="AV928" s="14" t="s">
        <v>150</v>
      </c>
      <c r="AW928" s="14" t="s">
        <v>31</v>
      </c>
      <c r="AX928" s="14" t="s">
        <v>83</v>
      </c>
      <c r="AY928" s="171" t="s">
        <v>143</v>
      </c>
    </row>
    <row r="929" spans="1:65" s="2" customFormat="1" ht="24.2" customHeight="1" x14ac:dyDescent="0.2">
      <c r="A929" s="33"/>
      <c r="B929" s="146"/>
      <c r="C929" s="147" t="s">
        <v>1286</v>
      </c>
      <c r="D929" s="147" t="s">
        <v>146</v>
      </c>
      <c r="E929" s="148" t="s">
        <v>1287</v>
      </c>
      <c r="F929" s="149" t="s">
        <v>1288</v>
      </c>
      <c r="G929" s="150" t="s">
        <v>157</v>
      </c>
      <c r="H929" s="151">
        <v>6.6159999999999997</v>
      </c>
      <c r="I929" s="152"/>
      <c r="J929" s="153">
        <f>ROUND(I929*H929,2)</f>
        <v>0</v>
      </c>
      <c r="K929" s="154"/>
      <c r="L929" s="34"/>
      <c r="M929" s="155" t="s">
        <v>1</v>
      </c>
      <c r="N929" s="156" t="s">
        <v>41</v>
      </c>
      <c r="O929" s="59"/>
      <c r="P929" s="157">
        <f>O929*H929</f>
        <v>0</v>
      </c>
      <c r="Q929" s="157">
        <v>0</v>
      </c>
      <c r="R929" s="157">
        <f>Q929*H929</f>
        <v>0</v>
      </c>
      <c r="S929" s="157">
        <v>0</v>
      </c>
      <c r="T929" s="158">
        <f>S929*H929</f>
        <v>0</v>
      </c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R929" s="159" t="s">
        <v>182</v>
      </c>
      <c r="AT929" s="159" t="s">
        <v>146</v>
      </c>
      <c r="AU929" s="159" t="s">
        <v>151</v>
      </c>
      <c r="AY929" s="18" t="s">
        <v>143</v>
      </c>
      <c r="BE929" s="160">
        <f>IF(N929="základná",J929,0)</f>
        <v>0</v>
      </c>
      <c r="BF929" s="160">
        <f>IF(N929="znížená",J929,0)</f>
        <v>0</v>
      </c>
      <c r="BG929" s="160">
        <f>IF(N929="zákl. prenesená",J929,0)</f>
        <v>0</v>
      </c>
      <c r="BH929" s="160">
        <f>IF(N929="zníž. prenesená",J929,0)</f>
        <v>0</v>
      </c>
      <c r="BI929" s="160">
        <f>IF(N929="nulová",J929,0)</f>
        <v>0</v>
      </c>
      <c r="BJ929" s="18" t="s">
        <v>151</v>
      </c>
      <c r="BK929" s="160">
        <f>ROUND(I929*H929,2)</f>
        <v>0</v>
      </c>
      <c r="BL929" s="18" t="s">
        <v>182</v>
      </c>
      <c r="BM929" s="159" t="s">
        <v>1289</v>
      </c>
    </row>
    <row r="930" spans="1:65" s="13" customFormat="1" ht="22.5" x14ac:dyDescent="0.2">
      <c r="B930" s="161"/>
      <c r="D930" s="162" t="s">
        <v>152</v>
      </c>
      <c r="E930" s="163" t="s">
        <v>1</v>
      </c>
      <c r="F930" s="164" t="s">
        <v>1274</v>
      </c>
      <c r="H930" s="165">
        <v>1.68</v>
      </c>
      <c r="I930" s="166"/>
      <c r="L930" s="161"/>
      <c r="M930" s="167"/>
      <c r="N930" s="168"/>
      <c r="O930" s="168"/>
      <c r="P930" s="168"/>
      <c r="Q930" s="168"/>
      <c r="R930" s="168"/>
      <c r="S930" s="168"/>
      <c r="T930" s="169"/>
      <c r="AT930" s="163" t="s">
        <v>152</v>
      </c>
      <c r="AU930" s="163" t="s">
        <v>151</v>
      </c>
      <c r="AV930" s="13" t="s">
        <v>151</v>
      </c>
      <c r="AW930" s="13" t="s">
        <v>31</v>
      </c>
      <c r="AX930" s="13" t="s">
        <v>75</v>
      </c>
      <c r="AY930" s="163" t="s">
        <v>143</v>
      </c>
    </row>
    <row r="931" spans="1:65" s="13" customFormat="1" ht="22.5" x14ac:dyDescent="0.2">
      <c r="B931" s="161"/>
      <c r="D931" s="162" t="s">
        <v>152</v>
      </c>
      <c r="E931" s="163" t="s">
        <v>1</v>
      </c>
      <c r="F931" s="164" t="s">
        <v>1275</v>
      </c>
      <c r="H931" s="165">
        <v>1.68</v>
      </c>
      <c r="I931" s="166"/>
      <c r="L931" s="161"/>
      <c r="M931" s="167"/>
      <c r="N931" s="168"/>
      <c r="O931" s="168"/>
      <c r="P931" s="168"/>
      <c r="Q931" s="168"/>
      <c r="R931" s="168"/>
      <c r="S931" s="168"/>
      <c r="T931" s="169"/>
      <c r="AT931" s="163" t="s">
        <v>152</v>
      </c>
      <c r="AU931" s="163" t="s">
        <v>151</v>
      </c>
      <c r="AV931" s="13" t="s">
        <v>151</v>
      </c>
      <c r="AW931" s="13" t="s">
        <v>31</v>
      </c>
      <c r="AX931" s="13" t="s">
        <v>75</v>
      </c>
      <c r="AY931" s="163" t="s">
        <v>143</v>
      </c>
    </row>
    <row r="932" spans="1:65" s="13" customFormat="1" ht="22.5" x14ac:dyDescent="0.2">
      <c r="B932" s="161"/>
      <c r="D932" s="162" t="s">
        <v>152</v>
      </c>
      <c r="E932" s="163" t="s">
        <v>1</v>
      </c>
      <c r="F932" s="164" t="s">
        <v>1276</v>
      </c>
      <c r="H932" s="165">
        <v>1.6279999999999999</v>
      </c>
      <c r="I932" s="166"/>
      <c r="L932" s="161"/>
      <c r="M932" s="167"/>
      <c r="N932" s="168"/>
      <c r="O932" s="168"/>
      <c r="P932" s="168"/>
      <c r="Q932" s="168"/>
      <c r="R932" s="168"/>
      <c r="S932" s="168"/>
      <c r="T932" s="169"/>
      <c r="AT932" s="163" t="s">
        <v>152</v>
      </c>
      <c r="AU932" s="163" t="s">
        <v>151</v>
      </c>
      <c r="AV932" s="13" t="s">
        <v>151</v>
      </c>
      <c r="AW932" s="13" t="s">
        <v>31</v>
      </c>
      <c r="AX932" s="13" t="s">
        <v>75</v>
      </c>
      <c r="AY932" s="163" t="s">
        <v>143</v>
      </c>
    </row>
    <row r="933" spans="1:65" s="13" customFormat="1" ht="22.5" x14ac:dyDescent="0.2">
      <c r="B933" s="161"/>
      <c r="D933" s="162" t="s">
        <v>152</v>
      </c>
      <c r="E933" s="163" t="s">
        <v>1</v>
      </c>
      <c r="F933" s="164" t="s">
        <v>1277</v>
      </c>
      <c r="H933" s="165">
        <v>1.6279999999999999</v>
      </c>
      <c r="I933" s="166"/>
      <c r="L933" s="161"/>
      <c r="M933" s="167"/>
      <c r="N933" s="168"/>
      <c r="O933" s="168"/>
      <c r="P933" s="168"/>
      <c r="Q933" s="168"/>
      <c r="R933" s="168"/>
      <c r="S933" s="168"/>
      <c r="T933" s="169"/>
      <c r="AT933" s="163" t="s">
        <v>152</v>
      </c>
      <c r="AU933" s="163" t="s">
        <v>151</v>
      </c>
      <c r="AV933" s="13" t="s">
        <v>151</v>
      </c>
      <c r="AW933" s="13" t="s">
        <v>31</v>
      </c>
      <c r="AX933" s="13" t="s">
        <v>75</v>
      </c>
      <c r="AY933" s="163" t="s">
        <v>143</v>
      </c>
    </row>
    <row r="934" spans="1:65" s="14" customFormat="1" x14ac:dyDescent="0.2">
      <c r="B934" s="170"/>
      <c r="D934" s="162" t="s">
        <v>152</v>
      </c>
      <c r="E934" s="171" t="s">
        <v>1</v>
      </c>
      <c r="F934" s="172" t="s">
        <v>154</v>
      </c>
      <c r="H934" s="173">
        <v>6.6159999999999997</v>
      </c>
      <c r="I934" s="174"/>
      <c r="L934" s="170"/>
      <c r="M934" s="175"/>
      <c r="N934" s="176"/>
      <c r="O934" s="176"/>
      <c r="P934" s="176"/>
      <c r="Q934" s="176"/>
      <c r="R934" s="176"/>
      <c r="S934" s="176"/>
      <c r="T934" s="177"/>
      <c r="AT934" s="171" t="s">
        <v>152</v>
      </c>
      <c r="AU934" s="171" t="s">
        <v>151</v>
      </c>
      <c r="AV934" s="14" t="s">
        <v>150</v>
      </c>
      <c r="AW934" s="14" t="s">
        <v>31</v>
      </c>
      <c r="AX934" s="14" t="s">
        <v>83</v>
      </c>
      <c r="AY934" s="171" t="s">
        <v>143</v>
      </c>
    </row>
    <row r="935" spans="1:65" s="2" customFormat="1" ht="24.2" customHeight="1" x14ac:dyDescent="0.2">
      <c r="A935" s="33"/>
      <c r="B935" s="146"/>
      <c r="C935" s="147" t="s">
        <v>1290</v>
      </c>
      <c r="D935" s="147" t="s">
        <v>146</v>
      </c>
      <c r="E935" s="148" t="s">
        <v>1291</v>
      </c>
      <c r="F935" s="149" t="s">
        <v>1292</v>
      </c>
      <c r="G935" s="150" t="s">
        <v>157</v>
      </c>
      <c r="H935" s="151">
        <v>11.6</v>
      </c>
      <c r="I935" s="152"/>
      <c r="J935" s="153">
        <f>ROUND(I935*H935,2)</f>
        <v>0</v>
      </c>
      <c r="K935" s="154"/>
      <c r="L935" s="34"/>
      <c r="M935" s="155" t="s">
        <v>1</v>
      </c>
      <c r="N935" s="156" t="s">
        <v>41</v>
      </c>
      <c r="O935" s="59"/>
      <c r="P935" s="157">
        <f>O935*H935</f>
        <v>0</v>
      </c>
      <c r="Q935" s="157">
        <v>0</v>
      </c>
      <c r="R935" s="157">
        <f>Q935*H935</f>
        <v>0</v>
      </c>
      <c r="S935" s="157">
        <v>0</v>
      </c>
      <c r="T935" s="158">
        <f>S935*H935</f>
        <v>0</v>
      </c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R935" s="159" t="s">
        <v>182</v>
      </c>
      <c r="AT935" s="159" t="s">
        <v>146</v>
      </c>
      <c r="AU935" s="159" t="s">
        <v>151</v>
      </c>
      <c r="AY935" s="18" t="s">
        <v>143</v>
      </c>
      <c r="BE935" s="160">
        <f>IF(N935="základná",J935,0)</f>
        <v>0</v>
      </c>
      <c r="BF935" s="160">
        <f>IF(N935="znížená",J935,0)</f>
        <v>0</v>
      </c>
      <c r="BG935" s="160">
        <f>IF(N935="zákl. prenesená",J935,0)</f>
        <v>0</v>
      </c>
      <c r="BH935" s="160">
        <f>IF(N935="zníž. prenesená",J935,0)</f>
        <v>0</v>
      </c>
      <c r="BI935" s="160">
        <f>IF(N935="nulová",J935,0)</f>
        <v>0</v>
      </c>
      <c r="BJ935" s="18" t="s">
        <v>151</v>
      </c>
      <c r="BK935" s="160">
        <f>ROUND(I935*H935,2)</f>
        <v>0</v>
      </c>
      <c r="BL935" s="18" t="s">
        <v>182</v>
      </c>
      <c r="BM935" s="159" t="s">
        <v>1293</v>
      </c>
    </row>
    <row r="936" spans="1:65" s="13" customFormat="1" x14ac:dyDescent="0.2">
      <c r="B936" s="161"/>
      <c r="D936" s="162" t="s">
        <v>152</v>
      </c>
      <c r="E936" s="163" t="s">
        <v>1</v>
      </c>
      <c r="F936" s="164" t="s">
        <v>1294</v>
      </c>
      <c r="H936" s="165">
        <v>3.2</v>
      </c>
      <c r="I936" s="166"/>
      <c r="L936" s="161"/>
      <c r="M936" s="167"/>
      <c r="N936" s="168"/>
      <c r="O936" s="168"/>
      <c r="P936" s="168"/>
      <c r="Q936" s="168"/>
      <c r="R936" s="168"/>
      <c r="S936" s="168"/>
      <c r="T936" s="169"/>
      <c r="AT936" s="163" t="s">
        <v>152</v>
      </c>
      <c r="AU936" s="163" t="s">
        <v>151</v>
      </c>
      <c r="AV936" s="13" t="s">
        <v>151</v>
      </c>
      <c r="AW936" s="13" t="s">
        <v>31</v>
      </c>
      <c r="AX936" s="13" t="s">
        <v>75</v>
      </c>
      <c r="AY936" s="163" t="s">
        <v>143</v>
      </c>
    </row>
    <row r="937" spans="1:65" s="13" customFormat="1" x14ac:dyDescent="0.2">
      <c r="B937" s="161"/>
      <c r="D937" s="162" t="s">
        <v>152</v>
      </c>
      <c r="E937" s="163" t="s">
        <v>1</v>
      </c>
      <c r="F937" s="164" t="s">
        <v>1295</v>
      </c>
      <c r="H937" s="165">
        <v>3.2</v>
      </c>
      <c r="I937" s="166"/>
      <c r="L937" s="161"/>
      <c r="M937" s="167"/>
      <c r="N937" s="168"/>
      <c r="O937" s="168"/>
      <c r="P937" s="168"/>
      <c r="Q937" s="168"/>
      <c r="R937" s="168"/>
      <c r="S937" s="168"/>
      <c r="T937" s="169"/>
      <c r="AT937" s="163" t="s">
        <v>152</v>
      </c>
      <c r="AU937" s="163" t="s">
        <v>151</v>
      </c>
      <c r="AV937" s="13" t="s">
        <v>151</v>
      </c>
      <c r="AW937" s="13" t="s">
        <v>31</v>
      </c>
      <c r="AX937" s="13" t="s">
        <v>75</v>
      </c>
      <c r="AY937" s="163" t="s">
        <v>143</v>
      </c>
    </row>
    <row r="938" spans="1:65" s="13" customFormat="1" x14ac:dyDescent="0.2">
      <c r="B938" s="161"/>
      <c r="D938" s="162" t="s">
        <v>152</v>
      </c>
      <c r="E938" s="163" t="s">
        <v>1</v>
      </c>
      <c r="F938" s="164" t="s">
        <v>1296</v>
      </c>
      <c r="H938" s="165">
        <v>2.6</v>
      </c>
      <c r="I938" s="166"/>
      <c r="L938" s="161"/>
      <c r="M938" s="167"/>
      <c r="N938" s="168"/>
      <c r="O938" s="168"/>
      <c r="P938" s="168"/>
      <c r="Q938" s="168"/>
      <c r="R938" s="168"/>
      <c r="S938" s="168"/>
      <c r="T938" s="169"/>
      <c r="AT938" s="163" t="s">
        <v>152</v>
      </c>
      <c r="AU938" s="163" t="s">
        <v>151</v>
      </c>
      <c r="AV938" s="13" t="s">
        <v>151</v>
      </c>
      <c r="AW938" s="13" t="s">
        <v>31</v>
      </c>
      <c r="AX938" s="13" t="s">
        <v>75</v>
      </c>
      <c r="AY938" s="163" t="s">
        <v>143</v>
      </c>
    </row>
    <row r="939" spans="1:65" s="13" customFormat="1" x14ac:dyDescent="0.2">
      <c r="B939" s="161"/>
      <c r="D939" s="162" t="s">
        <v>152</v>
      </c>
      <c r="E939" s="163" t="s">
        <v>1</v>
      </c>
      <c r="F939" s="164" t="s">
        <v>1297</v>
      </c>
      <c r="H939" s="165">
        <v>2.6</v>
      </c>
      <c r="I939" s="166"/>
      <c r="L939" s="161"/>
      <c r="M939" s="167"/>
      <c r="N939" s="168"/>
      <c r="O939" s="168"/>
      <c r="P939" s="168"/>
      <c r="Q939" s="168"/>
      <c r="R939" s="168"/>
      <c r="S939" s="168"/>
      <c r="T939" s="169"/>
      <c r="AT939" s="163" t="s">
        <v>152</v>
      </c>
      <c r="AU939" s="163" t="s">
        <v>151</v>
      </c>
      <c r="AV939" s="13" t="s">
        <v>151</v>
      </c>
      <c r="AW939" s="13" t="s">
        <v>31</v>
      </c>
      <c r="AX939" s="13" t="s">
        <v>75</v>
      </c>
      <c r="AY939" s="163" t="s">
        <v>143</v>
      </c>
    </row>
    <row r="940" spans="1:65" s="14" customFormat="1" x14ac:dyDescent="0.2">
      <c r="B940" s="170"/>
      <c r="D940" s="162" t="s">
        <v>152</v>
      </c>
      <c r="E940" s="171" t="s">
        <v>1</v>
      </c>
      <c r="F940" s="172" t="s">
        <v>154</v>
      </c>
      <c r="H940" s="173">
        <v>11.6</v>
      </c>
      <c r="I940" s="174"/>
      <c r="L940" s="170"/>
      <c r="M940" s="175"/>
      <c r="N940" s="176"/>
      <c r="O940" s="176"/>
      <c r="P940" s="176"/>
      <c r="Q940" s="176"/>
      <c r="R940" s="176"/>
      <c r="S940" s="176"/>
      <c r="T940" s="177"/>
      <c r="AT940" s="171" t="s">
        <v>152</v>
      </c>
      <c r="AU940" s="171" t="s">
        <v>151</v>
      </c>
      <c r="AV940" s="14" t="s">
        <v>150</v>
      </c>
      <c r="AW940" s="14" t="s">
        <v>31</v>
      </c>
      <c r="AX940" s="14" t="s">
        <v>83</v>
      </c>
      <c r="AY940" s="171" t="s">
        <v>143</v>
      </c>
    </row>
    <row r="941" spans="1:65" s="2" customFormat="1" ht="24.2" customHeight="1" x14ac:dyDescent="0.2">
      <c r="A941" s="33"/>
      <c r="B941" s="146"/>
      <c r="C941" s="147" t="s">
        <v>1298</v>
      </c>
      <c r="D941" s="147" t="s">
        <v>146</v>
      </c>
      <c r="E941" s="148" t="s">
        <v>1299</v>
      </c>
      <c r="F941" s="149" t="s">
        <v>1300</v>
      </c>
      <c r="G941" s="150" t="s">
        <v>157</v>
      </c>
      <c r="H941" s="151">
        <v>11.6</v>
      </c>
      <c r="I941" s="152"/>
      <c r="J941" s="153">
        <f>ROUND(I941*H941,2)</f>
        <v>0</v>
      </c>
      <c r="K941" s="154"/>
      <c r="L941" s="34"/>
      <c r="M941" s="155" t="s">
        <v>1</v>
      </c>
      <c r="N941" s="156" t="s">
        <v>41</v>
      </c>
      <c r="O941" s="59"/>
      <c r="P941" s="157">
        <f>O941*H941</f>
        <v>0</v>
      </c>
      <c r="Q941" s="157">
        <v>0</v>
      </c>
      <c r="R941" s="157">
        <f>Q941*H941</f>
        <v>0</v>
      </c>
      <c r="S941" s="157">
        <v>0</v>
      </c>
      <c r="T941" s="158">
        <f>S941*H941</f>
        <v>0</v>
      </c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R941" s="159" t="s">
        <v>182</v>
      </c>
      <c r="AT941" s="159" t="s">
        <v>146</v>
      </c>
      <c r="AU941" s="159" t="s">
        <v>151</v>
      </c>
      <c r="AY941" s="18" t="s">
        <v>143</v>
      </c>
      <c r="BE941" s="160">
        <f>IF(N941="základná",J941,0)</f>
        <v>0</v>
      </c>
      <c r="BF941" s="160">
        <f>IF(N941="znížená",J941,0)</f>
        <v>0</v>
      </c>
      <c r="BG941" s="160">
        <f>IF(N941="zákl. prenesená",J941,0)</f>
        <v>0</v>
      </c>
      <c r="BH941" s="160">
        <f>IF(N941="zníž. prenesená",J941,0)</f>
        <v>0</v>
      </c>
      <c r="BI941" s="160">
        <f>IF(N941="nulová",J941,0)</f>
        <v>0</v>
      </c>
      <c r="BJ941" s="18" t="s">
        <v>151</v>
      </c>
      <c r="BK941" s="160">
        <f>ROUND(I941*H941,2)</f>
        <v>0</v>
      </c>
      <c r="BL941" s="18" t="s">
        <v>182</v>
      </c>
      <c r="BM941" s="159" t="s">
        <v>1301</v>
      </c>
    </row>
    <row r="942" spans="1:65" s="13" customFormat="1" x14ac:dyDescent="0.2">
      <c r="B942" s="161"/>
      <c r="D942" s="162" t="s">
        <v>152</v>
      </c>
      <c r="E942" s="163" t="s">
        <v>1</v>
      </c>
      <c r="F942" s="164" t="s">
        <v>1294</v>
      </c>
      <c r="H942" s="165">
        <v>3.2</v>
      </c>
      <c r="I942" s="166"/>
      <c r="L942" s="161"/>
      <c r="M942" s="167"/>
      <c r="N942" s="168"/>
      <c r="O942" s="168"/>
      <c r="P942" s="168"/>
      <c r="Q942" s="168"/>
      <c r="R942" s="168"/>
      <c r="S942" s="168"/>
      <c r="T942" s="169"/>
      <c r="AT942" s="163" t="s">
        <v>152</v>
      </c>
      <c r="AU942" s="163" t="s">
        <v>151</v>
      </c>
      <c r="AV942" s="13" t="s">
        <v>151</v>
      </c>
      <c r="AW942" s="13" t="s">
        <v>31</v>
      </c>
      <c r="AX942" s="13" t="s">
        <v>75</v>
      </c>
      <c r="AY942" s="163" t="s">
        <v>143</v>
      </c>
    </row>
    <row r="943" spans="1:65" s="13" customFormat="1" x14ac:dyDescent="0.2">
      <c r="B943" s="161"/>
      <c r="D943" s="162" t="s">
        <v>152</v>
      </c>
      <c r="E943" s="163" t="s">
        <v>1</v>
      </c>
      <c r="F943" s="164" t="s">
        <v>1295</v>
      </c>
      <c r="H943" s="165">
        <v>3.2</v>
      </c>
      <c r="I943" s="166"/>
      <c r="L943" s="161"/>
      <c r="M943" s="167"/>
      <c r="N943" s="168"/>
      <c r="O943" s="168"/>
      <c r="P943" s="168"/>
      <c r="Q943" s="168"/>
      <c r="R943" s="168"/>
      <c r="S943" s="168"/>
      <c r="T943" s="169"/>
      <c r="AT943" s="163" t="s">
        <v>152</v>
      </c>
      <c r="AU943" s="163" t="s">
        <v>151</v>
      </c>
      <c r="AV943" s="13" t="s">
        <v>151</v>
      </c>
      <c r="AW943" s="13" t="s">
        <v>31</v>
      </c>
      <c r="AX943" s="13" t="s">
        <v>75</v>
      </c>
      <c r="AY943" s="163" t="s">
        <v>143</v>
      </c>
    </row>
    <row r="944" spans="1:65" s="13" customFormat="1" x14ac:dyDescent="0.2">
      <c r="B944" s="161"/>
      <c r="D944" s="162" t="s">
        <v>152</v>
      </c>
      <c r="E944" s="163" t="s">
        <v>1</v>
      </c>
      <c r="F944" s="164" t="s">
        <v>1296</v>
      </c>
      <c r="H944" s="165">
        <v>2.6</v>
      </c>
      <c r="I944" s="166"/>
      <c r="L944" s="161"/>
      <c r="M944" s="167"/>
      <c r="N944" s="168"/>
      <c r="O944" s="168"/>
      <c r="P944" s="168"/>
      <c r="Q944" s="168"/>
      <c r="R944" s="168"/>
      <c r="S944" s="168"/>
      <c r="T944" s="169"/>
      <c r="AT944" s="163" t="s">
        <v>152</v>
      </c>
      <c r="AU944" s="163" t="s">
        <v>151</v>
      </c>
      <c r="AV944" s="13" t="s">
        <v>151</v>
      </c>
      <c r="AW944" s="13" t="s">
        <v>31</v>
      </c>
      <c r="AX944" s="13" t="s">
        <v>75</v>
      </c>
      <c r="AY944" s="163" t="s">
        <v>143</v>
      </c>
    </row>
    <row r="945" spans="1:65" s="13" customFormat="1" x14ac:dyDescent="0.2">
      <c r="B945" s="161"/>
      <c r="D945" s="162" t="s">
        <v>152</v>
      </c>
      <c r="E945" s="163" t="s">
        <v>1</v>
      </c>
      <c r="F945" s="164" t="s">
        <v>1297</v>
      </c>
      <c r="H945" s="165">
        <v>2.6</v>
      </c>
      <c r="I945" s="166"/>
      <c r="L945" s="161"/>
      <c r="M945" s="167"/>
      <c r="N945" s="168"/>
      <c r="O945" s="168"/>
      <c r="P945" s="168"/>
      <c r="Q945" s="168"/>
      <c r="R945" s="168"/>
      <c r="S945" s="168"/>
      <c r="T945" s="169"/>
      <c r="AT945" s="163" t="s">
        <v>152</v>
      </c>
      <c r="AU945" s="163" t="s">
        <v>151</v>
      </c>
      <c r="AV945" s="13" t="s">
        <v>151</v>
      </c>
      <c r="AW945" s="13" t="s">
        <v>31</v>
      </c>
      <c r="AX945" s="13" t="s">
        <v>75</v>
      </c>
      <c r="AY945" s="163" t="s">
        <v>143</v>
      </c>
    </row>
    <row r="946" spans="1:65" s="14" customFormat="1" x14ac:dyDescent="0.2">
      <c r="B946" s="170"/>
      <c r="D946" s="162" t="s">
        <v>152</v>
      </c>
      <c r="E946" s="171" t="s">
        <v>1</v>
      </c>
      <c r="F946" s="172" t="s">
        <v>154</v>
      </c>
      <c r="H946" s="173">
        <v>11.6</v>
      </c>
      <c r="I946" s="174"/>
      <c r="L946" s="170"/>
      <c r="M946" s="175"/>
      <c r="N946" s="176"/>
      <c r="O946" s="176"/>
      <c r="P946" s="176"/>
      <c r="Q946" s="176"/>
      <c r="R946" s="176"/>
      <c r="S946" s="176"/>
      <c r="T946" s="177"/>
      <c r="AT946" s="171" t="s">
        <v>152</v>
      </c>
      <c r="AU946" s="171" t="s">
        <v>151</v>
      </c>
      <c r="AV946" s="14" t="s">
        <v>150</v>
      </c>
      <c r="AW946" s="14" t="s">
        <v>31</v>
      </c>
      <c r="AX946" s="14" t="s">
        <v>83</v>
      </c>
      <c r="AY946" s="171" t="s">
        <v>143</v>
      </c>
    </row>
    <row r="947" spans="1:65" s="12" customFormat="1" ht="22.9" customHeight="1" x14ac:dyDescent="0.2">
      <c r="B947" s="134"/>
      <c r="D947" s="135" t="s">
        <v>74</v>
      </c>
      <c r="E947" s="144" t="s">
        <v>1302</v>
      </c>
      <c r="F947" s="144" t="s">
        <v>1303</v>
      </c>
      <c r="I947" s="137"/>
      <c r="J947" s="145">
        <f>BK947</f>
        <v>0</v>
      </c>
      <c r="L947" s="134"/>
      <c r="M947" s="138"/>
      <c r="N947" s="139"/>
      <c r="O947" s="139"/>
      <c r="P947" s="140">
        <f>SUM(P948:P965)</f>
        <v>0</v>
      </c>
      <c r="Q947" s="139"/>
      <c r="R947" s="140">
        <f>SUM(R948:R965)</f>
        <v>0</v>
      </c>
      <c r="S947" s="139"/>
      <c r="T947" s="141">
        <f>SUM(T948:T965)</f>
        <v>0</v>
      </c>
      <c r="AR947" s="135" t="s">
        <v>151</v>
      </c>
      <c r="AT947" s="142" t="s">
        <v>74</v>
      </c>
      <c r="AU947" s="142" t="s">
        <v>83</v>
      </c>
      <c r="AY947" s="135" t="s">
        <v>143</v>
      </c>
      <c r="BK947" s="143">
        <f>SUM(BK948:BK965)</f>
        <v>0</v>
      </c>
    </row>
    <row r="948" spans="1:65" s="2" customFormat="1" ht="37.9" customHeight="1" x14ac:dyDescent="0.2">
      <c r="A948" s="33"/>
      <c r="B948" s="146"/>
      <c r="C948" s="147" t="s">
        <v>1304</v>
      </c>
      <c r="D948" s="147" t="s">
        <v>146</v>
      </c>
      <c r="E948" s="148" t="s">
        <v>1305</v>
      </c>
      <c r="F948" s="149" t="s">
        <v>1306</v>
      </c>
      <c r="G948" s="150" t="s">
        <v>157</v>
      </c>
      <c r="H948" s="151">
        <v>15</v>
      </c>
      <c r="I948" s="152"/>
      <c r="J948" s="153">
        <f>ROUND(I948*H948,2)</f>
        <v>0</v>
      </c>
      <c r="K948" s="154"/>
      <c r="L948" s="34"/>
      <c r="M948" s="155" t="s">
        <v>1</v>
      </c>
      <c r="N948" s="156" t="s">
        <v>41</v>
      </c>
      <c r="O948" s="59"/>
      <c r="P948" s="157">
        <f>O948*H948</f>
        <v>0</v>
      </c>
      <c r="Q948" s="157">
        <v>0</v>
      </c>
      <c r="R948" s="157">
        <f>Q948*H948</f>
        <v>0</v>
      </c>
      <c r="S948" s="157">
        <v>0</v>
      </c>
      <c r="T948" s="158">
        <f>S948*H948</f>
        <v>0</v>
      </c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R948" s="159" t="s">
        <v>182</v>
      </c>
      <c r="AT948" s="159" t="s">
        <v>146</v>
      </c>
      <c r="AU948" s="159" t="s">
        <v>151</v>
      </c>
      <c r="AY948" s="18" t="s">
        <v>143</v>
      </c>
      <c r="BE948" s="160">
        <f>IF(N948="základná",J948,0)</f>
        <v>0</v>
      </c>
      <c r="BF948" s="160">
        <f>IF(N948="znížená",J948,0)</f>
        <v>0</v>
      </c>
      <c r="BG948" s="160">
        <f>IF(N948="zákl. prenesená",J948,0)</f>
        <v>0</v>
      </c>
      <c r="BH948" s="160">
        <f>IF(N948="zníž. prenesená",J948,0)</f>
        <v>0</v>
      </c>
      <c r="BI948" s="160">
        <f>IF(N948="nulová",J948,0)</f>
        <v>0</v>
      </c>
      <c r="BJ948" s="18" t="s">
        <v>151</v>
      </c>
      <c r="BK948" s="160">
        <f>ROUND(I948*H948,2)</f>
        <v>0</v>
      </c>
      <c r="BL948" s="18" t="s">
        <v>182</v>
      </c>
      <c r="BM948" s="159" t="s">
        <v>1307</v>
      </c>
    </row>
    <row r="949" spans="1:65" s="13" customFormat="1" x14ac:dyDescent="0.2">
      <c r="B949" s="161"/>
      <c r="D949" s="162" t="s">
        <v>152</v>
      </c>
      <c r="E949" s="163" t="s">
        <v>1</v>
      </c>
      <c r="F949" s="164" t="s">
        <v>1308</v>
      </c>
      <c r="H949" s="165">
        <v>15</v>
      </c>
      <c r="I949" s="166"/>
      <c r="L949" s="161"/>
      <c r="M949" s="167"/>
      <c r="N949" s="168"/>
      <c r="O949" s="168"/>
      <c r="P949" s="168"/>
      <c r="Q949" s="168"/>
      <c r="R949" s="168"/>
      <c r="S949" s="168"/>
      <c r="T949" s="169"/>
      <c r="AT949" s="163" t="s">
        <v>152</v>
      </c>
      <c r="AU949" s="163" t="s">
        <v>151</v>
      </c>
      <c r="AV949" s="13" t="s">
        <v>151</v>
      </c>
      <c r="AW949" s="13" t="s">
        <v>31</v>
      </c>
      <c r="AX949" s="13" t="s">
        <v>75</v>
      </c>
      <c r="AY949" s="163" t="s">
        <v>143</v>
      </c>
    </row>
    <row r="950" spans="1:65" s="14" customFormat="1" x14ac:dyDescent="0.2">
      <c r="B950" s="170"/>
      <c r="D950" s="162" t="s">
        <v>152</v>
      </c>
      <c r="E950" s="171" t="s">
        <v>1</v>
      </c>
      <c r="F950" s="172" t="s">
        <v>154</v>
      </c>
      <c r="H950" s="173">
        <v>15</v>
      </c>
      <c r="I950" s="174"/>
      <c r="L950" s="170"/>
      <c r="M950" s="175"/>
      <c r="N950" s="176"/>
      <c r="O950" s="176"/>
      <c r="P950" s="176"/>
      <c r="Q950" s="176"/>
      <c r="R950" s="176"/>
      <c r="S950" s="176"/>
      <c r="T950" s="177"/>
      <c r="AT950" s="171" t="s">
        <v>152</v>
      </c>
      <c r="AU950" s="171" t="s">
        <v>151</v>
      </c>
      <c r="AV950" s="14" t="s">
        <v>150</v>
      </c>
      <c r="AW950" s="14" t="s">
        <v>31</v>
      </c>
      <c r="AX950" s="14" t="s">
        <v>83</v>
      </c>
      <c r="AY950" s="171" t="s">
        <v>143</v>
      </c>
    </row>
    <row r="951" spans="1:65" s="2" customFormat="1" ht="24.2" customHeight="1" x14ac:dyDescent="0.2">
      <c r="A951" s="33"/>
      <c r="B951" s="146"/>
      <c r="C951" s="147" t="s">
        <v>1309</v>
      </c>
      <c r="D951" s="147" t="s">
        <v>146</v>
      </c>
      <c r="E951" s="148" t="s">
        <v>1310</v>
      </c>
      <c r="F951" s="149" t="s">
        <v>1311</v>
      </c>
      <c r="G951" s="150" t="s">
        <v>157</v>
      </c>
      <c r="H951" s="151">
        <v>15</v>
      </c>
      <c r="I951" s="152"/>
      <c r="J951" s="153">
        <f>ROUND(I951*H951,2)</f>
        <v>0</v>
      </c>
      <c r="K951" s="154"/>
      <c r="L951" s="34"/>
      <c r="M951" s="155" t="s">
        <v>1</v>
      </c>
      <c r="N951" s="156" t="s">
        <v>41</v>
      </c>
      <c r="O951" s="59"/>
      <c r="P951" s="157">
        <f>O951*H951</f>
        <v>0</v>
      </c>
      <c r="Q951" s="157">
        <v>0</v>
      </c>
      <c r="R951" s="157">
        <f>Q951*H951</f>
        <v>0</v>
      </c>
      <c r="S951" s="157">
        <v>0</v>
      </c>
      <c r="T951" s="158">
        <f>S951*H951</f>
        <v>0</v>
      </c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R951" s="159" t="s">
        <v>182</v>
      </c>
      <c r="AT951" s="159" t="s">
        <v>146</v>
      </c>
      <c r="AU951" s="159" t="s">
        <v>151</v>
      </c>
      <c r="AY951" s="18" t="s">
        <v>143</v>
      </c>
      <c r="BE951" s="160">
        <f>IF(N951="základná",J951,0)</f>
        <v>0</v>
      </c>
      <c r="BF951" s="160">
        <f>IF(N951="znížená",J951,0)</f>
        <v>0</v>
      </c>
      <c r="BG951" s="160">
        <f>IF(N951="zákl. prenesená",J951,0)</f>
        <v>0</v>
      </c>
      <c r="BH951" s="160">
        <f>IF(N951="zníž. prenesená",J951,0)</f>
        <v>0</v>
      </c>
      <c r="BI951" s="160">
        <f>IF(N951="nulová",J951,0)</f>
        <v>0</v>
      </c>
      <c r="BJ951" s="18" t="s">
        <v>151</v>
      </c>
      <c r="BK951" s="160">
        <f>ROUND(I951*H951,2)</f>
        <v>0</v>
      </c>
      <c r="BL951" s="18" t="s">
        <v>182</v>
      </c>
      <c r="BM951" s="159" t="s">
        <v>1312</v>
      </c>
    </row>
    <row r="952" spans="1:65" s="13" customFormat="1" x14ac:dyDescent="0.2">
      <c r="B952" s="161"/>
      <c r="D952" s="162" t="s">
        <v>152</v>
      </c>
      <c r="E952" s="163" t="s">
        <v>1</v>
      </c>
      <c r="F952" s="164" t="s">
        <v>1313</v>
      </c>
      <c r="H952" s="165">
        <v>15</v>
      </c>
      <c r="I952" s="166"/>
      <c r="L952" s="161"/>
      <c r="M952" s="167"/>
      <c r="N952" s="168"/>
      <c r="O952" s="168"/>
      <c r="P952" s="168"/>
      <c r="Q952" s="168"/>
      <c r="R952" s="168"/>
      <c r="S952" s="168"/>
      <c r="T952" s="169"/>
      <c r="AT952" s="163" t="s">
        <v>152</v>
      </c>
      <c r="AU952" s="163" t="s">
        <v>151</v>
      </c>
      <c r="AV952" s="13" t="s">
        <v>151</v>
      </c>
      <c r="AW952" s="13" t="s">
        <v>31</v>
      </c>
      <c r="AX952" s="13" t="s">
        <v>75</v>
      </c>
      <c r="AY952" s="163" t="s">
        <v>143</v>
      </c>
    </row>
    <row r="953" spans="1:65" s="14" customFormat="1" x14ac:dyDescent="0.2">
      <c r="B953" s="170"/>
      <c r="D953" s="162" t="s">
        <v>152</v>
      </c>
      <c r="E953" s="171" t="s">
        <v>1</v>
      </c>
      <c r="F953" s="172" t="s">
        <v>154</v>
      </c>
      <c r="H953" s="173">
        <v>15</v>
      </c>
      <c r="I953" s="174"/>
      <c r="L953" s="170"/>
      <c r="M953" s="175"/>
      <c r="N953" s="176"/>
      <c r="O953" s="176"/>
      <c r="P953" s="176"/>
      <c r="Q953" s="176"/>
      <c r="R953" s="176"/>
      <c r="S953" s="176"/>
      <c r="T953" s="177"/>
      <c r="AT953" s="171" t="s">
        <v>152</v>
      </c>
      <c r="AU953" s="171" t="s">
        <v>151</v>
      </c>
      <c r="AV953" s="14" t="s">
        <v>150</v>
      </c>
      <c r="AW953" s="14" t="s">
        <v>31</v>
      </c>
      <c r="AX953" s="14" t="s">
        <v>83</v>
      </c>
      <c r="AY953" s="171" t="s">
        <v>143</v>
      </c>
    </row>
    <row r="954" spans="1:65" s="2" customFormat="1" ht="24.2" customHeight="1" x14ac:dyDescent="0.2">
      <c r="A954" s="33"/>
      <c r="B954" s="146"/>
      <c r="C954" s="147" t="s">
        <v>1314</v>
      </c>
      <c r="D954" s="147" t="s">
        <v>146</v>
      </c>
      <c r="E954" s="148" t="s">
        <v>1315</v>
      </c>
      <c r="F954" s="149" t="s">
        <v>1316</v>
      </c>
      <c r="G954" s="150" t="s">
        <v>157</v>
      </c>
      <c r="H954" s="151">
        <v>26.66</v>
      </c>
      <c r="I954" s="152"/>
      <c r="J954" s="153">
        <f>ROUND(I954*H954,2)</f>
        <v>0</v>
      </c>
      <c r="K954" s="154"/>
      <c r="L954" s="34"/>
      <c r="M954" s="155" t="s">
        <v>1</v>
      </c>
      <c r="N954" s="156" t="s">
        <v>41</v>
      </c>
      <c r="O954" s="59"/>
      <c r="P954" s="157">
        <f>O954*H954</f>
        <v>0</v>
      </c>
      <c r="Q954" s="157">
        <v>0</v>
      </c>
      <c r="R954" s="157">
        <f>Q954*H954</f>
        <v>0</v>
      </c>
      <c r="S954" s="157">
        <v>0</v>
      </c>
      <c r="T954" s="158">
        <f>S954*H954</f>
        <v>0</v>
      </c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R954" s="159" t="s">
        <v>182</v>
      </c>
      <c r="AT954" s="159" t="s">
        <v>146</v>
      </c>
      <c r="AU954" s="159" t="s">
        <v>151</v>
      </c>
      <c r="AY954" s="18" t="s">
        <v>143</v>
      </c>
      <c r="BE954" s="160">
        <f>IF(N954="základná",J954,0)</f>
        <v>0</v>
      </c>
      <c r="BF954" s="160">
        <f>IF(N954="znížená",J954,0)</f>
        <v>0</v>
      </c>
      <c r="BG954" s="160">
        <f>IF(N954="zákl. prenesená",J954,0)</f>
        <v>0</v>
      </c>
      <c r="BH954" s="160">
        <f>IF(N954="zníž. prenesená",J954,0)</f>
        <v>0</v>
      </c>
      <c r="BI954" s="160">
        <f>IF(N954="nulová",J954,0)</f>
        <v>0</v>
      </c>
      <c r="BJ954" s="18" t="s">
        <v>151</v>
      </c>
      <c r="BK954" s="160">
        <f>ROUND(I954*H954,2)</f>
        <v>0</v>
      </c>
      <c r="BL954" s="18" t="s">
        <v>182</v>
      </c>
      <c r="BM954" s="159" t="s">
        <v>1317</v>
      </c>
    </row>
    <row r="955" spans="1:65" s="13" customFormat="1" x14ac:dyDescent="0.2">
      <c r="B955" s="161"/>
      <c r="D955" s="162" t="s">
        <v>152</v>
      </c>
      <c r="E955" s="163" t="s">
        <v>1</v>
      </c>
      <c r="F955" s="164" t="s">
        <v>200</v>
      </c>
      <c r="H955" s="165">
        <v>26.66</v>
      </c>
      <c r="I955" s="166"/>
      <c r="L955" s="161"/>
      <c r="M955" s="167"/>
      <c r="N955" s="168"/>
      <c r="O955" s="168"/>
      <c r="P955" s="168"/>
      <c r="Q955" s="168"/>
      <c r="R955" s="168"/>
      <c r="S955" s="168"/>
      <c r="T955" s="169"/>
      <c r="AT955" s="163" t="s">
        <v>152</v>
      </c>
      <c r="AU955" s="163" t="s">
        <v>151</v>
      </c>
      <c r="AV955" s="13" t="s">
        <v>151</v>
      </c>
      <c r="AW955" s="13" t="s">
        <v>31</v>
      </c>
      <c r="AX955" s="13" t="s">
        <v>75</v>
      </c>
      <c r="AY955" s="163" t="s">
        <v>143</v>
      </c>
    </row>
    <row r="956" spans="1:65" s="14" customFormat="1" x14ac:dyDescent="0.2">
      <c r="B956" s="170"/>
      <c r="D956" s="162" t="s">
        <v>152</v>
      </c>
      <c r="E956" s="171" t="s">
        <v>1</v>
      </c>
      <c r="F956" s="172" t="s">
        <v>154</v>
      </c>
      <c r="H956" s="173">
        <v>26.66</v>
      </c>
      <c r="I956" s="174"/>
      <c r="L956" s="170"/>
      <c r="M956" s="175"/>
      <c r="N956" s="176"/>
      <c r="O956" s="176"/>
      <c r="P956" s="176"/>
      <c r="Q956" s="176"/>
      <c r="R956" s="176"/>
      <c r="S956" s="176"/>
      <c r="T956" s="177"/>
      <c r="AT956" s="171" t="s">
        <v>152</v>
      </c>
      <c r="AU956" s="171" t="s">
        <v>151</v>
      </c>
      <c r="AV956" s="14" t="s">
        <v>150</v>
      </c>
      <c r="AW956" s="14" t="s">
        <v>31</v>
      </c>
      <c r="AX956" s="14" t="s">
        <v>83</v>
      </c>
      <c r="AY956" s="171" t="s">
        <v>143</v>
      </c>
    </row>
    <row r="957" spans="1:65" s="2" customFormat="1" ht="24.2" customHeight="1" x14ac:dyDescent="0.2">
      <c r="A957" s="33"/>
      <c r="B957" s="146"/>
      <c r="C957" s="147" t="s">
        <v>1318</v>
      </c>
      <c r="D957" s="147" t="s">
        <v>146</v>
      </c>
      <c r="E957" s="148" t="s">
        <v>1319</v>
      </c>
      <c r="F957" s="149" t="s">
        <v>1320</v>
      </c>
      <c r="G957" s="150" t="s">
        <v>157</v>
      </c>
      <c r="H957" s="151">
        <v>30</v>
      </c>
      <c r="I957" s="152"/>
      <c r="J957" s="153">
        <f>ROUND(I957*H957,2)</f>
        <v>0</v>
      </c>
      <c r="K957" s="154"/>
      <c r="L957" s="34"/>
      <c r="M957" s="155" t="s">
        <v>1</v>
      </c>
      <c r="N957" s="156" t="s">
        <v>41</v>
      </c>
      <c r="O957" s="59"/>
      <c r="P957" s="157">
        <f>O957*H957</f>
        <v>0</v>
      </c>
      <c r="Q957" s="157">
        <v>0</v>
      </c>
      <c r="R957" s="157">
        <f>Q957*H957</f>
        <v>0</v>
      </c>
      <c r="S957" s="157">
        <v>0</v>
      </c>
      <c r="T957" s="158">
        <f>S957*H957</f>
        <v>0</v>
      </c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R957" s="159" t="s">
        <v>182</v>
      </c>
      <c r="AT957" s="159" t="s">
        <v>146</v>
      </c>
      <c r="AU957" s="159" t="s">
        <v>151</v>
      </c>
      <c r="AY957" s="18" t="s">
        <v>143</v>
      </c>
      <c r="BE957" s="160">
        <f>IF(N957="základná",J957,0)</f>
        <v>0</v>
      </c>
      <c r="BF957" s="160">
        <f>IF(N957="znížená",J957,0)</f>
        <v>0</v>
      </c>
      <c r="BG957" s="160">
        <f>IF(N957="zákl. prenesená",J957,0)</f>
        <v>0</v>
      </c>
      <c r="BH957" s="160">
        <f>IF(N957="zníž. prenesená",J957,0)</f>
        <v>0</v>
      </c>
      <c r="BI957" s="160">
        <f>IF(N957="nulová",J957,0)</f>
        <v>0</v>
      </c>
      <c r="BJ957" s="18" t="s">
        <v>151</v>
      </c>
      <c r="BK957" s="160">
        <f>ROUND(I957*H957,2)</f>
        <v>0</v>
      </c>
      <c r="BL957" s="18" t="s">
        <v>182</v>
      </c>
      <c r="BM957" s="159" t="s">
        <v>1321</v>
      </c>
    </row>
    <row r="958" spans="1:65" s="2" customFormat="1" ht="24.2" customHeight="1" x14ac:dyDescent="0.2">
      <c r="A958" s="33"/>
      <c r="B958" s="146"/>
      <c r="C958" s="147" t="s">
        <v>1322</v>
      </c>
      <c r="D958" s="147" t="s">
        <v>146</v>
      </c>
      <c r="E958" s="148" t="s">
        <v>1323</v>
      </c>
      <c r="F958" s="149" t="s">
        <v>1324</v>
      </c>
      <c r="G958" s="150" t="s">
        <v>157</v>
      </c>
      <c r="H958" s="151">
        <v>26.66</v>
      </c>
      <c r="I958" s="152"/>
      <c r="J958" s="153">
        <f>ROUND(I958*H958,2)</f>
        <v>0</v>
      </c>
      <c r="K958" s="154"/>
      <c r="L958" s="34"/>
      <c r="M958" s="155" t="s">
        <v>1</v>
      </c>
      <c r="N958" s="156" t="s">
        <v>41</v>
      </c>
      <c r="O958" s="59"/>
      <c r="P958" s="157">
        <f>O958*H958</f>
        <v>0</v>
      </c>
      <c r="Q958" s="157">
        <v>0</v>
      </c>
      <c r="R958" s="157">
        <f>Q958*H958</f>
        <v>0</v>
      </c>
      <c r="S958" s="157">
        <v>0</v>
      </c>
      <c r="T958" s="158">
        <f>S958*H958</f>
        <v>0</v>
      </c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R958" s="159" t="s">
        <v>182</v>
      </c>
      <c r="AT958" s="159" t="s">
        <v>146</v>
      </c>
      <c r="AU958" s="159" t="s">
        <v>151</v>
      </c>
      <c r="AY958" s="18" t="s">
        <v>143</v>
      </c>
      <c r="BE958" s="160">
        <f>IF(N958="základná",J958,0)</f>
        <v>0</v>
      </c>
      <c r="BF958" s="160">
        <f>IF(N958="znížená",J958,0)</f>
        <v>0</v>
      </c>
      <c r="BG958" s="160">
        <f>IF(N958="zákl. prenesená",J958,0)</f>
        <v>0</v>
      </c>
      <c r="BH958" s="160">
        <f>IF(N958="zníž. prenesená",J958,0)</f>
        <v>0</v>
      </c>
      <c r="BI958" s="160">
        <f>IF(N958="nulová",J958,0)</f>
        <v>0</v>
      </c>
      <c r="BJ958" s="18" t="s">
        <v>151</v>
      </c>
      <c r="BK958" s="160">
        <f>ROUND(I958*H958,2)</f>
        <v>0</v>
      </c>
      <c r="BL958" s="18" t="s">
        <v>182</v>
      </c>
      <c r="BM958" s="159" t="s">
        <v>1325</v>
      </c>
    </row>
    <row r="959" spans="1:65" s="13" customFormat="1" x14ac:dyDescent="0.2">
      <c r="B959" s="161"/>
      <c r="D959" s="162" t="s">
        <v>152</v>
      </c>
      <c r="E959" s="163" t="s">
        <v>1</v>
      </c>
      <c r="F959" s="164" t="s">
        <v>200</v>
      </c>
      <c r="H959" s="165">
        <v>26.66</v>
      </c>
      <c r="I959" s="166"/>
      <c r="L959" s="161"/>
      <c r="M959" s="167"/>
      <c r="N959" s="168"/>
      <c r="O959" s="168"/>
      <c r="P959" s="168"/>
      <c r="Q959" s="168"/>
      <c r="R959" s="168"/>
      <c r="S959" s="168"/>
      <c r="T959" s="169"/>
      <c r="AT959" s="163" t="s">
        <v>152</v>
      </c>
      <c r="AU959" s="163" t="s">
        <v>151</v>
      </c>
      <c r="AV959" s="13" t="s">
        <v>151</v>
      </c>
      <c r="AW959" s="13" t="s">
        <v>31</v>
      </c>
      <c r="AX959" s="13" t="s">
        <v>75</v>
      </c>
      <c r="AY959" s="163" t="s">
        <v>143</v>
      </c>
    </row>
    <row r="960" spans="1:65" s="14" customFormat="1" x14ac:dyDescent="0.2">
      <c r="B960" s="170"/>
      <c r="D960" s="162" t="s">
        <v>152</v>
      </c>
      <c r="E960" s="171" t="s">
        <v>1</v>
      </c>
      <c r="F960" s="172" t="s">
        <v>154</v>
      </c>
      <c r="H960" s="173">
        <v>26.66</v>
      </c>
      <c r="I960" s="174"/>
      <c r="L960" s="170"/>
      <c r="M960" s="175"/>
      <c r="N960" s="176"/>
      <c r="O960" s="176"/>
      <c r="P960" s="176"/>
      <c r="Q960" s="176"/>
      <c r="R960" s="176"/>
      <c r="S960" s="176"/>
      <c r="T960" s="177"/>
      <c r="AT960" s="171" t="s">
        <v>152</v>
      </c>
      <c r="AU960" s="171" t="s">
        <v>151</v>
      </c>
      <c r="AV960" s="14" t="s">
        <v>150</v>
      </c>
      <c r="AW960" s="14" t="s">
        <v>31</v>
      </c>
      <c r="AX960" s="14" t="s">
        <v>83</v>
      </c>
      <c r="AY960" s="171" t="s">
        <v>143</v>
      </c>
    </row>
    <row r="961" spans="1:65" s="2" customFormat="1" ht="37.9" customHeight="1" x14ac:dyDescent="0.2">
      <c r="A961" s="33"/>
      <c r="B961" s="146"/>
      <c r="C961" s="147" t="s">
        <v>1326</v>
      </c>
      <c r="D961" s="147" t="s">
        <v>146</v>
      </c>
      <c r="E961" s="148" t="s">
        <v>1327</v>
      </c>
      <c r="F961" s="149" t="s">
        <v>1328</v>
      </c>
      <c r="G961" s="150" t="s">
        <v>157</v>
      </c>
      <c r="H961" s="151">
        <v>56.15</v>
      </c>
      <c r="I961" s="152"/>
      <c r="J961" s="153">
        <f>ROUND(I961*H961,2)</f>
        <v>0</v>
      </c>
      <c r="K961" s="154"/>
      <c r="L961" s="34"/>
      <c r="M961" s="155" t="s">
        <v>1</v>
      </c>
      <c r="N961" s="156" t="s">
        <v>41</v>
      </c>
      <c r="O961" s="59"/>
      <c r="P961" s="157">
        <f>O961*H961</f>
        <v>0</v>
      </c>
      <c r="Q961" s="157">
        <v>0</v>
      </c>
      <c r="R961" s="157">
        <f>Q961*H961</f>
        <v>0</v>
      </c>
      <c r="S961" s="157">
        <v>0</v>
      </c>
      <c r="T961" s="158">
        <f>S961*H961</f>
        <v>0</v>
      </c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R961" s="159" t="s">
        <v>182</v>
      </c>
      <c r="AT961" s="159" t="s">
        <v>146</v>
      </c>
      <c r="AU961" s="159" t="s">
        <v>151</v>
      </c>
      <c r="AY961" s="18" t="s">
        <v>143</v>
      </c>
      <c r="BE961" s="160">
        <f>IF(N961="základná",J961,0)</f>
        <v>0</v>
      </c>
      <c r="BF961" s="160">
        <f>IF(N961="znížená",J961,0)</f>
        <v>0</v>
      </c>
      <c r="BG961" s="160">
        <f>IF(N961="zákl. prenesená",J961,0)</f>
        <v>0</v>
      </c>
      <c r="BH961" s="160">
        <f>IF(N961="zníž. prenesená",J961,0)</f>
        <v>0</v>
      </c>
      <c r="BI961" s="160">
        <f>IF(N961="nulová",J961,0)</f>
        <v>0</v>
      </c>
      <c r="BJ961" s="18" t="s">
        <v>151</v>
      </c>
      <c r="BK961" s="160">
        <f>ROUND(I961*H961,2)</f>
        <v>0</v>
      </c>
      <c r="BL961" s="18" t="s">
        <v>182</v>
      </c>
      <c r="BM961" s="159" t="s">
        <v>1329</v>
      </c>
    </row>
    <row r="962" spans="1:65" s="13" customFormat="1" x14ac:dyDescent="0.2">
      <c r="B962" s="161"/>
      <c r="D962" s="162" t="s">
        <v>152</v>
      </c>
      <c r="E962" s="163" t="s">
        <v>1</v>
      </c>
      <c r="F962" s="164" t="s">
        <v>1330</v>
      </c>
      <c r="H962" s="165">
        <v>26.6</v>
      </c>
      <c r="I962" s="166"/>
      <c r="L962" s="161"/>
      <c r="M962" s="167"/>
      <c r="N962" s="168"/>
      <c r="O962" s="168"/>
      <c r="P962" s="168"/>
      <c r="Q962" s="168"/>
      <c r="R962" s="168"/>
      <c r="S962" s="168"/>
      <c r="T962" s="169"/>
      <c r="AT962" s="163" t="s">
        <v>152</v>
      </c>
      <c r="AU962" s="163" t="s">
        <v>151</v>
      </c>
      <c r="AV962" s="13" t="s">
        <v>151</v>
      </c>
      <c r="AW962" s="13" t="s">
        <v>31</v>
      </c>
      <c r="AX962" s="13" t="s">
        <v>75</v>
      </c>
      <c r="AY962" s="163" t="s">
        <v>143</v>
      </c>
    </row>
    <row r="963" spans="1:65" s="13" customFormat="1" x14ac:dyDescent="0.2">
      <c r="B963" s="161"/>
      <c r="D963" s="162" t="s">
        <v>152</v>
      </c>
      <c r="E963" s="163" t="s">
        <v>1</v>
      </c>
      <c r="F963" s="164" t="s">
        <v>1331</v>
      </c>
      <c r="H963" s="165">
        <v>6.6</v>
      </c>
      <c r="I963" s="166"/>
      <c r="L963" s="161"/>
      <c r="M963" s="167"/>
      <c r="N963" s="168"/>
      <c r="O963" s="168"/>
      <c r="P963" s="168"/>
      <c r="Q963" s="168"/>
      <c r="R963" s="168"/>
      <c r="S963" s="168"/>
      <c r="T963" s="169"/>
      <c r="AT963" s="163" t="s">
        <v>152</v>
      </c>
      <c r="AU963" s="163" t="s">
        <v>151</v>
      </c>
      <c r="AV963" s="13" t="s">
        <v>151</v>
      </c>
      <c r="AW963" s="13" t="s">
        <v>31</v>
      </c>
      <c r="AX963" s="13" t="s">
        <v>75</v>
      </c>
      <c r="AY963" s="163" t="s">
        <v>143</v>
      </c>
    </row>
    <row r="964" spans="1:65" s="13" customFormat="1" x14ac:dyDescent="0.2">
      <c r="B964" s="161"/>
      <c r="D964" s="162" t="s">
        <v>152</v>
      </c>
      <c r="E964" s="163" t="s">
        <v>1</v>
      </c>
      <c r="F964" s="164" t="s">
        <v>1332</v>
      </c>
      <c r="H964" s="165">
        <v>22.95</v>
      </c>
      <c r="I964" s="166"/>
      <c r="L964" s="161"/>
      <c r="M964" s="167"/>
      <c r="N964" s="168"/>
      <c r="O964" s="168"/>
      <c r="P964" s="168"/>
      <c r="Q964" s="168"/>
      <c r="R964" s="168"/>
      <c r="S964" s="168"/>
      <c r="T964" s="169"/>
      <c r="AT964" s="163" t="s">
        <v>152</v>
      </c>
      <c r="AU964" s="163" t="s">
        <v>151</v>
      </c>
      <c r="AV964" s="13" t="s">
        <v>151</v>
      </c>
      <c r="AW964" s="13" t="s">
        <v>31</v>
      </c>
      <c r="AX964" s="13" t="s">
        <v>75</v>
      </c>
      <c r="AY964" s="163" t="s">
        <v>143</v>
      </c>
    </row>
    <row r="965" spans="1:65" s="14" customFormat="1" x14ac:dyDescent="0.2">
      <c r="B965" s="170"/>
      <c r="D965" s="162" t="s">
        <v>152</v>
      </c>
      <c r="E965" s="171" t="s">
        <v>1</v>
      </c>
      <c r="F965" s="172" t="s">
        <v>154</v>
      </c>
      <c r="H965" s="173">
        <v>56.15</v>
      </c>
      <c r="I965" s="174"/>
      <c r="L965" s="170"/>
      <c r="M965" s="175"/>
      <c r="N965" s="176"/>
      <c r="O965" s="176"/>
      <c r="P965" s="176"/>
      <c r="Q965" s="176"/>
      <c r="R965" s="176"/>
      <c r="S965" s="176"/>
      <c r="T965" s="177"/>
      <c r="AT965" s="171" t="s">
        <v>152</v>
      </c>
      <c r="AU965" s="171" t="s">
        <v>151</v>
      </c>
      <c r="AV965" s="14" t="s">
        <v>150</v>
      </c>
      <c r="AW965" s="14" t="s">
        <v>31</v>
      </c>
      <c r="AX965" s="14" t="s">
        <v>83</v>
      </c>
      <c r="AY965" s="171" t="s">
        <v>143</v>
      </c>
    </row>
    <row r="966" spans="1:65" s="12" customFormat="1" ht="25.9" customHeight="1" x14ac:dyDescent="0.2">
      <c r="B966" s="134"/>
      <c r="D966" s="135" t="s">
        <v>74</v>
      </c>
      <c r="E966" s="136" t="s">
        <v>215</v>
      </c>
      <c r="F966" s="136" t="s">
        <v>1333</v>
      </c>
      <c r="I966" s="137"/>
      <c r="J966" s="122">
        <f>BK966</f>
        <v>0</v>
      </c>
      <c r="L966" s="134"/>
      <c r="M966" s="138"/>
      <c r="N966" s="139"/>
      <c r="O966" s="139"/>
      <c r="P966" s="140">
        <f>P967+P1012</f>
        <v>0</v>
      </c>
      <c r="Q966" s="139"/>
      <c r="R966" s="140">
        <f>R967+R1012</f>
        <v>0</v>
      </c>
      <c r="S966" s="139"/>
      <c r="T966" s="141">
        <f>T967+T1012</f>
        <v>0</v>
      </c>
      <c r="AR966" s="135" t="s">
        <v>144</v>
      </c>
      <c r="AT966" s="142" t="s">
        <v>74</v>
      </c>
      <c r="AU966" s="142" t="s">
        <v>75</v>
      </c>
      <c r="AY966" s="135" t="s">
        <v>143</v>
      </c>
      <c r="BK966" s="143">
        <f>BK967+BK1012</f>
        <v>0</v>
      </c>
    </row>
    <row r="967" spans="1:65" s="12" customFormat="1" ht="22.9" customHeight="1" x14ac:dyDescent="0.2">
      <c r="B967" s="134"/>
      <c r="D967" s="135" t="s">
        <v>74</v>
      </c>
      <c r="E967" s="144" t="s">
        <v>1334</v>
      </c>
      <c r="F967" s="144" t="s">
        <v>1335</v>
      </c>
      <c r="I967" s="137"/>
      <c r="J967" s="145">
        <f>BK967</f>
        <v>0</v>
      </c>
      <c r="L967" s="134"/>
      <c r="M967" s="138"/>
      <c r="N967" s="139"/>
      <c r="O967" s="139"/>
      <c r="P967" s="140">
        <f>SUM(P968:P1011)</f>
        <v>0</v>
      </c>
      <c r="Q967" s="139"/>
      <c r="R967" s="140">
        <f>SUM(R968:R1011)</f>
        <v>0</v>
      </c>
      <c r="S967" s="139"/>
      <c r="T967" s="141">
        <f>SUM(T968:T1011)</f>
        <v>0</v>
      </c>
      <c r="AR967" s="135" t="s">
        <v>144</v>
      </c>
      <c r="AT967" s="142" t="s">
        <v>74</v>
      </c>
      <c r="AU967" s="142" t="s">
        <v>83</v>
      </c>
      <c r="AY967" s="135" t="s">
        <v>143</v>
      </c>
      <c r="BK967" s="143">
        <f>SUM(BK968:BK1011)</f>
        <v>0</v>
      </c>
    </row>
    <row r="968" spans="1:65" s="2" customFormat="1" ht="14.45" customHeight="1" x14ac:dyDescent="0.2">
      <c r="A968" s="33"/>
      <c r="B968" s="146"/>
      <c r="C968" s="178" t="s">
        <v>1336</v>
      </c>
      <c r="D968" s="178" t="s">
        <v>215</v>
      </c>
      <c r="E968" s="179" t="s">
        <v>1337</v>
      </c>
      <c r="F968" s="180" t="s">
        <v>1338</v>
      </c>
      <c r="G968" s="181" t="s">
        <v>178</v>
      </c>
      <c r="H968" s="182">
        <v>6</v>
      </c>
      <c r="I968" s="183"/>
      <c r="J968" s="184">
        <f t="shared" ref="J968:J1011" si="10">ROUND(I968*H968,2)</f>
        <v>0</v>
      </c>
      <c r="K968" s="185"/>
      <c r="L968" s="186"/>
      <c r="M968" s="187" t="s">
        <v>1</v>
      </c>
      <c r="N968" s="188" t="s">
        <v>41</v>
      </c>
      <c r="O968" s="59"/>
      <c r="P968" s="157">
        <f t="shared" ref="P968:P1011" si="11">O968*H968</f>
        <v>0</v>
      </c>
      <c r="Q968" s="157">
        <v>0</v>
      </c>
      <c r="R968" s="157">
        <f t="shared" ref="R968:R1011" si="12">Q968*H968</f>
        <v>0</v>
      </c>
      <c r="S968" s="157">
        <v>0</v>
      </c>
      <c r="T968" s="158">
        <f t="shared" ref="T968:T1011" si="13">S968*H968</f>
        <v>0</v>
      </c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R968" s="159" t="s">
        <v>694</v>
      </c>
      <c r="AT968" s="159" t="s">
        <v>215</v>
      </c>
      <c r="AU968" s="159" t="s">
        <v>151</v>
      </c>
      <c r="AY968" s="18" t="s">
        <v>143</v>
      </c>
      <c r="BE968" s="160">
        <f t="shared" ref="BE968:BE1011" si="14">IF(N968="základná",J968,0)</f>
        <v>0</v>
      </c>
      <c r="BF968" s="160">
        <f t="shared" ref="BF968:BF1011" si="15">IF(N968="znížená",J968,0)</f>
        <v>0</v>
      </c>
      <c r="BG968" s="160">
        <f t="shared" ref="BG968:BG1011" si="16">IF(N968="zákl. prenesená",J968,0)</f>
        <v>0</v>
      </c>
      <c r="BH968" s="160">
        <f t="shared" ref="BH968:BH1011" si="17">IF(N968="zníž. prenesená",J968,0)</f>
        <v>0</v>
      </c>
      <c r="BI968" s="160">
        <f t="shared" ref="BI968:BI1011" si="18">IF(N968="nulová",J968,0)</f>
        <v>0</v>
      </c>
      <c r="BJ968" s="18" t="s">
        <v>151</v>
      </c>
      <c r="BK968" s="160">
        <f t="shared" ref="BK968:BK1011" si="19">ROUND(I968*H968,2)</f>
        <v>0</v>
      </c>
      <c r="BL968" s="18" t="s">
        <v>287</v>
      </c>
      <c r="BM968" s="159" t="s">
        <v>1339</v>
      </c>
    </row>
    <row r="969" spans="1:65" s="2" customFormat="1" ht="14.45" customHeight="1" x14ac:dyDescent="0.2">
      <c r="A969" s="33"/>
      <c r="B969" s="146"/>
      <c r="C969" s="178" t="s">
        <v>1340</v>
      </c>
      <c r="D969" s="178" t="s">
        <v>215</v>
      </c>
      <c r="E969" s="179" t="s">
        <v>1341</v>
      </c>
      <c r="F969" s="180" t="s">
        <v>1342</v>
      </c>
      <c r="G969" s="181" t="s">
        <v>178</v>
      </c>
      <c r="H969" s="182">
        <v>6</v>
      </c>
      <c r="I969" s="183"/>
      <c r="J969" s="184">
        <f t="shared" si="10"/>
        <v>0</v>
      </c>
      <c r="K969" s="185"/>
      <c r="L969" s="186"/>
      <c r="M969" s="187" t="s">
        <v>1</v>
      </c>
      <c r="N969" s="188" t="s">
        <v>41</v>
      </c>
      <c r="O969" s="59"/>
      <c r="P969" s="157">
        <f t="shared" si="11"/>
        <v>0</v>
      </c>
      <c r="Q969" s="157">
        <v>0</v>
      </c>
      <c r="R969" s="157">
        <f t="shared" si="12"/>
        <v>0</v>
      </c>
      <c r="S969" s="157">
        <v>0</v>
      </c>
      <c r="T969" s="158">
        <f t="shared" si="13"/>
        <v>0</v>
      </c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R969" s="159" t="s">
        <v>694</v>
      </c>
      <c r="AT969" s="159" t="s">
        <v>215</v>
      </c>
      <c r="AU969" s="159" t="s">
        <v>151</v>
      </c>
      <c r="AY969" s="18" t="s">
        <v>143</v>
      </c>
      <c r="BE969" s="160">
        <f t="shared" si="14"/>
        <v>0</v>
      </c>
      <c r="BF969" s="160">
        <f t="shared" si="15"/>
        <v>0</v>
      </c>
      <c r="BG969" s="160">
        <f t="shared" si="16"/>
        <v>0</v>
      </c>
      <c r="BH969" s="160">
        <f t="shared" si="17"/>
        <v>0</v>
      </c>
      <c r="BI969" s="160">
        <f t="shared" si="18"/>
        <v>0</v>
      </c>
      <c r="BJ969" s="18" t="s">
        <v>151</v>
      </c>
      <c r="BK969" s="160">
        <f t="shared" si="19"/>
        <v>0</v>
      </c>
      <c r="BL969" s="18" t="s">
        <v>287</v>
      </c>
      <c r="BM969" s="159" t="s">
        <v>1343</v>
      </c>
    </row>
    <row r="970" spans="1:65" s="2" customFormat="1" ht="24.2" customHeight="1" x14ac:dyDescent="0.2">
      <c r="A970" s="33"/>
      <c r="B970" s="146"/>
      <c r="C970" s="178" t="s">
        <v>1344</v>
      </c>
      <c r="D970" s="178" t="s">
        <v>215</v>
      </c>
      <c r="E970" s="179" t="s">
        <v>1345</v>
      </c>
      <c r="F970" s="180" t="s">
        <v>1346</v>
      </c>
      <c r="G970" s="181" t="s">
        <v>178</v>
      </c>
      <c r="H970" s="182">
        <v>3</v>
      </c>
      <c r="I970" s="183"/>
      <c r="J970" s="184">
        <f t="shared" si="10"/>
        <v>0</v>
      </c>
      <c r="K970" s="185"/>
      <c r="L970" s="186"/>
      <c r="M970" s="187" t="s">
        <v>1</v>
      </c>
      <c r="N970" s="188" t="s">
        <v>41</v>
      </c>
      <c r="O970" s="59"/>
      <c r="P970" s="157">
        <f t="shared" si="11"/>
        <v>0</v>
      </c>
      <c r="Q970" s="157">
        <v>0</v>
      </c>
      <c r="R970" s="157">
        <f t="shared" si="12"/>
        <v>0</v>
      </c>
      <c r="S970" s="157">
        <v>0</v>
      </c>
      <c r="T970" s="158">
        <f t="shared" si="13"/>
        <v>0</v>
      </c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R970" s="159" t="s">
        <v>694</v>
      </c>
      <c r="AT970" s="159" t="s">
        <v>215</v>
      </c>
      <c r="AU970" s="159" t="s">
        <v>151</v>
      </c>
      <c r="AY970" s="18" t="s">
        <v>143</v>
      </c>
      <c r="BE970" s="160">
        <f t="shared" si="14"/>
        <v>0</v>
      </c>
      <c r="BF970" s="160">
        <f t="shared" si="15"/>
        <v>0</v>
      </c>
      <c r="BG970" s="160">
        <f t="shared" si="16"/>
        <v>0</v>
      </c>
      <c r="BH970" s="160">
        <f t="shared" si="17"/>
        <v>0</v>
      </c>
      <c r="BI970" s="160">
        <f t="shared" si="18"/>
        <v>0</v>
      </c>
      <c r="BJ970" s="18" t="s">
        <v>151</v>
      </c>
      <c r="BK970" s="160">
        <f t="shared" si="19"/>
        <v>0</v>
      </c>
      <c r="BL970" s="18" t="s">
        <v>287</v>
      </c>
      <c r="BM970" s="159" t="s">
        <v>1347</v>
      </c>
    </row>
    <row r="971" spans="1:65" s="2" customFormat="1" ht="14.45" customHeight="1" x14ac:dyDescent="0.2">
      <c r="A971" s="33"/>
      <c r="B971" s="146"/>
      <c r="C971" s="178" t="s">
        <v>1348</v>
      </c>
      <c r="D971" s="178" t="s">
        <v>215</v>
      </c>
      <c r="E971" s="179" t="s">
        <v>1349</v>
      </c>
      <c r="F971" s="180" t="s">
        <v>1350</v>
      </c>
      <c r="G971" s="181" t="s">
        <v>178</v>
      </c>
      <c r="H971" s="182">
        <v>3</v>
      </c>
      <c r="I971" s="183"/>
      <c r="J971" s="184">
        <f t="shared" si="10"/>
        <v>0</v>
      </c>
      <c r="K971" s="185"/>
      <c r="L971" s="186"/>
      <c r="M971" s="187" t="s">
        <v>1</v>
      </c>
      <c r="N971" s="188" t="s">
        <v>41</v>
      </c>
      <c r="O971" s="59"/>
      <c r="P971" s="157">
        <f t="shared" si="11"/>
        <v>0</v>
      </c>
      <c r="Q971" s="157">
        <v>0</v>
      </c>
      <c r="R971" s="157">
        <f t="shared" si="12"/>
        <v>0</v>
      </c>
      <c r="S971" s="157">
        <v>0</v>
      </c>
      <c r="T971" s="158">
        <f t="shared" si="13"/>
        <v>0</v>
      </c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R971" s="159" t="s">
        <v>694</v>
      </c>
      <c r="AT971" s="159" t="s">
        <v>215</v>
      </c>
      <c r="AU971" s="159" t="s">
        <v>151</v>
      </c>
      <c r="AY971" s="18" t="s">
        <v>143</v>
      </c>
      <c r="BE971" s="160">
        <f t="shared" si="14"/>
        <v>0</v>
      </c>
      <c r="BF971" s="160">
        <f t="shared" si="15"/>
        <v>0</v>
      </c>
      <c r="BG971" s="160">
        <f t="shared" si="16"/>
        <v>0</v>
      </c>
      <c r="BH971" s="160">
        <f t="shared" si="17"/>
        <v>0</v>
      </c>
      <c r="BI971" s="160">
        <f t="shared" si="18"/>
        <v>0</v>
      </c>
      <c r="BJ971" s="18" t="s">
        <v>151</v>
      </c>
      <c r="BK971" s="160">
        <f t="shared" si="19"/>
        <v>0</v>
      </c>
      <c r="BL971" s="18" t="s">
        <v>287</v>
      </c>
      <c r="BM971" s="159" t="s">
        <v>1351</v>
      </c>
    </row>
    <row r="972" spans="1:65" s="2" customFormat="1" ht="24.2" customHeight="1" x14ac:dyDescent="0.2">
      <c r="A972" s="33"/>
      <c r="B972" s="146"/>
      <c r="C972" s="178" t="s">
        <v>1352</v>
      </c>
      <c r="D972" s="178" t="s">
        <v>215</v>
      </c>
      <c r="E972" s="179" t="s">
        <v>1353</v>
      </c>
      <c r="F972" s="180" t="s">
        <v>1354</v>
      </c>
      <c r="G972" s="181" t="s">
        <v>178</v>
      </c>
      <c r="H972" s="182">
        <v>4</v>
      </c>
      <c r="I972" s="183"/>
      <c r="J972" s="184">
        <f t="shared" si="10"/>
        <v>0</v>
      </c>
      <c r="K972" s="185"/>
      <c r="L972" s="186"/>
      <c r="M972" s="187" t="s">
        <v>1</v>
      </c>
      <c r="N972" s="188" t="s">
        <v>41</v>
      </c>
      <c r="O972" s="59"/>
      <c r="P972" s="157">
        <f t="shared" si="11"/>
        <v>0</v>
      </c>
      <c r="Q972" s="157">
        <v>0</v>
      </c>
      <c r="R972" s="157">
        <f t="shared" si="12"/>
        <v>0</v>
      </c>
      <c r="S972" s="157">
        <v>0</v>
      </c>
      <c r="T972" s="158">
        <f t="shared" si="13"/>
        <v>0</v>
      </c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R972" s="159" t="s">
        <v>694</v>
      </c>
      <c r="AT972" s="159" t="s">
        <v>215</v>
      </c>
      <c r="AU972" s="159" t="s">
        <v>151</v>
      </c>
      <c r="AY972" s="18" t="s">
        <v>143</v>
      </c>
      <c r="BE972" s="160">
        <f t="shared" si="14"/>
        <v>0</v>
      </c>
      <c r="BF972" s="160">
        <f t="shared" si="15"/>
        <v>0</v>
      </c>
      <c r="BG972" s="160">
        <f t="shared" si="16"/>
        <v>0</v>
      </c>
      <c r="BH972" s="160">
        <f t="shared" si="17"/>
        <v>0</v>
      </c>
      <c r="BI972" s="160">
        <f t="shared" si="18"/>
        <v>0</v>
      </c>
      <c r="BJ972" s="18" t="s">
        <v>151</v>
      </c>
      <c r="BK972" s="160">
        <f t="shared" si="19"/>
        <v>0</v>
      </c>
      <c r="BL972" s="18" t="s">
        <v>287</v>
      </c>
      <c r="BM972" s="159" t="s">
        <v>1355</v>
      </c>
    </row>
    <row r="973" spans="1:65" s="2" customFormat="1" ht="14.45" customHeight="1" x14ac:dyDescent="0.2">
      <c r="A973" s="33"/>
      <c r="B973" s="146"/>
      <c r="C973" s="178" t="s">
        <v>1356</v>
      </c>
      <c r="D973" s="178" t="s">
        <v>215</v>
      </c>
      <c r="E973" s="179" t="s">
        <v>1357</v>
      </c>
      <c r="F973" s="180" t="s">
        <v>1358</v>
      </c>
      <c r="G973" s="181" t="s">
        <v>178</v>
      </c>
      <c r="H973" s="182">
        <v>4</v>
      </c>
      <c r="I973" s="183"/>
      <c r="J973" s="184">
        <f t="shared" si="10"/>
        <v>0</v>
      </c>
      <c r="K973" s="185"/>
      <c r="L973" s="186"/>
      <c r="M973" s="187" t="s">
        <v>1</v>
      </c>
      <c r="N973" s="188" t="s">
        <v>41</v>
      </c>
      <c r="O973" s="59"/>
      <c r="P973" s="157">
        <f t="shared" si="11"/>
        <v>0</v>
      </c>
      <c r="Q973" s="157">
        <v>0</v>
      </c>
      <c r="R973" s="157">
        <f t="shared" si="12"/>
        <v>0</v>
      </c>
      <c r="S973" s="157">
        <v>0</v>
      </c>
      <c r="T973" s="158">
        <f t="shared" si="13"/>
        <v>0</v>
      </c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R973" s="159" t="s">
        <v>694</v>
      </c>
      <c r="AT973" s="159" t="s">
        <v>215</v>
      </c>
      <c r="AU973" s="159" t="s">
        <v>151</v>
      </c>
      <c r="AY973" s="18" t="s">
        <v>143</v>
      </c>
      <c r="BE973" s="160">
        <f t="shared" si="14"/>
        <v>0</v>
      </c>
      <c r="BF973" s="160">
        <f t="shared" si="15"/>
        <v>0</v>
      </c>
      <c r="BG973" s="160">
        <f t="shared" si="16"/>
        <v>0</v>
      </c>
      <c r="BH973" s="160">
        <f t="shared" si="17"/>
        <v>0</v>
      </c>
      <c r="BI973" s="160">
        <f t="shared" si="18"/>
        <v>0</v>
      </c>
      <c r="BJ973" s="18" t="s">
        <v>151</v>
      </c>
      <c r="BK973" s="160">
        <f t="shared" si="19"/>
        <v>0</v>
      </c>
      <c r="BL973" s="18" t="s">
        <v>287</v>
      </c>
      <c r="BM973" s="159" t="s">
        <v>1359</v>
      </c>
    </row>
    <row r="974" spans="1:65" s="2" customFormat="1" ht="24.2" customHeight="1" x14ac:dyDescent="0.2">
      <c r="A974" s="33"/>
      <c r="B974" s="146"/>
      <c r="C974" s="178" t="s">
        <v>1360</v>
      </c>
      <c r="D974" s="178" t="s">
        <v>215</v>
      </c>
      <c r="E974" s="179" t="s">
        <v>1361</v>
      </c>
      <c r="F974" s="180" t="s">
        <v>1362</v>
      </c>
      <c r="G974" s="181" t="s">
        <v>178</v>
      </c>
      <c r="H974" s="182">
        <v>0</v>
      </c>
      <c r="I974" s="183"/>
      <c r="J974" s="184">
        <f t="shared" si="10"/>
        <v>0</v>
      </c>
      <c r="K974" s="185"/>
      <c r="L974" s="186"/>
      <c r="M974" s="187" t="s">
        <v>1</v>
      </c>
      <c r="N974" s="188" t="s">
        <v>41</v>
      </c>
      <c r="O974" s="59"/>
      <c r="P974" s="157">
        <f t="shared" si="11"/>
        <v>0</v>
      </c>
      <c r="Q974" s="157">
        <v>0</v>
      </c>
      <c r="R974" s="157">
        <f t="shared" si="12"/>
        <v>0</v>
      </c>
      <c r="S974" s="157">
        <v>0</v>
      </c>
      <c r="T974" s="158">
        <f t="shared" si="13"/>
        <v>0</v>
      </c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R974" s="159" t="s">
        <v>694</v>
      </c>
      <c r="AT974" s="159" t="s">
        <v>215</v>
      </c>
      <c r="AU974" s="159" t="s">
        <v>151</v>
      </c>
      <c r="AY974" s="18" t="s">
        <v>143</v>
      </c>
      <c r="BE974" s="160">
        <f t="shared" si="14"/>
        <v>0</v>
      </c>
      <c r="BF974" s="160">
        <f t="shared" si="15"/>
        <v>0</v>
      </c>
      <c r="BG974" s="160">
        <f t="shared" si="16"/>
        <v>0</v>
      </c>
      <c r="BH974" s="160">
        <f t="shared" si="17"/>
        <v>0</v>
      </c>
      <c r="BI974" s="160">
        <f t="shared" si="18"/>
        <v>0</v>
      </c>
      <c r="BJ974" s="18" t="s">
        <v>151</v>
      </c>
      <c r="BK974" s="160">
        <f t="shared" si="19"/>
        <v>0</v>
      </c>
      <c r="BL974" s="18" t="s">
        <v>287</v>
      </c>
      <c r="BM974" s="159" t="s">
        <v>1363</v>
      </c>
    </row>
    <row r="975" spans="1:65" s="2" customFormat="1" ht="14.45" customHeight="1" x14ac:dyDescent="0.2">
      <c r="A975" s="33"/>
      <c r="B975" s="146"/>
      <c r="C975" s="178" t="s">
        <v>1364</v>
      </c>
      <c r="D975" s="178" t="s">
        <v>215</v>
      </c>
      <c r="E975" s="179" t="s">
        <v>1365</v>
      </c>
      <c r="F975" s="180" t="s">
        <v>1366</v>
      </c>
      <c r="G975" s="181" t="s">
        <v>178</v>
      </c>
      <c r="H975" s="182">
        <v>0</v>
      </c>
      <c r="I975" s="183"/>
      <c r="J975" s="184">
        <f t="shared" si="10"/>
        <v>0</v>
      </c>
      <c r="K975" s="185"/>
      <c r="L975" s="186"/>
      <c r="M975" s="187" t="s">
        <v>1</v>
      </c>
      <c r="N975" s="188" t="s">
        <v>41</v>
      </c>
      <c r="O975" s="59"/>
      <c r="P975" s="157">
        <f t="shared" si="11"/>
        <v>0</v>
      </c>
      <c r="Q975" s="157">
        <v>0</v>
      </c>
      <c r="R975" s="157">
        <f t="shared" si="12"/>
        <v>0</v>
      </c>
      <c r="S975" s="157">
        <v>0</v>
      </c>
      <c r="T975" s="158">
        <f t="shared" si="13"/>
        <v>0</v>
      </c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R975" s="159" t="s">
        <v>694</v>
      </c>
      <c r="AT975" s="159" t="s">
        <v>215</v>
      </c>
      <c r="AU975" s="159" t="s">
        <v>151</v>
      </c>
      <c r="AY975" s="18" t="s">
        <v>143</v>
      </c>
      <c r="BE975" s="160">
        <f t="shared" si="14"/>
        <v>0</v>
      </c>
      <c r="BF975" s="160">
        <f t="shared" si="15"/>
        <v>0</v>
      </c>
      <c r="BG975" s="160">
        <f t="shared" si="16"/>
        <v>0</v>
      </c>
      <c r="BH975" s="160">
        <f t="shared" si="17"/>
        <v>0</v>
      </c>
      <c r="BI975" s="160">
        <f t="shared" si="18"/>
        <v>0</v>
      </c>
      <c r="BJ975" s="18" t="s">
        <v>151</v>
      </c>
      <c r="BK975" s="160">
        <f t="shared" si="19"/>
        <v>0</v>
      </c>
      <c r="BL975" s="18" t="s">
        <v>287</v>
      </c>
      <c r="BM975" s="159" t="s">
        <v>1367</v>
      </c>
    </row>
    <row r="976" spans="1:65" s="2" customFormat="1" ht="24.2" customHeight="1" x14ac:dyDescent="0.2">
      <c r="A976" s="33"/>
      <c r="B976" s="146"/>
      <c r="C976" s="178" t="s">
        <v>1368</v>
      </c>
      <c r="D976" s="178" t="s">
        <v>215</v>
      </c>
      <c r="E976" s="179" t="s">
        <v>1369</v>
      </c>
      <c r="F976" s="180" t="s">
        <v>1370</v>
      </c>
      <c r="G976" s="181" t="s">
        <v>178</v>
      </c>
      <c r="H976" s="182">
        <v>0</v>
      </c>
      <c r="I976" s="183"/>
      <c r="J976" s="184">
        <f t="shared" si="10"/>
        <v>0</v>
      </c>
      <c r="K976" s="185"/>
      <c r="L976" s="186"/>
      <c r="M976" s="187" t="s">
        <v>1</v>
      </c>
      <c r="N976" s="188" t="s">
        <v>41</v>
      </c>
      <c r="O976" s="59"/>
      <c r="P976" s="157">
        <f t="shared" si="11"/>
        <v>0</v>
      </c>
      <c r="Q976" s="157">
        <v>0</v>
      </c>
      <c r="R976" s="157">
        <f t="shared" si="12"/>
        <v>0</v>
      </c>
      <c r="S976" s="157">
        <v>0</v>
      </c>
      <c r="T976" s="158">
        <f t="shared" si="13"/>
        <v>0</v>
      </c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R976" s="159" t="s">
        <v>694</v>
      </c>
      <c r="AT976" s="159" t="s">
        <v>215</v>
      </c>
      <c r="AU976" s="159" t="s">
        <v>151</v>
      </c>
      <c r="AY976" s="18" t="s">
        <v>143</v>
      </c>
      <c r="BE976" s="160">
        <f t="shared" si="14"/>
        <v>0</v>
      </c>
      <c r="BF976" s="160">
        <f t="shared" si="15"/>
        <v>0</v>
      </c>
      <c r="BG976" s="160">
        <f t="shared" si="16"/>
        <v>0</v>
      </c>
      <c r="BH976" s="160">
        <f t="shared" si="17"/>
        <v>0</v>
      </c>
      <c r="BI976" s="160">
        <f t="shared" si="18"/>
        <v>0</v>
      </c>
      <c r="BJ976" s="18" t="s">
        <v>151</v>
      </c>
      <c r="BK976" s="160">
        <f t="shared" si="19"/>
        <v>0</v>
      </c>
      <c r="BL976" s="18" t="s">
        <v>287</v>
      </c>
      <c r="BM976" s="159" t="s">
        <v>1371</v>
      </c>
    </row>
    <row r="977" spans="1:65" s="2" customFormat="1" ht="24.2" customHeight="1" x14ac:dyDescent="0.2">
      <c r="A977" s="33"/>
      <c r="B977" s="146"/>
      <c r="C977" s="178" t="s">
        <v>1372</v>
      </c>
      <c r="D977" s="178" t="s">
        <v>215</v>
      </c>
      <c r="E977" s="179" t="s">
        <v>1373</v>
      </c>
      <c r="F977" s="180" t="s">
        <v>1374</v>
      </c>
      <c r="G977" s="181" t="s">
        <v>178</v>
      </c>
      <c r="H977" s="182">
        <v>0</v>
      </c>
      <c r="I977" s="183"/>
      <c r="J977" s="184">
        <f t="shared" si="10"/>
        <v>0</v>
      </c>
      <c r="K977" s="185"/>
      <c r="L977" s="186"/>
      <c r="M977" s="187" t="s">
        <v>1</v>
      </c>
      <c r="N977" s="188" t="s">
        <v>41</v>
      </c>
      <c r="O977" s="59"/>
      <c r="P977" s="157">
        <f t="shared" si="11"/>
        <v>0</v>
      </c>
      <c r="Q977" s="157">
        <v>0</v>
      </c>
      <c r="R977" s="157">
        <f t="shared" si="12"/>
        <v>0</v>
      </c>
      <c r="S977" s="157">
        <v>0</v>
      </c>
      <c r="T977" s="158">
        <f t="shared" si="13"/>
        <v>0</v>
      </c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R977" s="159" t="s">
        <v>694</v>
      </c>
      <c r="AT977" s="159" t="s">
        <v>215</v>
      </c>
      <c r="AU977" s="159" t="s">
        <v>151</v>
      </c>
      <c r="AY977" s="18" t="s">
        <v>143</v>
      </c>
      <c r="BE977" s="160">
        <f t="shared" si="14"/>
        <v>0</v>
      </c>
      <c r="BF977" s="160">
        <f t="shared" si="15"/>
        <v>0</v>
      </c>
      <c r="BG977" s="160">
        <f t="shared" si="16"/>
        <v>0</v>
      </c>
      <c r="BH977" s="160">
        <f t="shared" si="17"/>
        <v>0</v>
      </c>
      <c r="BI977" s="160">
        <f t="shared" si="18"/>
        <v>0</v>
      </c>
      <c r="BJ977" s="18" t="s">
        <v>151</v>
      </c>
      <c r="BK977" s="160">
        <f t="shared" si="19"/>
        <v>0</v>
      </c>
      <c r="BL977" s="18" t="s">
        <v>287</v>
      </c>
      <c r="BM977" s="159" t="s">
        <v>1375</v>
      </c>
    </row>
    <row r="978" spans="1:65" s="2" customFormat="1" ht="14.45" customHeight="1" x14ac:dyDescent="0.2">
      <c r="A978" s="33"/>
      <c r="B978" s="146"/>
      <c r="C978" s="178" t="s">
        <v>1376</v>
      </c>
      <c r="D978" s="178" t="s">
        <v>215</v>
      </c>
      <c r="E978" s="179" t="s">
        <v>1377</v>
      </c>
      <c r="F978" s="180" t="s">
        <v>1378</v>
      </c>
      <c r="G978" s="181" t="s">
        <v>178</v>
      </c>
      <c r="H978" s="182">
        <v>0</v>
      </c>
      <c r="I978" s="183"/>
      <c r="J978" s="184">
        <f t="shared" si="10"/>
        <v>0</v>
      </c>
      <c r="K978" s="185"/>
      <c r="L978" s="186"/>
      <c r="M978" s="187" t="s">
        <v>1</v>
      </c>
      <c r="N978" s="188" t="s">
        <v>41</v>
      </c>
      <c r="O978" s="59"/>
      <c r="P978" s="157">
        <f t="shared" si="11"/>
        <v>0</v>
      </c>
      <c r="Q978" s="157">
        <v>0</v>
      </c>
      <c r="R978" s="157">
        <f t="shared" si="12"/>
        <v>0</v>
      </c>
      <c r="S978" s="157">
        <v>0</v>
      </c>
      <c r="T978" s="158">
        <f t="shared" si="13"/>
        <v>0</v>
      </c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R978" s="159" t="s">
        <v>694</v>
      </c>
      <c r="AT978" s="159" t="s">
        <v>215</v>
      </c>
      <c r="AU978" s="159" t="s">
        <v>151</v>
      </c>
      <c r="AY978" s="18" t="s">
        <v>143</v>
      </c>
      <c r="BE978" s="160">
        <f t="shared" si="14"/>
        <v>0</v>
      </c>
      <c r="BF978" s="160">
        <f t="shared" si="15"/>
        <v>0</v>
      </c>
      <c r="BG978" s="160">
        <f t="shared" si="16"/>
        <v>0</v>
      </c>
      <c r="BH978" s="160">
        <f t="shared" si="17"/>
        <v>0</v>
      </c>
      <c r="BI978" s="160">
        <f t="shared" si="18"/>
        <v>0</v>
      </c>
      <c r="BJ978" s="18" t="s">
        <v>151</v>
      </c>
      <c r="BK978" s="160">
        <f t="shared" si="19"/>
        <v>0</v>
      </c>
      <c r="BL978" s="18" t="s">
        <v>287</v>
      </c>
      <c r="BM978" s="159" t="s">
        <v>1379</v>
      </c>
    </row>
    <row r="979" spans="1:65" s="2" customFormat="1" ht="24.2" customHeight="1" x14ac:dyDescent="0.2">
      <c r="A979" s="33"/>
      <c r="B979" s="146"/>
      <c r="C979" s="178" t="s">
        <v>1380</v>
      </c>
      <c r="D979" s="178" t="s">
        <v>215</v>
      </c>
      <c r="E979" s="179" t="s">
        <v>1381</v>
      </c>
      <c r="F979" s="180" t="s">
        <v>1382</v>
      </c>
      <c r="G979" s="181" t="s">
        <v>178</v>
      </c>
      <c r="H979" s="182">
        <v>3</v>
      </c>
      <c r="I979" s="183"/>
      <c r="J979" s="184">
        <f t="shared" si="10"/>
        <v>0</v>
      </c>
      <c r="K979" s="185"/>
      <c r="L979" s="186"/>
      <c r="M979" s="187" t="s">
        <v>1</v>
      </c>
      <c r="N979" s="188" t="s">
        <v>41</v>
      </c>
      <c r="O979" s="59"/>
      <c r="P979" s="157">
        <f t="shared" si="11"/>
        <v>0</v>
      </c>
      <c r="Q979" s="157">
        <v>0</v>
      </c>
      <c r="R979" s="157">
        <f t="shared" si="12"/>
        <v>0</v>
      </c>
      <c r="S979" s="157">
        <v>0</v>
      </c>
      <c r="T979" s="158">
        <f t="shared" si="13"/>
        <v>0</v>
      </c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R979" s="159" t="s">
        <v>694</v>
      </c>
      <c r="AT979" s="159" t="s">
        <v>215</v>
      </c>
      <c r="AU979" s="159" t="s">
        <v>151</v>
      </c>
      <c r="AY979" s="18" t="s">
        <v>143</v>
      </c>
      <c r="BE979" s="160">
        <f t="shared" si="14"/>
        <v>0</v>
      </c>
      <c r="BF979" s="160">
        <f t="shared" si="15"/>
        <v>0</v>
      </c>
      <c r="BG979" s="160">
        <f t="shared" si="16"/>
        <v>0</v>
      </c>
      <c r="BH979" s="160">
        <f t="shared" si="17"/>
        <v>0</v>
      </c>
      <c r="BI979" s="160">
        <f t="shared" si="18"/>
        <v>0</v>
      </c>
      <c r="BJ979" s="18" t="s">
        <v>151</v>
      </c>
      <c r="BK979" s="160">
        <f t="shared" si="19"/>
        <v>0</v>
      </c>
      <c r="BL979" s="18" t="s">
        <v>287</v>
      </c>
      <c r="BM979" s="159" t="s">
        <v>1383</v>
      </c>
    </row>
    <row r="980" spans="1:65" s="2" customFormat="1" ht="14.45" customHeight="1" x14ac:dyDescent="0.2">
      <c r="A980" s="33"/>
      <c r="B980" s="146"/>
      <c r="C980" s="178" t="s">
        <v>1384</v>
      </c>
      <c r="D980" s="178" t="s">
        <v>215</v>
      </c>
      <c r="E980" s="179" t="s">
        <v>1385</v>
      </c>
      <c r="F980" s="180" t="s">
        <v>1386</v>
      </c>
      <c r="G980" s="181" t="s">
        <v>178</v>
      </c>
      <c r="H980" s="182">
        <v>3</v>
      </c>
      <c r="I980" s="183"/>
      <c r="J980" s="184">
        <f t="shared" si="10"/>
        <v>0</v>
      </c>
      <c r="K980" s="185"/>
      <c r="L980" s="186"/>
      <c r="M980" s="187" t="s">
        <v>1</v>
      </c>
      <c r="N980" s="188" t="s">
        <v>41</v>
      </c>
      <c r="O980" s="59"/>
      <c r="P980" s="157">
        <f t="shared" si="11"/>
        <v>0</v>
      </c>
      <c r="Q980" s="157">
        <v>0</v>
      </c>
      <c r="R980" s="157">
        <f t="shared" si="12"/>
        <v>0</v>
      </c>
      <c r="S980" s="157">
        <v>0</v>
      </c>
      <c r="T980" s="158">
        <f t="shared" si="13"/>
        <v>0</v>
      </c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R980" s="159" t="s">
        <v>694</v>
      </c>
      <c r="AT980" s="159" t="s">
        <v>215</v>
      </c>
      <c r="AU980" s="159" t="s">
        <v>151</v>
      </c>
      <c r="AY980" s="18" t="s">
        <v>143</v>
      </c>
      <c r="BE980" s="160">
        <f t="shared" si="14"/>
        <v>0</v>
      </c>
      <c r="BF980" s="160">
        <f t="shared" si="15"/>
        <v>0</v>
      </c>
      <c r="BG980" s="160">
        <f t="shared" si="16"/>
        <v>0</v>
      </c>
      <c r="BH980" s="160">
        <f t="shared" si="17"/>
        <v>0</v>
      </c>
      <c r="BI980" s="160">
        <f t="shared" si="18"/>
        <v>0</v>
      </c>
      <c r="BJ980" s="18" t="s">
        <v>151</v>
      </c>
      <c r="BK980" s="160">
        <f t="shared" si="19"/>
        <v>0</v>
      </c>
      <c r="BL980" s="18" t="s">
        <v>287</v>
      </c>
      <c r="BM980" s="159" t="s">
        <v>1387</v>
      </c>
    </row>
    <row r="981" spans="1:65" s="2" customFormat="1" ht="14.45" customHeight="1" x14ac:dyDescent="0.2">
      <c r="A981" s="33"/>
      <c r="B981" s="146"/>
      <c r="C981" s="178" t="s">
        <v>1388</v>
      </c>
      <c r="D981" s="178" t="s">
        <v>215</v>
      </c>
      <c r="E981" s="179" t="s">
        <v>1389</v>
      </c>
      <c r="F981" s="180" t="s">
        <v>1390</v>
      </c>
      <c r="G981" s="181" t="s">
        <v>178</v>
      </c>
      <c r="H981" s="182">
        <v>7</v>
      </c>
      <c r="I981" s="183"/>
      <c r="J981" s="184">
        <f t="shared" si="10"/>
        <v>0</v>
      </c>
      <c r="K981" s="185"/>
      <c r="L981" s="186"/>
      <c r="M981" s="187" t="s">
        <v>1</v>
      </c>
      <c r="N981" s="188" t="s">
        <v>41</v>
      </c>
      <c r="O981" s="59"/>
      <c r="P981" s="157">
        <f t="shared" si="11"/>
        <v>0</v>
      </c>
      <c r="Q981" s="157">
        <v>0</v>
      </c>
      <c r="R981" s="157">
        <f t="shared" si="12"/>
        <v>0</v>
      </c>
      <c r="S981" s="157">
        <v>0</v>
      </c>
      <c r="T981" s="158">
        <f t="shared" si="13"/>
        <v>0</v>
      </c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R981" s="159" t="s">
        <v>694</v>
      </c>
      <c r="AT981" s="159" t="s">
        <v>215</v>
      </c>
      <c r="AU981" s="159" t="s">
        <v>151</v>
      </c>
      <c r="AY981" s="18" t="s">
        <v>143</v>
      </c>
      <c r="BE981" s="160">
        <f t="shared" si="14"/>
        <v>0</v>
      </c>
      <c r="BF981" s="160">
        <f t="shared" si="15"/>
        <v>0</v>
      </c>
      <c r="BG981" s="160">
        <f t="shared" si="16"/>
        <v>0</v>
      </c>
      <c r="BH981" s="160">
        <f t="shared" si="17"/>
        <v>0</v>
      </c>
      <c r="BI981" s="160">
        <f t="shared" si="18"/>
        <v>0</v>
      </c>
      <c r="BJ981" s="18" t="s">
        <v>151</v>
      </c>
      <c r="BK981" s="160">
        <f t="shared" si="19"/>
        <v>0</v>
      </c>
      <c r="BL981" s="18" t="s">
        <v>287</v>
      </c>
      <c r="BM981" s="159" t="s">
        <v>1391</v>
      </c>
    </row>
    <row r="982" spans="1:65" s="2" customFormat="1" ht="14.45" customHeight="1" x14ac:dyDescent="0.2">
      <c r="A982" s="33"/>
      <c r="B982" s="146"/>
      <c r="C982" s="178" t="s">
        <v>1392</v>
      </c>
      <c r="D982" s="178" t="s">
        <v>215</v>
      </c>
      <c r="E982" s="179" t="s">
        <v>1393</v>
      </c>
      <c r="F982" s="180" t="s">
        <v>1390</v>
      </c>
      <c r="G982" s="181" t="s">
        <v>178</v>
      </c>
      <c r="H982" s="182">
        <v>7</v>
      </c>
      <c r="I982" s="183"/>
      <c r="J982" s="184">
        <f t="shared" si="10"/>
        <v>0</v>
      </c>
      <c r="K982" s="185"/>
      <c r="L982" s="186"/>
      <c r="M982" s="187" t="s">
        <v>1</v>
      </c>
      <c r="N982" s="188" t="s">
        <v>41</v>
      </c>
      <c r="O982" s="59"/>
      <c r="P982" s="157">
        <f t="shared" si="11"/>
        <v>0</v>
      </c>
      <c r="Q982" s="157">
        <v>0</v>
      </c>
      <c r="R982" s="157">
        <f t="shared" si="12"/>
        <v>0</v>
      </c>
      <c r="S982" s="157">
        <v>0</v>
      </c>
      <c r="T982" s="158">
        <f t="shared" si="13"/>
        <v>0</v>
      </c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R982" s="159" t="s">
        <v>694</v>
      </c>
      <c r="AT982" s="159" t="s">
        <v>215</v>
      </c>
      <c r="AU982" s="159" t="s">
        <v>151</v>
      </c>
      <c r="AY982" s="18" t="s">
        <v>143</v>
      </c>
      <c r="BE982" s="160">
        <f t="shared" si="14"/>
        <v>0</v>
      </c>
      <c r="BF982" s="160">
        <f t="shared" si="15"/>
        <v>0</v>
      </c>
      <c r="BG982" s="160">
        <f t="shared" si="16"/>
        <v>0</v>
      </c>
      <c r="BH982" s="160">
        <f t="shared" si="17"/>
        <v>0</v>
      </c>
      <c r="BI982" s="160">
        <f t="shared" si="18"/>
        <v>0</v>
      </c>
      <c r="BJ982" s="18" t="s">
        <v>151</v>
      </c>
      <c r="BK982" s="160">
        <f t="shared" si="19"/>
        <v>0</v>
      </c>
      <c r="BL982" s="18" t="s">
        <v>287</v>
      </c>
      <c r="BM982" s="159" t="s">
        <v>1394</v>
      </c>
    </row>
    <row r="983" spans="1:65" s="2" customFormat="1" ht="14.45" customHeight="1" x14ac:dyDescent="0.2">
      <c r="A983" s="33"/>
      <c r="B983" s="146"/>
      <c r="C983" s="178" t="s">
        <v>775</v>
      </c>
      <c r="D983" s="178" t="s">
        <v>215</v>
      </c>
      <c r="E983" s="179" t="s">
        <v>1395</v>
      </c>
      <c r="F983" s="180" t="s">
        <v>1396</v>
      </c>
      <c r="G983" s="181" t="s">
        <v>178</v>
      </c>
      <c r="H983" s="182">
        <v>0</v>
      </c>
      <c r="I983" s="183"/>
      <c r="J983" s="184">
        <f t="shared" si="10"/>
        <v>0</v>
      </c>
      <c r="K983" s="185"/>
      <c r="L983" s="186"/>
      <c r="M983" s="187" t="s">
        <v>1</v>
      </c>
      <c r="N983" s="188" t="s">
        <v>41</v>
      </c>
      <c r="O983" s="59"/>
      <c r="P983" s="157">
        <f t="shared" si="11"/>
        <v>0</v>
      </c>
      <c r="Q983" s="157">
        <v>0</v>
      </c>
      <c r="R983" s="157">
        <f t="shared" si="12"/>
        <v>0</v>
      </c>
      <c r="S983" s="157">
        <v>0</v>
      </c>
      <c r="T983" s="158">
        <f t="shared" si="13"/>
        <v>0</v>
      </c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R983" s="159" t="s">
        <v>694</v>
      </c>
      <c r="AT983" s="159" t="s">
        <v>215</v>
      </c>
      <c r="AU983" s="159" t="s">
        <v>151</v>
      </c>
      <c r="AY983" s="18" t="s">
        <v>143</v>
      </c>
      <c r="BE983" s="160">
        <f t="shared" si="14"/>
        <v>0</v>
      </c>
      <c r="BF983" s="160">
        <f t="shared" si="15"/>
        <v>0</v>
      </c>
      <c r="BG983" s="160">
        <f t="shared" si="16"/>
        <v>0</v>
      </c>
      <c r="BH983" s="160">
        <f t="shared" si="17"/>
        <v>0</v>
      </c>
      <c r="BI983" s="160">
        <f t="shared" si="18"/>
        <v>0</v>
      </c>
      <c r="BJ983" s="18" t="s">
        <v>151</v>
      </c>
      <c r="BK983" s="160">
        <f t="shared" si="19"/>
        <v>0</v>
      </c>
      <c r="BL983" s="18" t="s">
        <v>287</v>
      </c>
      <c r="BM983" s="159" t="s">
        <v>1397</v>
      </c>
    </row>
    <row r="984" spans="1:65" s="2" customFormat="1" ht="14.45" customHeight="1" x14ac:dyDescent="0.2">
      <c r="A984" s="33"/>
      <c r="B984" s="146"/>
      <c r="C984" s="178" t="s">
        <v>1398</v>
      </c>
      <c r="D984" s="178" t="s">
        <v>215</v>
      </c>
      <c r="E984" s="179" t="s">
        <v>1399</v>
      </c>
      <c r="F984" s="180" t="s">
        <v>1396</v>
      </c>
      <c r="G984" s="181" t="s">
        <v>178</v>
      </c>
      <c r="H984" s="182">
        <v>0</v>
      </c>
      <c r="I984" s="183"/>
      <c r="J984" s="184">
        <f t="shared" si="10"/>
        <v>0</v>
      </c>
      <c r="K984" s="185"/>
      <c r="L984" s="186"/>
      <c r="M984" s="187" t="s">
        <v>1</v>
      </c>
      <c r="N984" s="188" t="s">
        <v>41</v>
      </c>
      <c r="O984" s="59"/>
      <c r="P984" s="157">
        <f t="shared" si="11"/>
        <v>0</v>
      </c>
      <c r="Q984" s="157">
        <v>0</v>
      </c>
      <c r="R984" s="157">
        <f t="shared" si="12"/>
        <v>0</v>
      </c>
      <c r="S984" s="157">
        <v>0</v>
      </c>
      <c r="T984" s="158">
        <f t="shared" si="13"/>
        <v>0</v>
      </c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R984" s="159" t="s">
        <v>694</v>
      </c>
      <c r="AT984" s="159" t="s">
        <v>215</v>
      </c>
      <c r="AU984" s="159" t="s">
        <v>151</v>
      </c>
      <c r="AY984" s="18" t="s">
        <v>143</v>
      </c>
      <c r="BE984" s="160">
        <f t="shared" si="14"/>
        <v>0</v>
      </c>
      <c r="BF984" s="160">
        <f t="shared" si="15"/>
        <v>0</v>
      </c>
      <c r="BG984" s="160">
        <f t="shared" si="16"/>
        <v>0</v>
      </c>
      <c r="BH984" s="160">
        <f t="shared" si="17"/>
        <v>0</v>
      </c>
      <c r="BI984" s="160">
        <f t="shared" si="18"/>
        <v>0</v>
      </c>
      <c r="BJ984" s="18" t="s">
        <v>151</v>
      </c>
      <c r="BK984" s="160">
        <f t="shared" si="19"/>
        <v>0</v>
      </c>
      <c r="BL984" s="18" t="s">
        <v>287</v>
      </c>
      <c r="BM984" s="159" t="s">
        <v>1400</v>
      </c>
    </row>
    <row r="985" spans="1:65" s="2" customFormat="1" ht="14.45" customHeight="1" x14ac:dyDescent="0.2">
      <c r="A985" s="33"/>
      <c r="B985" s="146"/>
      <c r="C985" s="178" t="s">
        <v>1401</v>
      </c>
      <c r="D985" s="178" t="s">
        <v>215</v>
      </c>
      <c r="E985" s="179" t="s">
        <v>1402</v>
      </c>
      <c r="F985" s="180" t="s">
        <v>1403</v>
      </c>
      <c r="G985" s="181" t="s">
        <v>314</v>
      </c>
      <c r="H985" s="182">
        <v>5</v>
      </c>
      <c r="I985" s="183"/>
      <c r="J985" s="184">
        <f t="shared" si="10"/>
        <v>0</v>
      </c>
      <c r="K985" s="185"/>
      <c r="L985" s="186"/>
      <c r="M985" s="187" t="s">
        <v>1</v>
      </c>
      <c r="N985" s="188" t="s">
        <v>41</v>
      </c>
      <c r="O985" s="59"/>
      <c r="P985" s="157">
        <f t="shared" si="11"/>
        <v>0</v>
      </c>
      <c r="Q985" s="157">
        <v>0</v>
      </c>
      <c r="R985" s="157">
        <f t="shared" si="12"/>
        <v>0</v>
      </c>
      <c r="S985" s="157">
        <v>0</v>
      </c>
      <c r="T985" s="158">
        <f t="shared" si="13"/>
        <v>0</v>
      </c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R985" s="159" t="s">
        <v>694</v>
      </c>
      <c r="AT985" s="159" t="s">
        <v>215</v>
      </c>
      <c r="AU985" s="159" t="s">
        <v>151</v>
      </c>
      <c r="AY985" s="18" t="s">
        <v>143</v>
      </c>
      <c r="BE985" s="160">
        <f t="shared" si="14"/>
        <v>0</v>
      </c>
      <c r="BF985" s="160">
        <f t="shared" si="15"/>
        <v>0</v>
      </c>
      <c r="BG985" s="160">
        <f t="shared" si="16"/>
        <v>0</v>
      </c>
      <c r="BH985" s="160">
        <f t="shared" si="17"/>
        <v>0</v>
      </c>
      <c r="BI985" s="160">
        <f t="shared" si="18"/>
        <v>0</v>
      </c>
      <c r="BJ985" s="18" t="s">
        <v>151</v>
      </c>
      <c r="BK985" s="160">
        <f t="shared" si="19"/>
        <v>0</v>
      </c>
      <c r="BL985" s="18" t="s">
        <v>287</v>
      </c>
      <c r="BM985" s="159" t="s">
        <v>1404</v>
      </c>
    </row>
    <row r="986" spans="1:65" s="2" customFormat="1" ht="14.45" customHeight="1" x14ac:dyDescent="0.2">
      <c r="A986" s="33"/>
      <c r="B986" s="146"/>
      <c r="C986" s="178" t="s">
        <v>1405</v>
      </c>
      <c r="D986" s="178" t="s">
        <v>215</v>
      </c>
      <c r="E986" s="179" t="s">
        <v>1406</v>
      </c>
      <c r="F986" s="180" t="s">
        <v>1403</v>
      </c>
      <c r="G986" s="181" t="s">
        <v>314</v>
      </c>
      <c r="H986" s="182">
        <v>5</v>
      </c>
      <c r="I986" s="183"/>
      <c r="J986" s="184">
        <f t="shared" si="10"/>
        <v>0</v>
      </c>
      <c r="K986" s="185"/>
      <c r="L986" s="186"/>
      <c r="M986" s="187" t="s">
        <v>1</v>
      </c>
      <c r="N986" s="188" t="s">
        <v>41</v>
      </c>
      <c r="O986" s="59"/>
      <c r="P986" s="157">
        <f t="shared" si="11"/>
        <v>0</v>
      </c>
      <c r="Q986" s="157">
        <v>0</v>
      </c>
      <c r="R986" s="157">
        <f t="shared" si="12"/>
        <v>0</v>
      </c>
      <c r="S986" s="157">
        <v>0</v>
      </c>
      <c r="T986" s="158">
        <f t="shared" si="13"/>
        <v>0</v>
      </c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R986" s="159" t="s">
        <v>694</v>
      </c>
      <c r="AT986" s="159" t="s">
        <v>215</v>
      </c>
      <c r="AU986" s="159" t="s">
        <v>151</v>
      </c>
      <c r="AY986" s="18" t="s">
        <v>143</v>
      </c>
      <c r="BE986" s="160">
        <f t="shared" si="14"/>
        <v>0</v>
      </c>
      <c r="BF986" s="160">
        <f t="shared" si="15"/>
        <v>0</v>
      </c>
      <c r="BG986" s="160">
        <f t="shared" si="16"/>
        <v>0</v>
      </c>
      <c r="BH986" s="160">
        <f t="shared" si="17"/>
        <v>0</v>
      </c>
      <c r="BI986" s="160">
        <f t="shared" si="18"/>
        <v>0</v>
      </c>
      <c r="BJ986" s="18" t="s">
        <v>151</v>
      </c>
      <c r="BK986" s="160">
        <f t="shared" si="19"/>
        <v>0</v>
      </c>
      <c r="BL986" s="18" t="s">
        <v>287</v>
      </c>
      <c r="BM986" s="159" t="s">
        <v>1407</v>
      </c>
    </row>
    <row r="987" spans="1:65" s="2" customFormat="1" ht="14.45" customHeight="1" x14ac:dyDescent="0.2">
      <c r="A987" s="33"/>
      <c r="B987" s="146"/>
      <c r="C987" s="178" t="s">
        <v>783</v>
      </c>
      <c r="D987" s="178" t="s">
        <v>215</v>
      </c>
      <c r="E987" s="179" t="s">
        <v>1408</v>
      </c>
      <c r="F987" s="180" t="s">
        <v>1409</v>
      </c>
      <c r="G987" s="181" t="s">
        <v>178</v>
      </c>
      <c r="H987" s="182">
        <v>2</v>
      </c>
      <c r="I987" s="183"/>
      <c r="J987" s="184">
        <f t="shared" si="10"/>
        <v>0</v>
      </c>
      <c r="K987" s="185"/>
      <c r="L987" s="186"/>
      <c r="M987" s="187" t="s">
        <v>1</v>
      </c>
      <c r="N987" s="188" t="s">
        <v>41</v>
      </c>
      <c r="O987" s="59"/>
      <c r="P987" s="157">
        <f t="shared" si="11"/>
        <v>0</v>
      </c>
      <c r="Q987" s="157">
        <v>0</v>
      </c>
      <c r="R987" s="157">
        <f t="shared" si="12"/>
        <v>0</v>
      </c>
      <c r="S987" s="157">
        <v>0</v>
      </c>
      <c r="T987" s="158">
        <f t="shared" si="13"/>
        <v>0</v>
      </c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R987" s="159" t="s">
        <v>694</v>
      </c>
      <c r="AT987" s="159" t="s">
        <v>215</v>
      </c>
      <c r="AU987" s="159" t="s">
        <v>151</v>
      </c>
      <c r="AY987" s="18" t="s">
        <v>143</v>
      </c>
      <c r="BE987" s="160">
        <f t="shared" si="14"/>
        <v>0</v>
      </c>
      <c r="BF987" s="160">
        <f t="shared" si="15"/>
        <v>0</v>
      </c>
      <c r="BG987" s="160">
        <f t="shared" si="16"/>
        <v>0</v>
      </c>
      <c r="BH987" s="160">
        <f t="shared" si="17"/>
        <v>0</v>
      </c>
      <c r="BI987" s="160">
        <f t="shared" si="18"/>
        <v>0</v>
      </c>
      <c r="BJ987" s="18" t="s">
        <v>151</v>
      </c>
      <c r="BK987" s="160">
        <f t="shared" si="19"/>
        <v>0</v>
      </c>
      <c r="BL987" s="18" t="s">
        <v>287</v>
      </c>
      <c r="BM987" s="159" t="s">
        <v>1410</v>
      </c>
    </row>
    <row r="988" spans="1:65" s="2" customFormat="1" ht="14.45" customHeight="1" x14ac:dyDescent="0.2">
      <c r="A988" s="33"/>
      <c r="B988" s="146"/>
      <c r="C988" s="178" t="s">
        <v>1411</v>
      </c>
      <c r="D988" s="178" t="s">
        <v>215</v>
      </c>
      <c r="E988" s="179" t="s">
        <v>1412</v>
      </c>
      <c r="F988" s="180" t="s">
        <v>1409</v>
      </c>
      <c r="G988" s="181" t="s">
        <v>178</v>
      </c>
      <c r="H988" s="182">
        <v>2</v>
      </c>
      <c r="I988" s="183"/>
      <c r="J988" s="184">
        <f t="shared" si="10"/>
        <v>0</v>
      </c>
      <c r="K988" s="185"/>
      <c r="L988" s="186"/>
      <c r="M988" s="187" t="s">
        <v>1</v>
      </c>
      <c r="N988" s="188" t="s">
        <v>41</v>
      </c>
      <c r="O988" s="59"/>
      <c r="P988" s="157">
        <f t="shared" si="11"/>
        <v>0</v>
      </c>
      <c r="Q988" s="157">
        <v>0</v>
      </c>
      <c r="R988" s="157">
        <f t="shared" si="12"/>
        <v>0</v>
      </c>
      <c r="S988" s="157">
        <v>0</v>
      </c>
      <c r="T988" s="158">
        <f t="shared" si="13"/>
        <v>0</v>
      </c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R988" s="159" t="s">
        <v>694</v>
      </c>
      <c r="AT988" s="159" t="s">
        <v>215</v>
      </c>
      <c r="AU988" s="159" t="s">
        <v>151</v>
      </c>
      <c r="AY988" s="18" t="s">
        <v>143</v>
      </c>
      <c r="BE988" s="160">
        <f t="shared" si="14"/>
        <v>0</v>
      </c>
      <c r="BF988" s="160">
        <f t="shared" si="15"/>
        <v>0</v>
      </c>
      <c r="BG988" s="160">
        <f t="shared" si="16"/>
        <v>0</v>
      </c>
      <c r="BH988" s="160">
        <f t="shared" si="17"/>
        <v>0</v>
      </c>
      <c r="BI988" s="160">
        <f t="shared" si="18"/>
        <v>0</v>
      </c>
      <c r="BJ988" s="18" t="s">
        <v>151</v>
      </c>
      <c r="BK988" s="160">
        <f t="shared" si="19"/>
        <v>0</v>
      </c>
      <c r="BL988" s="18" t="s">
        <v>287</v>
      </c>
      <c r="BM988" s="159" t="s">
        <v>1413</v>
      </c>
    </row>
    <row r="989" spans="1:65" s="2" customFormat="1" ht="24.2" customHeight="1" x14ac:dyDescent="0.2">
      <c r="A989" s="33"/>
      <c r="B989" s="146"/>
      <c r="C989" s="178" t="s">
        <v>787</v>
      </c>
      <c r="D989" s="178" t="s">
        <v>215</v>
      </c>
      <c r="E989" s="179" t="s">
        <v>1414</v>
      </c>
      <c r="F989" s="180" t="s">
        <v>1415</v>
      </c>
      <c r="G989" s="181" t="s">
        <v>178</v>
      </c>
      <c r="H989" s="182">
        <v>0</v>
      </c>
      <c r="I989" s="183"/>
      <c r="J989" s="184">
        <f t="shared" si="10"/>
        <v>0</v>
      </c>
      <c r="K989" s="185"/>
      <c r="L989" s="186"/>
      <c r="M989" s="187" t="s">
        <v>1</v>
      </c>
      <c r="N989" s="188" t="s">
        <v>41</v>
      </c>
      <c r="O989" s="59"/>
      <c r="P989" s="157">
        <f t="shared" si="11"/>
        <v>0</v>
      </c>
      <c r="Q989" s="157">
        <v>0</v>
      </c>
      <c r="R989" s="157">
        <f t="shared" si="12"/>
        <v>0</v>
      </c>
      <c r="S989" s="157">
        <v>0</v>
      </c>
      <c r="T989" s="158">
        <f t="shared" si="13"/>
        <v>0</v>
      </c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R989" s="159" t="s">
        <v>694</v>
      </c>
      <c r="AT989" s="159" t="s">
        <v>215</v>
      </c>
      <c r="AU989" s="159" t="s">
        <v>151</v>
      </c>
      <c r="AY989" s="18" t="s">
        <v>143</v>
      </c>
      <c r="BE989" s="160">
        <f t="shared" si="14"/>
        <v>0</v>
      </c>
      <c r="BF989" s="160">
        <f t="shared" si="15"/>
        <v>0</v>
      </c>
      <c r="BG989" s="160">
        <f t="shared" si="16"/>
        <v>0</v>
      </c>
      <c r="BH989" s="160">
        <f t="shared" si="17"/>
        <v>0</v>
      </c>
      <c r="BI989" s="160">
        <f t="shared" si="18"/>
        <v>0</v>
      </c>
      <c r="BJ989" s="18" t="s">
        <v>151</v>
      </c>
      <c r="BK989" s="160">
        <f t="shared" si="19"/>
        <v>0</v>
      </c>
      <c r="BL989" s="18" t="s">
        <v>287</v>
      </c>
      <c r="BM989" s="159" t="s">
        <v>1416</v>
      </c>
    </row>
    <row r="990" spans="1:65" s="2" customFormat="1" ht="24.2" customHeight="1" x14ac:dyDescent="0.2">
      <c r="A990" s="33"/>
      <c r="B990" s="146"/>
      <c r="C990" s="178" t="s">
        <v>1417</v>
      </c>
      <c r="D990" s="178" t="s">
        <v>215</v>
      </c>
      <c r="E990" s="179" t="s">
        <v>1418</v>
      </c>
      <c r="F990" s="180" t="s">
        <v>1415</v>
      </c>
      <c r="G990" s="181" t="s">
        <v>178</v>
      </c>
      <c r="H990" s="182">
        <v>0</v>
      </c>
      <c r="I990" s="183"/>
      <c r="J990" s="184">
        <f t="shared" si="10"/>
        <v>0</v>
      </c>
      <c r="K990" s="185"/>
      <c r="L990" s="186"/>
      <c r="M990" s="187" t="s">
        <v>1</v>
      </c>
      <c r="N990" s="188" t="s">
        <v>41</v>
      </c>
      <c r="O990" s="59"/>
      <c r="P990" s="157">
        <f t="shared" si="11"/>
        <v>0</v>
      </c>
      <c r="Q990" s="157">
        <v>0</v>
      </c>
      <c r="R990" s="157">
        <f t="shared" si="12"/>
        <v>0</v>
      </c>
      <c r="S990" s="157">
        <v>0</v>
      </c>
      <c r="T990" s="158">
        <f t="shared" si="13"/>
        <v>0</v>
      </c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R990" s="159" t="s">
        <v>694</v>
      </c>
      <c r="AT990" s="159" t="s">
        <v>215</v>
      </c>
      <c r="AU990" s="159" t="s">
        <v>151</v>
      </c>
      <c r="AY990" s="18" t="s">
        <v>143</v>
      </c>
      <c r="BE990" s="160">
        <f t="shared" si="14"/>
        <v>0</v>
      </c>
      <c r="BF990" s="160">
        <f t="shared" si="15"/>
        <v>0</v>
      </c>
      <c r="BG990" s="160">
        <f t="shared" si="16"/>
        <v>0</v>
      </c>
      <c r="BH990" s="160">
        <f t="shared" si="17"/>
        <v>0</v>
      </c>
      <c r="BI990" s="160">
        <f t="shared" si="18"/>
        <v>0</v>
      </c>
      <c r="BJ990" s="18" t="s">
        <v>151</v>
      </c>
      <c r="BK990" s="160">
        <f t="shared" si="19"/>
        <v>0</v>
      </c>
      <c r="BL990" s="18" t="s">
        <v>287</v>
      </c>
      <c r="BM990" s="159" t="s">
        <v>1419</v>
      </c>
    </row>
    <row r="991" spans="1:65" s="2" customFormat="1" ht="24.2" customHeight="1" x14ac:dyDescent="0.2">
      <c r="A991" s="33"/>
      <c r="B991" s="146"/>
      <c r="C991" s="178" t="s">
        <v>791</v>
      </c>
      <c r="D991" s="178" t="s">
        <v>215</v>
      </c>
      <c r="E991" s="179" t="s">
        <v>1420</v>
      </c>
      <c r="F991" s="180" t="s">
        <v>1421</v>
      </c>
      <c r="G991" s="181" t="s">
        <v>178</v>
      </c>
      <c r="H991" s="182">
        <v>0</v>
      </c>
      <c r="I991" s="183"/>
      <c r="J991" s="184">
        <f t="shared" si="10"/>
        <v>0</v>
      </c>
      <c r="K991" s="185"/>
      <c r="L991" s="186"/>
      <c r="M991" s="187" t="s">
        <v>1</v>
      </c>
      <c r="N991" s="188" t="s">
        <v>41</v>
      </c>
      <c r="O991" s="59"/>
      <c r="P991" s="157">
        <f t="shared" si="11"/>
        <v>0</v>
      </c>
      <c r="Q991" s="157">
        <v>0</v>
      </c>
      <c r="R991" s="157">
        <f t="shared" si="12"/>
        <v>0</v>
      </c>
      <c r="S991" s="157">
        <v>0</v>
      </c>
      <c r="T991" s="158">
        <f t="shared" si="13"/>
        <v>0</v>
      </c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R991" s="159" t="s">
        <v>694</v>
      </c>
      <c r="AT991" s="159" t="s">
        <v>215</v>
      </c>
      <c r="AU991" s="159" t="s">
        <v>151</v>
      </c>
      <c r="AY991" s="18" t="s">
        <v>143</v>
      </c>
      <c r="BE991" s="160">
        <f t="shared" si="14"/>
        <v>0</v>
      </c>
      <c r="BF991" s="160">
        <f t="shared" si="15"/>
        <v>0</v>
      </c>
      <c r="BG991" s="160">
        <f t="shared" si="16"/>
        <v>0</v>
      </c>
      <c r="BH991" s="160">
        <f t="shared" si="17"/>
        <v>0</v>
      </c>
      <c r="BI991" s="160">
        <f t="shared" si="18"/>
        <v>0</v>
      </c>
      <c r="BJ991" s="18" t="s">
        <v>151</v>
      </c>
      <c r="BK991" s="160">
        <f t="shared" si="19"/>
        <v>0</v>
      </c>
      <c r="BL991" s="18" t="s">
        <v>287</v>
      </c>
      <c r="BM991" s="159" t="s">
        <v>1422</v>
      </c>
    </row>
    <row r="992" spans="1:65" s="2" customFormat="1" ht="24.2" customHeight="1" x14ac:dyDescent="0.2">
      <c r="A992" s="33"/>
      <c r="B992" s="146"/>
      <c r="C992" s="178" t="s">
        <v>1423</v>
      </c>
      <c r="D992" s="178" t="s">
        <v>215</v>
      </c>
      <c r="E992" s="179" t="s">
        <v>1424</v>
      </c>
      <c r="F992" s="180" t="s">
        <v>1421</v>
      </c>
      <c r="G992" s="181" t="s">
        <v>178</v>
      </c>
      <c r="H992" s="182">
        <v>0</v>
      </c>
      <c r="I992" s="183"/>
      <c r="J992" s="184">
        <f t="shared" si="10"/>
        <v>0</v>
      </c>
      <c r="K992" s="185"/>
      <c r="L992" s="186"/>
      <c r="M992" s="187" t="s">
        <v>1</v>
      </c>
      <c r="N992" s="188" t="s">
        <v>41</v>
      </c>
      <c r="O992" s="59"/>
      <c r="P992" s="157">
        <f t="shared" si="11"/>
        <v>0</v>
      </c>
      <c r="Q992" s="157">
        <v>0</v>
      </c>
      <c r="R992" s="157">
        <f t="shared" si="12"/>
        <v>0</v>
      </c>
      <c r="S992" s="157">
        <v>0</v>
      </c>
      <c r="T992" s="158">
        <f t="shared" si="13"/>
        <v>0</v>
      </c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R992" s="159" t="s">
        <v>694</v>
      </c>
      <c r="AT992" s="159" t="s">
        <v>215</v>
      </c>
      <c r="AU992" s="159" t="s">
        <v>151</v>
      </c>
      <c r="AY992" s="18" t="s">
        <v>143</v>
      </c>
      <c r="BE992" s="160">
        <f t="shared" si="14"/>
        <v>0</v>
      </c>
      <c r="BF992" s="160">
        <f t="shared" si="15"/>
        <v>0</v>
      </c>
      <c r="BG992" s="160">
        <f t="shared" si="16"/>
        <v>0</v>
      </c>
      <c r="BH992" s="160">
        <f t="shared" si="17"/>
        <v>0</v>
      </c>
      <c r="BI992" s="160">
        <f t="shared" si="18"/>
        <v>0</v>
      </c>
      <c r="BJ992" s="18" t="s">
        <v>151</v>
      </c>
      <c r="BK992" s="160">
        <f t="shared" si="19"/>
        <v>0</v>
      </c>
      <c r="BL992" s="18" t="s">
        <v>287</v>
      </c>
      <c r="BM992" s="159" t="s">
        <v>1425</v>
      </c>
    </row>
    <row r="993" spans="1:65" s="2" customFormat="1" ht="24.2" customHeight="1" x14ac:dyDescent="0.2">
      <c r="A993" s="33"/>
      <c r="B993" s="146"/>
      <c r="C993" s="178" t="s">
        <v>1426</v>
      </c>
      <c r="D993" s="178" t="s">
        <v>215</v>
      </c>
      <c r="E993" s="179" t="s">
        <v>1427</v>
      </c>
      <c r="F993" s="180" t="s">
        <v>1428</v>
      </c>
      <c r="G993" s="181" t="s">
        <v>178</v>
      </c>
      <c r="H993" s="182">
        <v>9</v>
      </c>
      <c r="I993" s="183"/>
      <c r="J993" s="184">
        <f t="shared" si="10"/>
        <v>0</v>
      </c>
      <c r="K993" s="185"/>
      <c r="L993" s="186"/>
      <c r="M993" s="187" t="s">
        <v>1</v>
      </c>
      <c r="N993" s="188" t="s">
        <v>41</v>
      </c>
      <c r="O993" s="59"/>
      <c r="P993" s="157">
        <f t="shared" si="11"/>
        <v>0</v>
      </c>
      <c r="Q993" s="157">
        <v>0</v>
      </c>
      <c r="R993" s="157">
        <f t="shared" si="12"/>
        <v>0</v>
      </c>
      <c r="S993" s="157">
        <v>0</v>
      </c>
      <c r="T993" s="158">
        <f t="shared" si="13"/>
        <v>0</v>
      </c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R993" s="159" t="s">
        <v>694</v>
      </c>
      <c r="AT993" s="159" t="s">
        <v>215</v>
      </c>
      <c r="AU993" s="159" t="s">
        <v>151</v>
      </c>
      <c r="AY993" s="18" t="s">
        <v>143</v>
      </c>
      <c r="BE993" s="160">
        <f t="shared" si="14"/>
        <v>0</v>
      </c>
      <c r="BF993" s="160">
        <f t="shared" si="15"/>
        <v>0</v>
      </c>
      <c r="BG993" s="160">
        <f t="shared" si="16"/>
        <v>0</v>
      </c>
      <c r="BH993" s="160">
        <f t="shared" si="17"/>
        <v>0</v>
      </c>
      <c r="BI993" s="160">
        <f t="shared" si="18"/>
        <v>0</v>
      </c>
      <c r="BJ993" s="18" t="s">
        <v>151</v>
      </c>
      <c r="BK993" s="160">
        <f t="shared" si="19"/>
        <v>0</v>
      </c>
      <c r="BL993" s="18" t="s">
        <v>287</v>
      </c>
      <c r="BM993" s="159" t="s">
        <v>1429</v>
      </c>
    </row>
    <row r="994" spans="1:65" s="2" customFormat="1" ht="24.2" customHeight="1" x14ac:dyDescent="0.2">
      <c r="A994" s="33"/>
      <c r="B994" s="146"/>
      <c r="C994" s="178" t="s">
        <v>1430</v>
      </c>
      <c r="D994" s="178" t="s">
        <v>215</v>
      </c>
      <c r="E994" s="179" t="s">
        <v>1431</v>
      </c>
      <c r="F994" s="180" t="s">
        <v>1432</v>
      </c>
      <c r="G994" s="181" t="s">
        <v>314</v>
      </c>
      <c r="H994" s="182">
        <v>130</v>
      </c>
      <c r="I994" s="183"/>
      <c r="J994" s="184">
        <f t="shared" si="10"/>
        <v>0</v>
      </c>
      <c r="K994" s="185"/>
      <c r="L994" s="186"/>
      <c r="M994" s="187" t="s">
        <v>1</v>
      </c>
      <c r="N994" s="188" t="s">
        <v>41</v>
      </c>
      <c r="O994" s="59"/>
      <c r="P994" s="157">
        <f t="shared" si="11"/>
        <v>0</v>
      </c>
      <c r="Q994" s="157">
        <v>0</v>
      </c>
      <c r="R994" s="157">
        <f t="shared" si="12"/>
        <v>0</v>
      </c>
      <c r="S994" s="157">
        <v>0</v>
      </c>
      <c r="T994" s="158">
        <f t="shared" si="13"/>
        <v>0</v>
      </c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R994" s="159" t="s">
        <v>694</v>
      </c>
      <c r="AT994" s="159" t="s">
        <v>215</v>
      </c>
      <c r="AU994" s="159" t="s">
        <v>151</v>
      </c>
      <c r="AY994" s="18" t="s">
        <v>143</v>
      </c>
      <c r="BE994" s="160">
        <f t="shared" si="14"/>
        <v>0</v>
      </c>
      <c r="BF994" s="160">
        <f t="shared" si="15"/>
        <v>0</v>
      </c>
      <c r="BG994" s="160">
        <f t="shared" si="16"/>
        <v>0</v>
      </c>
      <c r="BH994" s="160">
        <f t="shared" si="17"/>
        <v>0</v>
      </c>
      <c r="BI994" s="160">
        <f t="shared" si="18"/>
        <v>0</v>
      </c>
      <c r="BJ994" s="18" t="s">
        <v>151</v>
      </c>
      <c r="BK994" s="160">
        <f t="shared" si="19"/>
        <v>0</v>
      </c>
      <c r="BL994" s="18" t="s">
        <v>287</v>
      </c>
      <c r="BM994" s="159" t="s">
        <v>1433</v>
      </c>
    </row>
    <row r="995" spans="1:65" s="2" customFormat="1" ht="24.2" customHeight="1" x14ac:dyDescent="0.2">
      <c r="A995" s="33"/>
      <c r="B995" s="146"/>
      <c r="C995" s="178" t="s">
        <v>799</v>
      </c>
      <c r="D995" s="178" t="s">
        <v>215</v>
      </c>
      <c r="E995" s="179" t="s">
        <v>1434</v>
      </c>
      <c r="F995" s="180" t="s">
        <v>1435</v>
      </c>
      <c r="G995" s="181" t="s">
        <v>314</v>
      </c>
      <c r="H995" s="182">
        <v>0</v>
      </c>
      <c r="I995" s="183"/>
      <c r="J995" s="184">
        <f t="shared" si="10"/>
        <v>0</v>
      </c>
      <c r="K995" s="185"/>
      <c r="L995" s="186"/>
      <c r="M995" s="187" t="s">
        <v>1</v>
      </c>
      <c r="N995" s="188" t="s">
        <v>41</v>
      </c>
      <c r="O995" s="59"/>
      <c r="P995" s="157">
        <f t="shared" si="11"/>
        <v>0</v>
      </c>
      <c r="Q995" s="157">
        <v>0</v>
      </c>
      <c r="R995" s="157">
        <f t="shared" si="12"/>
        <v>0</v>
      </c>
      <c r="S995" s="157">
        <v>0</v>
      </c>
      <c r="T995" s="158">
        <f t="shared" si="13"/>
        <v>0</v>
      </c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R995" s="159" t="s">
        <v>694</v>
      </c>
      <c r="AT995" s="159" t="s">
        <v>215</v>
      </c>
      <c r="AU995" s="159" t="s">
        <v>151</v>
      </c>
      <c r="AY995" s="18" t="s">
        <v>143</v>
      </c>
      <c r="BE995" s="160">
        <f t="shared" si="14"/>
        <v>0</v>
      </c>
      <c r="BF995" s="160">
        <f t="shared" si="15"/>
        <v>0</v>
      </c>
      <c r="BG995" s="160">
        <f t="shared" si="16"/>
        <v>0</v>
      </c>
      <c r="BH995" s="160">
        <f t="shared" si="17"/>
        <v>0</v>
      </c>
      <c r="BI995" s="160">
        <f t="shared" si="18"/>
        <v>0</v>
      </c>
      <c r="BJ995" s="18" t="s">
        <v>151</v>
      </c>
      <c r="BK995" s="160">
        <f t="shared" si="19"/>
        <v>0</v>
      </c>
      <c r="BL995" s="18" t="s">
        <v>287</v>
      </c>
      <c r="BM995" s="159" t="s">
        <v>1436</v>
      </c>
    </row>
    <row r="996" spans="1:65" s="2" customFormat="1" ht="24.2" customHeight="1" x14ac:dyDescent="0.2">
      <c r="A996" s="33"/>
      <c r="B996" s="146"/>
      <c r="C996" s="178" t="s">
        <v>1437</v>
      </c>
      <c r="D996" s="178" t="s">
        <v>215</v>
      </c>
      <c r="E996" s="179" t="s">
        <v>1438</v>
      </c>
      <c r="F996" s="180" t="s">
        <v>1439</v>
      </c>
      <c r="G996" s="181" t="s">
        <v>314</v>
      </c>
      <c r="H996" s="182">
        <v>130</v>
      </c>
      <c r="I996" s="183"/>
      <c r="J996" s="184">
        <f t="shared" si="10"/>
        <v>0</v>
      </c>
      <c r="K996" s="185"/>
      <c r="L996" s="186"/>
      <c r="M996" s="187" t="s">
        <v>1</v>
      </c>
      <c r="N996" s="188" t="s">
        <v>41</v>
      </c>
      <c r="O996" s="59"/>
      <c r="P996" s="157">
        <f t="shared" si="11"/>
        <v>0</v>
      </c>
      <c r="Q996" s="157">
        <v>0</v>
      </c>
      <c r="R996" s="157">
        <f t="shared" si="12"/>
        <v>0</v>
      </c>
      <c r="S996" s="157">
        <v>0</v>
      </c>
      <c r="T996" s="158">
        <f t="shared" si="13"/>
        <v>0</v>
      </c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R996" s="159" t="s">
        <v>694</v>
      </c>
      <c r="AT996" s="159" t="s">
        <v>215</v>
      </c>
      <c r="AU996" s="159" t="s">
        <v>151</v>
      </c>
      <c r="AY996" s="18" t="s">
        <v>143</v>
      </c>
      <c r="BE996" s="160">
        <f t="shared" si="14"/>
        <v>0</v>
      </c>
      <c r="BF996" s="160">
        <f t="shared" si="15"/>
        <v>0</v>
      </c>
      <c r="BG996" s="160">
        <f t="shared" si="16"/>
        <v>0</v>
      </c>
      <c r="BH996" s="160">
        <f t="shared" si="17"/>
        <v>0</v>
      </c>
      <c r="BI996" s="160">
        <f t="shared" si="18"/>
        <v>0</v>
      </c>
      <c r="BJ996" s="18" t="s">
        <v>151</v>
      </c>
      <c r="BK996" s="160">
        <f t="shared" si="19"/>
        <v>0</v>
      </c>
      <c r="BL996" s="18" t="s">
        <v>287</v>
      </c>
      <c r="BM996" s="159" t="s">
        <v>1440</v>
      </c>
    </row>
    <row r="997" spans="1:65" s="2" customFormat="1" ht="24.2" customHeight="1" x14ac:dyDescent="0.2">
      <c r="A997" s="33"/>
      <c r="B997" s="146"/>
      <c r="C997" s="178" t="s">
        <v>803</v>
      </c>
      <c r="D997" s="178" t="s">
        <v>215</v>
      </c>
      <c r="E997" s="179" t="s">
        <v>1441</v>
      </c>
      <c r="F997" s="180" t="s">
        <v>1442</v>
      </c>
      <c r="G997" s="181" t="s">
        <v>314</v>
      </c>
      <c r="H997" s="182">
        <v>50</v>
      </c>
      <c r="I997" s="183"/>
      <c r="J997" s="184">
        <f t="shared" si="10"/>
        <v>0</v>
      </c>
      <c r="K997" s="185"/>
      <c r="L997" s="186"/>
      <c r="M997" s="187" t="s">
        <v>1</v>
      </c>
      <c r="N997" s="188" t="s">
        <v>41</v>
      </c>
      <c r="O997" s="59"/>
      <c r="P997" s="157">
        <f t="shared" si="11"/>
        <v>0</v>
      </c>
      <c r="Q997" s="157">
        <v>0</v>
      </c>
      <c r="R997" s="157">
        <f t="shared" si="12"/>
        <v>0</v>
      </c>
      <c r="S997" s="157">
        <v>0</v>
      </c>
      <c r="T997" s="158">
        <f t="shared" si="13"/>
        <v>0</v>
      </c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R997" s="159" t="s">
        <v>694</v>
      </c>
      <c r="AT997" s="159" t="s">
        <v>215</v>
      </c>
      <c r="AU997" s="159" t="s">
        <v>151</v>
      </c>
      <c r="AY997" s="18" t="s">
        <v>143</v>
      </c>
      <c r="BE997" s="160">
        <f t="shared" si="14"/>
        <v>0</v>
      </c>
      <c r="BF997" s="160">
        <f t="shared" si="15"/>
        <v>0</v>
      </c>
      <c r="BG997" s="160">
        <f t="shared" si="16"/>
        <v>0</v>
      </c>
      <c r="BH997" s="160">
        <f t="shared" si="17"/>
        <v>0</v>
      </c>
      <c r="BI997" s="160">
        <f t="shared" si="18"/>
        <v>0</v>
      </c>
      <c r="BJ997" s="18" t="s">
        <v>151</v>
      </c>
      <c r="BK997" s="160">
        <f t="shared" si="19"/>
        <v>0</v>
      </c>
      <c r="BL997" s="18" t="s">
        <v>287</v>
      </c>
      <c r="BM997" s="159" t="s">
        <v>1443</v>
      </c>
    </row>
    <row r="998" spans="1:65" s="2" customFormat="1" ht="24.2" customHeight="1" x14ac:dyDescent="0.2">
      <c r="A998" s="33"/>
      <c r="B998" s="146"/>
      <c r="C998" s="178" t="s">
        <v>1444</v>
      </c>
      <c r="D998" s="178" t="s">
        <v>215</v>
      </c>
      <c r="E998" s="179" t="s">
        <v>1445</v>
      </c>
      <c r="F998" s="180" t="s">
        <v>1446</v>
      </c>
      <c r="G998" s="181" t="s">
        <v>314</v>
      </c>
      <c r="H998" s="182">
        <v>50</v>
      </c>
      <c r="I998" s="183"/>
      <c r="J998" s="184">
        <f t="shared" si="10"/>
        <v>0</v>
      </c>
      <c r="K998" s="185"/>
      <c r="L998" s="186"/>
      <c r="M998" s="187" t="s">
        <v>1</v>
      </c>
      <c r="N998" s="188" t="s">
        <v>41</v>
      </c>
      <c r="O998" s="59"/>
      <c r="P998" s="157">
        <f t="shared" si="11"/>
        <v>0</v>
      </c>
      <c r="Q998" s="157">
        <v>0</v>
      </c>
      <c r="R998" s="157">
        <f t="shared" si="12"/>
        <v>0</v>
      </c>
      <c r="S998" s="157">
        <v>0</v>
      </c>
      <c r="T998" s="158">
        <f t="shared" si="13"/>
        <v>0</v>
      </c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R998" s="159" t="s">
        <v>694</v>
      </c>
      <c r="AT998" s="159" t="s">
        <v>215</v>
      </c>
      <c r="AU998" s="159" t="s">
        <v>151</v>
      </c>
      <c r="AY998" s="18" t="s">
        <v>143</v>
      </c>
      <c r="BE998" s="160">
        <f t="shared" si="14"/>
        <v>0</v>
      </c>
      <c r="BF998" s="160">
        <f t="shared" si="15"/>
        <v>0</v>
      </c>
      <c r="BG998" s="160">
        <f t="shared" si="16"/>
        <v>0</v>
      </c>
      <c r="BH998" s="160">
        <f t="shared" si="17"/>
        <v>0</v>
      </c>
      <c r="BI998" s="160">
        <f t="shared" si="18"/>
        <v>0</v>
      </c>
      <c r="BJ998" s="18" t="s">
        <v>151</v>
      </c>
      <c r="BK998" s="160">
        <f t="shared" si="19"/>
        <v>0</v>
      </c>
      <c r="BL998" s="18" t="s">
        <v>287</v>
      </c>
      <c r="BM998" s="159" t="s">
        <v>1447</v>
      </c>
    </row>
    <row r="999" spans="1:65" s="2" customFormat="1" ht="24.2" customHeight="1" x14ac:dyDescent="0.2">
      <c r="A999" s="33"/>
      <c r="B999" s="146"/>
      <c r="C999" s="178" t="s">
        <v>807</v>
      </c>
      <c r="D999" s="178" t="s">
        <v>215</v>
      </c>
      <c r="E999" s="179" t="s">
        <v>1448</v>
      </c>
      <c r="F999" s="180" t="s">
        <v>1449</v>
      </c>
      <c r="G999" s="181" t="s">
        <v>314</v>
      </c>
      <c r="H999" s="182">
        <v>15</v>
      </c>
      <c r="I999" s="183"/>
      <c r="J999" s="184">
        <f t="shared" si="10"/>
        <v>0</v>
      </c>
      <c r="K999" s="185"/>
      <c r="L999" s="186"/>
      <c r="M999" s="187" t="s">
        <v>1</v>
      </c>
      <c r="N999" s="188" t="s">
        <v>41</v>
      </c>
      <c r="O999" s="59"/>
      <c r="P999" s="157">
        <f t="shared" si="11"/>
        <v>0</v>
      </c>
      <c r="Q999" s="157">
        <v>0</v>
      </c>
      <c r="R999" s="157">
        <f t="shared" si="12"/>
        <v>0</v>
      </c>
      <c r="S999" s="157">
        <v>0</v>
      </c>
      <c r="T999" s="158">
        <f t="shared" si="13"/>
        <v>0</v>
      </c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R999" s="159" t="s">
        <v>694</v>
      </c>
      <c r="AT999" s="159" t="s">
        <v>215</v>
      </c>
      <c r="AU999" s="159" t="s">
        <v>151</v>
      </c>
      <c r="AY999" s="18" t="s">
        <v>143</v>
      </c>
      <c r="BE999" s="160">
        <f t="shared" si="14"/>
        <v>0</v>
      </c>
      <c r="BF999" s="160">
        <f t="shared" si="15"/>
        <v>0</v>
      </c>
      <c r="BG999" s="160">
        <f t="shared" si="16"/>
        <v>0</v>
      </c>
      <c r="BH999" s="160">
        <f t="shared" si="17"/>
        <v>0</v>
      </c>
      <c r="BI999" s="160">
        <f t="shared" si="18"/>
        <v>0</v>
      </c>
      <c r="BJ999" s="18" t="s">
        <v>151</v>
      </c>
      <c r="BK999" s="160">
        <f t="shared" si="19"/>
        <v>0</v>
      </c>
      <c r="BL999" s="18" t="s">
        <v>287</v>
      </c>
      <c r="BM999" s="159" t="s">
        <v>1450</v>
      </c>
    </row>
    <row r="1000" spans="1:65" s="2" customFormat="1" ht="24.2" customHeight="1" x14ac:dyDescent="0.2">
      <c r="A1000" s="33"/>
      <c r="B1000" s="146"/>
      <c r="C1000" s="178" t="s">
        <v>1451</v>
      </c>
      <c r="D1000" s="178" t="s">
        <v>215</v>
      </c>
      <c r="E1000" s="179" t="s">
        <v>1452</v>
      </c>
      <c r="F1000" s="180" t="s">
        <v>1453</v>
      </c>
      <c r="G1000" s="181" t="s">
        <v>314</v>
      </c>
      <c r="H1000" s="182">
        <v>15</v>
      </c>
      <c r="I1000" s="183"/>
      <c r="J1000" s="184">
        <f t="shared" si="10"/>
        <v>0</v>
      </c>
      <c r="K1000" s="185"/>
      <c r="L1000" s="186"/>
      <c r="M1000" s="187" t="s">
        <v>1</v>
      </c>
      <c r="N1000" s="188" t="s">
        <v>41</v>
      </c>
      <c r="O1000" s="59"/>
      <c r="P1000" s="157">
        <f t="shared" si="11"/>
        <v>0</v>
      </c>
      <c r="Q1000" s="157">
        <v>0</v>
      </c>
      <c r="R1000" s="157">
        <f t="shared" si="12"/>
        <v>0</v>
      </c>
      <c r="S1000" s="157">
        <v>0</v>
      </c>
      <c r="T1000" s="158">
        <f t="shared" si="13"/>
        <v>0</v>
      </c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R1000" s="159" t="s">
        <v>694</v>
      </c>
      <c r="AT1000" s="159" t="s">
        <v>215</v>
      </c>
      <c r="AU1000" s="159" t="s">
        <v>151</v>
      </c>
      <c r="AY1000" s="18" t="s">
        <v>143</v>
      </c>
      <c r="BE1000" s="160">
        <f t="shared" si="14"/>
        <v>0</v>
      </c>
      <c r="BF1000" s="160">
        <f t="shared" si="15"/>
        <v>0</v>
      </c>
      <c r="BG1000" s="160">
        <f t="shared" si="16"/>
        <v>0</v>
      </c>
      <c r="BH1000" s="160">
        <f t="shared" si="17"/>
        <v>0</v>
      </c>
      <c r="BI1000" s="160">
        <f t="shared" si="18"/>
        <v>0</v>
      </c>
      <c r="BJ1000" s="18" t="s">
        <v>151</v>
      </c>
      <c r="BK1000" s="160">
        <f t="shared" si="19"/>
        <v>0</v>
      </c>
      <c r="BL1000" s="18" t="s">
        <v>287</v>
      </c>
      <c r="BM1000" s="159" t="s">
        <v>1454</v>
      </c>
    </row>
    <row r="1001" spans="1:65" s="2" customFormat="1" ht="14.45" customHeight="1" x14ac:dyDescent="0.2">
      <c r="A1001" s="33"/>
      <c r="B1001" s="146"/>
      <c r="C1001" s="178" t="s">
        <v>811</v>
      </c>
      <c r="D1001" s="178" t="s">
        <v>215</v>
      </c>
      <c r="E1001" s="179" t="s">
        <v>1455</v>
      </c>
      <c r="F1001" s="180" t="s">
        <v>1456</v>
      </c>
      <c r="G1001" s="181" t="s">
        <v>314</v>
      </c>
      <c r="H1001" s="182">
        <v>60</v>
      </c>
      <c r="I1001" s="183"/>
      <c r="J1001" s="184">
        <f t="shared" si="10"/>
        <v>0</v>
      </c>
      <c r="K1001" s="185"/>
      <c r="L1001" s="186"/>
      <c r="M1001" s="187" t="s">
        <v>1</v>
      </c>
      <c r="N1001" s="188" t="s">
        <v>41</v>
      </c>
      <c r="O1001" s="59"/>
      <c r="P1001" s="157">
        <f t="shared" si="11"/>
        <v>0</v>
      </c>
      <c r="Q1001" s="157">
        <v>0</v>
      </c>
      <c r="R1001" s="157">
        <f t="shared" si="12"/>
        <v>0</v>
      </c>
      <c r="S1001" s="157">
        <v>0</v>
      </c>
      <c r="T1001" s="158">
        <f t="shared" si="13"/>
        <v>0</v>
      </c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  <c r="AR1001" s="159" t="s">
        <v>694</v>
      </c>
      <c r="AT1001" s="159" t="s">
        <v>215</v>
      </c>
      <c r="AU1001" s="159" t="s">
        <v>151</v>
      </c>
      <c r="AY1001" s="18" t="s">
        <v>143</v>
      </c>
      <c r="BE1001" s="160">
        <f t="shared" si="14"/>
        <v>0</v>
      </c>
      <c r="BF1001" s="160">
        <f t="shared" si="15"/>
        <v>0</v>
      </c>
      <c r="BG1001" s="160">
        <f t="shared" si="16"/>
        <v>0</v>
      </c>
      <c r="BH1001" s="160">
        <f t="shared" si="17"/>
        <v>0</v>
      </c>
      <c r="BI1001" s="160">
        <f t="shared" si="18"/>
        <v>0</v>
      </c>
      <c r="BJ1001" s="18" t="s">
        <v>151</v>
      </c>
      <c r="BK1001" s="160">
        <f t="shared" si="19"/>
        <v>0</v>
      </c>
      <c r="BL1001" s="18" t="s">
        <v>287</v>
      </c>
      <c r="BM1001" s="159" t="s">
        <v>1457</v>
      </c>
    </row>
    <row r="1002" spans="1:65" s="2" customFormat="1" ht="14.45" customHeight="1" x14ac:dyDescent="0.2">
      <c r="A1002" s="33"/>
      <c r="B1002" s="146"/>
      <c r="C1002" s="178" t="s">
        <v>1458</v>
      </c>
      <c r="D1002" s="178" t="s">
        <v>215</v>
      </c>
      <c r="E1002" s="179" t="s">
        <v>1459</v>
      </c>
      <c r="F1002" s="180" t="s">
        <v>1460</v>
      </c>
      <c r="G1002" s="181" t="s">
        <v>314</v>
      </c>
      <c r="H1002" s="182">
        <v>60</v>
      </c>
      <c r="I1002" s="183"/>
      <c r="J1002" s="184">
        <f t="shared" si="10"/>
        <v>0</v>
      </c>
      <c r="K1002" s="185"/>
      <c r="L1002" s="186"/>
      <c r="M1002" s="187" t="s">
        <v>1</v>
      </c>
      <c r="N1002" s="188" t="s">
        <v>41</v>
      </c>
      <c r="O1002" s="59"/>
      <c r="P1002" s="157">
        <f t="shared" si="11"/>
        <v>0</v>
      </c>
      <c r="Q1002" s="157">
        <v>0</v>
      </c>
      <c r="R1002" s="157">
        <f t="shared" si="12"/>
        <v>0</v>
      </c>
      <c r="S1002" s="157">
        <v>0</v>
      </c>
      <c r="T1002" s="158">
        <f t="shared" si="13"/>
        <v>0</v>
      </c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R1002" s="159" t="s">
        <v>694</v>
      </c>
      <c r="AT1002" s="159" t="s">
        <v>215</v>
      </c>
      <c r="AU1002" s="159" t="s">
        <v>151</v>
      </c>
      <c r="AY1002" s="18" t="s">
        <v>143</v>
      </c>
      <c r="BE1002" s="160">
        <f t="shared" si="14"/>
        <v>0</v>
      </c>
      <c r="BF1002" s="160">
        <f t="shared" si="15"/>
        <v>0</v>
      </c>
      <c r="BG1002" s="160">
        <f t="shared" si="16"/>
        <v>0</v>
      </c>
      <c r="BH1002" s="160">
        <f t="shared" si="17"/>
        <v>0</v>
      </c>
      <c r="BI1002" s="160">
        <f t="shared" si="18"/>
        <v>0</v>
      </c>
      <c r="BJ1002" s="18" t="s">
        <v>151</v>
      </c>
      <c r="BK1002" s="160">
        <f t="shared" si="19"/>
        <v>0</v>
      </c>
      <c r="BL1002" s="18" t="s">
        <v>287</v>
      </c>
      <c r="BM1002" s="159" t="s">
        <v>1461</v>
      </c>
    </row>
    <row r="1003" spans="1:65" s="2" customFormat="1" ht="14.45" customHeight="1" x14ac:dyDescent="0.2">
      <c r="A1003" s="33"/>
      <c r="B1003" s="146"/>
      <c r="C1003" s="178" t="s">
        <v>1462</v>
      </c>
      <c r="D1003" s="178" t="s">
        <v>215</v>
      </c>
      <c r="E1003" s="179" t="s">
        <v>1463</v>
      </c>
      <c r="F1003" s="180" t="s">
        <v>1464</v>
      </c>
      <c r="G1003" s="181" t="s">
        <v>178</v>
      </c>
      <c r="H1003" s="182">
        <v>1</v>
      </c>
      <c r="I1003" s="183"/>
      <c r="J1003" s="184">
        <f t="shared" si="10"/>
        <v>0</v>
      </c>
      <c r="K1003" s="185"/>
      <c r="L1003" s="186"/>
      <c r="M1003" s="187" t="s">
        <v>1</v>
      </c>
      <c r="N1003" s="188" t="s">
        <v>41</v>
      </c>
      <c r="O1003" s="59"/>
      <c r="P1003" s="157">
        <f t="shared" si="11"/>
        <v>0</v>
      </c>
      <c r="Q1003" s="157">
        <v>0</v>
      </c>
      <c r="R1003" s="157">
        <f t="shared" si="12"/>
        <v>0</v>
      </c>
      <c r="S1003" s="157">
        <v>0</v>
      </c>
      <c r="T1003" s="158">
        <f t="shared" si="13"/>
        <v>0</v>
      </c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R1003" s="159" t="s">
        <v>694</v>
      </c>
      <c r="AT1003" s="159" t="s">
        <v>215</v>
      </c>
      <c r="AU1003" s="159" t="s">
        <v>151</v>
      </c>
      <c r="AY1003" s="18" t="s">
        <v>143</v>
      </c>
      <c r="BE1003" s="160">
        <f t="shared" si="14"/>
        <v>0</v>
      </c>
      <c r="BF1003" s="160">
        <f t="shared" si="15"/>
        <v>0</v>
      </c>
      <c r="BG1003" s="160">
        <f t="shared" si="16"/>
        <v>0</v>
      </c>
      <c r="BH1003" s="160">
        <f t="shared" si="17"/>
        <v>0</v>
      </c>
      <c r="BI1003" s="160">
        <f t="shared" si="18"/>
        <v>0</v>
      </c>
      <c r="BJ1003" s="18" t="s">
        <v>151</v>
      </c>
      <c r="BK1003" s="160">
        <f t="shared" si="19"/>
        <v>0</v>
      </c>
      <c r="BL1003" s="18" t="s">
        <v>287</v>
      </c>
      <c r="BM1003" s="159" t="s">
        <v>1465</v>
      </c>
    </row>
    <row r="1004" spans="1:65" s="2" customFormat="1" ht="24.2" customHeight="1" x14ac:dyDescent="0.2">
      <c r="A1004" s="33"/>
      <c r="B1004" s="146"/>
      <c r="C1004" s="178" t="s">
        <v>1466</v>
      </c>
      <c r="D1004" s="178" t="s">
        <v>215</v>
      </c>
      <c r="E1004" s="179" t="s">
        <v>1467</v>
      </c>
      <c r="F1004" s="180" t="s">
        <v>1468</v>
      </c>
      <c r="G1004" s="181" t="s">
        <v>178</v>
      </c>
      <c r="H1004" s="182">
        <v>1</v>
      </c>
      <c r="I1004" s="183"/>
      <c r="J1004" s="184">
        <f t="shared" si="10"/>
        <v>0</v>
      </c>
      <c r="K1004" s="185"/>
      <c r="L1004" s="186"/>
      <c r="M1004" s="187" t="s">
        <v>1</v>
      </c>
      <c r="N1004" s="188" t="s">
        <v>41</v>
      </c>
      <c r="O1004" s="59"/>
      <c r="P1004" s="157">
        <f t="shared" si="11"/>
        <v>0</v>
      </c>
      <c r="Q1004" s="157">
        <v>0</v>
      </c>
      <c r="R1004" s="157">
        <f t="shared" si="12"/>
        <v>0</v>
      </c>
      <c r="S1004" s="157">
        <v>0</v>
      </c>
      <c r="T1004" s="158">
        <f t="shared" si="13"/>
        <v>0</v>
      </c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R1004" s="159" t="s">
        <v>694</v>
      </c>
      <c r="AT1004" s="159" t="s">
        <v>215</v>
      </c>
      <c r="AU1004" s="159" t="s">
        <v>151</v>
      </c>
      <c r="AY1004" s="18" t="s">
        <v>143</v>
      </c>
      <c r="BE1004" s="160">
        <f t="shared" si="14"/>
        <v>0</v>
      </c>
      <c r="BF1004" s="160">
        <f t="shared" si="15"/>
        <v>0</v>
      </c>
      <c r="BG1004" s="160">
        <f t="shared" si="16"/>
        <v>0</v>
      </c>
      <c r="BH1004" s="160">
        <f t="shared" si="17"/>
        <v>0</v>
      </c>
      <c r="BI1004" s="160">
        <f t="shared" si="18"/>
        <v>0</v>
      </c>
      <c r="BJ1004" s="18" t="s">
        <v>151</v>
      </c>
      <c r="BK1004" s="160">
        <f t="shared" si="19"/>
        <v>0</v>
      </c>
      <c r="BL1004" s="18" t="s">
        <v>287</v>
      </c>
      <c r="BM1004" s="159" t="s">
        <v>1469</v>
      </c>
    </row>
    <row r="1005" spans="1:65" s="2" customFormat="1" ht="24.2" customHeight="1" x14ac:dyDescent="0.2">
      <c r="A1005" s="33"/>
      <c r="B1005" s="146"/>
      <c r="C1005" s="178" t="s">
        <v>819</v>
      </c>
      <c r="D1005" s="178" t="s">
        <v>215</v>
      </c>
      <c r="E1005" s="179" t="s">
        <v>1470</v>
      </c>
      <c r="F1005" s="180" t="s">
        <v>1471</v>
      </c>
      <c r="G1005" s="181" t="s">
        <v>178</v>
      </c>
      <c r="H1005" s="182">
        <v>1</v>
      </c>
      <c r="I1005" s="183"/>
      <c r="J1005" s="184">
        <f t="shared" si="10"/>
        <v>0</v>
      </c>
      <c r="K1005" s="185"/>
      <c r="L1005" s="186"/>
      <c r="M1005" s="187" t="s">
        <v>1</v>
      </c>
      <c r="N1005" s="188" t="s">
        <v>41</v>
      </c>
      <c r="O1005" s="59"/>
      <c r="P1005" s="157">
        <f t="shared" si="11"/>
        <v>0</v>
      </c>
      <c r="Q1005" s="157">
        <v>0</v>
      </c>
      <c r="R1005" s="157">
        <f t="shared" si="12"/>
        <v>0</v>
      </c>
      <c r="S1005" s="157">
        <v>0</v>
      </c>
      <c r="T1005" s="158">
        <f t="shared" si="13"/>
        <v>0</v>
      </c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R1005" s="159" t="s">
        <v>694</v>
      </c>
      <c r="AT1005" s="159" t="s">
        <v>215</v>
      </c>
      <c r="AU1005" s="159" t="s">
        <v>151</v>
      </c>
      <c r="AY1005" s="18" t="s">
        <v>143</v>
      </c>
      <c r="BE1005" s="160">
        <f t="shared" si="14"/>
        <v>0</v>
      </c>
      <c r="BF1005" s="160">
        <f t="shared" si="15"/>
        <v>0</v>
      </c>
      <c r="BG1005" s="160">
        <f t="shared" si="16"/>
        <v>0</v>
      </c>
      <c r="BH1005" s="160">
        <f t="shared" si="17"/>
        <v>0</v>
      </c>
      <c r="BI1005" s="160">
        <f t="shared" si="18"/>
        <v>0</v>
      </c>
      <c r="BJ1005" s="18" t="s">
        <v>151</v>
      </c>
      <c r="BK1005" s="160">
        <f t="shared" si="19"/>
        <v>0</v>
      </c>
      <c r="BL1005" s="18" t="s">
        <v>287</v>
      </c>
      <c r="BM1005" s="159" t="s">
        <v>1472</v>
      </c>
    </row>
    <row r="1006" spans="1:65" s="2" customFormat="1" ht="24.2" customHeight="1" x14ac:dyDescent="0.2">
      <c r="A1006" s="33"/>
      <c r="B1006" s="146"/>
      <c r="C1006" s="178" t="s">
        <v>1473</v>
      </c>
      <c r="D1006" s="178" t="s">
        <v>215</v>
      </c>
      <c r="E1006" s="179" t="s">
        <v>1474</v>
      </c>
      <c r="F1006" s="180" t="s">
        <v>1475</v>
      </c>
      <c r="G1006" s="181" t="s">
        <v>178</v>
      </c>
      <c r="H1006" s="182">
        <v>1</v>
      </c>
      <c r="I1006" s="183"/>
      <c r="J1006" s="184">
        <f t="shared" si="10"/>
        <v>0</v>
      </c>
      <c r="K1006" s="185"/>
      <c r="L1006" s="186"/>
      <c r="M1006" s="187" t="s">
        <v>1</v>
      </c>
      <c r="N1006" s="188" t="s">
        <v>41</v>
      </c>
      <c r="O1006" s="59"/>
      <c r="P1006" s="157">
        <f t="shared" si="11"/>
        <v>0</v>
      </c>
      <c r="Q1006" s="157">
        <v>0</v>
      </c>
      <c r="R1006" s="157">
        <f t="shared" si="12"/>
        <v>0</v>
      </c>
      <c r="S1006" s="157">
        <v>0</v>
      </c>
      <c r="T1006" s="158">
        <f t="shared" si="13"/>
        <v>0</v>
      </c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R1006" s="159" t="s">
        <v>694</v>
      </c>
      <c r="AT1006" s="159" t="s">
        <v>215</v>
      </c>
      <c r="AU1006" s="159" t="s">
        <v>151</v>
      </c>
      <c r="AY1006" s="18" t="s">
        <v>143</v>
      </c>
      <c r="BE1006" s="160">
        <f t="shared" si="14"/>
        <v>0</v>
      </c>
      <c r="BF1006" s="160">
        <f t="shared" si="15"/>
        <v>0</v>
      </c>
      <c r="BG1006" s="160">
        <f t="shared" si="16"/>
        <v>0</v>
      </c>
      <c r="BH1006" s="160">
        <f t="shared" si="17"/>
        <v>0</v>
      </c>
      <c r="BI1006" s="160">
        <f t="shared" si="18"/>
        <v>0</v>
      </c>
      <c r="BJ1006" s="18" t="s">
        <v>151</v>
      </c>
      <c r="BK1006" s="160">
        <f t="shared" si="19"/>
        <v>0</v>
      </c>
      <c r="BL1006" s="18" t="s">
        <v>287</v>
      </c>
      <c r="BM1006" s="159" t="s">
        <v>1476</v>
      </c>
    </row>
    <row r="1007" spans="1:65" s="2" customFormat="1" ht="24.2" customHeight="1" x14ac:dyDescent="0.2">
      <c r="A1007" s="33"/>
      <c r="B1007" s="146"/>
      <c r="C1007" s="178" t="s">
        <v>1477</v>
      </c>
      <c r="D1007" s="178" t="s">
        <v>215</v>
      </c>
      <c r="E1007" s="179" t="s">
        <v>1478</v>
      </c>
      <c r="F1007" s="180" t="s">
        <v>1479</v>
      </c>
      <c r="G1007" s="181" t="s">
        <v>342</v>
      </c>
      <c r="H1007" s="182">
        <v>50</v>
      </c>
      <c r="I1007" s="183"/>
      <c r="J1007" s="184">
        <f t="shared" si="10"/>
        <v>0</v>
      </c>
      <c r="K1007" s="185"/>
      <c r="L1007" s="186"/>
      <c r="M1007" s="187" t="s">
        <v>1</v>
      </c>
      <c r="N1007" s="188" t="s">
        <v>41</v>
      </c>
      <c r="O1007" s="59"/>
      <c r="P1007" s="157">
        <f t="shared" si="11"/>
        <v>0</v>
      </c>
      <c r="Q1007" s="157">
        <v>0</v>
      </c>
      <c r="R1007" s="157">
        <f t="shared" si="12"/>
        <v>0</v>
      </c>
      <c r="S1007" s="157">
        <v>0</v>
      </c>
      <c r="T1007" s="158">
        <f t="shared" si="13"/>
        <v>0</v>
      </c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R1007" s="159" t="s">
        <v>694</v>
      </c>
      <c r="AT1007" s="159" t="s">
        <v>215</v>
      </c>
      <c r="AU1007" s="159" t="s">
        <v>151</v>
      </c>
      <c r="AY1007" s="18" t="s">
        <v>143</v>
      </c>
      <c r="BE1007" s="160">
        <f t="shared" si="14"/>
        <v>0</v>
      </c>
      <c r="BF1007" s="160">
        <f t="shared" si="15"/>
        <v>0</v>
      </c>
      <c r="BG1007" s="160">
        <f t="shared" si="16"/>
        <v>0</v>
      </c>
      <c r="BH1007" s="160">
        <f t="shared" si="17"/>
        <v>0</v>
      </c>
      <c r="BI1007" s="160">
        <f t="shared" si="18"/>
        <v>0</v>
      </c>
      <c r="BJ1007" s="18" t="s">
        <v>151</v>
      </c>
      <c r="BK1007" s="160">
        <f t="shared" si="19"/>
        <v>0</v>
      </c>
      <c r="BL1007" s="18" t="s">
        <v>287</v>
      </c>
      <c r="BM1007" s="159" t="s">
        <v>1480</v>
      </c>
    </row>
    <row r="1008" spans="1:65" s="2" customFormat="1" ht="14.45" customHeight="1" x14ac:dyDescent="0.2">
      <c r="A1008" s="33"/>
      <c r="B1008" s="146"/>
      <c r="C1008" s="178" t="s">
        <v>1481</v>
      </c>
      <c r="D1008" s="178" t="s">
        <v>215</v>
      </c>
      <c r="E1008" s="179" t="s">
        <v>1482</v>
      </c>
      <c r="F1008" s="180" t="s">
        <v>1483</v>
      </c>
      <c r="G1008" s="181" t="s">
        <v>342</v>
      </c>
      <c r="H1008" s="182">
        <v>1</v>
      </c>
      <c r="I1008" s="183"/>
      <c r="J1008" s="184">
        <f t="shared" si="10"/>
        <v>0</v>
      </c>
      <c r="K1008" s="185"/>
      <c r="L1008" s="186"/>
      <c r="M1008" s="187" t="s">
        <v>1</v>
      </c>
      <c r="N1008" s="188" t="s">
        <v>41</v>
      </c>
      <c r="O1008" s="59"/>
      <c r="P1008" s="157">
        <f t="shared" si="11"/>
        <v>0</v>
      </c>
      <c r="Q1008" s="157">
        <v>0</v>
      </c>
      <c r="R1008" s="157">
        <f t="shared" si="12"/>
        <v>0</v>
      </c>
      <c r="S1008" s="157">
        <v>0</v>
      </c>
      <c r="T1008" s="158">
        <f t="shared" si="13"/>
        <v>0</v>
      </c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R1008" s="159" t="s">
        <v>694</v>
      </c>
      <c r="AT1008" s="159" t="s">
        <v>215</v>
      </c>
      <c r="AU1008" s="159" t="s">
        <v>151</v>
      </c>
      <c r="AY1008" s="18" t="s">
        <v>143</v>
      </c>
      <c r="BE1008" s="160">
        <f t="shared" si="14"/>
        <v>0</v>
      </c>
      <c r="BF1008" s="160">
        <f t="shared" si="15"/>
        <v>0</v>
      </c>
      <c r="BG1008" s="160">
        <f t="shared" si="16"/>
        <v>0</v>
      </c>
      <c r="BH1008" s="160">
        <f t="shared" si="17"/>
        <v>0</v>
      </c>
      <c r="BI1008" s="160">
        <f t="shared" si="18"/>
        <v>0</v>
      </c>
      <c r="BJ1008" s="18" t="s">
        <v>151</v>
      </c>
      <c r="BK1008" s="160">
        <f t="shared" si="19"/>
        <v>0</v>
      </c>
      <c r="BL1008" s="18" t="s">
        <v>287</v>
      </c>
      <c r="BM1008" s="159" t="s">
        <v>1484</v>
      </c>
    </row>
    <row r="1009" spans="1:65" s="2" customFormat="1" ht="14.45" customHeight="1" x14ac:dyDescent="0.2">
      <c r="A1009" s="33"/>
      <c r="B1009" s="146"/>
      <c r="C1009" s="178" t="s">
        <v>1485</v>
      </c>
      <c r="D1009" s="178" t="s">
        <v>215</v>
      </c>
      <c r="E1009" s="179" t="s">
        <v>1486</v>
      </c>
      <c r="F1009" s="180" t="s">
        <v>1487</v>
      </c>
      <c r="G1009" s="181" t="s">
        <v>342</v>
      </c>
      <c r="H1009" s="182">
        <v>1</v>
      </c>
      <c r="I1009" s="183"/>
      <c r="J1009" s="184">
        <f t="shared" si="10"/>
        <v>0</v>
      </c>
      <c r="K1009" s="185"/>
      <c r="L1009" s="186"/>
      <c r="M1009" s="187" t="s">
        <v>1</v>
      </c>
      <c r="N1009" s="188" t="s">
        <v>41</v>
      </c>
      <c r="O1009" s="59"/>
      <c r="P1009" s="157">
        <f t="shared" si="11"/>
        <v>0</v>
      </c>
      <c r="Q1009" s="157">
        <v>0</v>
      </c>
      <c r="R1009" s="157">
        <f t="shared" si="12"/>
        <v>0</v>
      </c>
      <c r="S1009" s="157">
        <v>0</v>
      </c>
      <c r="T1009" s="158">
        <f t="shared" si="13"/>
        <v>0</v>
      </c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R1009" s="159" t="s">
        <v>694</v>
      </c>
      <c r="AT1009" s="159" t="s">
        <v>215</v>
      </c>
      <c r="AU1009" s="159" t="s">
        <v>151</v>
      </c>
      <c r="AY1009" s="18" t="s">
        <v>143</v>
      </c>
      <c r="BE1009" s="160">
        <f t="shared" si="14"/>
        <v>0</v>
      </c>
      <c r="BF1009" s="160">
        <f t="shared" si="15"/>
        <v>0</v>
      </c>
      <c r="BG1009" s="160">
        <f t="shared" si="16"/>
        <v>0</v>
      </c>
      <c r="BH1009" s="160">
        <f t="shared" si="17"/>
        <v>0</v>
      </c>
      <c r="BI1009" s="160">
        <f t="shared" si="18"/>
        <v>0</v>
      </c>
      <c r="BJ1009" s="18" t="s">
        <v>151</v>
      </c>
      <c r="BK1009" s="160">
        <f t="shared" si="19"/>
        <v>0</v>
      </c>
      <c r="BL1009" s="18" t="s">
        <v>287</v>
      </c>
      <c r="BM1009" s="159" t="s">
        <v>1488</v>
      </c>
    </row>
    <row r="1010" spans="1:65" s="2" customFormat="1" ht="14.45" customHeight="1" x14ac:dyDescent="0.2">
      <c r="A1010" s="33"/>
      <c r="B1010" s="146"/>
      <c r="C1010" s="178" t="s">
        <v>1489</v>
      </c>
      <c r="D1010" s="178" t="s">
        <v>215</v>
      </c>
      <c r="E1010" s="179" t="s">
        <v>1490</v>
      </c>
      <c r="F1010" s="180" t="s">
        <v>1491</v>
      </c>
      <c r="G1010" s="181" t="s">
        <v>454</v>
      </c>
      <c r="H1010" s="207"/>
      <c r="I1010" s="183"/>
      <c r="J1010" s="184">
        <f t="shared" si="10"/>
        <v>0</v>
      </c>
      <c r="K1010" s="185"/>
      <c r="L1010" s="186"/>
      <c r="M1010" s="187" t="s">
        <v>1</v>
      </c>
      <c r="N1010" s="188" t="s">
        <v>41</v>
      </c>
      <c r="O1010" s="59"/>
      <c r="P1010" s="157">
        <f t="shared" si="11"/>
        <v>0</v>
      </c>
      <c r="Q1010" s="157">
        <v>0</v>
      </c>
      <c r="R1010" s="157">
        <f t="shared" si="12"/>
        <v>0</v>
      </c>
      <c r="S1010" s="157">
        <v>0</v>
      </c>
      <c r="T1010" s="158">
        <f t="shared" si="13"/>
        <v>0</v>
      </c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R1010" s="159" t="s">
        <v>694</v>
      </c>
      <c r="AT1010" s="159" t="s">
        <v>215</v>
      </c>
      <c r="AU1010" s="159" t="s">
        <v>151</v>
      </c>
      <c r="AY1010" s="18" t="s">
        <v>143</v>
      </c>
      <c r="BE1010" s="160">
        <f t="shared" si="14"/>
        <v>0</v>
      </c>
      <c r="BF1010" s="160">
        <f t="shared" si="15"/>
        <v>0</v>
      </c>
      <c r="BG1010" s="160">
        <f t="shared" si="16"/>
        <v>0</v>
      </c>
      <c r="BH1010" s="160">
        <f t="shared" si="17"/>
        <v>0</v>
      </c>
      <c r="BI1010" s="160">
        <f t="shared" si="18"/>
        <v>0</v>
      </c>
      <c r="BJ1010" s="18" t="s">
        <v>151</v>
      </c>
      <c r="BK1010" s="160">
        <f t="shared" si="19"/>
        <v>0</v>
      </c>
      <c r="BL1010" s="18" t="s">
        <v>287</v>
      </c>
      <c r="BM1010" s="159" t="s">
        <v>1492</v>
      </c>
    </row>
    <row r="1011" spans="1:65" s="2" customFormat="1" ht="14.45" customHeight="1" x14ac:dyDescent="0.2">
      <c r="A1011" s="33"/>
      <c r="B1011" s="146"/>
      <c r="C1011" s="178" t="s">
        <v>1493</v>
      </c>
      <c r="D1011" s="178" t="s">
        <v>215</v>
      </c>
      <c r="E1011" s="179" t="s">
        <v>1494</v>
      </c>
      <c r="F1011" s="180" t="s">
        <v>1495</v>
      </c>
      <c r="G1011" s="181" t="s">
        <v>454</v>
      </c>
      <c r="H1011" s="207"/>
      <c r="I1011" s="183"/>
      <c r="J1011" s="184">
        <f t="shared" si="10"/>
        <v>0</v>
      </c>
      <c r="K1011" s="185"/>
      <c r="L1011" s="186"/>
      <c r="M1011" s="187" t="s">
        <v>1</v>
      </c>
      <c r="N1011" s="188" t="s">
        <v>41</v>
      </c>
      <c r="O1011" s="59"/>
      <c r="P1011" s="157">
        <f t="shared" si="11"/>
        <v>0</v>
      </c>
      <c r="Q1011" s="157">
        <v>0</v>
      </c>
      <c r="R1011" s="157">
        <f t="shared" si="12"/>
        <v>0</v>
      </c>
      <c r="S1011" s="157">
        <v>0</v>
      </c>
      <c r="T1011" s="158">
        <f t="shared" si="13"/>
        <v>0</v>
      </c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R1011" s="159" t="s">
        <v>694</v>
      </c>
      <c r="AT1011" s="159" t="s">
        <v>215</v>
      </c>
      <c r="AU1011" s="159" t="s">
        <v>151</v>
      </c>
      <c r="AY1011" s="18" t="s">
        <v>143</v>
      </c>
      <c r="BE1011" s="160">
        <f t="shared" si="14"/>
        <v>0</v>
      </c>
      <c r="BF1011" s="160">
        <f t="shared" si="15"/>
        <v>0</v>
      </c>
      <c r="BG1011" s="160">
        <f t="shared" si="16"/>
        <v>0</v>
      </c>
      <c r="BH1011" s="160">
        <f t="shared" si="17"/>
        <v>0</v>
      </c>
      <c r="BI1011" s="160">
        <f t="shared" si="18"/>
        <v>0</v>
      </c>
      <c r="BJ1011" s="18" t="s">
        <v>151</v>
      </c>
      <c r="BK1011" s="160">
        <f t="shared" si="19"/>
        <v>0</v>
      </c>
      <c r="BL1011" s="18" t="s">
        <v>287</v>
      </c>
      <c r="BM1011" s="159" t="s">
        <v>1496</v>
      </c>
    </row>
    <row r="1012" spans="1:65" s="12" customFormat="1" ht="22.9" customHeight="1" x14ac:dyDescent="0.2">
      <c r="B1012" s="134"/>
      <c r="D1012" s="135" t="s">
        <v>74</v>
      </c>
      <c r="E1012" s="144" t="s">
        <v>1497</v>
      </c>
      <c r="F1012" s="144" t="s">
        <v>1498</v>
      </c>
      <c r="I1012" s="137"/>
      <c r="J1012" s="145">
        <f>BK1012</f>
        <v>0</v>
      </c>
      <c r="L1012" s="134"/>
      <c r="M1012" s="138"/>
      <c r="N1012" s="139"/>
      <c r="O1012" s="139"/>
      <c r="P1012" s="140">
        <f>SUM(P1013:P1014)</f>
        <v>0</v>
      </c>
      <c r="Q1012" s="139"/>
      <c r="R1012" s="140">
        <f>SUM(R1013:R1014)</f>
        <v>0</v>
      </c>
      <c r="S1012" s="139"/>
      <c r="T1012" s="141">
        <f>SUM(T1013:T1014)</f>
        <v>0</v>
      </c>
      <c r="AR1012" s="135" t="s">
        <v>83</v>
      </c>
      <c r="AT1012" s="142" t="s">
        <v>74</v>
      </c>
      <c r="AU1012" s="142" t="s">
        <v>83</v>
      </c>
      <c r="AY1012" s="135" t="s">
        <v>143</v>
      </c>
      <c r="BK1012" s="143">
        <f>SUM(BK1013:BK1014)</f>
        <v>0</v>
      </c>
    </row>
    <row r="1013" spans="1:65" s="2" customFormat="1" ht="37.9" customHeight="1" x14ac:dyDescent="0.2">
      <c r="A1013" s="33"/>
      <c r="B1013" s="146"/>
      <c r="C1013" s="178" t="s">
        <v>1499</v>
      </c>
      <c r="D1013" s="178" t="s">
        <v>215</v>
      </c>
      <c r="E1013" s="179" t="s">
        <v>1500</v>
      </c>
      <c r="F1013" s="180" t="s">
        <v>1501</v>
      </c>
      <c r="G1013" s="181" t="s">
        <v>1</v>
      </c>
      <c r="H1013" s="182">
        <v>1</v>
      </c>
      <c r="I1013" s="183"/>
      <c r="J1013" s="184">
        <f>ROUND(I1013*H1013,2)</f>
        <v>0</v>
      </c>
      <c r="K1013" s="185"/>
      <c r="L1013" s="186"/>
      <c r="M1013" s="187" t="s">
        <v>1</v>
      </c>
      <c r="N1013" s="188" t="s">
        <v>41</v>
      </c>
      <c r="O1013" s="59"/>
      <c r="P1013" s="157">
        <f>O1013*H1013</f>
        <v>0</v>
      </c>
      <c r="Q1013" s="157">
        <v>0</v>
      </c>
      <c r="R1013" s="157">
        <f>Q1013*H1013</f>
        <v>0</v>
      </c>
      <c r="S1013" s="157">
        <v>0</v>
      </c>
      <c r="T1013" s="158">
        <f>S1013*H1013</f>
        <v>0</v>
      </c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R1013" s="159" t="s">
        <v>163</v>
      </c>
      <c r="AT1013" s="159" t="s">
        <v>215</v>
      </c>
      <c r="AU1013" s="159" t="s">
        <v>151</v>
      </c>
      <c r="AY1013" s="18" t="s">
        <v>143</v>
      </c>
      <c r="BE1013" s="160">
        <f>IF(N1013="základná",J1013,0)</f>
        <v>0</v>
      </c>
      <c r="BF1013" s="160">
        <f>IF(N1013="znížená",J1013,0)</f>
        <v>0</v>
      </c>
      <c r="BG1013" s="160">
        <f>IF(N1013="zákl. prenesená",J1013,0)</f>
        <v>0</v>
      </c>
      <c r="BH1013" s="160">
        <f>IF(N1013="zníž. prenesená",J1013,0)</f>
        <v>0</v>
      </c>
      <c r="BI1013" s="160">
        <f>IF(N1013="nulová",J1013,0)</f>
        <v>0</v>
      </c>
      <c r="BJ1013" s="18" t="s">
        <v>151</v>
      </c>
      <c r="BK1013" s="160">
        <f>ROUND(I1013*H1013,2)</f>
        <v>0</v>
      </c>
      <c r="BL1013" s="18" t="s">
        <v>150</v>
      </c>
      <c r="BM1013" s="159" t="s">
        <v>1502</v>
      </c>
    </row>
    <row r="1014" spans="1:65" s="2" customFormat="1" ht="37.9" customHeight="1" x14ac:dyDescent="0.2">
      <c r="A1014" s="33"/>
      <c r="B1014" s="146"/>
      <c r="C1014" s="178" t="s">
        <v>1503</v>
      </c>
      <c r="D1014" s="178" t="s">
        <v>215</v>
      </c>
      <c r="E1014" s="179" t="s">
        <v>1504</v>
      </c>
      <c r="F1014" s="180" t="s">
        <v>1505</v>
      </c>
      <c r="G1014" s="181" t="s">
        <v>1</v>
      </c>
      <c r="H1014" s="182">
        <v>2</v>
      </c>
      <c r="I1014" s="183"/>
      <c r="J1014" s="184">
        <f>ROUND(I1014*H1014,2)</f>
        <v>0</v>
      </c>
      <c r="K1014" s="185"/>
      <c r="L1014" s="186"/>
      <c r="M1014" s="187" t="s">
        <v>1</v>
      </c>
      <c r="N1014" s="188" t="s">
        <v>41</v>
      </c>
      <c r="O1014" s="59"/>
      <c r="P1014" s="157">
        <f>O1014*H1014</f>
        <v>0</v>
      </c>
      <c r="Q1014" s="157">
        <v>0</v>
      </c>
      <c r="R1014" s="157">
        <f>Q1014*H1014</f>
        <v>0</v>
      </c>
      <c r="S1014" s="157">
        <v>0</v>
      </c>
      <c r="T1014" s="158">
        <f>S1014*H1014</f>
        <v>0</v>
      </c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  <c r="AR1014" s="159" t="s">
        <v>163</v>
      </c>
      <c r="AT1014" s="159" t="s">
        <v>215</v>
      </c>
      <c r="AU1014" s="159" t="s">
        <v>151</v>
      </c>
      <c r="AY1014" s="18" t="s">
        <v>143</v>
      </c>
      <c r="BE1014" s="160">
        <f>IF(N1014="základná",J1014,0)</f>
        <v>0</v>
      </c>
      <c r="BF1014" s="160">
        <f>IF(N1014="znížená",J1014,0)</f>
        <v>0</v>
      </c>
      <c r="BG1014" s="160">
        <f>IF(N1014="zákl. prenesená",J1014,0)</f>
        <v>0</v>
      </c>
      <c r="BH1014" s="160">
        <f>IF(N1014="zníž. prenesená",J1014,0)</f>
        <v>0</v>
      </c>
      <c r="BI1014" s="160">
        <f>IF(N1014="nulová",J1014,0)</f>
        <v>0</v>
      </c>
      <c r="BJ1014" s="18" t="s">
        <v>151</v>
      </c>
      <c r="BK1014" s="160">
        <f>ROUND(I1014*H1014,2)</f>
        <v>0</v>
      </c>
      <c r="BL1014" s="18" t="s">
        <v>150</v>
      </c>
      <c r="BM1014" s="159" t="s">
        <v>1506</v>
      </c>
    </row>
    <row r="1015" spans="1:65" s="12" customFormat="1" ht="25.9" customHeight="1" x14ac:dyDescent="0.2">
      <c r="B1015" s="134"/>
      <c r="D1015" s="135" t="s">
        <v>74</v>
      </c>
      <c r="E1015" s="136" t="s">
        <v>1507</v>
      </c>
      <c r="F1015" s="136" t="s">
        <v>1508</v>
      </c>
      <c r="I1015" s="137"/>
      <c r="J1015" s="122">
        <f>BK1015</f>
        <v>0</v>
      </c>
      <c r="L1015" s="134"/>
      <c r="M1015" s="138"/>
      <c r="N1015" s="139"/>
      <c r="O1015" s="139"/>
      <c r="P1015" s="140">
        <f>P1016</f>
        <v>0</v>
      </c>
      <c r="Q1015" s="139"/>
      <c r="R1015" s="140">
        <f>R1016</f>
        <v>0</v>
      </c>
      <c r="S1015" s="139"/>
      <c r="T1015" s="141">
        <f>T1016</f>
        <v>0</v>
      </c>
      <c r="AR1015" s="135" t="s">
        <v>165</v>
      </c>
      <c r="AT1015" s="142" t="s">
        <v>74</v>
      </c>
      <c r="AU1015" s="142" t="s">
        <v>75</v>
      </c>
      <c r="AY1015" s="135" t="s">
        <v>143</v>
      </c>
      <c r="BK1015" s="143">
        <f>BK1016</f>
        <v>0</v>
      </c>
    </row>
    <row r="1016" spans="1:65" s="12" customFormat="1" ht="22.9" customHeight="1" x14ac:dyDescent="0.2">
      <c r="B1016" s="134"/>
      <c r="D1016" s="135" t="s">
        <v>74</v>
      </c>
      <c r="E1016" s="144" t="s">
        <v>1509</v>
      </c>
      <c r="F1016" s="144" t="s">
        <v>1510</v>
      </c>
      <c r="I1016" s="137"/>
      <c r="J1016" s="145">
        <f>BK1016</f>
        <v>0</v>
      </c>
      <c r="L1016" s="134"/>
      <c r="M1016" s="138"/>
      <c r="N1016" s="139"/>
      <c r="O1016" s="139"/>
      <c r="P1016" s="140">
        <f>P1017</f>
        <v>0</v>
      </c>
      <c r="Q1016" s="139"/>
      <c r="R1016" s="140">
        <f>R1017</f>
        <v>0</v>
      </c>
      <c r="S1016" s="139"/>
      <c r="T1016" s="141">
        <f>T1017</f>
        <v>0</v>
      </c>
      <c r="AR1016" s="135" t="s">
        <v>165</v>
      </c>
      <c r="AT1016" s="142" t="s">
        <v>74</v>
      </c>
      <c r="AU1016" s="142" t="s">
        <v>83</v>
      </c>
      <c r="AY1016" s="135" t="s">
        <v>143</v>
      </c>
      <c r="BK1016" s="143">
        <f>BK1017</f>
        <v>0</v>
      </c>
    </row>
    <row r="1017" spans="1:65" s="2" customFormat="1" ht="14.45" customHeight="1" x14ac:dyDescent="0.2">
      <c r="A1017" s="33"/>
      <c r="B1017" s="146"/>
      <c r="C1017" s="147" t="s">
        <v>1511</v>
      </c>
      <c r="D1017" s="147" t="s">
        <v>146</v>
      </c>
      <c r="E1017" s="148" t="s">
        <v>1512</v>
      </c>
      <c r="F1017" s="149" t="s">
        <v>1513</v>
      </c>
      <c r="G1017" s="150" t="s">
        <v>454</v>
      </c>
      <c r="H1017" s="199"/>
      <c r="I1017" s="152"/>
      <c r="J1017" s="153">
        <f>ROUND(I1017*H1017,2)</f>
        <v>0</v>
      </c>
      <c r="K1017" s="154"/>
      <c r="L1017" s="34"/>
      <c r="M1017" s="155" t="s">
        <v>1</v>
      </c>
      <c r="N1017" s="156" t="s">
        <v>41</v>
      </c>
      <c r="O1017" s="59"/>
      <c r="P1017" s="157">
        <f>O1017*H1017</f>
        <v>0</v>
      </c>
      <c r="Q1017" s="157">
        <v>0</v>
      </c>
      <c r="R1017" s="157">
        <f>Q1017*H1017</f>
        <v>0</v>
      </c>
      <c r="S1017" s="157">
        <v>0</v>
      </c>
      <c r="T1017" s="158">
        <f>S1017*H1017</f>
        <v>0</v>
      </c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R1017" s="159" t="s">
        <v>150</v>
      </c>
      <c r="AT1017" s="159" t="s">
        <v>146</v>
      </c>
      <c r="AU1017" s="159" t="s">
        <v>151</v>
      </c>
      <c r="AY1017" s="18" t="s">
        <v>143</v>
      </c>
      <c r="BE1017" s="160">
        <f>IF(N1017="základná",J1017,0)</f>
        <v>0</v>
      </c>
      <c r="BF1017" s="160">
        <f>IF(N1017="znížená",J1017,0)</f>
        <v>0</v>
      </c>
      <c r="BG1017" s="160">
        <f>IF(N1017="zákl. prenesená",J1017,0)</f>
        <v>0</v>
      </c>
      <c r="BH1017" s="160">
        <f>IF(N1017="zníž. prenesená",J1017,0)</f>
        <v>0</v>
      </c>
      <c r="BI1017" s="160">
        <f>IF(N1017="nulová",J1017,0)</f>
        <v>0</v>
      </c>
      <c r="BJ1017" s="18" t="s">
        <v>151</v>
      </c>
      <c r="BK1017" s="160">
        <f>ROUND(I1017*H1017,2)</f>
        <v>0</v>
      </c>
      <c r="BL1017" s="18" t="s">
        <v>150</v>
      </c>
      <c r="BM1017" s="159" t="s">
        <v>1514</v>
      </c>
    </row>
    <row r="1018" spans="1:65" s="2" customFormat="1" ht="49.9" customHeight="1" x14ac:dyDescent="0.2">
      <c r="A1018" s="33"/>
      <c r="B1018" s="34"/>
      <c r="C1018" s="33"/>
      <c r="D1018" s="33"/>
      <c r="E1018" s="136" t="s">
        <v>1515</v>
      </c>
      <c r="F1018" s="136" t="s">
        <v>1516</v>
      </c>
      <c r="G1018" s="33"/>
      <c r="H1018" s="33"/>
      <c r="I1018" s="33"/>
      <c r="J1018" s="122">
        <f t="shared" ref="J1018:J1023" si="20">BK1018</f>
        <v>0</v>
      </c>
      <c r="K1018" s="33"/>
      <c r="L1018" s="34"/>
      <c r="M1018" s="208"/>
      <c r="N1018" s="209"/>
      <c r="O1018" s="59"/>
      <c r="P1018" s="59"/>
      <c r="Q1018" s="59"/>
      <c r="R1018" s="59"/>
      <c r="S1018" s="59"/>
      <c r="T1018" s="60"/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  <c r="AT1018" s="18" t="s">
        <v>74</v>
      </c>
      <c r="AU1018" s="18" t="s">
        <v>75</v>
      </c>
      <c r="AY1018" s="18" t="s">
        <v>1517</v>
      </c>
      <c r="BK1018" s="160">
        <f>SUM(BK1019:BK1023)</f>
        <v>0</v>
      </c>
    </row>
    <row r="1019" spans="1:65" s="2" customFormat="1" ht="16.350000000000001" customHeight="1" x14ac:dyDescent="0.2">
      <c r="A1019" s="33"/>
      <c r="B1019" s="34"/>
      <c r="C1019" s="210" t="s">
        <v>1</v>
      </c>
      <c r="D1019" s="210" t="s">
        <v>146</v>
      </c>
      <c r="E1019" s="211" t="s">
        <v>1</v>
      </c>
      <c r="F1019" s="212" t="s">
        <v>1</v>
      </c>
      <c r="G1019" s="213" t="s">
        <v>1</v>
      </c>
      <c r="H1019" s="214"/>
      <c r="I1019" s="215"/>
      <c r="J1019" s="216">
        <f t="shared" si="20"/>
        <v>0</v>
      </c>
      <c r="K1019" s="217"/>
      <c r="L1019" s="34"/>
      <c r="M1019" s="218" t="s">
        <v>1</v>
      </c>
      <c r="N1019" s="219" t="s">
        <v>41</v>
      </c>
      <c r="O1019" s="59"/>
      <c r="P1019" s="59"/>
      <c r="Q1019" s="59"/>
      <c r="R1019" s="59"/>
      <c r="S1019" s="59"/>
      <c r="T1019" s="60"/>
      <c r="U1019" s="33"/>
      <c r="V1019" s="33"/>
      <c r="W1019" s="33"/>
      <c r="X1019" s="33"/>
      <c r="Y1019" s="33"/>
      <c r="Z1019" s="33"/>
      <c r="AA1019" s="33"/>
      <c r="AB1019" s="33"/>
      <c r="AC1019" s="33"/>
      <c r="AD1019" s="33"/>
      <c r="AE1019" s="33"/>
      <c r="AT1019" s="18" t="s">
        <v>1517</v>
      </c>
      <c r="AU1019" s="18" t="s">
        <v>83</v>
      </c>
      <c r="AY1019" s="18" t="s">
        <v>1517</v>
      </c>
      <c r="BE1019" s="160">
        <f>IF(N1019="základná",J1019,0)</f>
        <v>0</v>
      </c>
      <c r="BF1019" s="160">
        <f>IF(N1019="znížená",J1019,0)</f>
        <v>0</v>
      </c>
      <c r="BG1019" s="160">
        <f>IF(N1019="zákl. prenesená",J1019,0)</f>
        <v>0</v>
      </c>
      <c r="BH1019" s="160">
        <f>IF(N1019="zníž. prenesená",J1019,0)</f>
        <v>0</v>
      </c>
      <c r="BI1019" s="160">
        <f>IF(N1019="nulová",J1019,0)</f>
        <v>0</v>
      </c>
      <c r="BJ1019" s="18" t="s">
        <v>151</v>
      </c>
      <c r="BK1019" s="160">
        <f>I1019*H1019</f>
        <v>0</v>
      </c>
    </row>
    <row r="1020" spans="1:65" s="2" customFormat="1" ht="16.350000000000001" customHeight="1" x14ac:dyDescent="0.2">
      <c r="A1020" s="33"/>
      <c r="B1020" s="34"/>
      <c r="C1020" s="210" t="s">
        <v>1</v>
      </c>
      <c r="D1020" s="210" t="s">
        <v>146</v>
      </c>
      <c r="E1020" s="211" t="s">
        <v>1</v>
      </c>
      <c r="F1020" s="212" t="s">
        <v>1</v>
      </c>
      <c r="G1020" s="213" t="s">
        <v>1</v>
      </c>
      <c r="H1020" s="214"/>
      <c r="I1020" s="215"/>
      <c r="J1020" s="216">
        <f t="shared" si="20"/>
        <v>0</v>
      </c>
      <c r="K1020" s="217"/>
      <c r="L1020" s="34"/>
      <c r="M1020" s="218" t="s">
        <v>1</v>
      </c>
      <c r="N1020" s="219" t="s">
        <v>41</v>
      </c>
      <c r="O1020" s="59"/>
      <c r="P1020" s="59"/>
      <c r="Q1020" s="59"/>
      <c r="R1020" s="59"/>
      <c r="S1020" s="59"/>
      <c r="T1020" s="60"/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  <c r="AT1020" s="18" t="s">
        <v>1517</v>
      </c>
      <c r="AU1020" s="18" t="s">
        <v>83</v>
      </c>
      <c r="AY1020" s="18" t="s">
        <v>1517</v>
      </c>
      <c r="BE1020" s="160">
        <f>IF(N1020="základná",J1020,0)</f>
        <v>0</v>
      </c>
      <c r="BF1020" s="160">
        <f>IF(N1020="znížená",J1020,0)</f>
        <v>0</v>
      </c>
      <c r="BG1020" s="160">
        <f>IF(N1020="zákl. prenesená",J1020,0)</f>
        <v>0</v>
      </c>
      <c r="BH1020" s="160">
        <f>IF(N1020="zníž. prenesená",J1020,0)</f>
        <v>0</v>
      </c>
      <c r="BI1020" s="160">
        <f>IF(N1020="nulová",J1020,0)</f>
        <v>0</v>
      </c>
      <c r="BJ1020" s="18" t="s">
        <v>151</v>
      </c>
      <c r="BK1020" s="160">
        <f>I1020*H1020</f>
        <v>0</v>
      </c>
    </row>
    <row r="1021" spans="1:65" s="2" customFormat="1" ht="16.350000000000001" customHeight="1" x14ac:dyDescent="0.2">
      <c r="A1021" s="33"/>
      <c r="B1021" s="34"/>
      <c r="C1021" s="210" t="s">
        <v>1</v>
      </c>
      <c r="D1021" s="210" t="s">
        <v>146</v>
      </c>
      <c r="E1021" s="211" t="s">
        <v>1</v>
      </c>
      <c r="F1021" s="212" t="s">
        <v>1</v>
      </c>
      <c r="G1021" s="213" t="s">
        <v>1</v>
      </c>
      <c r="H1021" s="214"/>
      <c r="I1021" s="215"/>
      <c r="J1021" s="216">
        <f t="shared" si="20"/>
        <v>0</v>
      </c>
      <c r="K1021" s="217"/>
      <c r="L1021" s="34"/>
      <c r="M1021" s="218" t="s">
        <v>1</v>
      </c>
      <c r="N1021" s="219" t="s">
        <v>41</v>
      </c>
      <c r="O1021" s="59"/>
      <c r="P1021" s="59"/>
      <c r="Q1021" s="59"/>
      <c r="R1021" s="59"/>
      <c r="S1021" s="59"/>
      <c r="T1021" s="60"/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  <c r="AT1021" s="18" t="s">
        <v>1517</v>
      </c>
      <c r="AU1021" s="18" t="s">
        <v>83</v>
      </c>
      <c r="AY1021" s="18" t="s">
        <v>1517</v>
      </c>
      <c r="BE1021" s="160">
        <f>IF(N1021="základná",J1021,0)</f>
        <v>0</v>
      </c>
      <c r="BF1021" s="160">
        <f>IF(N1021="znížená",J1021,0)</f>
        <v>0</v>
      </c>
      <c r="BG1021" s="160">
        <f>IF(N1021="zákl. prenesená",J1021,0)</f>
        <v>0</v>
      </c>
      <c r="BH1021" s="160">
        <f>IF(N1021="zníž. prenesená",J1021,0)</f>
        <v>0</v>
      </c>
      <c r="BI1021" s="160">
        <f>IF(N1021="nulová",J1021,0)</f>
        <v>0</v>
      </c>
      <c r="BJ1021" s="18" t="s">
        <v>151</v>
      </c>
      <c r="BK1021" s="160">
        <f>I1021*H1021</f>
        <v>0</v>
      </c>
    </row>
    <row r="1022" spans="1:65" s="2" customFormat="1" ht="16.350000000000001" customHeight="1" x14ac:dyDescent="0.2">
      <c r="A1022" s="33"/>
      <c r="B1022" s="34"/>
      <c r="C1022" s="210" t="s">
        <v>1</v>
      </c>
      <c r="D1022" s="210" t="s">
        <v>146</v>
      </c>
      <c r="E1022" s="211" t="s">
        <v>1</v>
      </c>
      <c r="F1022" s="212" t="s">
        <v>1</v>
      </c>
      <c r="G1022" s="213" t="s">
        <v>1</v>
      </c>
      <c r="H1022" s="214"/>
      <c r="I1022" s="215"/>
      <c r="J1022" s="216">
        <f t="shared" si="20"/>
        <v>0</v>
      </c>
      <c r="K1022" s="217"/>
      <c r="L1022" s="34"/>
      <c r="M1022" s="218" t="s">
        <v>1</v>
      </c>
      <c r="N1022" s="219" t="s">
        <v>41</v>
      </c>
      <c r="O1022" s="59"/>
      <c r="P1022" s="59"/>
      <c r="Q1022" s="59"/>
      <c r="R1022" s="59"/>
      <c r="S1022" s="59"/>
      <c r="T1022" s="60"/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T1022" s="18" t="s">
        <v>1517</v>
      </c>
      <c r="AU1022" s="18" t="s">
        <v>83</v>
      </c>
      <c r="AY1022" s="18" t="s">
        <v>1517</v>
      </c>
      <c r="BE1022" s="160">
        <f>IF(N1022="základná",J1022,0)</f>
        <v>0</v>
      </c>
      <c r="BF1022" s="160">
        <f>IF(N1022="znížená",J1022,0)</f>
        <v>0</v>
      </c>
      <c r="BG1022" s="160">
        <f>IF(N1022="zákl. prenesená",J1022,0)</f>
        <v>0</v>
      </c>
      <c r="BH1022" s="160">
        <f>IF(N1022="zníž. prenesená",J1022,0)</f>
        <v>0</v>
      </c>
      <c r="BI1022" s="160">
        <f>IF(N1022="nulová",J1022,0)</f>
        <v>0</v>
      </c>
      <c r="BJ1022" s="18" t="s">
        <v>151</v>
      </c>
      <c r="BK1022" s="160">
        <f>I1022*H1022</f>
        <v>0</v>
      </c>
    </row>
    <row r="1023" spans="1:65" s="2" customFormat="1" ht="16.350000000000001" customHeight="1" x14ac:dyDescent="0.2">
      <c r="A1023" s="33"/>
      <c r="B1023" s="34"/>
      <c r="C1023" s="210" t="s">
        <v>1</v>
      </c>
      <c r="D1023" s="210" t="s">
        <v>146</v>
      </c>
      <c r="E1023" s="211" t="s">
        <v>1</v>
      </c>
      <c r="F1023" s="212" t="s">
        <v>1</v>
      </c>
      <c r="G1023" s="213" t="s">
        <v>1</v>
      </c>
      <c r="H1023" s="214"/>
      <c r="I1023" s="215"/>
      <c r="J1023" s="216">
        <f t="shared" si="20"/>
        <v>0</v>
      </c>
      <c r="K1023" s="217"/>
      <c r="L1023" s="34"/>
      <c r="M1023" s="218" t="s">
        <v>1</v>
      </c>
      <c r="N1023" s="219" t="s">
        <v>41</v>
      </c>
      <c r="O1023" s="220"/>
      <c r="P1023" s="220"/>
      <c r="Q1023" s="220"/>
      <c r="R1023" s="220"/>
      <c r="S1023" s="220"/>
      <c r="T1023" s="221"/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  <c r="AT1023" s="18" t="s">
        <v>1517</v>
      </c>
      <c r="AU1023" s="18" t="s">
        <v>83</v>
      </c>
      <c r="AY1023" s="18" t="s">
        <v>1517</v>
      </c>
      <c r="BE1023" s="160">
        <f>IF(N1023="základná",J1023,0)</f>
        <v>0</v>
      </c>
      <c r="BF1023" s="160">
        <f>IF(N1023="znížená",J1023,0)</f>
        <v>0</v>
      </c>
      <c r="BG1023" s="160">
        <f>IF(N1023="zákl. prenesená",J1023,0)</f>
        <v>0</v>
      </c>
      <c r="BH1023" s="160">
        <f>IF(N1023="zníž. prenesená",J1023,0)</f>
        <v>0</v>
      </c>
      <c r="BI1023" s="160">
        <f>IF(N1023="nulová",J1023,0)</f>
        <v>0</v>
      </c>
      <c r="BJ1023" s="18" t="s">
        <v>151</v>
      </c>
      <c r="BK1023" s="160">
        <f>I1023*H1023</f>
        <v>0</v>
      </c>
    </row>
    <row r="1024" spans="1:65" s="2" customFormat="1" ht="6.95" customHeight="1" x14ac:dyDescent="0.2">
      <c r="A1024" s="33"/>
      <c r="B1024" s="48"/>
      <c r="C1024" s="49"/>
      <c r="D1024" s="49"/>
      <c r="E1024" s="49"/>
      <c r="F1024" s="49"/>
      <c r="G1024" s="49"/>
      <c r="H1024" s="49"/>
      <c r="I1024" s="49"/>
      <c r="J1024" s="49"/>
      <c r="K1024" s="49"/>
      <c r="L1024" s="34"/>
      <c r="M1024" s="33"/>
      <c r="O1024" s="33"/>
      <c r="P1024" s="33"/>
      <c r="Q1024" s="33"/>
      <c r="R1024" s="33"/>
      <c r="S1024" s="33"/>
      <c r="T1024" s="33"/>
      <c r="U1024" s="33"/>
      <c r="V1024" s="33"/>
      <c r="W1024" s="33"/>
      <c r="X1024" s="33"/>
      <c r="Y1024" s="33"/>
      <c r="Z1024" s="33"/>
      <c r="AA1024" s="33"/>
      <c r="AB1024" s="33"/>
      <c r="AC1024" s="33"/>
      <c r="AD1024" s="33"/>
      <c r="AE1024" s="33"/>
    </row>
  </sheetData>
  <autoFilter ref="C142:K1023" xr:uid="{00000000-0009-0000-0000-000001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019:D1024" xr:uid="{00000000-0002-0000-0100-000000000000}">
      <formula1>"K, M"</formula1>
    </dataValidation>
    <dataValidation type="list" allowBlank="1" showInputMessage="1" showErrorMessage="1" error="Povolené sú hodnoty základná, znížená, nulová." sqref="N1019:N1024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171"/>
  <sheetViews>
    <sheetView showGridLines="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56" t="s">
        <v>5</v>
      </c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8" t="s">
        <v>87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 x14ac:dyDescent="0.2">
      <c r="B4" s="21"/>
      <c r="D4" s="22" t="s">
        <v>94</v>
      </c>
      <c r="L4" s="21"/>
      <c r="M4" s="94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15</v>
      </c>
      <c r="L6" s="21"/>
    </row>
    <row r="7" spans="1:46" s="1" customFormat="1" ht="16.5" customHeight="1" x14ac:dyDescent="0.2">
      <c r="B7" s="21"/>
      <c r="E7" s="271" t="str">
        <f>'Rekapitulácia stavby'!K6</f>
        <v>Rekonštrukcia toaliet FA STU_ ľava strana_pravá strana _aula</v>
      </c>
      <c r="F7" s="272"/>
      <c r="G7" s="272"/>
      <c r="H7" s="272"/>
      <c r="L7" s="21"/>
    </row>
    <row r="8" spans="1:46" s="2" customFormat="1" ht="12" customHeight="1" x14ac:dyDescent="0.2">
      <c r="A8" s="33"/>
      <c r="B8" s="34"/>
      <c r="C8" s="33"/>
      <c r="D8" s="28" t="s">
        <v>95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4"/>
      <c r="C9" s="33"/>
      <c r="D9" s="33"/>
      <c r="E9" s="250" t="s">
        <v>1518</v>
      </c>
      <c r="F9" s="270"/>
      <c r="G9" s="270"/>
      <c r="H9" s="27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'Rekapitulácia stavby'!AN8</f>
        <v>20. 12. 2020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73" t="str">
        <f>'Rekapitulácia stavby'!E14</f>
        <v>Vyplň údaj</v>
      </c>
      <c r="F18" s="265"/>
      <c r="G18" s="265"/>
      <c r="H18" s="265"/>
      <c r="I18" s="28" t="s">
        <v>26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5"/>
      <c r="B27" s="96"/>
      <c r="C27" s="95"/>
      <c r="D27" s="95"/>
      <c r="E27" s="269" t="s">
        <v>1</v>
      </c>
      <c r="F27" s="269"/>
      <c r="G27" s="269"/>
      <c r="H27" s="26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ROUND(J143,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99" t="s">
        <v>39</v>
      </c>
      <c r="E33" s="28" t="s">
        <v>40</v>
      </c>
      <c r="F33" s="100">
        <f>ROUND((ROUND((SUM(BE143:BE1164)),  2) + SUM(BE1166:BE1170)), 2)</f>
        <v>0</v>
      </c>
      <c r="G33" s="33"/>
      <c r="H33" s="33"/>
      <c r="I33" s="101">
        <v>0.2</v>
      </c>
      <c r="J33" s="100">
        <f>ROUND((ROUND(((SUM(BE143:BE1164))*I33),  2) + (SUM(BE1166:BE1170)*I33)),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28" t="s">
        <v>41</v>
      </c>
      <c r="F34" s="100">
        <f>ROUND((ROUND((SUM(BF143:BF1164)),  2) + SUM(BF1166:BF1170)), 2)</f>
        <v>0</v>
      </c>
      <c r="G34" s="33"/>
      <c r="H34" s="33"/>
      <c r="I34" s="101">
        <v>0.2</v>
      </c>
      <c r="J34" s="100">
        <f>ROUND((ROUND(((SUM(BF143:BF1164))*I34),  2) + (SUM(BF1166:BF1170)*I34)),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42</v>
      </c>
      <c r="F35" s="100">
        <f>ROUND((ROUND((SUM(BG143:BG1164)),  2) + SUM(BG1166:BG1170)),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43</v>
      </c>
      <c r="F36" s="100">
        <f>ROUND((ROUND((SUM(BH143:BH1164)),  2) + SUM(BH1166:BH1170)),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28" t="s">
        <v>44</v>
      </c>
      <c r="F37" s="100">
        <f>ROUND((ROUND((SUM(BI143:BI1164)),  2) + SUM(BI1166:BI1170)),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97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71" t="str">
        <f>E7</f>
        <v>Rekonštrukcia toaliet FA STU_ ľava strana_pravá strana _aula</v>
      </c>
      <c r="F85" s="272"/>
      <c r="G85" s="272"/>
      <c r="H85" s="27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95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50" t="str">
        <f>E9</f>
        <v>L - Rekonštrukcia toaliet FA STU - ľavá strana</v>
      </c>
      <c r="F87" s="270"/>
      <c r="G87" s="270"/>
      <c r="H87" s="27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>FA STU, Bratislava</v>
      </c>
      <c r="G89" s="33"/>
      <c r="H89" s="33"/>
      <c r="I89" s="28" t="s">
        <v>21</v>
      </c>
      <c r="J89" s="56" t="str">
        <f>IF(J12="","",J12)</f>
        <v>20. 12. 2020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 x14ac:dyDescent="0.2">
      <c r="A91" s="33"/>
      <c r="B91" s="34"/>
      <c r="C91" s="28" t="s">
        <v>23</v>
      </c>
      <c r="D91" s="33"/>
      <c r="E91" s="33"/>
      <c r="F91" s="26" t="str">
        <f>E15</f>
        <v>FA STU, Nám. Slobody, Bratislava</v>
      </c>
      <c r="G91" s="33"/>
      <c r="H91" s="33"/>
      <c r="I91" s="28" t="s">
        <v>29</v>
      </c>
      <c r="J91" s="31" t="str">
        <f>E21</f>
        <v>Ing. arch Hronský, Ing arch. Daniel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Žákovičová Mária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0" t="s">
        <v>98</v>
      </c>
      <c r="D94" s="102"/>
      <c r="E94" s="102"/>
      <c r="F94" s="102"/>
      <c r="G94" s="102"/>
      <c r="H94" s="102"/>
      <c r="I94" s="102"/>
      <c r="J94" s="111" t="s">
        <v>99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2" t="s">
        <v>100</v>
      </c>
      <c r="D96" s="33"/>
      <c r="E96" s="33"/>
      <c r="F96" s="33"/>
      <c r="G96" s="33"/>
      <c r="H96" s="33"/>
      <c r="I96" s="33"/>
      <c r="J96" s="72">
        <f>J143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101</v>
      </c>
    </row>
    <row r="97" spans="2:12" s="9" customFormat="1" ht="24.95" customHeight="1" x14ac:dyDescent="0.2">
      <c r="B97" s="113"/>
      <c r="D97" s="114" t="s">
        <v>102</v>
      </c>
      <c r="E97" s="115"/>
      <c r="F97" s="115"/>
      <c r="G97" s="115"/>
      <c r="H97" s="115"/>
      <c r="I97" s="115"/>
      <c r="J97" s="116">
        <f>J144</f>
        <v>0</v>
      </c>
      <c r="L97" s="113"/>
    </row>
    <row r="98" spans="2:12" s="10" customFormat="1" ht="19.899999999999999" customHeight="1" x14ac:dyDescent="0.2">
      <c r="B98" s="117"/>
      <c r="D98" s="118" t="s">
        <v>103</v>
      </c>
      <c r="E98" s="119"/>
      <c r="F98" s="119"/>
      <c r="G98" s="119"/>
      <c r="H98" s="119"/>
      <c r="I98" s="119"/>
      <c r="J98" s="120">
        <f>J145</f>
        <v>0</v>
      </c>
      <c r="L98" s="117"/>
    </row>
    <row r="99" spans="2:12" s="10" customFormat="1" ht="19.899999999999999" customHeight="1" x14ac:dyDescent="0.2">
      <c r="B99" s="117"/>
      <c r="D99" s="118" t="s">
        <v>104</v>
      </c>
      <c r="E99" s="119"/>
      <c r="F99" s="119"/>
      <c r="G99" s="119"/>
      <c r="H99" s="119"/>
      <c r="I99" s="119"/>
      <c r="J99" s="120">
        <f>J163</f>
        <v>0</v>
      </c>
      <c r="L99" s="117"/>
    </row>
    <row r="100" spans="2:12" s="10" customFormat="1" ht="19.899999999999999" customHeight="1" x14ac:dyDescent="0.2">
      <c r="B100" s="117"/>
      <c r="D100" s="118" t="s">
        <v>105</v>
      </c>
      <c r="E100" s="119"/>
      <c r="F100" s="119"/>
      <c r="G100" s="119"/>
      <c r="H100" s="119"/>
      <c r="I100" s="119"/>
      <c r="J100" s="120">
        <f>J250</f>
        <v>0</v>
      </c>
      <c r="L100" s="117"/>
    </row>
    <row r="101" spans="2:12" s="10" customFormat="1" ht="19.899999999999999" customHeight="1" x14ac:dyDescent="0.2">
      <c r="B101" s="117"/>
      <c r="D101" s="118" t="s">
        <v>106</v>
      </c>
      <c r="E101" s="119"/>
      <c r="F101" s="119"/>
      <c r="G101" s="119"/>
      <c r="H101" s="119"/>
      <c r="I101" s="119"/>
      <c r="J101" s="120">
        <f>J414</f>
        <v>0</v>
      </c>
      <c r="L101" s="117"/>
    </row>
    <row r="102" spans="2:12" s="9" customFormat="1" ht="24.95" customHeight="1" x14ac:dyDescent="0.2">
      <c r="B102" s="113"/>
      <c r="D102" s="114" t="s">
        <v>107</v>
      </c>
      <c r="E102" s="115"/>
      <c r="F102" s="115"/>
      <c r="G102" s="115"/>
      <c r="H102" s="115"/>
      <c r="I102" s="115"/>
      <c r="J102" s="116">
        <f>J416</f>
        <v>0</v>
      </c>
      <c r="L102" s="113"/>
    </row>
    <row r="103" spans="2:12" s="10" customFormat="1" ht="19.899999999999999" customHeight="1" x14ac:dyDescent="0.2">
      <c r="B103" s="117"/>
      <c r="D103" s="118" t="s">
        <v>108</v>
      </c>
      <c r="E103" s="119"/>
      <c r="F103" s="119"/>
      <c r="G103" s="119"/>
      <c r="H103" s="119"/>
      <c r="I103" s="119"/>
      <c r="J103" s="120">
        <f>J417</f>
        <v>0</v>
      </c>
      <c r="L103" s="117"/>
    </row>
    <row r="104" spans="2:12" s="10" customFormat="1" ht="19.899999999999999" customHeight="1" x14ac:dyDescent="0.2">
      <c r="B104" s="117"/>
      <c r="D104" s="118" t="s">
        <v>109</v>
      </c>
      <c r="E104" s="119"/>
      <c r="F104" s="119"/>
      <c r="G104" s="119"/>
      <c r="H104" s="119"/>
      <c r="I104" s="119"/>
      <c r="J104" s="120">
        <f>J466</f>
        <v>0</v>
      </c>
      <c r="L104" s="117"/>
    </row>
    <row r="105" spans="2:12" s="10" customFormat="1" ht="19.899999999999999" customHeight="1" x14ac:dyDescent="0.2">
      <c r="B105" s="117"/>
      <c r="D105" s="118" t="s">
        <v>110</v>
      </c>
      <c r="E105" s="119"/>
      <c r="F105" s="119"/>
      <c r="G105" s="119"/>
      <c r="H105" s="119"/>
      <c r="I105" s="119"/>
      <c r="J105" s="120">
        <f>J650</f>
        <v>0</v>
      </c>
      <c r="L105" s="117"/>
    </row>
    <row r="106" spans="2:12" s="10" customFormat="1" ht="19.899999999999999" customHeight="1" x14ac:dyDescent="0.2">
      <c r="B106" s="117"/>
      <c r="D106" s="118" t="s">
        <v>111</v>
      </c>
      <c r="E106" s="119"/>
      <c r="F106" s="119"/>
      <c r="G106" s="119"/>
      <c r="H106" s="119"/>
      <c r="I106" s="119"/>
      <c r="J106" s="120">
        <f>J775</f>
        <v>0</v>
      </c>
      <c r="L106" s="117"/>
    </row>
    <row r="107" spans="2:12" s="10" customFormat="1" ht="19.899999999999999" customHeight="1" x14ac:dyDescent="0.2">
      <c r="B107" s="117"/>
      <c r="D107" s="118" t="s">
        <v>112</v>
      </c>
      <c r="E107" s="119"/>
      <c r="F107" s="119"/>
      <c r="G107" s="119"/>
      <c r="H107" s="119"/>
      <c r="I107" s="119"/>
      <c r="J107" s="120">
        <f>J866</f>
        <v>0</v>
      </c>
      <c r="L107" s="117"/>
    </row>
    <row r="108" spans="2:12" s="10" customFormat="1" ht="19.899999999999999" customHeight="1" x14ac:dyDescent="0.2">
      <c r="B108" s="117"/>
      <c r="D108" s="118" t="s">
        <v>113</v>
      </c>
      <c r="E108" s="119"/>
      <c r="F108" s="119"/>
      <c r="G108" s="119"/>
      <c r="H108" s="119"/>
      <c r="I108" s="119"/>
      <c r="J108" s="120">
        <f>J868</f>
        <v>0</v>
      </c>
      <c r="L108" s="117"/>
    </row>
    <row r="109" spans="2:12" s="10" customFormat="1" ht="19.899999999999999" customHeight="1" x14ac:dyDescent="0.2">
      <c r="B109" s="117"/>
      <c r="D109" s="118" t="s">
        <v>114</v>
      </c>
      <c r="E109" s="119"/>
      <c r="F109" s="119"/>
      <c r="G109" s="119"/>
      <c r="H109" s="119"/>
      <c r="I109" s="119"/>
      <c r="J109" s="120">
        <f>J871</f>
        <v>0</v>
      </c>
      <c r="L109" s="117"/>
    </row>
    <row r="110" spans="2:12" s="10" customFormat="1" ht="19.899999999999999" customHeight="1" x14ac:dyDescent="0.2">
      <c r="B110" s="117"/>
      <c r="D110" s="118" t="s">
        <v>115</v>
      </c>
      <c r="E110" s="119"/>
      <c r="F110" s="119"/>
      <c r="G110" s="119"/>
      <c r="H110" s="119"/>
      <c r="I110" s="119"/>
      <c r="J110" s="120">
        <f>J883</f>
        <v>0</v>
      </c>
      <c r="L110" s="117"/>
    </row>
    <row r="111" spans="2:12" s="10" customFormat="1" ht="19.899999999999999" customHeight="1" x14ac:dyDescent="0.2">
      <c r="B111" s="117"/>
      <c r="D111" s="118" t="s">
        <v>116</v>
      </c>
      <c r="E111" s="119"/>
      <c r="F111" s="119"/>
      <c r="G111" s="119"/>
      <c r="H111" s="119"/>
      <c r="I111" s="119"/>
      <c r="J111" s="120">
        <f>J949</f>
        <v>0</v>
      </c>
      <c r="L111" s="117"/>
    </row>
    <row r="112" spans="2:12" s="10" customFormat="1" ht="19.899999999999999" customHeight="1" x14ac:dyDescent="0.2">
      <c r="B112" s="117"/>
      <c r="D112" s="118" t="s">
        <v>117</v>
      </c>
      <c r="E112" s="119"/>
      <c r="F112" s="119"/>
      <c r="G112" s="119"/>
      <c r="H112" s="119"/>
      <c r="I112" s="119"/>
      <c r="J112" s="120">
        <f>J979</f>
        <v>0</v>
      </c>
      <c r="L112" s="117"/>
    </row>
    <row r="113" spans="1:31" s="10" customFormat="1" ht="19.899999999999999" customHeight="1" x14ac:dyDescent="0.2">
      <c r="B113" s="117"/>
      <c r="D113" s="118" t="s">
        <v>118</v>
      </c>
      <c r="E113" s="119"/>
      <c r="F113" s="119"/>
      <c r="G113" s="119"/>
      <c r="H113" s="119"/>
      <c r="I113" s="119"/>
      <c r="J113" s="120">
        <f>J988</f>
        <v>0</v>
      </c>
      <c r="L113" s="117"/>
    </row>
    <row r="114" spans="1:31" s="10" customFormat="1" ht="19.899999999999999" customHeight="1" x14ac:dyDescent="0.2">
      <c r="B114" s="117"/>
      <c r="D114" s="118" t="s">
        <v>119</v>
      </c>
      <c r="E114" s="119"/>
      <c r="F114" s="119"/>
      <c r="G114" s="119"/>
      <c r="H114" s="119"/>
      <c r="I114" s="119"/>
      <c r="J114" s="120">
        <f>J1008</f>
        <v>0</v>
      </c>
      <c r="L114" s="117"/>
    </row>
    <row r="115" spans="1:31" s="10" customFormat="1" ht="19.899999999999999" customHeight="1" x14ac:dyDescent="0.2">
      <c r="B115" s="117"/>
      <c r="D115" s="118" t="s">
        <v>120</v>
      </c>
      <c r="E115" s="119"/>
      <c r="F115" s="119"/>
      <c r="G115" s="119"/>
      <c r="H115" s="119"/>
      <c r="I115" s="119"/>
      <c r="J115" s="120">
        <f>J1021</f>
        <v>0</v>
      </c>
      <c r="L115" s="117"/>
    </row>
    <row r="116" spans="1:31" s="10" customFormat="1" ht="19.899999999999999" customHeight="1" x14ac:dyDescent="0.2">
      <c r="B116" s="117"/>
      <c r="D116" s="118" t="s">
        <v>121</v>
      </c>
      <c r="E116" s="119"/>
      <c r="F116" s="119"/>
      <c r="G116" s="119"/>
      <c r="H116" s="119"/>
      <c r="I116" s="119"/>
      <c r="J116" s="120">
        <f>J1032</f>
        <v>0</v>
      </c>
      <c r="L116" s="117"/>
    </row>
    <row r="117" spans="1:31" s="10" customFormat="1" ht="19.899999999999999" customHeight="1" x14ac:dyDescent="0.2">
      <c r="B117" s="117"/>
      <c r="D117" s="118" t="s">
        <v>122</v>
      </c>
      <c r="E117" s="119"/>
      <c r="F117" s="119"/>
      <c r="G117" s="119"/>
      <c r="H117" s="119"/>
      <c r="I117" s="119"/>
      <c r="J117" s="120">
        <f>J1087</f>
        <v>0</v>
      </c>
      <c r="L117" s="117"/>
    </row>
    <row r="118" spans="1:31" s="9" customFormat="1" ht="24.95" customHeight="1" x14ac:dyDescent="0.2">
      <c r="B118" s="113"/>
      <c r="D118" s="114" t="s">
        <v>123</v>
      </c>
      <c r="E118" s="115"/>
      <c r="F118" s="115"/>
      <c r="G118" s="115"/>
      <c r="H118" s="115"/>
      <c r="I118" s="115"/>
      <c r="J118" s="116">
        <f>J1113</f>
        <v>0</v>
      </c>
      <c r="L118" s="113"/>
    </row>
    <row r="119" spans="1:31" s="10" customFormat="1" ht="19.899999999999999" customHeight="1" x14ac:dyDescent="0.2">
      <c r="B119" s="117"/>
      <c r="D119" s="118" t="s">
        <v>124</v>
      </c>
      <c r="E119" s="119"/>
      <c r="F119" s="119"/>
      <c r="G119" s="119"/>
      <c r="H119" s="119"/>
      <c r="I119" s="119"/>
      <c r="J119" s="120">
        <f>J1114</f>
        <v>0</v>
      </c>
      <c r="L119" s="117"/>
    </row>
    <row r="120" spans="1:31" s="10" customFormat="1" ht="19.899999999999999" customHeight="1" x14ac:dyDescent="0.2">
      <c r="B120" s="117"/>
      <c r="D120" s="118" t="s">
        <v>125</v>
      </c>
      <c r="E120" s="119"/>
      <c r="F120" s="119"/>
      <c r="G120" s="119"/>
      <c r="H120" s="119"/>
      <c r="I120" s="119"/>
      <c r="J120" s="120">
        <f>J1159</f>
        <v>0</v>
      </c>
      <c r="L120" s="117"/>
    </row>
    <row r="121" spans="1:31" s="9" customFormat="1" ht="24.95" customHeight="1" x14ac:dyDescent="0.2">
      <c r="B121" s="113"/>
      <c r="D121" s="114" t="s">
        <v>126</v>
      </c>
      <c r="E121" s="115"/>
      <c r="F121" s="115"/>
      <c r="G121" s="115"/>
      <c r="H121" s="115"/>
      <c r="I121" s="115"/>
      <c r="J121" s="116">
        <f>J1162</f>
        <v>0</v>
      </c>
      <c r="L121" s="113"/>
    </row>
    <row r="122" spans="1:31" s="10" customFormat="1" ht="19.899999999999999" customHeight="1" x14ac:dyDescent="0.2">
      <c r="B122" s="117"/>
      <c r="D122" s="118" t="s">
        <v>127</v>
      </c>
      <c r="E122" s="119"/>
      <c r="F122" s="119"/>
      <c r="G122" s="119"/>
      <c r="H122" s="119"/>
      <c r="I122" s="119"/>
      <c r="J122" s="120">
        <f>J1163</f>
        <v>0</v>
      </c>
      <c r="L122" s="117"/>
    </row>
    <row r="123" spans="1:31" s="9" customFormat="1" ht="21.75" customHeight="1" x14ac:dyDescent="0.2">
      <c r="B123" s="113"/>
      <c r="D123" s="121" t="s">
        <v>128</v>
      </c>
      <c r="J123" s="122">
        <f>J1165</f>
        <v>0</v>
      </c>
      <c r="L123" s="113"/>
    </row>
    <row r="124" spans="1:31" s="2" customFormat="1" ht="21.75" customHeight="1" x14ac:dyDescent="0.2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 x14ac:dyDescent="0.2">
      <c r="A125" s="33"/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9" spans="1:63" s="2" customFormat="1" ht="6.95" customHeight="1" x14ac:dyDescent="0.2">
      <c r="A129" s="33"/>
      <c r="B129" s="50"/>
      <c r="C129" s="51"/>
      <c r="D129" s="51"/>
      <c r="E129" s="51"/>
      <c r="F129" s="51"/>
      <c r="G129" s="51"/>
      <c r="H129" s="51"/>
      <c r="I129" s="51"/>
      <c r="J129" s="51"/>
      <c r="K129" s="51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3" s="2" customFormat="1" ht="24.95" customHeight="1" x14ac:dyDescent="0.2">
      <c r="A130" s="33"/>
      <c r="B130" s="34"/>
      <c r="C130" s="22" t="s">
        <v>129</v>
      </c>
      <c r="D130" s="33"/>
      <c r="E130" s="33"/>
      <c r="F130" s="33"/>
      <c r="G130" s="33"/>
      <c r="H130" s="33"/>
      <c r="I130" s="33"/>
      <c r="J130" s="33"/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3" s="2" customFormat="1" ht="6.95" customHeight="1" x14ac:dyDescent="0.2">
      <c r="A131" s="33"/>
      <c r="B131" s="34"/>
      <c r="C131" s="33"/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3" s="2" customFormat="1" ht="12" customHeight="1" x14ac:dyDescent="0.2">
      <c r="A132" s="33"/>
      <c r="B132" s="34"/>
      <c r="C132" s="28" t="s">
        <v>15</v>
      </c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3" s="2" customFormat="1" ht="16.5" customHeight="1" x14ac:dyDescent="0.2">
      <c r="A133" s="33"/>
      <c r="B133" s="34"/>
      <c r="C133" s="33"/>
      <c r="D133" s="33"/>
      <c r="E133" s="271" t="str">
        <f>E7</f>
        <v>Rekonštrukcia toaliet FA STU_ ľava strana_pravá strana _aula</v>
      </c>
      <c r="F133" s="272"/>
      <c r="G133" s="272"/>
      <c r="H133" s="272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3" s="2" customFormat="1" ht="12" customHeight="1" x14ac:dyDescent="0.2">
      <c r="A134" s="33"/>
      <c r="B134" s="34"/>
      <c r="C134" s="28" t="s">
        <v>95</v>
      </c>
      <c r="D134" s="33"/>
      <c r="E134" s="33"/>
      <c r="F134" s="33"/>
      <c r="G134" s="33"/>
      <c r="H134" s="33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3" s="2" customFormat="1" ht="16.5" customHeight="1" x14ac:dyDescent="0.2">
      <c r="A135" s="33"/>
      <c r="B135" s="34"/>
      <c r="C135" s="33"/>
      <c r="D135" s="33"/>
      <c r="E135" s="250" t="str">
        <f>E9</f>
        <v>L - Rekonštrukcia toaliet FA STU - ľavá strana</v>
      </c>
      <c r="F135" s="270"/>
      <c r="G135" s="270"/>
      <c r="H135" s="270"/>
      <c r="I135" s="3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3" s="2" customFormat="1" ht="6.95" customHeight="1" x14ac:dyDescent="0.2">
      <c r="A136" s="33"/>
      <c r="B136" s="34"/>
      <c r="C136" s="33"/>
      <c r="D136" s="33"/>
      <c r="E136" s="33"/>
      <c r="F136" s="33"/>
      <c r="G136" s="33"/>
      <c r="H136" s="33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3" s="2" customFormat="1" ht="12" customHeight="1" x14ac:dyDescent="0.2">
      <c r="A137" s="33"/>
      <c r="B137" s="34"/>
      <c r="C137" s="28" t="s">
        <v>19</v>
      </c>
      <c r="D137" s="33"/>
      <c r="E137" s="33"/>
      <c r="F137" s="26" t="str">
        <f>F12</f>
        <v>FA STU, Bratislava</v>
      </c>
      <c r="G137" s="33"/>
      <c r="H137" s="33"/>
      <c r="I137" s="28" t="s">
        <v>21</v>
      </c>
      <c r="J137" s="56" t="str">
        <f>IF(J12="","",J12)</f>
        <v>20. 12. 2020</v>
      </c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3" s="2" customFormat="1" ht="6.95" customHeight="1" x14ac:dyDescent="0.2">
      <c r="A138" s="33"/>
      <c r="B138" s="34"/>
      <c r="C138" s="33"/>
      <c r="D138" s="33"/>
      <c r="E138" s="33"/>
      <c r="F138" s="33"/>
      <c r="G138" s="33"/>
      <c r="H138" s="33"/>
      <c r="I138" s="33"/>
      <c r="J138" s="33"/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3" s="2" customFormat="1" ht="25.7" customHeight="1" x14ac:dyDescent="0.2">
      <c r="A139" s="33"/>
      <c r="B139" s="34"/>
      <c r="C139" s="28" t="s">
        <v>23</v>
      </c>
      <c r="D139" s="33"/>
      <c r="E139" s="33"/>
      <c r="F139" s="26" t="str">
        <f>E15</f>
        <v>FA STU, Nám. Slobody, Bratislava</v>
      </c>
      <c r="G139" s="33"/>
      <c r="H139" s="33"/>
      <c r="I139" s="28" t="s">
        <v>29</v>
      </c>
      <c r="J139" s="31" t="str">
        <f>E21</f>
        <v>Ing. arch Hronský, Ing arch. Daniel</v>
      </c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3" s="2" customFormat="1" ht="15.2" customHeight="1" x14ac:dyDescent="0.2">
      <c r="A140" s="33"/>
      <c r="B140" s="34"/>
      <c r="C140" s="28" t="s">
        <v>27</v>
      </c>
      <c r="D140" s="33"/>
      <c r="E140" s="33"/>
      <c r="F140" s="26" t="str">
        <f>IF(E18="","",E18)</f>
        <v>Vyplň údaj</v>
      </c>
      <c r="G140" s="33"/>
      <c r="H140" s="33"/>
      <c r="I140" s="28" t="s">
        <v>32</v>
      </c>
      <c r="J140" s="31" t="str">
        <f>E24</f>
        <v>Žákovičová Mária</v>
      </c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63" s="2" customFormat="1" ht="10.35" customHeight="1" x14ac:dyDescent="0.2">
      <c r="A141" s="33"/>
      <c r="B141" s="34"/>
      <c r="C141" s="33"/>
      <c r="D141" s="33"/>
      <c r="E141" s="33"/>
      <c r="F141" s="33"/>
      <c r="G141" s="33"/>
      <c r="H141" s="33"/>
      <c r="I141" s="33"/>
      <c r="J141" s="33"/>
      <c r="K141" s="33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63" s="11" customFormat="1" ht="29.25" customHeight="1" x14ac:dyDescent="0.2">
      <c r="A142" s="123"/>
      <c r="B142" s="124"/>
      <c r="C142" s="125" t="s">
        <v>130</v>
      </c>
      <c r="D142" s="126" t="s">
        <v>60</v>
      </c>
      <c r="E142" s="126" t="s">
        <v>56</v>
      </c>
      <c r="F142" s="126" t="s">
        <v>57</v>
      </c>
      <c r="G142" s="126" t="s">
        <v>131</v>
      </c>
      <c r="H142" s="126" t="s">
        <v>132</v>
      </c>
      <c r="I142" s="126" t="s">
        <v>133</v>
      </c>
      <c r="J142" s="127" t="s">
        <v>99</v>
      </c>
      <c r="K142" s="128" t="s">
        <v>134</v>
      </c>
      <c r="L142" s="129"/>
      <c r="M142" s="63" t="s">
        <v>1</v>
      </c>
      <c r="N142" s="64" t="s">
        <v>39</v>
      </c>
      <c r="O142" s="64" t="s">
        <v>135</v>
      </c>
      <c r="P142" s="64" t="s">
        <v>136</v>
      </c>
      <c r="Q142" s="64" t="s">
        <v>137</v>
      </c>
      <c r="R142" s="64" t="s">
        <v>138</v>
      </c>
      <c r="S142" s="64" t="s">
        <v>139</v>
      </c>
      <c r="T142" s="65" t="s">
        <v>140</v>
      </c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</row>
    <row r="143" spans="1:63" s="2" customFormat="1" ht="22.9" customHeight="1" x14ac:dyDescent="0.25">
      <c r="A143" s="33"/>
      <c r="B143" s="34"/>
      <c r="C143" s="70" t="s">
        <v>100</v>
      </c>
      <c r="D143" s="33"/>
      <c r="E143" s="33"/>
      <c r="F143" s="33"/>
      <c r="G143" s="33"/>
      <c r="H143" s="33"/>
      <c r="I143" s="33"/>
      <c r="J143" s="130">
        <f>BK143</f>
        <v>0</v>
      </c>
      <c r="K143" s="33"/>
      <c r="L143" s="34"/>
      <c r="M143" s="66"/>
      <c r="N143" s="57"/>
      <c r="O143" s="67"/>
      <c r="P143" s="131">
        <f>P144+P416+P1113+P1162+P1165</f>
        <v>0</v>
      </c>
      <c r="Q143" s="67"/>
      <c r="R143" s="131">
        <f>R144+R416+R1113+R1162+R1165</f>
        <v>1.1379999999999998E-2</v>
      </c>
      <c r="S143" s="67"/>
      <c r="T143" s="132">
        <f>T144+T416+T1113+T1162+T1165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T143" s="18" t="s">
        <v>74</v>
      </c>
      <c r="AU143" s="18" t="s">
        <v>101</v>
      </c>
      <c r="BK143" s="133">
        <f>BK144+BK416+BK1113+BK1162+BK1165</f>
        <v>0</v>
      </c>
    </row>
    <row r="144" spans="1:63" s="12" customFormat="1" ht="25.9" customHeight="1" x14ac:dyDescent="0.2">
      <c r="B144" s="134"/>
      <c r="D144" s="135" t="s">
        <v>74</v>
      </c>
      <c r="E144" s="136" t="s">
        <v>141</v>
      </c>
      <c r="F144" s="136" t="s">
        <v>142</v>
      </c>
      <c r="I144" s="137"/>
      <c r="J144" s="122">
        <f>BK144</f>
        <v>0</v>
      </c>
      <c r="L144" s="134"/>
      <c r="M144" s="138"/>
      <c r="N144" s="139"/>
      <c r="O144" s="139"/>
      <c r="P144" s="140">
        <f>P145+P163+P250+P414</f>
        <v>0</v>
      </c>
      <c r="Q144" s="139"/>
      <c r="R144" s="140">
        <f>R145+R163+R250+R414</f>
        <v>0</v>
      </c>
      <c r="S144" s="139"/>
      <c r="T144" s="141">
        <f>T145+T163+T250+T414</f>
        <v>0</v>
      </c>
      <c r="AR144" s="135" t="s">
        <v>83</v>
      </c>
      <c r="AT144" s="142" t="s">
        <v>74</v>
      </c>
      <c r="AU144" s="142" t="s">
        <v>75</v>
      </c>
      <c r="AY144" s="135" t="s">
        <v>143</v>
      </c>
      <c r="BK144" s="143">
        <f>BK145+BK163+BK250+BK414</f>
        <v>0</v>
      </c>
    </row>
    <row r="145" spans="1:65" s="12" customFormat="1" ht="22.9" customHeight="1" x14ac:dyDescent="0.2">
      <c r="B145" s="134"/>
      <c r="D145" s="135" t="s">
        <v>74</v>
      </c>
      <c r="E145" s="144" t="s">
        <v>144</v>
      </c>
      <c r="F145" s="144" t="s">
        <v>145</v>
      </c>
      <c r="I145" s="137"/>
      <c r="J145" s="145">
        <f>BK145</f>
        <v>0</v>
      </c>
      <c r="L145" s="134"/>
      <c r="M145" s="138"/>
      <c r="N145" s="139"/>
      <c r="O145" s="139"/>
      <c r="P145" s="140">
        <f>SUM(P146:P162)</f>
        <v>0</v>
      </c>
      <c r="Q145" s="139"/>
      <c r="R145" s="140">
        <f>SUM(R146:R162)</f>
        <v>0</v>
      </c>
      <c r="S145" s="139"/>
      <c r="T145" s="141">
        <f>SUM(T146:T162)</f>
        <v>0</v>
      </c>
      <c r="AR145" s="135" t="s">
        <v>83</v>
      </c>
      <c r="AT145" s="142" t="s">
        <v>74</v>
      </c>
      <c r="AU145" s="142" t="s">
        <v>83</v>
      </c>
      <c r="AY145" s="135" t="s">
        <v>143</v>
      </c>
      <c r="BK145" s="143">
        <f>SUM(BK146:BK162)</f>
        <v>0</v>
      </c>
    </row>
    <row r="146" spans="1:65" s="2" customFormat="1" ht="24.2" customHeight="1" x14ac:dyDescent="0.2">
      <c r="A146" s="33"/>
      <c r="B146" s="146"/>
      <c r="C146" s="147" t="s">
        <v>83</v>
      </c>
      <c r="D146" s="147" t="s">
        <v>146</v>
      </c>
      <c r="E146" s="148" t="s">
        <v>147</v>
      </c>
      <c r="F146" s="149" t="s">
        <v>148</v>
      </c>
      <c r="G146" s="150" t="s">
        <v>149</v>
      </c>
      <c r="H146" s="151">
        <v>3.66</v>
      </c>
      <c r="I146" s="152"/>
      <c r="J146" s="153">
        <f>ROUND(I146*H146,2)</f>
        <v>0</v>
      </c>
      <c r="K146" s="154"/>
      <c r="L146" s="34"/>
      <c r="M146" s="155" t="s">
        <v>1</v>
      </c>
      <c r="N146" s="156" t="s">
        <v>41</v>
      </c>
      <c r="O146" s="59"/>
      <c r="P146" s="157">
        <f>O146*H146</f>
        <v>0</v>
      </c>
      <c r="Q146" s="157">
        <v>0</v>
      </c>
      <c r="R146" s="157">
        <f>Q146*H146</f>
        <v>0</v>
      </c>
      <c r="S146" s="157">
        <v>0</v>
      </c>
      <c r="T146" s="15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9" t="s">
        <v>150</v>
      </c>
      <c r="AT146" s="159" t="s">
        <v>146</v>
      </c>
      <c r="AU146" s="159" t="s">
        <v>151</v>
      </c>
      <c r="AY146" s="18" t="s">
        <v>143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8" t="s">
        <v>151</v>
      </c>
      <c r="BK146" s="160">
        <f>ROUND(I146*H146,2)</f>
        <v>0</v>
      </c>
      <c r="BL146" s="18" t="s">
        <v>150</v>
      </c>
      <c r="BM146" s="159" t="s">
        <v>151</v>
      </c>
    </row>
    <row r="147" spans="1:65" s="13" customFormat="1" x14ac:dyDescent="0.2">
      <c r="B147" s="161"/>
      <c r="D147" s="162" t="s">
        <v>152</v>
      </c>
      <c r="E147" s="163" t="s">
        <v>1</v>
      </c>
      <c r="F147" s="164" t="s">
        <v>1519</v>
      </c>
      <c r="H147" s="165">
        <v>3.66</v>
      </c>
      <c r="I147" s="166"/>
      <c r="L147" s="161"/>
      <c r="M147" s="167"/>
      <c r="N147" s="168"/>
      <c r="O147" s="168"/>
      <c r="P147" s="168"/>
      <c r="Q147" s="168"/>
      <c r="R147" s="168"/>
      <c r="S147" s="168"/>
      <c r="T147" s="169"/>
      <c r="AT147" s="163" t="s">
        <v>152</v>
      </c>
      <c r="AU147" s="163" t="s">
        <v>151</v>
      </c>
      <c r="AV147" s="13" t="s">
        <v>151</v>
      </c>
      <c r="AW147" s="13" t="s">
        <v>31</v>
      </c>
      <c r="AX147" s="13" t="s">
        <v>75</v>
      </c>
      <c r="AY147" s="163" t="s">
        <v>143</v>
      </c>
    </row>
    <row r="148" spans="1:65" s="14" customFormat="1" x14ac:dyDescent="0.2">
      <c r="B148" s="170"/>
      <c r="D148" s="162" t="s">
        <v>152</v>
      </c>
      <c r="E148" s="171" t="s">
        <v>1</v>
      </c>
      <c r="F148" s="172" t="s">
        <v>154</v>
      </c>
      <c r="H148" s="173">
        <v>3.66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1" t="s">
        <v>152</v>
      </c>
      <c r="AU148" s="171" t="s">
        <v>151</v>
      </c>
      <c r="AV148" s="14" t="s">
        <v>150</v>
      </c>
      <c r="AW148" s="14" t="s">
        <v>31</v>
      </c>
      <c r="AX148" s="14" t="s">
        <v>83</v>
      </c>
      <c r="AY148" s="171" t="s">
        <v>143</v>
      </c>
    </row>
    <row r="149" spans="1:65" s="2" customFormat="1" ht="24.2" customHeight="1" x14ac:dyDescent="0.2">
      <c r="A149" s="33"/>
      <c r="B149" s="146"/>
      <c r="C149" s="147" t="s">
        <v>151</v>
      </c>
      <c r="D149" s="147" t="s">
        <v>146</v>
      </c>
      <c r="E149" s="148" t="s">
        <v>155</v>
      </c>
      <c r="F149" s="149" t="s">
        <v>156</v>
      </c>
      <c r="G149" s="150" t="s">
        <v>157</v>
      </c>
      <c r="H149" s="151">
        <v>15</v>
      </c>
      <c r="I149" s="152"/>
      <c r="J149" s="153">
        <f>ROUND(I149*H149,2)</f>
        <v>0</v>
      </c>
      <c r="K149" s="154"/>
      <c r="L149" s="34"/>
      <c r="M149" s="155" t="s">
        <v>1</v>
      </c>
      <c r="N149" s="156" t="s">
        <v>41</v>
      </c>
      <c r="O149" s="59"/>
      <c r="P149" s="157">
        <f>O149*H149</f>
        <v>0</v>
      </c>
      <c r="Q149" s="157">
        <v>0</v>
      </c>
      <c r="R149" s="157">
        <f>Q149*H149</f>
        <v>0</v>
      </c>
      <c r="S149" s="157">
        <v>0</v>
      </c>
      <c r="T149" s="15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9" t="s">
        <v>150</v>
      </c>
      <c r="AT149" s="159" t="s">
        <v>146</v>
      </c>
      <c r="AU149" s="159" t="s">
        <v>151</v>
      </c>
      <c r="AY149" s="18" t="s">
        <v>143</v>
      </c>
      <c r="BE149" s="160">
        <f>IF(N149="základná",J149,0)</f>
        <v>0</v>
      </c>
      <c r="BF149" s="160">
        <f>IF(N149="znížená",J149,0)</f>
        <v>0</v>
      </c>
      <c r="BG149" s="160">
        <f>IF(N149="zákl. prenesená",J149,0)</f>
        <v>0</v>
      </c>
      <c r="BH149" s="160">
        <f>IF(N149="zníž. prenesená",J149,0)</f>
        <v>0</v>
      </c>
      <c r="BI149" s="160">
        <f>IF(N149="nulová",J149,0)</f>
        <v>0</v>
      </c>
      <c r="BJ149" s="18" t="s">
        <v>151</v>
      </c>
      <c r="BK149" s="160">
        <f>ROUND(I149*H149,2)</f>
        <v>0</v>
      </c>
      <c r="BL149" s="18" t="s">
        <v>150</v>
      </c>
      <c r="BM149" s="159" t="s">
        <v>150</v>
      </c>
    </row>
    <row r="150" spans="1:65" s="2" customFormat="1" ht="24.2" customHeight="1" x14ac:dyDescent="0.2">
      <c r="A150" s="33"/>
      <c r="B150" s="146"/>
      <c r="C150" s="147" t="s">
        <v>144</v>
      </c>
      <c r="D150" s="147" t="s">
        <v>146</v>
      </c>
      <c r="E150" s="148" t="s">
        <v>158</v>
      </c>
      <c r="F150" s="149" t="s">
        <v>159</v>
      </c>
      <c r="G150" s="150" t="s">
        <v>157</v>
      </c>
      <c r="H150" s="151">
        <v>9</v>
      </c>
      <c r="I150" s="152"/>
      <c r="J150" s="153">
        <f>ROUND(I150*H150,2)</f>
        <v>0</v>
      </c>
      <c r="K150" s="154"/>
      <c r="L150" s="34"/>
      <c r="M150" s="155" t="s">
        <v>1</v>
      </c>
      <c r="N150" s="156" t="s">
        <v>41</v>
      </c>
      <c r="O150" s="59"/>
      <c r="P150" s="157">
        <f>O150*H150</f>
        <v>0</v>
      </c>
      <c r="Q150" s="157">
        <v>0</v>
      </c>
      <c r="R150" s="157">
        <f>Q150*H150</f>
        <v>0</v>
      </c>
      <c r="S150" s="157">
        <v>0</v>
      </c>
      <c r="T150" s="15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9" t="s">
        <v>150</v>
      </c>
      <c r="AT150" s="159" t="s">
        <v>146</v>
      </c>
      <c r="AU150" s="159" t="s">
        <v>151</v>
      </c>
      <c r="AY150" s="18" t="s">
        <v>143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8" t="s">
        <v>151</v>
      </c>
      <c r="BK150" s="160">
        <f>ROUND(I150*H150,2)</f>
        <v>0</v>
      </c>
      <c r="BL150" s="18" t="s">
        <v>150</v>
      </c>
      <c r="BM150" s="159" t="s">
        <v>160</v>
      </c>
    </row>
    <row r="151" spans="1:65" s="2" customFormat="1" ht="24.2" customHeight="1" x14ac:dyDescent="0.2">
      <c r="A151" s="33"/>
      <c r="B151" s="146"/>
      <c r="C151" s="147" t="s">
        <v>150</v>
      </c>
      <c r="D151" s="147" t="s">
        <v>146</v>
      </c>
      <c r="E151" s="148" t="s">
        <v>161</v>
      </c>
      <c r="F151" s="149" t="s">
        <v>162</v>
      </c>
      <c r="G151" s="150" t="s">
        <v>157</v>
      </c>
      <c r="H151" s="151">
        <v>7.38</v>
      </c>
      <c r="I151" s="152"/>
      <c r="J151" s="153">
        <f>ROUND(I151*H151,2)</f>
        <v>0</v>
      </c>
      <c r="K151" s="154"/>
      <c r="L151" s="34"/>
      <c r="M151" s="155" t="s">
        <v>1</v>
      </c>
      <c r="N151" s="156" t="s">
        <v>41</v>
      </c>
      <c r="O151" s="59"/>
      <c r="P151" s="157">
        <f>O151*H151</f>
        <v>0</v>
      </c>
      <c r="Q151" s="157">
        <v>0</v>
      </c>
      <c r="R151" s="157">
        <f>Q151*H151</f>
        <v>0</v>
      </c>
      <c r="S151" s="157">
        <v>0</v>
      </c>
      <c r="T151" s="15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9" t="s">
        <v>150</v>
      </c>
      <c r="AT151" s="159" t="s">
        <v>146</v>
      </c>
      <c r="AU151" s="159" t="s">
        <v>151</v>
      </c>
      <c r="AY151" s="18" t="s">
        <v>143</v>
      </c>
      <c r="BE151" s="160">
        <f>IF(N151="základná",J151,0)</f>
        <v>0</v>
      </c>
      <c r="BF151" s="160">
        <f>IF(N151="znížená",J151,0)</f>
        <v>0</v>
      </c>
      <c r="BG151" s="160">
        <f>IF(N151="zákl. prenesená",J151,0)</f>
        <v>0</v>
      </c>
      <c r="BH151" s="160">
        <f>IF(N151="zníž. prenesená",J151,0)</f>
        <v>0</v>
      </c>
      <c r="BI151" s="160">
        <f>IF(N151="nulová",J151,0)</f>
        <v>0</v>
      </c>
      <c r="BJ151" s="18" t="s">
        <v>151</v>
      </c>
      <c r="BK151" s="160">
        <f>ROUND(I151*H151,2)</f>
        <v>0</v>
      </c>
      <c r="BL151" s="18" t="s">
        <v>150</v>
      </c>
      <c r="BM151" s="159" t="s">
        <v>163</v>
      </c>
    </row>
    <row r="152" spans="1:65" s="13" customFormat="1" x14ac:dyDescent="0.2">
      <c r="B152" s="161"/>
      <c r="D152" s="162" t="s">
        <v>152</v>
      </c>
      <c r="E152" s="163" t="s">
        <v>1</v>
      </c>
      <c r="F152" s="164" t="s">
        <v>1520</v>
      </c>
      <c r="H152" s="165">
        <v>7.38</v>
      </c>
      <c r="I152" s="166"/>
      <c r="L152" s="161"/>
      <c r="M152" s="167"/>
      <c r="N152" s="168"/>
      <c r="O152" s="168"/>
      <c r="P152" s="168"/>
      <c r="Q152" s="168"/>
      <c r="R152" s="168"/>
      <c r="S152" s="168"/>
      <c r="T152" s="169"/>
      <c r="AT152" s="163" t="s">
        <v>152</v>
      </c>
      <c r="AU152" s="163" t="s">
        <v>151</v>
      </c>
      <c r="AV152" s="13" t="s">
        <v>151</v>
      </c>
      <c r="AW152" s="13" t="s">
        <v>31</v>
      </c>
      <c r="AX152" s="13" t="s">
        <v>75</v>
      </c>
      <c r="AY152" s="163" t="s">
        <v>143</v>
      </c>
    </row>
    <row r="153" spans="1:65" s="14" customFormat="1" x14ac:dyDescent="0.2">
      <c r="B153" s="170"/>
      <c r="D153" s="162" t="s">
        <v>152</v>
      </c>
      <c r="E153" s="171" t="s">
        <v>1</v>
      </c>
      <c r="F153" s="172" t="s">
        <v>154</v>
      </c>
      <c r="H153" s="173">
        <v>7.38</v>
      </c>
      <c r="I153" s="174"/>
      <c r="L153" s="170"/>
      <c r="M153" s="175"/>
      <c r="N153" s="176"/>
      <c r="O153" s="176"/>
      <c r="P153" s="176"/>
      <c r="Q153" s="176"/>
      <c r="R153" s="176"/>
      <c r="S153" s="176"/>
      <c r="T153" s="177"/>
      <c r="AT153" s="171" t="s">
        <v>152</v>
      </c>
      <c r="AU153" s="171" t="s">
        <v>151</v>
      </c>
      <c r="AV153" s="14" t="s">
        <v>150</v>
      </c>
      <c r="AW153" s="14" t="s">
        <v>31</v>
      </c>
      <c r="AX153" s="14" t="s">
        <v>83</v>
      </c>
      <c r="AY153" s="171" t="s">
        <v>143</v>
      </c>
    </row>
    <row r="154" spans="1:65" s="2" customFormat="1" ht="24.2" customHeight="1" x14ac:dyDescent="0.2">
      <c r="A154" s="33"/>
      <c r="B154" s="146"/>
      <c r="C154" s="147" t="s">
        <v>165</v>
      </c>
      <c r="D154" s="147" t="s">
        <v>146</v>
      </c>
      <c r="E154" s="148" t="s">
        <v>166</v>
      </c>
      <c r="F154" s="149" t="s">
        <v>167</v>
      </c>
      <c r="G154" s="150" t="s">
        <v>157</v>
      </c>
      <c r="H154" s="151">
        <v>9.36</v>
      </c>
      <c r="I154" s="152"/>
      <c r="J154" s="153">
        <f>ROUND(I154*H154,2)</f>
        <v>0</v>
      </c>
      <c r="K154" s="154"/>
      <c r="L154" s="34"/>
      <c r="M154" s="155" t="s">
        <v>1</v>
      </c>
      <c r="N154" s="156" t="s">
        <v>41</v>
      </c>
      <c r="O154" s="59"/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9" t="s">
        <v>150</v>
      </c>
      <c r="AT154" s="159" t="s">
        <v>146</v>
      </c>
      <c r="AU154" s="159" t="s">
        <v>151</v>
      </c>
      <c r="AY154" s="18" t="s">
        <v>143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8" t="s">
        <v>151</v>
      </c>
      <c r="BK154" s="160">
        <f>ROUND(I154*H154,2)</f>
        <v>0</v>
      </c>
      <c r="BL154" s="18" t="s">
        <v>150</v>
      </c>
      <c r="BM154" s="159" t="s">
        <v>168</v>
      </c>
    </row>
    <row r="155" spans="1:65" s="13" customFormat="1" x14ac:dyDescent="0.2">
      <c r="B155" s="161"/>
      <c r="D155" s="162" t="s">
        <v>152</v>
      </c>
      <c r="E155" s="163" t="s">
        <v>1</v>
      </c>
      <c r="F155" s="164" t="s">
        <v>1521</v>
      </c>
      <c r="H155" s="165">
        <v>9.36</v>
      </c>
      <c r="I155" s="166"/>
      <c r="L155" s="161"/>
      <c r="M155" s="167"/>
      <c r="N155" s="168"/>
      <c r="O155" s="168"/>
      <c r="P155" s="168"/>
      <c r="Q155" s="168"/>
      <c r="R155" s="168"/>
      <c r="S155" s="168"/>
      <c r="T155" s="169"/>
      <c r="AT155" s="163" t="s">
        <v>152</v>
      </c>
      <c r="AU155" s="163" t="s">
        <v>151</v>
      </c>
      <c r="AV155" s="13" t="s">
        <v>151</v>
      </c>
      <c r="AW155" s="13" t="s">
        <v>31</v>
      </c>
      <c r="AX155" s="13" t="s">
        <v>75</v>
      </c>
      <c r="AY155" s="163" t="s">
        <v>143</v>
      </c>
    </row>
    <row r="156" spans="1:65" s="14" customFormat="1" x14ac:dyDescent="0.2">
      <c r="B156" s="170"/>
      <c r="D156" s="162" t="s">
        <v>152</v>
      </c>
      <c r="E156" s="171" t="s">
        <v>1</v>
      </c>
      <c r="F156" s="172" t="s">
        <v>154</v>
      </c>
      <c r="H156" s="173">
        <v>9.36</v>
      </c>
      <c r="I156" s="174"/>
      <c r="L156" s="170"/>
      <c r="M156" s="175"/>
      <c r="N156" s="176"/>
      <c r="O156" s="176"/>
      <c r="P156" s="176"/>
      <c r="Q156" s="176"/>
      <c r="R156" s="176"/>
      <c r="S156" s="176"/>
      <c r="T156" s="177"/>
      <c r="AT156" s="171" t="s">
        <v>152</v>
      </c>
      <c r="AU156" s="171" t="s">
        <v>151</v>
      </c>
      <c r="AV156" s="14" t="s">
        <v>150</v>
      </c>
      <c r="AW156" s="14" t="s">
        <v>31</v>
      </c>
      <c r="AX156" s="14" t="s">
        <v>83</v>
      </c>
      <c r="AY156" s="171" t="s">
        <v>143</v>
      </c>
    </row>
    <row r="157" spans="1:65" s="2" customFormat="1" ht="24.2" customHeight="1" x14ac:dyDescent="0.2">
      <c r="A157" s="33"/>
      <c r="B157" s="146"/>
      <c r="C157" s="147" t="s">
        <v>160</v>
      </c>
      <c r="D157" s="147" t="s">
        <v>146</v>
      </c>
      <c r="E157" s="148" t="s">
        <v>170</v>
      </c>
      <c r="F157" s="149" t="s">
        <v>171</v>
      </c>
      <c r="G157" s="150" t="s">
        <v>157</v>
      </c>
      <c r="H157" s="151">
        <v>17.16</v>
      </c>
      <c r="I157" s="152"/>
      <c r="J157" s="153">
        <f>ROUND(I157*H157,2)</f>
        <v>0</v>
      </c>
      <c r="K157" s="154"/>
      <c r="L157" s="34"/>
      <c r="M157" s="155" t="s">
        <v>1</v>
      </c>
      <c r="N157" s="156" t="s">
        <v>41</v>
      </c>
      <c r="O157" s="59"/>
      <c r="P157" s="157">
        <f>O157*H157</f>
        <v>0</v>
      </c>
      <c r="Q157" s="157">
        <v>0</v>
      </c>
      <c r="R157" s="157">
        <f>Q157*H157</f>
        <v>0</v>
      </c>
      <c r="S157" s="157">
        <v>0</v>
      </c>
      <c r="T157" s="15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9" t="s">
        <v>150</v>
      </c>
      <c r="AT157" s="159" t="s">
        <v>146</v>
      </c>
      <c r="AU157" s="159" t="s">
        <v>151</v>
      </c>
      <c r="AY157" s="18" t="s">
        <v>143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8" t="s">
        <v>151</v>
      </c>
      <c r="BK157" s="160">
        <f>ROUND(I157*H157,2)</f>
        <v>0</v>
      </c>
      <c r="BL157" s="18" t="s">
        <v>150</v>
      </c>
      <c r="BM157" s="159" t="s">
        <v>172</v>
      </c>
    </row>
    <row r="158" spans="1:65" s="13" customFormat="1" x14ac:dyDescent="0.2">
      <c r="B158" s="161"/>
      <c r="D158" s="162" t="s">
        <v>152</v>
      </c>
      <c r="E158" s="163" t="s">
        <v>1</v>
      </c>
      <c r="F158" s="164" t="s">
        <v>1522</v>
      </c>
      <c r="H158" s="165">
        <v>6.02</v>
      </c>
      <c r="I158" s="166"/>
      <c r="L158" s="161"/>
      <c r="M158" s="167"/>
      <c r="N158" s="168"/>
      <c r="O158" s="168"/>
      <c r="P158" s="168"/>
      <c r="Q158" s="168"/>
      <c r="R158" s="168"/>
      <c r="S158" s="168"/>
      <c r="T158" s="169"/>
      <c r="AT158" s="163" t="s">
        <v>152</v>
      </c>
      <c r="AU158" s="163" t="s">
        <v>151</v>
      </c>
      <c r="AV158" s="13" t="s">
        <v>151</v>
      </c>
      <c r="AW158" s="13" t="s">
        <v>31</v>
      </c>
      <c r="AX158" s="13" t="s">
        <v>75</v>
      </c>
      <c r="AY158" s="163" t="s">
        <v>143</v>
      </c>
    </row>
    <row r="159" spans="1:65" s="13" customFormat="1" x14ac:dyDescent="0.2">
      <c r="B159" s="161"/>
      <c r="D159" s="162" t="s">
        <v>152</v>
      </c>
      <c r="E159" s="163" t="s">
        <v>1</v>
      </c>
      <c r="F159" s="164" t="s">
        <v>1523</v>
      </c>
      <c r="H159" s="165">
        <v>5.0599999999999996</v>
      </c>
      <c r="I159" s="166"/>
      <c r="L159" s="161"/>
      <c r="M159" s="167"/>
      <c r="N159" s="168"/>
      <c r="O159" s="168"/>
      <c r="P159" s="168"/>
      <c r="Q159" s="168"/>
      <c r="R159" s="168"/>
      <c r="S159" s="168"/>
      <c r="T159" s="169"/>
      <c r="AT159" s="163" t="s">
        <v>152</v>
      </c>
      <c r="AU159" s="163" t="s">
        <v>151</v>
      </c>
      <c r="AV159" s="13" t="s">
        <v>151</v>
      </c>
      <c r="AW159" s="13" t="s">
        <v>31</v>
      </c>
      <c r="AX159" s="13" t="s">
        <v>75</v>
      </c>
      <c r="AY159" s="163" t="s">
        <v>143</v>
      </c>
    </row>
    <row r="160" spans="1:65" s="13" customFormat="1" x14ac:dyDescent="0.2">
      <c r="B160" s="161"/>
      <c r="D160" s="162" t="s">
        <v>152</v>
      </c>
      <c r="E160" s="163" t="s">
        <v>1</v>
      </c>
      <c r="F160" s="164" t="s">
        <v>1524</v>
      </c>
      <c r="H160" s="165">
        <v>2.75</v>
      </c>
      <c r="I160" s="166"/>
      <c r="L160" s="161"/>
      <c r="M160" s="167"/>
      <c r="N160" s="168"/>
      <c r="O160" s="168"/>
      <c r="P160" s="168"/>
      <c r="Q160" s="168"/>
      <c r="R160" s="168"/>
      <c r="S160" s="168"/>
      <c r="T160" s="169"/>
      <c r="AT160" s="163" t="s">
        <v>152</v>
      </c>
      <c r="AU160" s="163" t="s">
        <v>151</v>
      </c>
      <c r="AV160" s="13" t="s">
        <v>151</v>
      </c>
      <c r="AW160" s="13" t="s">
        <v>31</v>
      </c>
      <c r="AX160" s="13" t="s">
        <v>75</v>
      </c>
      <c r="AY160" s="163" t="s">
        <v>143</v>
      </c>
    </row>
    <row r="161" spans="1:65" s="13" customFormat="1" x14ac:dyDescent="0.2">
      <c r="B161" s="161"/>
      <c r="D161" s="162" t="s">
        <v>152</v>
      </c>
      <c r="E161" s="163" t="s">
        <v>1</v>
      </c>
      <c r="F161" s="164" t="s">
        <v>1525</v>
      </c>
      <c r="H161" s="165">
        <v>3.33</v>
      </c>
      <c r="I161" s="166"/>
      <c r="L161" s="161"/>
      <c r="M161" s="167"/>
      <c r="N161" s="168"/>
      <c r="O161" s="168"/>
      <c r="P161" s="168"/>
      <c r="Q161" s="168"/>
      <c r="R161" s="168"/>
      <c r="S161" s="168"/>
      <c r="T161" s="169"/>
      <c r="AT161" s="163" t="s">
        <v>152</v>
      </c>
      <c r="AU161" s="163" t="s">
        <v>151</v>
      </c>
      <c r="AV161" s="13" t="s">
        <v>151</v>
      </c>
      <c r="AW161" s="13" t="s">
        <v>31</v>
      </c>
      <c r="AX161" s="13" t="s">
        <v>75</v>
      </c>
      <c r="AY161" s="163" t="s">
        <v>143</v>
      </c>
    </row>
    <row r="162" spans="1:65" s="14" customFormat="1" x14ac:dyDescent="0.2">
      <c r="B162" s="170"/>
      <c r="D162" s="162" t="s">
        <v>152</v>
      </c>
      <c r="E162" s="171" t="s">
        <v>1</v>
      </c>
      <c r="F162" s="172" t="s">
        <v>154</v>
      </c>
      <c r="H162" s="173">
        <v>17.16</v>
      </c>
      <c r="I162" s="174"/>
      <c r="L162" s="170"/>
      <c r="M162" s="175"/>
      <c r="N162" s="176"/>
      <c r="O162" s="176"/>
      <c r="P162" s="176"/>
      <c r="Q162" s="176"/>
      <c r="R162" s="176"/>
      <c r="S162" s="176"/>
      <c r="T162" s="177"/>
      <c r="AT162" s="171" t="s">
        <v>152</v>
      </c>
      <c r="AU162" s="171" t="s">
        <v>151</v>
      </c>
      <c r="AV162" s="14" t="s">
        <v>150</v>
      </c>
      <c r="AW162" s="14" t="s">
        <v>31</v>
      </c>
      <c r="AX162" s="14" t="s">
        <v>83</v>
      </c>
      <c r="AY162" s="171" t="s">
        <v>143</v>
      </c>
    </row>
    <row r="163" spans="1:65" s="12" customFormat="1" ht="22.9" customHeight="1" x14ac:dyDescent="0.2">
      <c r="B163" s="134"/>
      <c r="D163" s="135" t="s">
        <v>74</v>
      </c>
      <c r="E163" s="144" t="s">
        <v>160</v>
      </c>
      <c r="F163" s="144" t="s">
        <v>174</v>
      </c>
      <c r="I163" s="137"/>
      <c r="J163" s="145">
        <f>BK163</f>
        <v>0</v>
      </c>
      <c r="L163" s="134"/>
      <c r="M163" s="138"/>
      <c r="N163" s="139"/>
      <c r="O163" s="139"/>
      <c r="P163" s="140">
        <f>SUM(P164:P249)</f>
        <v>0</v>
      </c>
      <c r="Q163" s="139"/>
      <c r="R163" s="140">
        <f>SUM(R164:R249)</f>
        <v>0</v>
      </c>
      <c r="S163" s="139"/>
      <c r="T163" s="141">
        <f>SUM(T164:T249)</f>
        <v>0</v>
      </c>
      <c r="AR163" s="135" t="s">
        <v>83</v>
      </c>
      <c r="AT163" s="142" t="s">
        <v>74</v>
      </c>
      <c r="AU163" s="142" t="s">
        <v>83</v>
      </c>
      <c r="AY163" s="135" t="s">
        <v>143</v>
      </c>
      <c r="BK163" s="143">
        <f>SUM(BK164:BK249)</f>
        <v>0</v>
      </c>
    </row>
    <row r="164" spans="1:65" s="2" customFormat="1" ht="24.2" customHeight="1" x14ac:dyDescent="0.2">
      <c r="A164" s="33"/>
      <c r="B164" s="146"/>
      <c r="C164" s="147" t="s">
        <v>175</v>
      </c>
      <c r="D164" s="147" t="s">
        <v>146</v>
      </c>
      <c r="E164" s="148" t="s">
        <v>176</v>
      </c>
      <c r="F164" s="149" t="s">
        <v>177</v>
      </c>
      <c r="G164" s="150" t="s">
        <v>178</v>
      </c>
      <c r="H164" s="151">
        <v>45</v>
      </c>
      <c r="I164" s="152"/>
      <c r="J164" s="153">
        <f t="shared" ref="J164:J170" si="0">ROUND(I164*H164,2)</f>
        <v>0</v>
      </c>
      <c r="K164" s="154"/>
      <c r="L164" s="34"/>
      <c r="M164" s="155" t="s">
        <v>1</v>
      </c>
      <c r="N164" s="156" t="s">
        <v>41</v>
      </c>
      <c r="O164" s="59"/>
      <c r="P164" s="157">
        <f t="shared" ref="P164:P170" si="1">O164*H164</f>
        <v>0</v>
      </c>
      <c r="Q164" s="157">
        <v>0</v>
      </c>
      <c r="R164" s="157">
        <f t="shared" ref="R164:R170" si="2">Q164*H164</f>
        <v>0</v>
      </c>
      <c r="S164" s="157">
        <v>0</v>
      </c>
      <c r="T164" s="158">
        <f t="shared" ref="T164:T170" si="3"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59" t="s">
        <v>150</v>
      </c>
      <c r="AT164" s="159" t="s">
        <v>146</v>
      </c>
      <c r="AU164" s="159" t="s">
        <v>151</v>
      </c>
      <c r="AY164" s="18" t="s">
        <v>143</v>
      </c>
      <c r="BE164" s="160">
        <f t="shared" ref="BE164:BE170" si="4">IF(N164="základná",J164,0)</f>
        <v>0</v>
      </c>
      <c r="BF164" s="160">
        <f t="shared" ref="BF164:BF170" si="5">IF(N164="znížená",J164,0)</f>
        <v>0</v>
      </c>
      <c r="BG164" s="160">
        <f t="shared" ref="BG164:BG170" si="6">IF(N164="zákl. prenesená",J164,0)</f>
        <v>0</v>
      </c>
      <c r="BH164" s="160">
        <f t="shared" ref="BH164:BH170" si="7">IF(N164="zníž. prenesená",J164,0)</f>
        <v>0</v>
      </c>
      <c r="BI164" s="160">
        <f t="shared" ref="BI164:BI170" si="8">IF(N164="nulová",J164,0)</f>
        <v>0</v>
      </c>
      <c r="BJ164" s="18" t="s">
        <v>151</v>
      </c>
      <c r="BK164" s="160">
        <f t="shared" ref="BK164:BK170" si="9">ROUND(I164*H164,2)</f>
        <v>0</v>
      </c>
      <c r="BL164" s="18" t="s">
        <v>150</v>
      </c>
      <c r="BM164" s="159" t="s">
        <v>179</v>
      </c>
    </row>
    <row r="165" spans="1:65" s="2" customFormat="1" ht="24.2" customHeight="1" x14ac:dyDescent="0.2">
      <c r="A165" s="33"/>
      <c r="B165" s="146"/>
      <c r="C165" s="147" t="s">
        <v>163</v>
      </c>
      <c r="D165" s="147" t="s">
        <v>146</v>
      </c>
      <c r="E165" s="148" t="s">
        <v>180</v>
      </c>
      <c r="F165" s="149" t="s">
        <v>181</v>
      </c>
      <c r="G165" s="150" t="s">
        <v>178</v>
      </c>
      <c r="H165" s="151">
        <v>30</v>
      </c>
      <c r="I165" s="152"/>
      <c r="J165" s="153">
        <f t="shared" si="0"/>
        <v>0</v>
      </c>
      <c r="K165" s="154"/>
      <c r="L165" s="34"/>
      <c r="M165" s="155" t="s">
        <v>1</v>
      </c>
      <c r="N165" s="156" t="s">
        <v>41</v>
      </c>
      <c r="O165" s="59"/>
      <c r="P165" s="157">
        <f t="shared" si="1"/>
        <v>0</v>
      </c>
      <c r="Q165" s="157">
        <v>0</v>
      </c>
      <c r="R165" s="157">
        <f t="shared" si="2"/>
        <v>0</v>
      </c>
      <c r="S165" s="157">
        <v>0</v>
      </c>
      <c r="T165" s="158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9" t="s">
        <v>150</v>
      </c>
      <c r="AT165" s="159" t="s">
        <v>146</v>
      </c>
      <c r="AU165" s="159" t="s">
        <v>151</v>
      </c>
      <c r="AY165" s="18" t="s">
        <v>143</v>
      </c>
      <c r="BE165" s="160">
        <f t="shared" si="4"/>
        <v>0</v>
      </c>
      <c r="BF165" s="160">
        <f t="shared" si="5"/>
        <v>0</v>
      </c>
      <c r="BG165" s="160">
        <f t="shared" si="6"/>
        <v>0</v>
      </c>
      <c r="BH165" s="160">
        <f t="shared" si="7"/>
        <v>0</v>
      </c>
      <c r="BI165" s="160">
        <f t="shared" si="8"/>
        <v>0</v>
      </c>
      <c r="BJ165" s="18" t="s">
        <v>151</v>
      </c>
      <c r="BK165" s="160">
        <f t="shared" si="9"/>
        <v>0</v>
      </c>
      <c r="BL165" s="18" t="s">
        <v>150</v>
      </c>
      <c r="BM165" s="159" t="s">
        <v>182</v>
      </c>
    </row>
    <row r="166" spans="1:65" s="2" customFormat="1" ht="24.2" customHeight="1" x14ac:dyDescent="0.2">
      <c r="A166" s="33"/>
      <c r="B166" s="146"/>
      <c r="C166" s="147" t="s">
        <v>183</v>
      </c>
      <c r="D166" s="147" t="s">
        <v>146</v>
      </c>
      <c r="E166" s="148" t="s">
        <v>184</v>
      </c>
      <c r="F166" s="149" t="s">
        <v>185</v>
      </c>
      <c r="G166" s="150" t="s">
        <v>178</v>
      </c>
      <c r="H166" s="151">
        <v>9</v>
      </c>
      <c r="I166" s="152"/>
      <c r="J166" s="153">
        <f t="shared" si="0"/>
        <v>0</v>
      </c>
      <c r="K166" s="154"/>
      <c r="L166" s="34"/>
      <c r="M166" s="155" t="s">
        <v>1</v>
      </c>
      <c r="N166" s="156" t="s">
        <v>41</v>
      </c>
      <c r="O166" s="59"/>
      <c r="P166" s="157">
        <f t="shared" si="1"/>
        <v>0</v>
      </c>
      <c r="Q166" s="157">
        <v>0</v>
      </c>
      <c r="R166" s="157">
        <f t="shared" si="2"/>
        <v>0</v>
      </c>
      <c r="S166" s="157">
        <v>0</v>
      </c>
      <c r="T166" s="158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9" t="s">
        <v>150</v>
      </c>
      <c r="AT166" s="159" t="s">
        <v>146</v>
      </c>
      <c r="AU166" s="159" t="s">
        <v>151</v>
      </c>
      <c r="AY166" s="18" t="s">
        <v>143</v>
      </c>
      <c r="BE166" s="160">
        <f t="shared" si="4"/>
        <v>0</v>
      </c>
      <c r="BF166" s="160">
        <f t="shared" si="5"/>
        <v>0</v>
      </c>
      <c r="BG166" s="160">
        <f t="shared" si="6"/>
        <v>0</v>
      </c>
      <c r="BH166" s="160">
        <f t="shared" si="7"/>
        <v>0</v>
      </c>
      <c r="BI166" s="160">
        <f t="shared" si="8"/>
        <v>0</v>
      </c>
      <c r="BJ166" s="18" t="s">
        <v>151</v>
      </c>
      <c r="BK166" s="160">
        <f t="shared" si="9"/>
        <v>0</v>
      </c>
      <c r="BL166" s="18" t="s">
        <v>150</v>
      </c>
      <c r="BM166" s="159" t="s">
        <v>186</v>
      </c>
    </row>
    <row r="167" spans="1:65" s="2" customFormat="1" ht="24.2" customHeight="1" x14ac:dyDescent="0.2">
      <c r="A167" s="33"/>
      <c r="B167" s="146"/>
      <c r="C167" s="147" t="s">
        <v>168</v>
      </c>
      <c r="D167" s="147" t="s">
        <v>146</v>
      </c>
      <c r="E167" s="148" t="s">
        <v>187</v>
      </c>
      <c r="F167" s="149" t="s">
        <v>188</v>
      </c>
      <c r="G167" s="150" t="s">
        <v>178</v>
      </c>
      <c r="H167" s="151">
        <v>60</v>
      </c>
      <c r="I167" s="152"/>
      <c r="J167" s="153">
        <f t="shared" si="0"/>
        <v>0</v>
      </c>
      <c r="K167" s="154"/>
      <c r="L167" s="34"/>
      <c r="M167" s="155" t="s">
        <v>1</v>
      </c>
      <c r="N167" s="156" t="s">
        <v>41</v>
      </c>
      <c r="O167" s="59"/>
      <c r="P167" s="157">
        <f t="shared" si="1"/>
        <v>0</v>
      </c>
      <c r="Q167" s="157">
        <v>0</v>
      </c>
      <c r="R167" s="157">
        <f t="shared" si="2"/>
        <v>0</v>
      </c>
      <c r="S167" s="157">
        <v>0</v>
      </c>
      <c r="T167" s="158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9" t="s">
        <v>150</v>
      </c>
      <c r="AT167" s="159" t="s">
        <v>146</v>
      </c>
      <c r="AU167" s="159" t="s">
        <v>151</v>
      </c>
      <c r="AY167" s="18" t="s">
        <v>143</v>
      </c>
      <c r="BE167" s="160">
        <f t="shared" si="4"/>
        <v>0</v>
      </c>
      <c r="BF167" s="160">
        <f t="shared" si="5"/>
        <v>0</v>
      </c>
      <c r="BG167" s="160">
        <f t="shared" si="6"/>
        <v>0</v>
      </c>
      <c r="BH167" s="160">
        <f t="shared" si="7"/>
        <v>0</v>
      </c>
      <c r="BI167" s="160">
        <f t="shared" si="8"/>
        <v>0</v>
      </c>
      <c r="BJ167" s="18" t="s">
        <v>151</v>
      </c>
      <c r="BK167" s="160">
        <f t="shared" si="9"/>
        <v>0</v>
      </c>
      <c r="BL167" s="18" t="s">
        <v>150</v>
      </c>
      <c r="BM167" s="159" t="s">
        <v>7</v>
      </c>
    </row>
    <row r="168" spans="1:65" s="2" customFormat="1" ht="24.2" customHeight="1" x14ac:dyDescent="0.2">
      <c r="A168" s="33"/>
      <c r="B168" s="146"/>
      <c r="C168" s="147" t="s">
        <v>189</v>
      </c>
      <c r="D168" s="147" t="s">
        <v>146</v>
      </c>
      <c r="E168" s="148" t="s">
        <v>190</v>
      </c>
      <c r="F168" s="149" t="s">
        <v>191</v>
      </c>
      <c r="G168" s="150" t="s">
        <v>178</v>
      </c>
      <c r="H168" s="151">
        <v>20</v>
      </c>
      <c r="I168" s="152"/>
      <c r="J168" s="153">
        <f t="shared" si="0"/>
        <v>0</v>
      </c>
      <c r="K168" s="154"/>
      <c r="L168" s="34"/>
      <c r="M168" s="155" t="s">
        <v>1</v>
      </c>
      <c r="N168" s="156" t="s">
        <v>41</v>
      </c>
      <c r="O168" s="59"/>
      <c r="P168" s="157">
        <f t="shared" si="1"/>
        <v>0</v>
      </c>
      <c r="Q168" s="157">
        <v>0</v>
      </c>
      <c r="R168" s="157">
        <f t="shared" si="2"/>
        <v>0</v>
      </c>
      <c r="S168" s="157">
        <v>0</v>
      </c>
      <c r="T168" s="158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9" t="s">
        <v>150</v>
      </c>
      <c r="AT168" s="159" t="s">
        <v>146</v>
      </c>
      <c r="AU168" s="159" t="s">
        <v>151</v>
      </c>
      <c r="AY168" s="18" t="s">
        <v>143</v>
      </c>
      <c r="BE168" s="160">
        <f t="shared" si="4"/>
        <v>0</v>
      </c>
      <c r="BF168" s="160">
        <f t="shared" si="5"/>
        <v>0</v>
      </c>
      <c r="BG168" s="160">
        <f t="shared" si="6"/>
        <v>0</v>
      </c>
      <c r="BH168" s="160">
        <f t="shared" si="7"/>
        <v>0</v>
      </c>
      <c r="BI168" s="160">
        <f t="shared" si="8"/>
        <v>0</v>
      </c>
      <c r="BJ168" s="18" t="s">
        <v>151</v>
      </c>
      <c r="BK168" s="160">
        <f t="shared" si="9"/>
        <v>0</v>
      </c>
      <c r="BL168" s="18" t="s">
        <v>150</v>
      </c>
      <c r="BM168" s="159" t="s">
        <v>192</v>
      </c>
    </row>
    <row r="169" spans="1:65" s="2" customFormat="1" ht="24.2" customHeight="1" x14ac:dyDescent="0.2">
      <c r="A169" s="33"/>
      <c r="B169" s="146"/>
      <c r="C169" s="147" t="s">
        <v>172</v>
      </c>
      <c r="D169" s="147" t="s">
        <v>146</v>
      </c>
      <c r="E169" s="148" t="s">
        <v>193</v>
      </c>
      <c r="F169" s="149" t="s">
        <v>194</v>
      </c>
      <c r="G169" s="150" t="s">
        <v>178</v>
      </c>
      <c r="H169" s="151">
        <v>7</v>
      </c>
      <c r="I169" s="152"/>
      <c r="J169" s="153">
        <f t="shared" si="0"/>
        <v>0</v>
      </c>
      <c r="K169" s="154"/>
      <c r="L169" s="34"/>
      <c r="M169" s="155" t="s">
        <v>1</v>
      </c>
      <c r="N169" s="156" t="s">
        <v>41</v>
      </c>
      <c r="O169" s="59"/>
      <c r="P169" s="157">
        <f t="shared" si="1"/>
        <v>0</v>
      </c>
      <c r="Q169" s="157">
        <v>0</v>
      </c>
      <c r="R169" s="157">
        <f t="shared" si="2"/>
        <v>0</v>
      </c>
      <c r="S169" s="157">
        <v>0</v>
      </c>
      <c r="T169" s="158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59" t="s">
        <v>150</v>
      </c>
      <c r="AT169" s="159" t="s">
        <v>146</v>
      </c>
      <c r="AU169" s="159" t="s">
        <v>151</v>
      </c>
      <c r="AY169" s="18" t="s">
        <v>143</v>
      </c>
      <c r="BE169" s="160">
        <f t="shared" si="4"/>
        <v>0</v>
      </c>
      <c r="BF169" s="160">
        <f t="shared" si="5"/>
        <v>0</v>
      </c>
      <c r="BG169" s="160">
        <f t="shared" si="6"/>
        <v>0</v>
      </c>
      <c r="BH169" s="160">
        <f t="shared" si="7"/>
        <v>0</v>
      </c>
      <c r="BI169" s="160">
        <f t="shared" si="8"/>
        <v>0</v>
      </c>
      <c r="BJ169" s="18" t="s">
        <v>151</v>
      </c>
      <c r="BK169" s="160">
        <f t="shared" si="9"/>
        <v>0</v>
      </c>
      <c r="BL169" s="18" t="s">
        <v>150</v>
      </c>
      <c r="BM169" s="159" t="s">
        <v>195</v>
      </c>
    </row>
    <row r="170" spans="1:65" s="2" customFormat="1" ht="14.45" customHeight="1" x14ac:dyDescent="0.2">
      <c r="A170" s="33"/>
      <c r="B170" s="146"/>
      <c r="C170" s="147" t="s">
        <v>196</v>
      </c>
      <c r="D170" s="147" t="s">
        <v>146</v>
      </c>
      <c r="E170" s="148" t="s">
        <v>197</v>
      </c>
      <c r="F170" s="149" t="s">
        <v>198</v>
      </c>
      <c r="G170" s="150" t="s">
        <v>157</v>
      </c>
      <c r="H170" s="151">
        <v>34.32</v>
      </c>
      <c r="I170" s="152"/>
      <c r="J170" s="153">
        <f t="shared" si="0"/>
        <v>0</v>
      </c>
      <c r="K170" s="154"/>
      <c r="L170" s="34"/>
      <c r="M170" s="155" t="s">
        <v>1</v>
      </c>
      <c r="N170" s="156" t="s">
        <v>41</v>
      </c>
      <c r="O170" s="59"/>
      <c r="P170" s="157">
        <f t="shared" si="1"/>
        <v>0</v>
      </c>
      <c r="Q170" s="157">
        <v>0</v>
      </c>
      <c r="R170" s="157">
        <f t="shared" si="2"/>
        <v>0</v>
      </c>
      <c r="S170" s="157">
        <v>0</v>
      </c>
      <c r="T170" s="158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9" t="s">
        <v>150</v>
      </c>
      <c r="AT170" s="159" t="s">
        <v>146</v>
      </c>
      <c r="AU170" s="159" t="s">
        <v>151</v>
      </c>
      <c r="AY170" s="18" t="s">
        <v>143</v>
      </c>
      <c r="BE170" s="160">
        <f t="shared" si="4"/>
        <v>0</v>
      </c>
      <c r="BF170" s="160">
        <f t="shared" si="5"/>
        <v>0</v>
      </c>
      <c r="BG170" s="160">
        <f t="shared" si="6"/>
        <v>0</v>
      </c>
      <c r="BH170" s="160">
        <f t="shared" si="7"/>
        <v>0</v>
      </c>
      <c r="BI170" s="160">
        <f t="shared" si="8"/>
        <v>0</v>
      </c>
      <c r="BJ170" s="18" t="s">
        <v>151</v>
      </c>
      <c r="BK170" s="160">
        <f t="shared" si="9"/>
        <v>0</v>
      </c>
      <c r="BL170" s="18" t="s">
        <v>150</v>
      </c>
      <c r="BM170" s="159" t="s">
        <v>199</v>
      </c>
    </row>
    <row r="171" spans="1:65" s="13" customFormat="1" x14ac:dyDescent="0.2">
      <c r="B171" s="161"/>
      <c r="D171" s="162" t="s">
        <v>152</v>
      </c>
      <c r="E171" s="163" t="s">
        <v>1</v>
      </c>
      <c r="F171" s="164" t="s">
        <v>1526</v>
      </c>
      <c r="H171" s="165">
        <v>12.04</v>
      </c>
      <c r="I171" s="166"/>
      <c r="L171" s="161"/>
      <c r="M171" s="167"/>
      <c r="N171" s="168"/>
      <c r="O171" s="168"/>
      <c r="P171" s="168"/>
      <c r="Q171" s="168"/>
      <c r="R171" s="168"/>
      <c r="S171" s="168"/>
      <c r="T171" s="169"/>
      <c r="AT171" s="163" t="s">
        <v>152</v>
      </c>
      <c r="AU171" s="163" t="s">
        <v>151</v>
      </c>
      <c r="AV171" s="13" t="s">
        <v>151</v>
      </c>
      <c r="AW171" s="13" t="s">
        <v>31</v>
      </c>
      <c r="AX171" s="13" t="s">
        <v>75</v>
      </c>
      <c r="AY171" s="163" t="s">
        <v>143</v>
      </c>
    </row>
    <row r="172" spans="1:65" s="13" customFormat="1" x14ac:dyDescent="0.2">
      <c r="B172" s="161"/>
      <c r="D172" s="162" t="s">
        <v>152</v>
      </c>
      <c r="E172" s="163" t="s">
        <v>1</v>
      </c>
      <c r="F172" s="164" t="s">
        <v>1527</v>
      </c>
      <c r="H172" s="165">
        <v>10.119999999999999</v>
      </c>
      <c r="I172" s="166"/>
      <c r="L172" s="161"/>
      <c r="M172" s="167"/>
      <c r="N172" s="168"/>
      <c r="O172" s="168"/>
      <c r="P172" s="168"/>
      <c r="Q172" s="168"/>
      <c r="R172" s="168"/>
      <c r="S172" s="168"/>
      <c r="T172" s="169"/>
      <c r="AT172" s="163" t="s">
        <v>152</v>
      </c>
      <c r="AU172" s="163" t="s">
        <v>151</v>
      </c>
      <c r="AV172" s="13" t="s">
        <v>151</v>
      </c>
      <c r="AW172" s="13" t="s">
        <v>31</v>
      </c>
      <c r="AX172" s="13" t="s">
        <v>75</v>
      </c>
      <c r="AY172" s="163" t="s">
        <v>143</v>
      </c>
    </row>
    <row r="173" spans="1:65" s="13" customFormat="1" x14ac:dyDescent="0.2">
      <c r="B173" s="161"/>
      <c r="D173" s="162" t="s">
        <v>152</v>
      </c>
      <c r="E173" s="163" t="s">
        <v>1</v>
      </c>
      <c r="F173" s="164" t="s">
        <v>1528</v>
      </c>
      <c r="H173" s="165">
        <v>5.5</v>
      </c>
      <c r="I173" s="166"/>
      <c r="L173" s="161"/>
      <c r="M173" s="167"/>
      <c r="N173" s="168"/>
      <c r="O173" s="168"/>
      <c r="P173" s="168"/>
      <c r="Q173" s="168"/>
      <c r="R173" s="168"/>
      <c r="S173" s="168"/>
      <c r="T173" s="169"/>
      <c r="AT173" s="163" t="s">
        <v>152</v>
      </c>
      <c r="AU173" s="163" t="s">
        <v>151</v>
      </c>
      <c r="AV173" s="13" t="s">
        <v>151</v>
      </c>
      <c r="AW173" s="13" t="s">
        <v>31</v>
      </c>
      <c r="AX173" s="13" t="s">
        <v>75</v>
      </c>
      <c r="AY173" s="163" t="s">
        <v>143</v>
      </c>
    </row>
    <row r="174" spans="1:65" s="13" customFormat="1" x14ac:dyDescent="0.2">
      <c r="B174" s="161"/>
      <c r="D174" s="162" t="s">
        <v>152</v>
      </c>
      <c r="E174" s="163" t="s">
        <v>1</v>
      </c>
      <c r="F174" s="164" t="s">
        <v>1529</v>
      </c>
      <c r="H174" s="165">
        <v>6.66</v>
      </c>
      <c r="I174" s="166"/>
      <c r="L174" s="161"/>
      <c r="M174" s="167"/>
      <c r="N174" s="168"/>
      <c r="O174" s="168"/>
      <c r="P174" s="168"/>
      <c r="Q174" s="168"/>
      <c r="R174" s="168"/>
      <c r="S174" s="168"/>
      <c r="T174" s="169"/>
      <c r="AT174" s="163" t="s">
        <v>152</v>
      </c>
      <c r="AU174" s="163" t="s">
        <v>151</v>
      </c>
      <c r="AV174" s="13" t="s">
        <v>151</v>
      </c>
      <c r="AW174" s="13" t="s">
        <v>31</v>
      </c>
      <c r="AX174" s="13" t="s">
        <v>75</v>
      </c>
      <c r="AY174" s="163" t="s">
        <v>143</v>
      </c>
    </row>
    <row r="175" spans="1:65" s="14" customFormat="1" x14ac:dyDescent="0.2">
      <c r="B175" s="170"/>
      <c r="D175" s="162" t="s">
        <v>152</v>
      </c>
      <c r="E175" s="171" t="s">
        <v>1</v>
      </c>
      <c r="F175" s="172" t="s">
        <v>154</v>
      </c>
      <c r="H175" s="173">
        <v>34.32</v>
      </c>
      <c r="I175" s="174"/>
      <c r="L175" s="170"/>
      <c r="M175" s="175"/>
      <c r="N175" s="176"/>
      <c r="O175" s="176"/>
      <c r="P175" s="176"/>
      <c r="Q175" s="176"/>
      <c r="R175" s="176"/>
      <c r="S175" s="176"/>
      <c r="T175" s="177"/>
      <c r="AT175" s="171" t="s">
        <v>152</v>
      </c>
      <c r="AU175" s="171" t="s">
        <v>151</v>
      </c>
      <c r="AV175" s="14" t="s">
        <v>150</v>
      </c>
      <c r="AW175" s="14" t="s">
        <v>31</v>
      </c>
      <c r="AX175" s="14" t="s">
        <v>83</v>
      </c>
      <c r="AY175" s="171" t="s">
        <v>143</v>
      </c>
    </row>
    <row r="176" spans="1:65" s="2" customFormat="1" ht="14.45" customHeight="1" x14ac:dyDescent="0.2">
      <c r="A176" s="33"/>
      <c r="B176" s="146"/>
      <c r="C176" s="147" t="s">
        <v>179</v>
      </c>
      <c r="D176" s="147" t="s">
        <v>146</v>
      </c>
      <c r="E176" s="148" t="s">
        <v>201</v>
      </c>
      <c r="F176" s="149" t="s">
        <v>202</v>
      </c>
      <c r="G176" s="150" t="s">
        <v>157</v>
      </c>
      <c r="H176" s="151">
        <v>34.32</v>
      </c>
      <c r="I176" s="152"/>
      <c r="J176" s="153">
        <f>ROUND(I176*H176,2)</f>
        <v>0</v>
      </c>
      <c r="K176" s="154"/>
      <c r="L176" s="34"/>
      <c r="M176" s="155" t="s">
        <v>1</v>
      </c>
      <c r="N176" s="156" t="s">
        <v>41</v>
      </c>
      <c r="O176" s="59"/>
      <c r="P176" s="157">
        <f>O176*H176</f>
        <v>0</v>
      </c>
      <c r="Q176" s="157">
        <v>0</v>
      </c>
      <c r="R176" s="157">
        <f>Q176*H176</f>
        <v>0</v>
      </c>
      <c r="S176" s="157">
        <v>0</v>
      </c>
      <c r="T176" s="158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9" t="s">
        <v>150</v>
      </c>
      <c r="AT176" s="159" t="s">
        <v>146</v>
      </c>
      <c r="AU176" s="159" t="s">
        <v>151</v>
      </c>
      <c r="AY176" s="18" t="s">
        <v>143</v>
      </c>
      <c r="BE176" s="160">
        <f>IF(N176="základná",J176,0)</f>
        <v>0</v>
      </c>
      <c r="BF176" s="160">
        <f>IF(N176="znížená",J176,0)</f>
        <v>0</v>
      </c>
      <c r="BG176" s="160">
        <f>IF(N176="zákl. prenesená",J176,0)</f>
        <v>0</v>
      </c>
      <c r="BH176" s="160">
        <f>IF(N176="zníž. prenesená",J176,0)</f>
        <v>0</v>
      </c>
      <c r="BI176" s="160">
        <f>IF(N176="nulová",J176,0)</f>
        <v>0</v>
      </c>
      <c r="BJ176" s="18" t="s">
        <v>151</v>
      </c>
      <c r="BK176" s="160">
        <f>ROUND(I176*H176,2)</f>
        <v>0</v>
      </c>
      <c r="BL176" s="18" t="s">
        <v>150</v>
      </c>
      <c r="BM176" s="159" t="s">
        <v>203</v>
      </c>
    </row>
    <row r="177" spans="1:65" s="13" customFormat="1" x14ac:dyDescent="0.2">
      <c r="B177" s="161"/>
      <c r="D177" s="162" t="s">
        <v>152</v>
      </c>
      <c r="E177" s="163" t="s">
        <v>1</v>
      </c>
      <c r="F177" s="164" t="s">
        <v>1526</v>
      </c>
      <c r="H177" s="165">
        <v>12.04</v>
      </c>
      <c r="I177" s="166"/>
      <c r="L177" s="161"/>
      <c r="M177" s="167"/>
      <c r="N177" s="168"/>
      <c r="O177" s="168"/>
      <c r="P177" s="168"/>
      <c r="Q177" s="168"/>
      <c r="R177" s="168"/>
      <c r="S177" s="168"/>
      <c r="T177" s="169"/>
      <c r="AT177" s="163" t="s">
        <v>152</v>
      </c>
      <c r="AU177" s="163" t="s">
        <v>151</v>
      </c>
      <c r="AV177" s="13" t="s">
        <v>151</v>
      </c>
      <c r="AW177" s="13" t="s">
        <v>31</v>
      </c>
      <c r="AX177" s="13" t="s">
        <v>75</v>
      </c>
      <c r="AY177" s="163" t="s">
        <v>143</v>
      </c>
    </row>
    <row r="178" spans="1:65" s="13" customFormat="1" x14ac:dyDescent="0.2">
      <c r="B178" s="161"/>
      <c r="D178" s="162" t="s">
        <v>152</v>
      </c>
      <c r="E178" s="163" t="s">
        <v>1</v>
      </c>
      <c r="F178" s="164" t="s">
        <v>1527</v>
      </c>
      <c r="H178" s="165">
        <v>10.119999999999999</v>
      </c>
      <c r="I178" s="166"/>
      <c r="L178" s="161"/>
      <c r="M178" s="167"/>
      <c r="N178" s="168"/>
      <c r="O178" s="168"/>
      <c r="P178" s="168"/>
      <c r="Q178" s="168"/>
      <c r="R178" s="168"/>
      <c r="S178" s="168"/>
      <c r="T178" s="169"/>
      <c r="AT178" s="163" t="s">
        <v>152</v>
      </c>
      <c r="AU178" s="163" t="s">
        <v>151</v>
      </c>
      <c r="AV178" s="13" t="s">
        <v>151</v>
      </c>
      <c r="AW178" s="13" t="s">
        <v>31</v>
      </c>
      <c r="AX178" s="13" t="s">
        <v>75</v>
      </c>
      <c r="AY178" s="163" t="s">
        <v>143</v>
      </c>
    </row>
    <row r="179" spans="1:65" s="13" customFormat="1" x14ac:dyDescent="0.2">
      <c r="B179" s="161"/>
      <c r="D179" s="162" t="s">
        <v>152</v>
      </c>
      <c r="E179" s="163" t="s">
        <v>1</v>
      </c>
      <c r="F179" s="164" t="s">
        <v>1528</v>
      </c>
      <c r="H179" s="165">
        <v>5.5</v>
      </c>
      <c r="I179" s="166"/>
      <c r="L179" s="161"/>
      <c r="M179" s="167"/>
      <c r="N179" s="168"/>
      <c r="O179" s="168"/>
      <c r="P179" s="168"/>
      <c r="Q179" s="168"/>
      <c r="R179" s="168"/>
      <c r="S179" s="168"/>
      <c r="T179" s="169"/>
      <c r="AT179" s="163" t="s">
        <v>152</v>
      </c>
      <c r="AU179" s="163" t="s">
        <v>151</v>
      </c>
      <c r="AV179" s="13" t="s">
        <v>151</v>
      </c>
      <c r="AW179" s="13" t="s">
        <v>31</v>
      </c>
      <c r="AX179" s="13" t="s">
        <v>75</v>
      </c>
      <c r="AY179" s="163" t="s">
        <v>143</v>
      </c>
    </row>
    <row r="180" spans="1:65" s="13" customFormat="1" x14ac:dyDescent="0.2">
      <c r="B180" s="161"/>
      <c r="D180" s="162" t="s">
        <v>152</v>
      </c>
      <c r="E180" s="163" t="s">
        <v>1</v>
      </c>
      <c r="F180" s="164" t="s">
        <v>1529</v>
      </c>
      <c r="H180" s="165">
        <v>6.66</v>
      </c>
      <c r="I180" s="166"/>
      <c r="L180" s="161"/>
      <c r="M180" s="167"/>
      <c r="N180" s="168"/>
      <c r="O180" s="168"/>
      <c r="P180" s="168"/>
      <c r="Q180" s="168"/>
      <c r="R180" s="168"/>
      <c r="S180" s="168"/>
      <c r="T180" s="169"/>
      <c r="AT180" s="163" t="s">
        <v>152</v>
      </c>
      <c r="AU180" s="163" t="s">
        <v>151</v>
      </c>
      <c r="AV180" s="13" t="s">
        <v>151</v>
      </c>
      <c r="AW180" s="13" t="s">
        <v>31</v>
      </c>
      <c r="AX180" s="13" t="s">
        <v>75</v>
      </c>
      <c r="AY180" s="163" t="s">
        <v>143</v>
      </c>
    </row>
    <row r="181" spans="1:65" s="14" customFormat="1" x14ac:dyDescent="0.2">
      <c r="B181" s="170"/>
      <c r="D181" s="162" t="s">
        <v>152</v>
      </c>
      <c r="E181" s="171" t="s">
        <v>1</v>
      </c>
      <c r="F181" s="172" t="s">
        <v>154</v>
      </c>
      <c r="H181" s="173">
        <v>34.32</v>
      </c>
      <c r="I181" s="174"/>
      <c r="L181" s="170"/>
      <c r="M181" s="175"/>
      <c r="N181" s="176"/>
      <c r="O181" s="176"/>
      <c r="P181" s="176"/>
      <c r="Q181" s="176"/>
      <c r="R181" s="176"/>
      <c r="S181" s="176"/>
      <c r="T181" s="177"/>
      <c r="AT181" s="171" t="s">
        <v>152</v>
      </c>
      <c r="AU181" s="171" t="s">
        <v>151</v>
      </c>
      <c r="AV181" s="14" t="s">
        <v>150</v>
      </c>
      <c r="AW181" s="14" t="s">
        <v>31</v>
      </c>
      <c r="AX181" s="14" t="s">
        <v>83</v>
      </c>
      <c r="AY181" s="171" t="s">
        <v>143</v>
      </c>
    </row>
    <row r="182" spans="1:65" s="2" customFormat="1" ht="24.2" customHeight="1" x14ac:dyDescent="0.2">
      <c r="A182" s="33"/>
      <c r="B182" s="146"/>
      <c r="C182" s="147" t="s">
        <v>204</v>
      </c>
      <c r="D182" s="147" t="s">
        <v>146</v>
      </c>
      <c r="E182" s="148" t="s">
        <v>205</v>
      </c>
      <c r="F182" s="149" t="s">
        <v>206</v>
      </c>
      <c r="G182" s="150" t="s">
        <v>157</v>
      </c>
      <c r="H182" s="151">
        <v>34.32</v>
      </c>
      <c r="I182" s="152"/>
      <c r="J182" s="153">
        <f>ROUND(I182*H182,2)</f>
        <v>0</v>
      </c>
      <c r="K182" s="154"/>
      <c r="L182" s="34"/>
      <c r="M182" s="155" t="s">
        <v>1</v>
      </c>
      <c r="N182" s="156" t="s">
        <v>41</v>
      </c>
      <c r="O182" s="59"/>
      <c r="P182" s="157">
        <f>O182*H182</f>
        <v>0</v>
      </c>
      <c r="Q182" s="157">
        <v>0</v>
      </c>
      <c r="R182" s="157">
        <f>Q182*H182</f>
        <v>0</v>
      </c>
      <c r="S182" s="157">
        <v>0</v>
      </c>
      <c r="T182" s="15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59" t="s">
        <v>150</v>
      </c>
      <c r="AT182" s="159" t="s">
        <v>146</v>
      </c>
      <c r="AU182" s="159" t="s">
        <v>151</v>
      </c>
      <c r="AY182" s="18" t="s">
        <v>143</v>
      </c>
      <c r="BE182" s="160">
        <f>IF(N182="základná",J182,0)</f>
        <v>0</v>
      </c>
      <c r="BF182" s="160">
        <f>IF(N182="znížená",J182,0)</f>
        <v>0</v>
      </c>
      <c r="BG182" s="160">
        <f>IF(N182="zákl. prenesená",J182,0)</f>
        <v>0</v>
      </c>
      <c r="BH182" s="160">
        <f>IF(N182="zníž. prenesená",J182,0)</f>
        <v>0</v>
      </c>
      <c r="BI182" s="160">
        <f>IF(N182="nulová",J182,0)</f>
        <v>0</v>
      </c>
      <c r="BJ182" s="18" t="s">
        <v>151</v>
      </c>
      <c r="BK182" s="160">
        <f>ROUND(I182*H182,2)</f>
        <v>0</v>
      </c>
      <c r="BL182" s="18" t="s">
        <v>150</v>
      </c>
      <c r="BM182" s="159" t="s">
        <v>207</v>
      </c>
    </row>
    <row r="183" spans="1:65" s="13" customFormat="1" x14ac:dyDescent="0.2">
      <c r="B183" s="161"/>
      <c r="D183" s="162" t="s">
        <v>152</v>
      </c>
      <c r="E183" s="163" t="s">
        <v>1</v>
      </c>
      <c r="F183" s="164" t="s">
        <v>1526</v>
      </c>
      <c r="H183" s="165">
        <v>12.04</v>
      </c>
      <c r="I183" s="166"/>
      <c r="L183" s="161"/>
      <c r="M183" s="167"/>
      <c r="N183" s="168"/>
      <c r="O183" s="168"/>
      <c r="P183" s="168"/>
      <c r="Q183" s="168"/>
      <c r="R183" s="168"/>
      <c r="S183" s="168"/>
      <c r="T183" s="169"/>
      <c r="AT183" s="163" t="s">
        <v>152</v>
      </c>
      <c r="AU183" s="163" t="s">
        <v>151</v>
      </c>
      <c r="AV183" s="13" t="s">
        <v>151</v>
      </c>
      <c r="AW183" s="13" t="s">
        <v>31</v>
      </c>
      <c r="AX183" s="13" t="s">
        <v>75</v>
      </c>
      <c r="AY183" s="163" t="s">
        <v>143</v>
      </c>
    </row>
    <row r="184" spans="1:65" s="13" customFormat="1" x14ac:dyDescent="0.2">
      <c r="B184" s="161"/>
      <c r="D184" s="162" t="s">
        <v>152</v>
      </c>
      <c r="E184" s="163" t="s">
        <v>1</v>
      </c>
      <c r="F184" s="164" t="s">
        <v>1527</v>
      </c>
      <c r="H184" s="165">
        <v>10.119999999999999</v>
      </c>
      <c r="I184" s="166"/>
      <c r="L184" s="161"/>
      <c r="M184" s="167"/>
      <c r="N184" s="168"/>
      <c r="O184" s="168"/>
      <c r="P184" s="168"/>
      <c r="Q184" s="168"/>
      <c r="R184" s="168"/>
      <c r="S184" s="168"/>
      <c r="T184" s="169"/>
      <c r="AT184" s="163" t="s">
        <v>152</v>
      </c>
      <c r="AU184" s="163" t="s">
        <v>151</v>
      </c>
      <c r="AV184" s="13" t="s">
        <v>151</v>
      </c>
      <c r="AW184" s="13" t="s">
        <v>31</v>
      </c>
      <c r="AX184" s="13" t="s">
        <v>75</v>
      </c>
      <c r="AY184" s="163" t="s">
        <v>143</v>
      </c>
    </row>
    <row r="185" spans="1:65" s="13" customFormat="1" x14ac:dyDescent="0.2">
      <c r="B185" s="161"/>
      <c r="D185" s="162" t="s">
        <v>152</v>
      </c>
      <c r="E185" s="163" t="s">
        <v>1</v>
      </c>
      <c r="F185" s="164" t="s">
        <v>1528</v>
      </c>
      <c r="H185" s="165">
        <v>5.5</v>
      </c>
      <c r="I185" s="166"/>
      <c r="L185" s="161"/>
      <c r="M185" s="167"/>
      <c r="N185" s="168"/>
      <c r="O185" s="168"/>
      <c r="P185" s="168"/>
      <c r="Q185" s="168"/>
      <c r="R185" s="168"/>
      <c r="S185" s="168"/>
      <c r="T185" s="169"/>
      <c r="AT185" s="163" t="s">
        <v>152</v>
      </c>
      <c r="AU185" s="163" t="s">
        <v>151</v>
      </c>
      <c r="AV185" s="13" t="s">
        <v>151</v>
      </c>
      <c r="AW185" s="13" t="s">
        <v>31</v>
      </c>
      <c r="AX185" s="13" t="s">
        <v>75</v>
      </c>
      <c r="AY185" s="163" t="s">
        <v>143</v>
      </c>
    </row>
    <row r="186" spans="1:65" s="13" customFormat="1" x14ac:dyDescent="0.2">
      <c r="B186" s="161"/>
      <c r="D186" s="162" t="s">
        <v>152</v>
      </c>
      <c r="E186" s="163" t="s">
        <v>1</v>
      </c>
      <c r="F186" s="164" t="s">
        <v>1529</v>
      </c>
      <c r="H186" s="165">
        <v>6.66</v>
      </c>
      <c r="I186" s="166"/>
      <c r="L186" s="161"/>
      <c r="M186" s="167"/>
      <c r="N186" s="168"/>
      <c r="O186" s="168"/>
      <c r="P186" s="168"/>
      <c r="Q186" s="168"/>
      <c r="R186" s="168"/>
      <c r="S186" s="168"/>
      <c r="T186" s="169"/>
      <c r="AT186" s="163" t="s">
        <v>152</v>
      </c>
      <c r="AU186" s="163" t="s">
        <v>151</v>
      </c>
      <c r="AV186" s="13" t="s">
        <v>151</v>
      </c>
      <c r="AW186" s="13" t="s">
        <v>31</v>
      </c>
      <c r="AX186" s="13" t="s">
        <v>75</v>
      </c>
      <c r="AY186" s="163" t="s">
        <v>143</v>
      </c>
    </row>
    <row r="187" spans="1:65" s="14" customFormat="1" x14ac:dyDescent="0.2">
      <c r="B187" s="170"/>
      <c r="D187" s="162" t="s">
        <v>152</v>
      </c>
      <c r="E187" s="171" t="s">
        <v>1</v>
      </c>
      <c r="F187" s="172" t="s">
        <v>154</v>
      </c>
      <c r="H187" s="173">
        <v>34.32</v>
      </c>
      <c r="I187" s="174"/>
      <c r="L187" s="170"/>
      <c r="M187" s="175"/>
      <c r="N187" s="176"/>
      <c r="O187" s="176"/>
      <c r="P187" s="176"/>
      <c r="Q187" s="176"/>
      <c r="R187" s="176"/>
      <c r="S187" s="176"/>
      <c r="T187" s="177"/>
      <c r="AT187" s="171" t="s">
        <v>152</v>
      </c>
      <c r="AU187" s="171" t="s">
        <v>151</v>
      </c>
      <c r="AV187" s="14" t="s">
        <v>150</v>
      </c>
      <c r="AW187" s="14" t="s">
        <v>31</v>
      </c>
      <c r="AX187" s="14" t="s">
        <v>83</v>
      </c>
      <c r="AY187" s="171" t="s">
        <v>143</v>
      </c>
    </row>
    <row r="188" spans="1:65" s="2" customFormat="1" ht="14.45" customHeight="1" x14ac:dyDescent="0.2">
      <c r="A188" s="33"/>
      <c r="B188" s="146"/>
      <c r="C188" s="147" t="s">
        <v>182</v>
      </c>
      <c r="D188" s="147" t="s">
        <v>146</v>
      </c>
      <c r="E188" s="148" t="s">
        <v>208</v>
      </c>
      <c r="F188" s="149" t="s">
        <v>209</v>
      </c>
      <c r="G188" s="150" t="s">
        <v>157</v>
      </c>
      <c r="H188" s="151">
        <v>34.32</v>
      </c>
      <c r="I188" s="152"/>
      <c r="J188" s="153">
        <f>ROUND(I188*H188,2)</f>
        <v>0</v>
      </c>
      <c r="K188" s="154"/>
      <c r="L188" s="34"/>
      <c r="M188" s="155" t="s">
        <v>1</v>
      </c>
      <c r="N188" s="156" t="s">
        <v>41</v>
      </c>
      <c r="O188" s="59"/>
      <c r="P188" s="157">
        <f>O188*H188</f>
        <v>0</v>
      </c>
      <c r="Q188" s="157">
        <v>0</v>
      </c>
      <c r="R188" s="157">
        <f>Q188*H188</f>
        <v>0</v>
      </c>
      <c r="S188" s="157">
        <v>0</v>
      </c>
      <c r="T188" s="15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59" t="s">
        <v>150</v>
      </c>
      <c r="AT188" s="159" t="s">
        <v>146</v>
      </c>
      <c r="AU188" s="159" t="s">
        <v>151</v>
      </c>
      <c r="AY188" s="18" t="s">
        <v>143</v>
      </c>
      <c r="BE188" s="160">
        <f>IF(N188="základná",J188,0)</f>
        <v>0</v>
      </c>
      <c r="BF188" s="160">
        <f>IF(N188="znížená",J188,0)</f>
        <v>0</v>
      </c>
      <c r="BG188" s="160">
        <f>IF(N188="zákl. prenesená",J188,0)</f>
        <v>0</v>
      </c>
      <c r="BH188" s="160">
        <f>IF(N188="zníž. prenesená",J188,0)</f>
        <v>0</v>
      </c>
      <c r="BI188" s="160">
        <f>IF(N188="nulová",J188,0)</f>
        <v>0</v>
      </c>
      <c r="BJ188" s="18" t="s">
        <v>151</v>
      </c>
      <c r="BK188" s="160">
        <f>ROUND(I188*H188,2)</f>
        <v>0</v>
      </c>
      <c r="BL188" s="18" t="s">
        <v>150</v>
      </c>
      <c r="BM188" s="159" t="s">
        <v>210</v>
      </c>
    </row>
    <row r="189" spans="1:65" s="13" customFormat="1" x14ac:dyDescent="0.2">
      <c r="B189" s="161"/>
      <c r="D189" s="162" t="s">
        <v>152</v>
      </c>
      <c r="E189" s="163" t="s">
        <v>1</v>
      </c>
      <c r="F189" s="164" t="s">
        <v>1526</v>
      </c>
      <c r="H189" s="165">
        <v>12.04</v>
      </c>
      <c r="I189" s="166"/>
      <c r="L189" s="161"/>
      <c r="M189" s="167"/>
      <c r="N189" s="168"/>
      <c r="O189" s="168"/>
      <c r="P189" s="168"/>
      <c r="Q189" s="168"/>
      <c r="R189" s="168"/>
      <c r="S189" s="168"/>
      <c r="T189" s="169"/>
      <c r="AT189" s="163" t="s">
        <v>152</v>
      </c>
      <c r="AU189" s="163" t="s">
        <v>151</v>
      </c>
      <c r="AV189" s="13" t="s">
        <v>151</v>
      </c>
      <c r="AW189" s="13" t="s">
        <v>31</v>
      </c>
      <c r="AX189" s="13" t="s">
        <v>75</v>
      </c>
      <c r="AY189" s="163" t="s">
        <v>143</v>
      </c>
    </row>
    <row r="190" spans="1:65" s="13" customFormat="1" x14ac:dyDescent="0.2">
      <c r="B190" s="161"/>
      <c r="D190" s="162" t="s">
        <v>152</v>
      </c>
      <c r="E190" s="163" t="s">
        <v>1</v>
      </c>
      <c r="F190" s="164" t="s">
        <v>1527</v>
      </c>
      <c r="H190" s="165">
        <v>10.119999999999999</v>
      </c>
      <c r="I190" s="166"/>
      <c r="L190" s="161"/>
      <c r="M190" s="167"/>
      <c r="N190" s="168"/>
      <c r="O190" s="168"/>
      <c r="P190" s="168"/>
      <c r="Q190" s="168"/>
      <c r="R190" s="168"/>
      <c r="S190" s="168"/>
      <c r="T190" s="169"/>
      <c r="AT190" s="163" t="s">
        <v>152</v>
      </c>
      <c r="AU190" s="163" t="s">
        <v>151</v>
      </c>
      <c r="AV190" s="13" t="s">
        <v>151</v>
      </c>
      <c r="AW190" s="13" t="s">
        <v>31</v>
      </c>
      <c r="AX190" s="13" t="s">
        <v>75</v>
      </c>
      <c r="AY190" s="163" t="s">
        <v>143</v>
      </c>
    </row>
    <row r="191" spans="1:65" s="13" customFormat="1" x14ac:dyDescent="0.2">
      <c r="B191" s="161"/>
      <c r="D191" s="162" t="s">
        <v>152</v>
      </c>
      <c r="E191" s="163" t="s">
        <v>1</v>
      </c>
      <c r="F191" s="164" t="s">
        <v>1528</v>
      </c>
      <c r="H191" s="165">
        <v>5.5</v>
      </c>
      <c r="I191" s="166"/>
      <c r="L191" s="161"/>
      <c r="M191" s="167"/>
      <c r="N191" s="168"/>
      <c r="O191" s="168"/>
      <c r="P191" s="168"/>
      <c r="Q191" s="168"/>
      <c r="R191" s="168"/>
      <c r="S191" s="168"/>
      <c r="T191" s="169"/>
      <c r="AT191" s="163" t="s">
        <v>152</v>
      </c>
      <c r="AU191" s="163" t="s">
        <v>151</v>
      </c>
      <c r="AV191" s="13" t="s">
        <v>151</v>
      </c>
      <c r="AW191" s="13" t="s">
        <v>31</v>
      </c>
      <c r="AX191" s="13" t="s">
        <v>75</v>
      </c>
      <c r="AY191" s="163" t="s">
        <v>143</v>
      </c>
    </row>
    <row r="192" spans="1:65" s="13" customFormat="1" x14ac:dyDescent="0.2">
      <c r="B192" s="161"/>
      <c r="D192" s="162" t="s">
        <v>152</v>
      </c>
      <c r="E192" s="163" t="s">
        <v>1</v>
      </c>
      <c r="F192" s="164" t="s">
        <v>1529</v>
      </c>
      <c r="H192" s="165">
        <v>6.66</v>
      </c>
      <c r="I192" s="166"/>
      <c r="L192" s="161"/>
      <c r="M192" s="167"/>
      <c r="N192" s="168"/>
      <c r="O192" s="168"/>
      <c r="P192" s="168"/>
      <c r="Q192" s="168"/>
      <c r="R192" s="168"/>
      <c r="S192" s="168"/>
      <c r="T192" s="169"/>
      <c r="AT192" s="163" t="s">
        <v>152</v>
      </c>
      <c r="AU192" s="163" t="s">
        <v>151</v>
      </c>
      <c r="AV192" s="13" t="s">
        <v>151</v>
      </c>
      <c r="AW192" s="13" t="s">
        <v>31</v>
      </c>
      <c r="AX192" s="13" t="s">
        <v>75</v>
      </c>
      <c r="AY192" s="163" t="s">
        <v>143</v>
      </c>
    </row>
    <row r="193" spans="1:65" s="14" customFormat="1" x14ac:dyDescent="0.2">
      <c r="B193" s="170"/>
      <c r="D193" s="162" t="s">
        <v>152</v>
      </c>
      <c r="E193" s="171" t="s">
        <v>1</v>
      </c>
      <c r="F193" s="172" t="s">
        <v>154</v>
      </c>
      <c r="H193" s="173">
        <v>34.32</v>
      </c>
      <c r="I193" s="174"/>
      <c r="L193" s="170"/>
      <c r="M193" s="175"/>
      <c r="N193" s="176"/>
      <c r="O193" s="176"/>
      <c r="P193" s="176"/>
      <c r="Q193" s="176"/>
      <c r="R193" s="176"/>
      <c r="S193" s="176"/>
      <c r="T193" s="177"/>
      <c r="AT193" s="171" t="s">
        <v>152</v>
      </c>
      <c r="AU193" s="171" t="s">
        <v>151</v>
      </c>
      <c r="AV193" s="14" t="s">
        <v>150</v>
      </c>
      <c r="AW193" s="14" t="s">
        <v>31</v>
      </c>
      <c r="AX193" s="14" t="s">
        <v>83</v>
      </c>
      <c r="AY193" s="171" t="s">
        <v>143</v>
      </c>
    </row>
    <row r="194" spans="1:65" s="2" customFormat="1" ht="24.2" customHeight="1" x14ac:dyDescent="0.2">
      <c r="A194" s="33"/>
      <c r="B194" s="146"/>
      <c r="C194" s="147" t="s">
        <v>211</v>
      </c>
      <c r="D194" s="147" t="s">
        <v>146</v>
      </c>
      <c r="E194" s="148" t="s">
        <v>212</v>
      </c>
      <c r="F194" s="149" t="s">
        <v>213</v>
      </c>
      <c r="G194" s="150" t="s">
        <v>157</v>
      </c>
      <c r="H194" s="151">
        <v>85.35</v>
      </c>
      <c r="I194" s="152"/>
      <c r="J194" s="153">
        <f>ROUND(I194*H194,2)</f>
        <v>0</v>
      </c>
      <c r="K194" s="154"/>
      <c r="L194" s="34"/>
      <c r="M194" s="155" t="s">
        <v>1</v>
      </c>
      <c r="N194" s="156" t="s">
        <v>41</v>
      </c>
      <c r="O194" s="59"/>
      <c r="P194" s="157">
        <f>O194*H194</f>
        <v>0</v>
      </c>
      <c r="Q194" s="157">
        <v>0</v>
      </c>
      <c r="R194" s="157">
        <f>Q194*H194</f>
        <v>0</v>
      </c>
      <c r="S194" s="157">
        <v>0</v>
      </c>
      <c r="T194" s="15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59" t="s">
        <v>150</v>
      </c>
      <c r="AT194" s="159" t="s">
        <v>146</v>
      </c>
      <c r="AU194" s="159" t="s">
        <v>151</v>
      </c>
      <c r="AY194" s="18" t="s">
        <v>143</v>
      </c>
      <c r="BE194" s="160">
        <f>IF(N194="základná",J194,0)</f>
        <v>0</v>
      </c>
      <c r="BF194" s="160">
        <f>IF(N194="znížená",J194,0)</f>
        <v>0</v>
      </c>
      <c r="BG194" s="160">
        <f>IF(N194="zákl. prenesená",J194,0)</f>
        <v>0</v>
      </c>
      <c r="BH194" s="160">
        <f>IF(N194="zníž. prenesená",J194,0)</f>
        <v>0</v>
      </c>
      <c r="BI194" s="160">
        <f>IF(N194="nulová",J194,0)</f>
        <v>0</v>
      </c>
      <c r="BJ194" s="18" t="s">
        <v>151</v>
      </c>
      <c r="BK194" s="160">
        <f>ROUND(I194*H194,2)</f>
        <v>0</v>
      </c>
      <c r="BL194" s="18" t="s">
        <v>150</v>
      </c>
      <c r="BM194" s="159" t="s">
        <v>214</v>
      </c>
    </row>
    <row r="195" spans="1:65" s="13" customFormat="1" ht="22.5" x14ac:dyDescent="0.2">
      <c r="B195" s="161"/>
      <c r="D195" s="162" t="s">
        <v>152</v>
      </c>
      <c r="E195" s="163" t="s">
        <v>1</v>
      </c>
      <c r="F195" s="164" t="s">
        <v>2300</v>
      </c>
      <c r="H195" s="165">
        <v>18</v>
      </c>
      <c r="I195" s="166"/>
      <c r="L195" s="161"/>
      <c r="M195" s="167"/>
      <c r="N195" s="168"/>
      <c r="O195" s="168"/>
      <c r="P195" s="168"/>
      <c r="Q195" s="168"/>
      <c r="R195" s="168"/>
      <c r="S195" s="168"/>
      <c r="T195" s="169"/>
      <c r="AT195" s="163" t="s">
        <v>152</v>
      </c>
      <c r="AU195" s="163" t="s">
        <v>151</v>
      </c>
      <c r="AV195" s="13" t="s">
        <v>151</v>
      </c>
      <c r="AW195" s="13" t="s">
        <v>31</v>
      </c>
      <c r="AX195" s="13" t="s">
        <v>75</v>
      </c>
      <c r="AY195" s="163" t="s">
        <v>143</v>
      </c>
    </row>
    <row r="196" spans="1:65" s="13" customFormat="1" ht="22.5" x14ac:dyDescent="0.2">
      <c r="B196" s="161"/>
      <c r="D196" s="162" t="s">
        <v>152</v>
      </c>
      <c r="E196" s="163" t="s">
        <v>1</v>
      </c>
      <c r="F196" s="164" t="s">
        <v>2301</v>
      </c>
      <c r="H196" s="165">
        <v>18</v>
      </c>
      <c r="I196" s="166"/>
      <c r="L196" s="161"/>
      <c r="M196" s="167"/>
      <c r="N196" s="168"/>
      <c r="O196" s="168"/>
      <c r="P196" s="168"/>
      <c r="Q196" s="168"/>
      <c r="R196" s="168"/>
      <c r="S196" s="168"/>
      <c r="T196" s="169"/>
      <c r="AT196" s="163" t="s">
        <v>152</v>
      </c>
      <c r="AU196" s="163" t="s">
        <v>151</v>
      </c>
      <c r="AV196" s="13" t="s">
        <v>151</v>
      </c>
      <c r="AW196" s="13" t="s">
        <v>31</v>
      </c>
      <c r="AX196" s="13" t="s">
        <v>75</v>
      </c>
      <c r="AY196" s="163" t="s">
        <v>143</v>
      </c>
    </row>
    <row r="197" spans="1:65" s="13" customFormat="1" ht="22.5" x14ac:dyDescent="0.2">
      <c r="B197" s="161"/>
      <c r="D197" s="162" t="s">
        <v>152</v>
      </c>
      <c r="E197" s="163" t="s">
        <v>1</v>
      </c>
      <c r="F197" s="164" t="s">
        <v>2302</v>
      </c>
      <c r="H197" s="165">
        <v>19.3</v>
      </c>
      <c r="I197" s="166"/>
      <c r="L197" s="161"/>
      <c r="M197" s="167"/>
      <c r="N197" s="168"/>
      <c r="O197" s="168"/>
      <c r="P197" s="168"/>
      <c r="Q197" s="168"/>
      <c r="R197" s="168"/>
      <c r="S197" s="168"/>
      <c r="T197" s="169"/>
      <c r="AT197" s="163" t="s">
        <v>152</v>
      </c>
      <c r="AU197" s="163" t="s">
        <v>151</v>
      </c>
      <c r="AV197" s="13" t="s">
        <v>151</v>
      </c>
      <c r="AW197" s="13" t="s">
        <v>31</v>
      </c>
      <c r="AX197" s="13" t="s">
        <v>75</v>
      </c>
      <c r="AY197" s="163" t="s">
        <v>143</v>
      </c>
    </row>
    <row r="198" spans="1:65" s="13" customFormat="1" ht="22.5" x14ac:dyDescent="0.2">
      <c r="B198" s="161"/>
      <c r="D198" s="162" t="s">
        <v>152</v>
      </c>
      <c r="E198" s="163" t="s">
        <v>1</v>
      </c>
      <c r="F198" s="164" t="s">
        <v>2303</v>
      </c>
      <c r="H198" s="165">
        <v>22</v>
      </c>
      <c r="I198" s="166"/>
      <c r="L198" s="161"/>
      <c r="M198" s="167"/>
      <c r="N198" s="168"/>
      <c r="O198" s="168"/>
      <c r="P198" s="168"/>
      <c r="Q198" s="168"/>
      <c r="R198" s="168"/>
      <c r="S198" s="168"/>
      <c r="T198" s="169"/>
      <c r="AT198" s="163" t="s">
        <v>152</v>
      </c>
      <c r="AU198" s="163" t="s">
        <v>151</v>
      </c>
      <c r="AV198" s="13" t="s">
        <v>151</v>
      </c>
      <c r="AW198" s="13" t="s">
        <v>31</v>
      </c>
      <c r="AX198" s="13" t="s">
        <v>75</v>
      </c>
      <c r="AY198" s="163" t="s">
        <v>143</v>
      </c>
    </row>
    <row r="199" spans="1:65" s="15" customFormat="1" x14ac:dyDescent="0.2">
      <c r="B199" s="189"/>
      <c r="D199" s="162" t="s">
        <v>152</v>
      </c>
      <c r="E199" s="190" t="s">
        <v>1</v>
      </c>
      <c r="F199" s="191" t="s">
        <v>1530</v>
      </c>
      <c r="H199" s="192">
        <v>77.3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152</v>
      </c>
      <c r="AU199" s="190" t="s">
        <v>151</v>
      </c>
      <c r="AV199" s="15" t="s">
        <v>144</v>
      </c>
      <c r="AW199" s="15" t="s">
        <v>31</v>
      </c>
      <c r="AX199" s="15" t="s">
        <v>75</v>
      </c>
      <c r="AY199" s="190" t="s">
        <v>143</v>
      </c>
    </row>
    <row r="200" spans="1:65" s="13" customFormat="1" x14ac:dyDescent="0.2">
      <c r="B200" s="161"/>
      <c r="D200" s="162" t="s">
        <v>152</v>
      </c>
      <c r="E200" s="163" t="s">
        <v>1</v>
      </c>
      <c r="F200" s="164" t="s">
        <v>1531</v>
      </c>
      <c r="H200" s="165">
        <v>3</v>
      </c>
      <c r="I200" s="166"/>
      <c r="L200" s="161"/>
      <c r="M200" s="167"/>
      <c r="N200" s="168"/>
      <c r="O200" s="168"/>
      <c r="P200" s="168"/>
      <c r="Q200" s="168"/>
      <c r="R200" s="168"/>
      <c r="S200" s="168"/>
      <c r="T200" s="169"/>
      <c r="AT200" s="163" t="s">
        <v>152</v>
      </c>
      <c r="AU200" s="163" t="s">
        <v>151</v>
      </c>
      <c r="AV200" s="13" t="s">
        <v>151</v>
      </c>
      <c r="AW200" s="13" t="s">
        <v>31</v>
      </c>
      <c r="AX200" s="13" t="s">
        <v>75</v>
      </c>
      <c r="AY200" s="163" t="s">
        <v>143</v>
      </c>
    </row>
    <row r="201" spans="1:65" s="13" customFormat="1" x14ac:dyDescent="0.2">
      <c r="B201" s="161"/>
      <c r="D201" s="162" t="s">
        <v>152</v>
      </c>
      <c r="E201" s="163" t="s">
        <v>1</v>
      </c>
      <c r="F201" s="164" t="s">
        <v>1532</v>
      </c>
      <c r="H201" s="165">
        <v>2.2999999999999998</v>
      </c>
      <c r="I201" s="166"/>
      <c r="L201" s="161"/>
      <c r="M201" s="167"/>
      <c r="N201" s="168"/>
      <c r="O201" s="168"/>
      <c r="P201" s="168"/>
      <c r="Q201" s="168"/>
      <c r="R201" s="168"/>
      <c r="S201" s="168"/>
      <c r="T201" s="169"/>
      <c r="AT201" s="163" t="s">
        <v>152</v>
      </c>
      <c r="AU201" s="163" t="s">
        <v>151</v>
      </c>
      <c r="AV201" s="13" t="s">
        <v>151</v>
      </c>
      <c r="AW201" s="13" t="s">
        <v>31</v>
      </c>
      <c r="AX201" s="13" t="s">
        <v>75</v>
      </c>
      <c r="AY201" s="163" t="s">
        <v>143</v>
      </c>
    </row>
    <row r="202" spans="1:65" s="13" customFormat="1" x14ac:dyDescent="0.2">
      <c r="B202" s="161"/>
      <c r="D202" s="162" t="s">
        <v>152</v>
      </c>
      <c r="E202" s="163" t="s">
        <v>1</v>
      </c>
      <c r="F202" s="164" t="s">
        <v>1533</v>
      </c>
      <c r="H202" s="165">
        <v>2.75</v>
      </c>
      <c r="I202" s="166"/>
      <c r="L202" s="161"/>
      <c r="M202" s="167"/>
      <c r="N202" s="168"/>
      <c r="O202" s="168"/>
      <c r="P202" s="168"/>
      <c r="Q202" s="168"/>
      <c r="R202" s="168"/>
      <c r="S202" s="168"/>
      <c r="T202" s="169"/>
      <c r="AT202" s="163" t="s">
        <v>152</v>
      </c>
      <c r="AU202" s="163" t="s">
        <v>151</v>
      </c>
      <c r="AV202" s="13" t="s">
        <v>151</v>
      </c>
      <c r="AW202" s="13" t="s">
        <v>31</v>
      </c>
      <c r="AX202" s="13" t="s">
        <v>75</v>
      </c>
      <c r="AY202" s="163" t="s">
        <v>143</v>
      </c>
    </row>
    <row r="203" spans="1:65" s="15" customFormat="1" x14ac:dyDescent="0.2">
      <c r="B203" s="189"/>
      <c r="D203" s="162" t="s">
        <v>152</v>
      </c>
      <c r="E203" s="190" t="s">
        <v>1</v>
      </c>
      <c r="F203" s="191" t="s">
        <v>1530</v>
      </c>
      <c r="H203" s="192">
        <v>8.0500000000000007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152</v>
      </c>
      <c r="AU203" s="190" t="s">
        <v>151</v>
      </c>
      <c r="AV203" s="15" t="s">
        <v>144</v>
      </c>
      <c r="AW203" s="15" t="s">
        <v>31</v>
      </c>
      <c r="AX203" s="15" t="s">
        <v>75</v>
      </c>
      <c r="AY203" s="190" t="s">
        <v>143</v>
      </c>
    </row>
    <row r="204" spans="1:65" s="14" customFormat="1" x14ac:dyDescent="0.2">
      <c r="B204" s="170"/>
      <c r="D204" s="162" t="s">
        <v>152</v>
      </c>
      <c r="E204" s="171" t="s">
        <v>1</v>
      </c>
      <c r="F204" s="172" t="s">
        <v>154</v>
      </c>
      <c r="H204" s="173">
        <v>85.35</v>
      </c>
      <c r="I204" s="174"/>
      <c r="L204" s="170"/>
      <c r="M204" s="175"/>
      <c r="N204" s="176"/>
      <c r="O204" s="176"/>
      <c r="P204" s="176"/>
      <c r="Q204" s="176"/>
      <c r="R204" s="176"/>
      <c r="S204" s="176"/>
      <c r="T204" s="177"/>
      <c r="AT204" s="171" t="s">
        <v>152</v>
      </c>
      <c r="AU204" s="171" t="s">
        <v>151</v>
      </c>
      <c r="AV204" s="14" t="s">
        <v>150</v>
      </c>
      <c r="AW204" s="14" t="s">
        <v>31</v>
      </c>
      <c r="AX204" s="14" t="s">
        <v>83</v>
      </c>
      <c r="AY204" s="171" t="s">
        <v>143</v>
      </c>
    </row>
    <row r="205" spans="1:65" s="2" customFormat="1" ht="37.9" customHeight="1" x14ac:dyDescent="0.2">
      <c r="A205" s="33"/>
      <c r="B205" s="146"/>
      <c r="C205" s="178" t="s">
        <v>186</v>
      </c>
      <c r="D205" s="178" t="s">
        <v>215</v>
      </c>
      <c r="E205" s="179" t="s">
        <v>216</v>
      </c>
      <c r="F205" s="180" t="s">
        <v>217</v>
      </c>
      <c r="G205" s="181" t="s">
        <v>218</v>
      </c>
      <c r="H205" s="182">
        <v>13.186999999999999</v>
      </c>
      <c r="I205" s="183"/>
      <c r="J205" s="184">
        <f>ROUND(I205*H205,2)</f>
        <v>0</v>
      </c>
      <c r="K205" s="185"/>
      <c r="L205" s="186"/>
      <c r="M205" s="187" t="s">
        <v>1</v>
      </c>
      <c r="N205" s="188" t="s">
        <v>41</v>
      </c>
      <c r="O205" s="59"/>
      <c r="P205" s="157">
        <f>O205*H205</f>
        <v>0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9" t="s">
        <v>163</v>
      </c>
      <c r="AT205" s="159" t="s">
        <v>215</v>
      </c>
      <c r="AU205" s="159" t="s">
        <v>151</v>
      </c>
      <c r="AY205" s="18" t="s">
        <v>143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8" t="s">
        <v>151</v>
      </c>
      <c r="BK205" s="160">
        <f>ROUND(I205*H205,2)</f>
        <v>0</v>
      </c>
      <c r="BL205" s="18" t="s">
        <v>150</v>
      </c>
      <c r="BM205" s="159" t="s">
        <v>219</v>
      </c>
    </row>
    <row r="206" spans="1:65" s="2" customFormat="1" ht="14.45" customHeight="1" x14ac:dyDescent="0.2">
      <c r="A206" s="33"/>
      <c r="B206" s="146"/>
      <c r="C206" s="147" t="s">
        <v>220</v>
      </c>
      <c r="D206" s="147" t="s">
        <v>146</v>
      </c>
      <c r="E206" s="148" t="s">
        <v>221</v>
      </c>
      <c r="F206" s="149" t="s">
        <v>222</v>
      </c>
      <c r="G206" s="150" t="s">
        <v>157</v>
      </c>
      <c r="H206" s="151">
        <v>85.35</v>
      </c>
      <c r="I206" s="152"/>
      <c r="J206" s="153">
        <f>ROUND(I206*H206,2)</f>
        <v>0</v>
      </c>
      <c r="K206" s="154"/>
      <c r="L206" s="34"/>
      <c r="M206" s="155" t="s">
        <v>1</v>
      </c>
      <c r="N206" s="156" t="s">
        <v>41</v>
      </c>
      <c r="O206" s="59"/>
      <c r="P206" s="157">
        <f>O206*H206</f>
        <v>0</v>
      </c>
      <c r="Q206" s="157">
        <v>0</v>
      </c>
      <c r="R206" s="157">
        <f>Q206*H206</f>
        <v>0</v>
      </c>
      <c r="S206" s="157">
        <v>0</v>
      </c>
      <c r="T206" s="158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59" t="s">
        <v>150</v>
      </c>
      <c r="AT206" s="159" t="s">
        <v>146</v>
      </c>
      <c r="AU206" s="159" t="s">
        <v>151</v>
      </c>
      <c r="AY206" s="18" t="s">
        <v>143</v>
      </c>
      <c r="BE206" s="160">
        <f>IF(N206="základná",J206,0)</f>
        <v>0</v>
      </c>
      <c r="BF206" s="160">
        <f>IF(N206="znížená",J206,0)</f>
        <v>0</v>
      </c>
      <c r="BG206" s="160">
        <f>IF(N206="zákl. prenesená",J206,0)</f>
        <v>0</v>
      </c>
      <c r="BH206" s="160">
        <f>IF(N206="zníž. prenesená",J206,0)</f>
        <v>0</v>
      </c>
      <c r="BI206" s="160">
        <f>IF(N206="nulová",J206,0)</f>
        <v>0</v>
      </c>
      <c r="BJ206" s="18" t="s">
        <v>151</v>
      </c>
      <c r="BK206" s="160">
        <f>ROUND(I206*H206,2)</f>
        <v>0</v>
      </c>
      <c r="BL206" s="18" t="s">
        <v>150</v>
      </c>
      <c r="BM206" s="159" t="s">
        <v>223</v>
      </c>
    </row>
    <row r="207" spans="1:65" s="13" customFormat="1" ht="22.5" x14ac:dyDescent="0.2">
      <c r="B207" s="161"/>
      <c r="D207" s="162" t="s">
        <v>152</v>
      </c>
      <c r="E207" s="163" t="s">
        <v>1</v>
      </c>
      <c r="F207" s="164" t="s">
        <v>2300</v>
      </c>
      <c r="H207" s="165">
        <v>18</v>
      </c>
      <c r="I207" s="166"/>
      <c r="L207" s="161"/>
      <c r="M207" s="167"/>
      <c r="N207" s="168"/>
      <c r="O207" s="168"/>
      <c r="P207" s="168"/>
      <c r="Q207" s="168"/>
      <c r="R207" s="168"/>
      <c r="S207" s="168"/>
      <c r="T207" s="169"/>
      <c r="AT207" s="163" t="s">
        <v>152</v>
      </c>
      <c r="AU207" s="163" t="s">
        <v>151</v>
      </c>
      <c r="AV207" s="13" t="s">
        <v>151</v>
      </c>
      <c r="AW207" s="13" t="s">
        <v>31</v>
      </c>
      <c r="AX207" s="13" t="s">
        <v>75</v>
      </c>
      <c r="AY207" s="163" t="s">
        <v>143</v>
      </c>
    </row>
    <row r="208" spans="1:65" s="13" customFormat="1" ht="22.5" x14ac:dyDescent="0.2">
      <c r="B208" s="161"/>
      <c r="D208" s="162" t="s">
        <v>152</v>
      </c>
      <c r="E208" s="163" t="s">
        <v>1</v>
      </c>
      <c r="F208" s="164" t="s">
        <v>2301</v>
      </c>
      <c r="H208" s="165">
        <v>18</v>
      </c>
      <c r="I208" s="166"/>
      <c r="L208" s="161"/>
      <c r="M208" s="167"/>
      <c r="N208" s="168"/>
      <c r="O208" s="168"/>
      <c r="P208" s="168"/>
      <c r="Q208" s="168"/>
      <c r="R208" s="168"/>
      <c r="S208" s="168"/>
      <c r="T208" s="169"/>
      <c r="AT208" s="163" t="s">
        <v>152</v>
      </c>
      <c r="AU208" s="163" t="s">
        <v>151</v>
      </c>
      <c r="AV208" s="13" t="s">
        <v>151</v>
      </c>
      <c r="AW208" s="13" t="s">
        <v>31</v>
      </c>
      <c r="AX208" s="13" t="s">
        <v>75</v>
      </c>
      <c r="AY208" s="163" t="s">
        <v>143</v>
      </c>
    </row>
    <row r="209" spans="1:65" s="13" customFormat="1" ht="22.5" x14ac:dyDescent="0.2">
      <c r="B209" s="161"/>
      <c r="D209" s="162" t="s">
        <v>152</v>
      </c>
      <c r="E209" s="163" t="s">
        <v>1</v>
      </c>
      <c r="F209" s="164" t="s">
        <v>2302</v>
      </c>
      <c r="H209" s="165">
        <v>19.3</v>
      </c>
      <c r="I209" s="166"/>
      <c r="L209" s="161"/>
      <c r="M209" s="167"/>
      <c r="N209" s="168"/>
      <c r="O209" s="168"/>
      <c r="P209" s="168"/>
      <c r="Q209" s="168"/>
      <c r="R209" s="168"/>
      <c r="S209" s="168"/>
      <c r="T209" s="169"/>
      <c r="AT209" s="163" t="s">
        <v>152</v>
      </c>
      <c r="AU209" s="163" t="s">
        <v>151</v>
      </c>
      <c r="AV209" s="13" t="s">
        <v>151</v>
      </c>
      <c r="AW209" s="13" t="s">
        <v>31</v>
      </c>
      <c r="AX209" s="13" t="s">
        <v>75</v>
      </c>
      <c r="AY209" s="163" t="s">
        <v>143</v>
      </c>
    </row>
    <row r="210" spans="1:65" s="13" customFormat="1" ht="22.5" x14ac:dyDescent="0.2">
      <c r="B210" s="161"/>
      <c r="D210" s="162" t="s">
        <v>152</v>
      </c>
      <c r="E210" s="163" t="s">
        <v>1</v>
      </c>
      <c r="F210" s="164" t="s">
        <v>2303</v>
      </c>
      <c r="H210" s="165">
        <v>22</v>
      </c>
      <c r="I210" s="166"/>
      <c r="L210" s="161"/>
      <c r="M210" s="167"/>
      <c r="N210" s="168"/>
      <c r="O210" s="168"/>
      <c r="P210" s="168"/>
      <c r="Q210" s="168"/>
      <c r="R210" s="168"/>
      <c r="S210" s="168"/>
      <c r="T210" s="169"/>
      <c r="AT210" s="163" t="s">
        <v>152</v>
      </c>
      <c r="AU210" s="163" t="s">
        <v>151</v>
      </c>
      <c r="AV210" s="13" t="s">
        <v>151</v>
      </c>
      <c r="AW210" s="13" t="s">
        <v>31</v>
      </c>
      <c r="AX210" s="13" t="s">
        <v>75</v>
      </c>
      <c r="AY210" s="163" t="s">
        <v>143</v>
      </c>
    </row>
    <row r="211" spans="1:65" s="15" customFormat="1" x14ac:dyDescent="0.2">
      <c r="B211" s="189"/>
      <c r="D211" s="162" t="s">
        <v>152</v>
      </c>
      <c r="E211" s="190" t="s">
        <v>1</v>
      </c>
      <c r="F211" s="191" t="s">
        <v>1530</v>
      </c>
      <c r="H211" s="192">
        <v>77.3</v>
      </c>
      <c r="I211" s="193"/>
      <c r="L211" s="189"/>
      <c r="M211" s="194"/>
      <c r="N211" s="195"/>
      <c r="O211" s="195"/>
      <c r="P211" s="195"/>
      <c r="Q211" s="195"/>
      <c r="R211" s="195"/>
      <c r="S211" s="195"/>
      <c r="T211" s="196"/>
      <c r="AT211" s="190" t="s">
        <v>152</v>
      </c>
      <c r="AU211" s="190" t="s">
        <v>151</v>
      </c>
      <c r="AV211" s="15" t="s">
        <v>144</v>
      </c>
      <c r="AW211" s="15" t="s">
        <v>31</v>
      </c>
      <c r="AX211" s="15" t="s">
        <v>75</v>
      </c>
      <c r="AY211" s="190" t="s">
        <v>143</v>
      </c>
    </row>
    <row r="212" spans="1:65" s="13" customFormat="1" x14ac:dyDescent="0.2">
      <c r="B212" s="161"/>
      <c r="D212" s="162" t="s">
        <v>152</v>
      </c>
      <c r="E212" s="163" t="s">
        <v>1</v>
      </c>
      <c r="F212" s="164" t="s">
        <v>1531</v>
      </c>
      <c r="H212" s="165">
        <v>3</v>
      </c>
      <c r="I212" s="166"/>
      <c r="L212" s="161"/>
      <c r="M212" s="167"/>
      <c r="N212" s="168"/>
      <c r="O212" s="168"/>
      <c r="P212" s="168"/>
      <c r="Q212" s="168"/>
      <c r="R212" s="168"/>
      <c r="S212" s="168"/>
      <c r="T212" s="169"/>
      <c r="AT212" s="163" t="s">
        <v>152</v>
      </c>
      <c r="AU212" s="163" t="s">
        <v>151</v>
      </c>
      <c r="AV212" s="13" t="s">
        <v>151</v>
      </c>
      <c r="AW212" s="13" t="s">
        <v>31</v>
      </c>
      <c r="AX212" s="13" t="s">
        <v>75</v>
      </c>
      <c r="AY212" s="163" t="s">
        <v>143</v>
      </c>
    </row>
    <row r="213" spans="1:65" s="13" customFormat="1" x14ac:dyDescent="0.2">
      <c r="B213" s="161"/>
      <c r="D213" s="162" t="s">
        <v>152</v>
      </c>
      <c r="E213" s="163" t="s">
        <v>1</v>
      </c>
      <c r="F213" s="164" t="s">
        <v>1532</v>
      </c>
      <c r="H213" s="165">
        <v>2.2999999999999998</v>
      </c>
      <c r="I213" s="166"/>
      <c r="L213" s="161"/>
      <c r="M213" s="167"/>
      <c r="N213" s="168"/>
      <c r="O213" s="168"/>
      <c r="P213" s="168"/>
      <c r="Q213" s="168"/>
      <c r="R213" s="168"/>
      <c r="S213" s="168"/>
      <c r="T213" s="169"/>
      <c r="AT213" s="163" t="s">
        <v>152</v>
      </c>
      <c r="AU213" s="163" t="s">
        <v>151</v>
      </c>
      <c r="AV213" s="13" t="s">
        <v>151</v>
      </c>
      <c r="AW213" s="13" t="s">
        <v>31</v>
      </c>
      <c r="AX213" s="13" t="s">
        <v>75</v>
      </c>
      <c r="AY213" s="163" t="s">
        <v>143</v>
      </c>
    </row>
    <row r="214" spans="1:65" s="13" customFormat="1" x14ac:dyDescent="0.2">
      <c r="B214" s="161"/>
      <c r="D214" s="162" t="s">
        <v>152</v>
      </c>
      <c r="E214" s="163" t="s">
        <v>1</v>
      </c>
      <c r="F214" s="164" t="s">
        <v>1533</v>
      </c>
      <c r="H214" s="165">
        <v>2.75</v>
      </c>
      <c r="I214" s="166"/>
      <c r="L214" s="161"/>
      <c r="M214" s="167"/>
      <c r="N214" s="168"/>
      <c r="O214" s="168"/>
      <c r="P214" s="168"/>
      <c r="Q214" s="168"/>
      <c r="R214" s="168"/>
      <c r="S214" s="168"/>
      <c r="T214" s="169"/>
      <c r="AT214" s="163" t="s">
        <v>152</v>
      </c>
      <c r="AU214" s="163" t="s">
        <v>151</v>
      </c>
      <c r="AV214" s="13" t="s">
        <v>151</v>
      </c>
      <c r="AW214" s="13" t="s">
        <v>31</v>
      </c>
      <c r="AX214" s="13" t="s">
        <v>75</v>
      </c>
      <c r="AY214" s="163" t="s">
        <v>143</v>
      </c>
    </row>
    <row r="215" spans="1:65" s="15" customFormat="1" x14ac:dyDescent="0.2">
      <c r="B215" s="189"/>
      <c r="D215" s="162" t="s">
        <v>152</v>
      </c>
      <c r="E215" s="190" t="s">
        <v>1</v>
      </c>
      <c r="F215" s="191" t="s">
        <v>1530</v>
      </c>
      <c r="H215" s="192">
        <v>8.0500000000000007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152</v>
      </c>
      <c r="AU215" s="190" t="s">
        <v>151</v>
      </c>
      <c r="AV215" s="15" t="s">
        <v>144</v>
      </c>
      <c r="AW215" s="15" t="s">
        <v>31</v>
      </c>
      <c r="AX215" s="15" t="s">
        <v>75</v>
      </c>
      <c r="AY215" s="190" t="s">
        <v>143</v>
      </c>
    </row>
    <row r="216" spans="1:65" s="14" customFormat="1" x14ac:dyDescent="0.2">
      <c r="B216" s="170"/>
      <c r="D216" s="162" t="s">
        <v>152</v>
      </c>
      <c r="E216" s="171" t="s">
        <v>1</v>
      </c>
      <c r="F216" s="172" t="s">
        <v>154</v>
      </c>
      <c r="H216" s="173">
        <v>85.35</v>
      </c>
      <c r="I216" s="174"/>
      <c r="L216" s="170"/>
      <c r="M216" s="175"/>
      <c r="N216" s="176"/>
      <c r="O216" s="176"/>
      <c r="P216" s="176"/>
      <c r="Q216" s="176"/>
      <c r="R216" s="176"/>
      <c r="S216" s="176"/>
      <c r="T216" s="177"/>
      <c r="AT216" s="171" t="s">
        <v>152</v>
      </c>
      <c r="AU216" s="171" t="s">
        <v>151</v>
      </c>
      <c r="AV216" s="14" t="s">
        <v>150</v>
      </c>
      <c r="AW216" s="14" t="s">
        <v>31</v>
      </c>
      <c r="AX216" s="14" t="s">
        <v>83</v>
      </c>
      <c r="AY216" s="171" t="s">
        <v>143</v>
      </c>
    </row>
    <row r="217" spans="1:65" s="2" customFormat="1" ht="24.2" customHeight="1" x14ac:dyDescent="0.2">
      <c r="A217" s="33"/>
      <c r="B217" s="146"/>
      <c r="C217" s="147" t="s">
        <v>7</v>
      </c>
      <c r="D217" s="147" t="s">
        <v>146</v>
      </c>
      <c r="E217" s="148" t="s">
        <v>224</v>
      </c>
      <c r="F217" s="149" t="s">
        <v>225</v>
      </c>
      <c r="G217" s="150" t="s">
        <v>157</v>
      </c>
      <c r="H217" s="151">
        <v>85.35</v>
      </c>
      <c r="I217" s="152"/>
      <c r="J217" s="153">
        <f>ROUND(I217*H217,2)</f>
        <v>0</v>
      </c>
      <c r="K217" s="154"/>
      <c r="L217" s="34"/>
      <c r="M217" s="155" t="s">
        <v>1</v>
      </c>
      <c r="N217" s="156" t="s">
        <v>41</v>
      </c>
      <c r="O217" s="59"/>
      <c r="P217" s="157">
        <f>O217*H217</f>
        <v>0</v>
      </c>
      <c r="Q217" s="157">
        <v>0</v>
      </c>
      <c r="R217" s="157">
        <f>Q217*H217</f>
        <v>0</v>
      </c>
      <c r="S217" s="157">
        <v>0</v>
      </c>
      <c r="T217" s="158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59" t="s">
        <v>150</v>
      </c>
      <c r="AT217" s="159" t="s">
        <v>146</v>
      </c>
      <c r="AU217" s="159" t="s">
        <v>151</v>
      </c>
      <c r="AY217" s="18" t="s">
        <v>143</v>
      </c>
      <c r="BE217" s="160">
        <f>IF(N217="základná",J217,0)</f>
        <v>0</v>
      </c>
      <c r="BF217" s="160">
        <f>IF(N217="znížená",J217,0)</f>
        <v>0</v>
      </c>
      <c r="BG217" s="160">
        <f>IF(N217="zákl. prenesená",J217,0)</f>
        <v>0</v>
      </c>
      <c r="BH217" s="160">
        <f>IF(N217="zníž. prenesená",J217,0)</f>
        <v>0</v>
      </c>
      <c r="BI217" s="160">
        <f>IF(N217="nulová",J217,0)</f>
        <v>0</v>
      </c>
      <c r="BJ217" s="18" t="s">
        <v>151</v>
      </c>
      <c r="BK217" s="160">
        <f>ROUND(I217*H217,2)</f>
        <v>0</v>
      </c>
      <c r="BL217" s="18" t="s">
        <v>150</v>
      </c>
      <c r="BM217" s="159" t="s">
        <v>226</v>
      </c>
    </row>
    <row r="218" spans="1:65" s="13" customFormat="1" ht="22.5" x14ac:dyDescent="0.2">
      <c r="B218" s="161"/>
      <c r="D218" s="162" t="s">
        <v>152</v>
      </c>
      <c r="E218" s="163" t="s">
        <v>1</v>
      </c>
      <c r="F218" s="164" t="s">
        <v>2300</v>
      </c>
      <c r="H218" s="165">
        <v>18</v>
      </c>
      <c r="I218" s="166"/>
      <c r="L218" s="161"/>
      <c r="M218" s="167"/>
      <c r="N218" s="168"/>
      <c r="O218" s="168"/>
      <c r="P218" s="168"/>
      <c r="Q218" s="168"/>
      <c r="R218" s="168"/>
      <c r="S218" s="168"/>
      <c r="T218" s="169"/>
      <c r="AT218" s="163" t="s">
        <v>152</v>
      </c>
      <c r="AU218" s="163" t="s">
        <v>151</v>
      </c>
      <c r="AV218" s="13" t="s">
        <v>151</v>
      </c>
      <c r="AW218" s="13" t="s">
        <v>31</v>
      </c>
      <c r="AX218" s="13" t="s">
        <v>75</v>
      </c>
      <c r="AY218" s="163" t="s">
        <v>143</v>
      </c>
    </row>
    <row r="219" spans="1:65" s="13" customFormat="1" ht="22.5" x14ac:dyDescent="0.2">
      <c r="B219" s="161"/>
      <c r="D219" s="162" t="s">
        <v>152</v>
      </c>
      <c r="E219" s="163" t="s">
        <v>1</v>
      </c>
      <c r="F219" s="164" t="s">
        <v>2301</v>
      </c>
      <c r="H219" s="165">
        <v>18</v>
      </c>
      <c r="I219" s="166"/>
      <c r="L219" s="161"/>
      <c r="M219" s="167"/>
      <c r="N219" s="168"/>
      <c r="O219" s="168"/>
      <c r="P219" s="168"/>
      <c r="Q219" s="168"/>
      <c r="R219" s="168"/>
      <c r="S219" s="168"/>
      <c r="T219" s="169"/>
      <c r="AT219" s="163" t="s">
        <v>152</v>
      </c>
      <c r="AU219" s="163" t="s">
        <v>151</v>
      </c>
      <c r="AV219" s="13" t="s">
        <v>151</v>
      </c>
      <c r="AW219" s="13" t="s">
        <v>31</v>
      </c>
      <c r="AX219" s="13" t="s">
        <v>75</v>
      </c>
      <c r="AY219" s="163" t="s">
        <v>143</v>
      </c>
    </row>
    <row r="220" spans="1:65" s="13" customFormat="1" ht="22.5" x14ac:dyDescent="0.2">
      <c r="B220" s="161"/>
      <c r="D220" s="162" t="s">
        <v>152</v>
      </c>
      <c r="E220" s="163" t="s">
        <v>1</v>
      </c>
      <c r="F220" s="164" t="s">
        <v>2302</v>
      </c>
      <c r="H220" s="165">
        <v>19.3</v>
      </c>
      <c r="I220" s="166"/>
      <c r="L220" s="161"/>
      <c r="M220" s="167"/>
      <c r="N220" s="168"/>
      <c r="O220" s="168"/>
      <c r="P220" s="168"/>
      <c r="Q220" s="168"/>
      <c r="R220" s="168"/>
      <c r="S220" s="168"/>
      <c r="T220" s="169"/>
      <c r="AT220" s="163" t="s">
        <v>152</v>
      </c>
      <c r="AU220" s="163" t="s">
        <v>151</v>
      </c>
      <c r="AV220" s="13" t="s">
        <v>151</v>
      </c>
      <c r="AW220" s="13" t="s">
        <v>31</v>
      </c>
      <c r="AX220" s="13" t="s">
        <v>75</v>
      </c>
      <c r="AY220" s="163" t="s">
        <v>143</v>
      </c>
    </row>
    <row r="221" spans="1:65" s="13" customFormat="1" ht="22.5" x14ac:dyDescent="0.2">
      <c r="B221" s="161"/>
      <c r="D221" s="162" t="s">
        <v>152</v>
      </c>
      <c r="E221" s="163" t="s">
        <v>1</v>
      </c>
      <c r="F221" s="164" t="s">
        <v>2303</v>
      </c>
      <c r="H221" s="165">
        <v>22</v>
      </c>
      <c r="I221" s="166"/>
      <c r="L221" s="161"/>
      <c r="M221" s="167"/>
      <c r="N221" s="168"/>
      <c r="O221" s="168"/>
      <c r="P221" s="168"/>
      <c r="Q221" s="168"/>
      <c r="R221" s="168"/>
      <c r="S221" s="168"/>
      <c r="T221" s="169"/>
      <c r="AT221" s="163" t="s">
        <v>152</v>
      </c>
      <c r="AU221" s="163" t="s">
        <v>151</v>
      </c>
      <c r="AV221" s="13" t="s">
        <v>151</v>
      </c>
      <c r="AW221" s="13" t="s">
        <v>31</v>
      </c>
      <c r="AX221" s="13" t="s">
        <v>75</v>
      </c>
      <c r="AY221" s="163" t="s">
        <v>143</v>
      </c>
    </row>
    <row r="222" spans="1:65" s="15" customFormat="1" x14ac:dyDescent="0.2">
      <c r="B222" s="189"/>
      <c r="D222" s="162" t="s">
        <v>152</v>
      </c>
      <c r="E222" s="190" t="s">
        <v>1</v>
      </c>
      <c r="F222" s="191" t="s">
        <v>1530</v>
      </c>
      <c r="H222" s="192">
        <v>77.3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152</v>
      </c>
      <c r="AU222" s="190" t="s">
        <v>151</v>
      </c>
      <c r="AV222" s="15" t="s">
        <v>144</v>
      </c>
      <c r="AW222" s="15" t="s">
        <v>31</v>
      </c>
      <c r="AX222" s="15" t="s">
        <v>75</v>
      </c>
      <c r="AY222" s="190" t="s">
        <v>143</v>
      </c>
    </row>
    <row r="223" spans="1:65" s="13" customFormat="1" x14ac:dyDescent="0.2">
      <c r="B223" s="161"/>
      <c r="D223" s="162" t="s">
        <v>152</v>
      </c>
      <c r="E223" s="163" t="s">
        <v>1</v>
      </c>
      <c r="F223" s="164" t="s">
        <v>1531</v>
      </c>
      <c r="H223" s="165">
        <v>3</v>
      </c>
      <c r="I223" s="166"/>
      <c r="L223" s="161"/>
      <c r="M223" s="167"/>
      <c r="N223" s="168"/>
      <c r="O223" s="168"/>
      <c r="P223" s="168"/>
      <c r="Q223" s="168"/>
      <c r="R223" s="168"/>
      <c r="S223" s="168"/>
      <c r="T223" s="169"/>
      <c r="AT223" s="163" t="s">
        <v>152</v>
      </c>
      <c r="AU223" s="163" t="s">
        <v>151</v>
      </c>
      <c r="AV223" s="13" t="s">
        <v>151</v>
      </c>
      <c r="AW223" s="13" t="s">
        <v>31</v>
      </c>
      <c r="AX223" s="13" t="s">
        <v>75</v>
      </c>
      <c r="AY223" s="163" t="s">
        <v>143</v>
      </c>
    </row>
    <row r="224" spans="1:65" s="13" customFormat="1" x14ac:dyDescent="0.2">
      <c r="B224" s="161"/>
      <c r="D224" s="162" t="s">
        <v>152</v>
      </c>
      <c r="E224" s="163" t="s">
        <v>1</v>
      </c>
      <c r="F224" s="164" t="s">
        <v>1532</v>
      </c>
      <c r="H224" s="165">
        <v>2.2999999999999998</v>
      </c>
      <c r="I224" s="166"/>
      <c r="L224" s="161"/>
      <c r="M224" s="167"/>
      <c r="N224" s="168"/>
      <c r="O224" s="168"/>
      <c r="P224" s="168"/>
      <c r="Q224" s="168"/>
      <c r="R224" s="168"/>
      <c r="S224" s="168"/>
      <c r="T224" s="169"/>
      <c r="AT224" s="163" t="s">
        <v>152</v>
      </c>
      <c r="AU224" s="163" t="s">
        <v>151</v>
      </c>
      <c r="AV224" s="13" t="s">
        <v>151</v>
      </c>
      <c r="AW224" s="13" t="s">
        <v>31</v>
      </c>
      <c r="AX224" s="13" t="s">
        <v>75</v>
      </c>
      <c r="AY224" s="163" t="s">
        <v>143</v>
      </c>
    </row>
    <row r="225" spans="1:65" s="13" customFormat="1" x14ac:dyDescent="0.2">
      <c r="B225" s="161"/>
      <c r="D225" s="162" t="s">
        <v>152</v>
      </c>
      <c r="E225" s="163" t="s">
        <v>1</v>
      </c>
      <c r="F225" s="164" t="s">
        <v>1533</v>
      </c>
      <c r="H225" s="165">
        <v>2.75</v>
      </c>
      <c r="I225" s="166"/>
      <c r="L225" s="161"/>
      <c r="M225" s="167"/>
      <c r="N225" s="168"/>
      <c r="O225" s="168"/>
      <c r="P225" s="168"/>
      <c r="Q225" s="168"/>
      <c r="R225" s="168"/>
      <c r="S225" s="168"/>
      <c r="T225" s="169"/>
      <c r="AT225" s="163" t="s">
        <v>152</v>
      </c>
      <c r="AU225" s="163" t="s">
        <v>151</v>
      </c>
      <c r="AV225" s="13" t="s">
        <v>151</v>
      </c>
      <c r="AW225" s="13" t="s">
        <v>31</v>
      </c>
      <c r="AX225" s="13" t="s">
        <v>75</v>
      </c>
      <c r="AY225" s="163" t="s">
        <v>143</v>
      </c>
    </row>
    <row r="226" spans="1:65" s="15" customFormat="1" x14ac:dyDescent="0.2">
      <c r="B226" s="189"/>
      <c r="D226" s="162" t="s">
        <v>152</v>
      </c>
      <c r="E226" s="190" t="s">
        <v>1</v>
      </c>
      <c r="F226" s="191" t="s">
        <v>1530</v>
      </c>
      <c r="H226" s="192">
        <v>8.0500000000000007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152</v>
      </c>
      <c r="AU226" s="190" t="s">
        <v>151</v>
      </c>
      <c r="AV226" s="15" t="s">
        <v>144</v>
      </c>
      <c r="AW226" s="15" t="s">
        <v>31</v>
      </c>
      <c r="AX226" s="15" t="s">
        <v>75</v>
      </c>
      <c r="AY226" s="190" t="s">
        <v>143</v>
      </c>
    </row>
    <row r="227" spans="1:65" s="14" customFormat="1" x14ac:dyDescent="0.2">
      <c r="B227" s="170"/>
      <c r="D227" s="162" t="s">
        <v>152</v>
      </c>
      <c r="E227" s="171" t="s">
        <v>1</v>
      </c>
      <c r="F227" s="172" t="s">
        <v>154</v>
      </c>
      <c r="H227" s="173">
        <v>85.35</v>
      </c>
      <c r="I227" s="174"/>
      <c r="L227" s="170"/>
      <c r="M227" s="175"/>
      <c r="N227" s="176"/>
      <c r="O227" s="176"/>
      <c r="P227" s="176"/>
      <c r="Q227" s="176"/>
      <c r="R227" s="176"/>
      <c r="S227" s="176"/>
      <c r="T227" s="177"/>
      <c r="AT227" s="171" t="s">
        <v>152</v>
      </c>
      <c r="AU227" s="171" t="s">
        <v>151</v>
      </c>
      <c r="AV227" s="14" t="s">
        <v>150</v>
      </c>
      <c r="AW227" s="14" t="s">
        <v>31</v>
      </c>
      <c r="AX227" s="14" t="s">
        <v>83</v>
      </c>
      <c r="AY227" s="171" t="s">
        <v>143</v>
      </c>
    </row>
    <row r="228" spans="1:65" s="2" customFormat="1" ht="24.2" customHeight="1" x14ac:dyDescent="0.2">
      <c r="A228" s="33"/>
      <c r="B228" s="146"/>
      <c r="C228" s="147" t="s">
        <v>228</v>
      </c>
      <c r="D228" s="147" t="s">
        <v>146</v>
      </c>
      <c r="E228" s="148" t="s">
        <v>229</v>
      </c>
      <c r="F228" s="149" t="s">
        <v>230</v>
      </c>
      <c r="G228" s="150" t="s">
        <v>178</v>
      </c>
      <c r="H228" s="151">
        <v>19</v>
      </c>
      <c r="I228" s="152"/>
      <c r="J228" s="153">
        <f>ROUND(I228*H228,2)</f>
        <v>0</v>
      </c>
      <c r="K228" s="154"/>
      <c r="L228" s="34"/>
      <c r="M228" s="155" t="s">
        <v>1</v>
      </c>
      <c r="N228" s="156" t="s">
        <v>41</v>
      </c>
      <c r="O228" s="59"/>
      <c r="P228" s="157">
        <f>O228*H228</f>
        <v>0</v>
      </c>
      <c r="Q228" s="157">
        <v>0</v>
      </c>
      <c r="R228" s="157">
        <f>Q228*H228</f>
        <v>0</v>
      </c>
      <c r="S228" s="157">
        <v>0</v>
      </c>
      <c r="T228" s="158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59" t="s">
        <v>150</v>
      </c>
      <c r="AT228" s="159" t="s">
        <v>146</v>
      </c>
      <c r="AU228" s="159" t="s">
        <v>151</v>
      </c>
      <c r="AY228" s="18" t="s">
        <v>143</v>
      </c>
      <c r="BE228" s="160">
        <f>IF(N228="základná",J228,0)</f>
        <v>0</v>
      </c>
      <c r="BF228" s="160">
        <f>IF(N228="znížená",J228,0)</f>
        <v>0</v>
      </c>
      <c r="BG228" s="160">
        <f>IF(N228="zákl. prenesená",J228,0)</f>
        <v>0</v>
      </c>
      <c r="BH228" s="160">
        <f>IF(N228="zníž. prenesená",J228,0)</f>
        <v>0</v>
      </c>
      <c r="BI228" s="160">
        <f>IF(N228="nulová",J228,0)</f>
        <v>0</v>
      </c>
      <c r="BJ228" s="18" t="s">
        <v>151</v>
      </c>
      <c r="BK228" s="160">
        <f>ROUND(I228*H228,2)</f>
        <v>0</v>
      </c>
      <c r="BL228" s="18" t="s">
        <v>150</v>
      </c>
      <c r="BM228" s="159" t="s">
        <v>231</v>
      </c>
    </row>
    <row r="229" spans="1:65" s="13" customFormat="1" x14ac:dyDescent="0.2">
      <c r="B229" s="161"/>
      <c r="D229" s="162" t="s">
        <v>152</v>
      </c>
      <c r="E229" s="163" t="s">
        <v>1</v>
      </c>
      <c r="F229" s="164" t="s">
        <v>1534</v>
      </c>
      <c r="H229" s="165">
        <v>1</v>
      </c>
      <c r="I229" s="166"/>
      <c r="L229" s="161"/>
      <c r="M229" s="167"/>
      <c r="N229" s="168"/>
      <c r="O229" s="168"/>
      <c r="P229" s="168"/>
      <c r="Q229" s="168"/>
      <c r="R229" s="168"/>
      <c r="S229" s="168"/>
      <c r="T229" s="169"/>
      <c r="AT229" s="163" t="s">
        <v>152</v>
      </c>
      <c r="AU229" s="163" t="s">
        <v>151</v>
      </c>
      <c r="AV229" s="13" t="s">
        <v>151</v>
      </c>
      <c r="AW229" s="13" t="s">
        <v>31</v>
      </c>
      <c r="AX229" s="13" t="s">
        <v>75</v>
      </c>
      <c r="AY229" s="163" t="s">
        <v>143</v>
      </c>
    </row>
    <row r="230" spans="1:65" s="13" customFormat="1" x14ac:dyDescent="0.2">
      <c r="B230" s="161"/>
      <c r="D230" s="162" t="s">
        <v>152</v>
      </c>
      <c r="E230" s="163" t="s">
        <v>1</v>
      </c>
      <c r="F230" s="164" t="s">
        <v>1535</v>
      </c>
      <c r="H230" s="165">
        <v>1</v>
      </c>
      <c r="I230" s="166"/>
      <c r="L230" s="161"/>
      <c r="M230" s="167"/>
      <c r="N230" s="168"/>
      <c r="O230" s="168"/>
      <c r="P230" s="168"/>
      <c r="Q230" s="168"/>
      <c r="R230" s="168"/>
      <c r="S230" s="168"/>
      <c r="T230" s="169"/>
      <c r="AT230" s="163" t="s">
        <v>152</v>
      </c>
      <c r="AU230" s="163" t="s">
        <v>151</v>
      </c>
      <c r="AV230" s="13" t="s">
        <v>151</v>
      </c>
      <c r="AW230" s="13" t="s">
        <v>31</v>
      </c>
      <c r="AX230" s="13" t="s">
        <v>75</v>
      </c>
      <c r="AY230" s="163" t="s">
        <v>143</v>
      </c>
    </row>
    <row r="231" spans="1:65" s="13" customFormat="1" x14ac:dyDescent="0.2">
      <c r="B231" s="161"/>
      <c r="D231" s="162" t="s">
        <v>152</v>
      </c>
      <c r="E231" s="163" t="s">
        <v>1</v>
      </c>
      <c r="F231" s="164" t="s">
        <v>1536</v>
      </c>
      <c r="H231" s="165">
        <v>1</v>
      </c>
      <c r="I231" s="166"/>
      <c r="L231" s="161"/>
      <c r="M231" s="167"/>
      <c r="N231" s="168"/>
      <c r="O231" s="168"/>
      <c r="P231" s="168"/>
      <c r="Q231" s="168"/>
      <c r="R231" s="168"/>
      <c r="S231" s="168"/>
      <c r="T231" s="169"/>
      <c r="AT231" s="163" t="s">
        <v>152</v>
      </c>
      <c r="AU231" s="163" t="s">
        <v>151</v>
      </c>
      <c r="AV231" s="13" t="s">
        <v>151</v>
      </c>
      <c r="AW231" s="13" t="s">
        <v>31</v>
      </c>
      <c r="AX231" s="13" t="s">
        <v>75</v>
      </c>
      <c r="AY231" s="163" t="s">
        <v>143</v>
      </c>
    </row>
    <row r="232" spans="1:65" s="13" customFormat="1" x14ac:dyDescent="0.2">
      <c r="B232" s="161"/>
      <c r="D232" s="162" t="s">
        <v>152</v>
      </c>
      <c r="E232" s="163" t="s">
        <v>1</v>
      </c>
      <c r="F232" s="164" t="s">
        <v>1537</v>
      </c>
      <c r="H232" s="165">
        <v>2</v>
      </c>
      <c r="I232" s="166"/>
      <c r="L232" s="161"/>
      <c r="M232" s="167"/>
      <c r="N232" s="168"/>
      <c r="O232" s="168"/>
      <c r="P232" s="168"/>
      <c r="Q232" s="168"/>
      <c r="R232" s="168"/>
      <c r="S232" s="168"/>
      <c r="T232" s="169"/>
      <c r="AT232" s="163" t="s">
        <v>152</v>
      </c>
      <c r="AU232" s="163" t="s">
        <v>151</v>
      </c>
      <c r="AV232" s="13" t="s">
        <v>151</v>
      </c>
      <c r="AW232" s="13" t="s">
        <v>31</v>
      </c>
      <c r="AX232" s="13" t="s">
        <v>75</v>
      </c>
      <c r="AY232" s="163" t="s">
        <v>143</v>
      </c>
    </row>
    <row r="233" spans="1:65" s="15" customFormat="1" x14ac:dyDescent="0.2">
      <c r="B233" s="189"/>
      <c r="D233" s="162" t="s">
        <v>152</v>
      </c>
      <c r="E233" s="190" t="s">
        <v>1</v>
      </c>
      <c r="F233" s="191" t="s">
        <v>1538</v>
      </c>
      <c r="H233" s="192">
        <v>5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152</v>
      </c>
      <c r="AU233" s="190" t="s">
        <v>151</v>
      </c>
      <c r="AV233" s="15" t="s">
        <v>144</v>
      </c>
      <c r="AW233" s="15" t="s">
        <v>31</v>
      </c>
      <c r="AX233" s="15" t="s">
        <v>75</v>
      </c>
      <c r="AY233" s="190" t="s">
        <v>143</v>
      </c>
    </row>
    <row r="234" spans="1:65" s="13" customFormat="1" x14ac:dyDescent="0.2">
      <c r="B234" s="161"/>
      <c r="D234" s="162" t="s">
        <v>152</v>
      </c>
      <c r="E234" s="163" t="s">
        <v>1</v>
      </c>
      <c r="F234" s="164" t="s">
        <v>1539</v>
      </c>
      <c r="H234" s="165">
        <v>1</v>
      </c>
      <c r="I234" s="166"/>
      <c r="L234" s="161"/>
      <c r="M234" s="167"/>
      <c r="N234" s="168"/>
      <c r="O234" s="168"/>
      <c r="P234" s="168"/>
      <c r="Q234" s="168"/>
      <c r="R234" s="168"/>
      <c r="S234" s="168"/>
      <c r="T234" s="169"/>
      <c r="AT234" s="163" t="s">
        <v>152</v>
      </c>
      <c r="AU234" s="163" t="s">
        <v>151</v>
      </c>
      <c r="AV234" s="13" t="s">
        <v>151</v>
      </c>
      <c r="AW234" s="13" t="s">
        <v>31</v>
      </c>
      <c r="AX234" s="13" t="s">
        <v>75</v>
      </c>
      <c r="AY234" s="163" t="s">
        <v>143</v>
      </c>
    </row>
    <row r="235" spans="1:65" s="13" customFormat="1" x14ac:dyDescent="0.2">
      <c r="B235" s="161"/>
      <c r="D235" s="162" t="s">
        <v>152</v>
      </c>
      <c r="E235" s="163" t="s">
        <v>1</v>
      </c>
      <c r="F235" s="164" t="s">
        <v>1540</v>
      </c>
      <c r="H235" s="165">
        <v>1</v>
      </c>
      <c r="I235" s="166"/>
      <c r="L235" s="161"/>
      <c r="M235" s="167"/>
      <c r="N235" s="168"/>
      <c r="O235" s="168"/>
      <c r="P235" s="168"/>
      <c r="Q235" s="168"/>
      <c r="R235" s="168"/>
      <c r="S235" s="168"/>
      <c r="T235" s="169"/>
      <c r="AT235" s="163" t="s">
        <v>152</v>
      </c>
      <c r="AU235" s="163" t="s">
        <v>151</v>
      </c>
      <c r="AV235" s="13" t="s">
        <v>151</v>
      </c>
      <c r="AW235" s="13" t="s">
        <v>31</v>
      </c>
      <c r="AX235" s="13" t="s">
        <v>75</v>
      </c>
      <c r="AY235" s="163" t="s">
        <v>143</v>
      </c>
    </row>
    <row r="236" spans="1:65" s="13" customFormat="1" x14ac:dyDescent="0.2">
      <c r="B236" s="161"/>
      <c r="D236" s="162" t="s">
        <v>152</v>
      </c>
      <c r="E236" s="163" t="s">
        <v>1</v>
      </c>
      <c r="F236" s="164" t="s">
        <v>1541</v>
      </c>
      <c r="H236" s="165">
        <v>1</v>
      </c>
      <c r="I236" s="166"/>
      <c r="L236" s="161"/>
      <c r="M236" s="167"/>
      <c r="N236" s="168"/>
      <c r="O236" s="168"/>
      <c r="P236" s="168"/>
      <c r="Q236" s="168"/>
      <c r="R236" s="168"/>
      <c r="S236" s="168"/>
      <c r="T236" s="169"/>
      <c r="AT236" s="163" t="s">
        <v>152</v>
      </c>
      <c r="AU236" s="163" t="s">
        <v>151</v>
      </c>
      <c r="AV236" s="13" t="s">
        <v>151</v>
      </c>
      <c r="AW236" s="13" t="s">
        <v>31</v>
      </c>
      <c r="AX236" s="13" t="s">
        <v>75</v>
      </c>
      <c r="AY236" s="163" t="s">
        <v>143</v>
      </c>
    </row>
    <row r="237" spans="1:65" s="13" customFormat="1" x14ac:dyDescent="0.2">
      <c r="B237" s="161"/>
      <c r="D237" s="162" t="s">
        <v>152</v>
      </c>
      <c r="E237" s="163" t="s">
        <v>1</v>
      </c>
      <c r="F237" s="164" t="s">
        <v>1542</v>
      </c>
      <c r="H237" s="165">
        <v>2</v>
      </c>
      <c r="I237" s="166"/>
      <c r="L237" s="161"/>
      <c r="M237" s="167"/>
      <c r="N237" s="168"/>
      <c r="O237" s="168"/>
      <c r="P237" s="168"/>
      <c r="Q237" s="168"/>
      <c r="R237" s="168"/>
      <c r="S237" s="168"/>
      <c r="T237" s="169"/>
      <c r="AT237" s="163" t="s">
        <v>152</v>
      </c>
      <c r="AU237" s="163" t="s">
        <v>151</v>
      </c>
      <c r="AV237" s="13" t="s">
        <v>151</v>
      </c>
      <c r="AW237" s="13" t="s">
        <v>31</v>
      </c>
      <c r="AX237" s="13" t="s">
        <v>75</v>
      </c>
      <c r="AY237" s="163" t="s">
        <v>143</v>
      </c>
    </row>
    <row r="238" spans="1:65" s="15" customFormat="1" x14ac:dyDescent="0.2">
      <c r="B238" s="189"/>
      <c r="D238" s="162" t="s">
        <v>152</v>
      </c>
      <c r="E238" s="190" t="s">
        <v>1</v>
      </c>
      <c r="F238" s="191" t="s">
        <v>1543</v>
      </c>
      <c r="H238" s="192">
        <v>5</v>
      </c>
      <c r="I238" s="193"/>
      <c r="L238" s="189"/>
      <c r="M238" s="194"/>
      <c r="N238" s="195"/>
      <c r="O238" s="195"/>
      <c r="P238" s="195"/>
      <c r="Q238" s="195"/>
      <c r="R238" s="195"/>
      <c r="S238" s="195"/>
      <c r="T238" s="196"/>
      <c r="AT238" s="190" t="s">
        <v>152</v>
      </c>
      <c r="AU238" s="190" t="s">
        <v>151</v>
      </c>
      <c r="AV238" s="15" t="s">
        <v>144</v>
      </c>
      <c r="AW238" s="15" t="s">
        <v>31</v>
      </c>
      <c r="AX238" s="15" t="s">
        <v>75</v>
      </c>
      <c r="AY238" s="190" t="s">
        <v>143</v>
      </c>
    </row>
    <row r="239" spans="1:65" s="13" customFormat="1" x14ac:dyDescent="0.2">
      <c r="B239" s="161"/>
      <c r="D239" s="162" t="s">
        <v>152</v>
      </c>
      <c r="E239" s="163" t="s">
        <v>1</v>
      </c>
      <c r="F239" s="164" t="s">
        <v>1544</v>
      </c>
      <c r="H239" s="165">
        <v>1</v>
      </c>
      <c r="I239" s="166"/>
      <c r="L239" s="161"/>
      <c r="M239" s="167"/>
      <c r="N239" s="168"/>
      <c r="O239" s="168"/>
      <c r="P239" s="168"/>
      <c r="Q239" s="168"/>
      <c r="R239" s="168"/>
      <c r="S239" s="168"/>
      <c r="T239" s="169"/>
      <c r="AT239" s="163" t="s">
        <v>152</v>
      </c>
      <c r="AU239" s="163" t="s">
        <v>151</v>
      </c>
      <c r="AV239" s="13" t="s">
        <v>151</v>
      </c>
      <c r="AW239" s="13" t="s">
        <v>31</v>
      </c>
      <c r="AX239" s="13" t="s">
        <v>75</v>
      </c>
      <c r="AY239" s="163" t="s">
        <v>143</v>
      </c>
    </row>
    <row r="240" spans="1:65" s="13" customFormat="1" x14ac:dyDescent="0.2">
      <c r="B240" s="161"/>
      <c r="D240" s="162" t="s">
        <v>152</v>
      </c>
      <c r="E240" s="163" t="s">
        <v>1</v>
      </c>
      <c r="F240" s="164" t="s">
        <v>1545</v>
      </c>
      <c r="H240" s="165">
        <v>1</v>
      </c>
      <c r="I240" s="166"/>
      <c r="L240" s="161"/>
      <c r="M240" s="167"/>
      <c r="N240" s="168"/>
      <c r="O240" s="168"/>
      <c r="P240" s="168"/>
      <c r="Q240" s="168"/>
      <c r="R240" s="168"/>
      <c r="S240" s="168"/>
      <c r="T240" s="169"/>
      <c r="AT240" s="163" t="s">
        <v>152</v>
      </c>
      <c r="AU240" s="163" t="s">
        <v>151</v>
      </c>
      <c r="AV240" s="13" t="s">
        <v>151</v>
      </c>
      <c r="AW240" s="13" t="s">
        <v>31</v>
      </c>
      <c r="AX240" s="13" t="s">
        <v>75</v>
      </c>
      <c r="AY240" s="163" t="s">
        <v>143</v>
      </c>
    </row>
    <row r="241" spans="1:65" s="13" customFormat="1" x14ac:dyDescent="0.2">
      <c r="B241" s="161"/>
      <c r="D241" s="162" t="s">
        <v>152</v>
      </c>
      <c r="E241" s="163" t="s">
        <v>1</v>
      </c>
      <c r="F241" s="164" t="s">
        <v>1546</v>
      </c>
      <c r="H241" s="165">
        <v>1</v>
      </c>
      <c r="I241" s="166"/>
      <c r="L241" s="161"/>
      <c r="M241" s="167"/>
      <c r="N241" s="168"/>
      <c r="O241" s="168"/>
      <c r="P241" s="168"/>
      <c r="Q241" s="168"/>
      <c r="R241" s="168"/>
      <c r="S241" s="168"/>
      <c r="T241" s="169"/>
      <c r="AT241" s="163" t="s">
        <v>152</v>
      </c>
      <c r="AU241" s="163" t="s">
        <v>151</v>
      </c>
      <c r="AV241" s="13" t="s">
        <v>151</v>
      </c>
      <c r="AW241" s="13" t="s">
        <v>31</v>
      </c>
      <c r="AX241" s="13" t="s">
        <v>75</v>
      </c>
      <c r="AY241" s="163" t="s">
        <v>143</v>
      </c>
    </row>
    <row r="242" spans="1:65" s="13" customFormat="1" x14ac:dyDescent="0.2">
      <c r="B242" s="161"/>
      <c r="D242" s="162" t="s">
        <v>152</v>
      </c>
      <c r="E242" s="163" t="s">
        <v>1</v>
      </c>
      <c r="F242" s="164" t="s">
        <v>1547</v>
      </c>
      <c r="H242" s="165">
        <v>2</v>
      </c>
      <c r="I242" s="166"/>
      <c r="L242" s="161"/>
      <c r="M242" s="167"/>
      <c r="N242" s="168"/>
      <c r="O242" s="168"/>
      <c r="P242" s="168"/>
      <c r="Q242" s="168"/>
      <c r="R242" s="168"/>
      <c r="S242" s="168"/>
      <c r="T242" s="169"/>
      <c r="AT242" s="163" t="s">
        <v>152</v>
      </c>
      <c r="AU242" s="163" t="s">
        <v>151</v>
      </c>
      <c r="AV242" s="13" t="s">
        <v>151</v>
      </c>
      <c r="AW242" s="13" t="s">
        <v>31</v>
      </c>
      <c r="AX242" s="13" t="s">
        <v>75</v>
      </c>
      <c r="AY242" s="163" t="s">
        <v>143</v>
      </c>
    </row>
    <row r="243" spans="1:65" s="15" customFormat="1" x14ac:dyDescent="0.2">
      <c r="B243" s="189"/>
      <c r="D243" s="162" t="s">
        <v>152</v>
      </c>
      <c r="E243" s="190" t="s">
        <v>1</v>
      </c>
      <c r="F243" s="191" t="s">
        <v>1548</v>
      </c>
      <c r="H243" s="192">
        <v>5</v>
      </c>
      <c r="I243" s="193"/>
      <c r="L243" s="189"/>
      <c r="M243" s="194"/>
      <c r="N243" s="195"/>
      <c r="O243" s="195"/>
      <c r="P243" s="195"/>
      <c r="Q243" s="195"/>
      <c r="R243" s="195"/>
      <c r="S243" s="195"/>
      <c r="T243" s="196"/>
      <c r="AT243" s="190" t="s">
        <v>152</v>
      </c>
      <c r="AU243" s="190" t="s">
        <v>151</v>
      </c>
      <c r="AV243" s="15" t="s">
        <v>144</v>
      </c>
      <c r="AW243" s="15" t="s">
        <v>31</v>
      </c>
      <c r="AX243" s="15" t="s">
        <v>75</v>
      </c>
      <c r="AY243" s="190" t="s">
        <v>143</v>
      </c>
    </row>
    <row r="244" spans="1:65" s="13" customFormat="1" x14ac:dyDescent="0.2">
      <c r="B244" s="161"/>
      <c r="D244" s="162" t="s">
        <v>152</v>
      </c>
      <c r="E244" s="163" t="s">
        <v>1</v>
      </c>
      <c r="F244" s="164" t="s">
        <v>1549</v>
      </c>
      <c r="H244" s="165">
        <v>1</v>
      </c>
      <c r="I244" s="166"/>
      <c r="L244" s="161"/>
      <c r="M244" s="167"/>
      <c r="N244" s="168"/>
      <c r="O244" s="168"/>
      <c r="P244" s="168"/>
      <c r="Q244" s="168"/>
      <c r="R244" s="168"/>
      <c r="S244" s="168"/>
      <c r="T244" s="169"/>
      <c r="AT244" s="163" t="s">
        <v>152</v>
      </c>
      <c r="AU244" s="163" t="s">
        <v>151</v>
      </c>
      <c r="AV244" s="13" t="s">
        <v>151</v>
      </c>
      <c r="AW244" s="13" t="s">
        <v>31</v>
      </c>
      <c r="AX244" s="13" t="s">
        <v>75</v>
      </c>
      <c r="AY244" s="163" t="s">
        <v>143</v>
      </c>
    </row>
    <row r="245" spans="1:65" s="13" customFormat="1" x14ac:dyDescent="0.2">
      <c r="B245" s="161"/>
      <c r="D245" s="162" t="s">
        <v>152</v>
      </c>
      <c r="E245" s="163" t="s">
        <v>1</v>
      </c>
      <c r="F245" s="164" t="s">
        <v>1550</v>
      </c>
      <c r="H245" s="165">
        <v>1</v>
      </c>
      <c r="I245" s="166"/>
      <c r="L245" s="161"/>
      <c r="M245" s="167"/>
      <c r="N245" s="168"/>
      <c r="O245" s="168"/>
      <c r="P245" s="168"/>
      <c r="Q245" s="168"/>
      <c r="R245" s="168"/>
      <c r="S245" s="168"/>
      <c r="T245" s="169"/>
      <c r="AT245" s="163" t="s">
        <v>152</v>
      </c>
      <c r="AU245" s="163" t="s">
        <v>151</v>
      </c>
      <c r="AV245" s="13" t="s">
        <v>151</v>
      </c>
      <c r="AW245" s="13" t="s">
        <v>31</v>
      </c>
      <c r="AX245" s="13" t="s">
        <v>75</v>
      </c>
      <c r="AY245" s="163" t="s">
        <v>143</v>
      </c>
    </row>
    <row r="246" spans="1:65" s="13" customFormat="1" x14ac:dyDescent="0.2">
      <c r="B246" s="161"/>
      <c r="D246" s="162" t="s">
        <v>152</v>
      </c>
      <c r="E246" s="163" t="s">
        <v>1</v>
      </c>
      <c r="F246" s="164" t="s">
        <v>1551</v>
      </c>
      <c r="H246" s="165">
        <v>1</v>
      </c>
      <c r="I246" s="166"/>
      <c r="L246" s="161"/>
      <c r="M246" s="167"/>
      <c r="N246" s="168"/>
      <c r="O246" s="168"/>
      <c r="P246" s="168"/>
      <c r="Q246" s="168"/>
      <c r="R246" s="168"/>
      <c r="S246" s="168"/>
      <c r="T246" s="169"/>
      <c r="AT246" s="163" t="s">
        <v>152</v>
      </c>
      <c r="AU246" s="163" t="s">
        <v>151</v>
      </c>
      <c r="AV246" s="13" t="s">
        <v>151</v>
      </c>
      <c r="AW246" s="13" t="s">
        <v>31</v>
      </c>
      <c r="AX246" s="13" t="s">
        <v>75</v>
      </c>
      <c r="AY246" s="163" t="s">
        <v>143</v>
      </c>
    </row>
    <row r="247" spans="1:65" s="13" customFormat="1" x14ac:dyDescent="0.2">
      <c r="B247" s="161"/>
      <c r="D247" s="162" t="s">
        <v>152</v>
      </c>
      <c r="E247" s="163" t="s">
        <v>1</v>
      </c>
      <c r="F247" s="164" t="s">
        <v>1552</v>
      </c>
      <c r="H247" s="165">
        <v>1</v>
      </c>
      <c r="I247" s="166"/>
      <c r="L247" s="161"/>
      <c r="M247" s="167"/>
      <c r="N247" s="168"/>
      <c r="O247" s="168"/>
      <c r="P247" s="168"/>
      <c r="Q247" s="168"/>
      <c r="R247" s="168"/>
      <c r="S247" s="168"/>
      <c r="T247" s="169"/>
      <c r="AT247" s="163" t="s">
        <v>152</v>
      </c>
      <c r="AU247" s="163" t="s">
        <v>151</v>
      </c>
      <c r="AV247" s="13" t="s">
        <v>151</v>
      </c>
      <c r="AW247" s="13" t="s">
        <v>31</v>
      </c>
      <c r="AX247" s="13" t="s">
        <v>75</v>
      </c>
      <c r="AY247" s="163" t="s">
        <v>143</v>
      </c>
    </row>
    <row r="248" spans="1:65" s="15" customFormat="1" x14ac:dyDescent="0.2">
      <c r="B248" s="189"/>
      <c r="D248" s="162" t="s">
        <v>152</v>
      </c>
      <c r="E248" s="190" t="s">
        <v>1</v>
      </c>
      <c r="F248" s="191" t="s">
        <v>1553</v>
      </c>
      <c r="H248" s="192">
        <v>4</v>
      </c>
      <c r="I248" s="193"/>
      <c r="L248" s="189"/>
      <c r="M248" s="194"/>
      <c r="N248" s="195"/>
      <c r="O248" s="195"/>
      <c r="P248" s="195"/>
      <c r="Q248" s="195"/>
      <c r="R248" s="195"/>
      <c r="S248" s="195"/>
      <c r="T248" s="196"/>
      <c r="AT248" s="190" t="s">
        <v>152</v>
      </c>
      <c r="AU248" s="190" t="s">
        <v>151</v>
      </c>
      <c r="AV248" s="15" t="s">
        <v>144</v>
      </c>
      <c r="AW248" s="15" t="s">
        <v>31</v>
      </c>
      <c r="AX248" s="15" t="s">
        <v>75</v>
      </c>
      <c r="AY248" s="190" t="s">
        <v>143</v>
      </c>
    </row>
    <row r="249" spans="1:65" s="14" customFormat="1" x14ac:dyDescent="0.2">
      <c r="B249" s="170"/>
      <c r="D249" s="162" t="s">
        <v>152</v>
      </c>
      <c r="E249" s="171" t="s">
        <v>1</v>
      </c>
      <c r="F249" s="172" t="s">
        <v>237</v>
      </c>
      <c r="H249" s="173">
        <v>19</v>
      </c>
      <c r="I249" s="174"/>
      <c r="L249" s="170"/>
      <c r="M249" s="175"/>
      <c r="N249" s="176"/>
      <c r="O249" s="176"/>
      <c r="P249" s="176"/>
      <c r="Q249" s="176"/>
      <c r="R249" s="176"/>
      <c r="S249" s="176"/>
      <c r="T249" s="177"/>
      <c r="AT249" s="171" t="s">
        <v>152</v>
      </c>
      <c r="AU249" s="171" t="s">
        <v>151</v>
      </c>
      <c r="AV249" s="14" t="s">
        <v>150</v>
      </c>
      <c r="AW249" s="14" t="s">
        <v>31</v>
      </c>
      <c r="AX249" s="14" t="s">
        <v>83</v>
      </c>
      <c r="AY249" s="171" t="s">
        <v>143</v>
      </c>
    </row>
    <row r="250" spans="1:65" s="12" customFormat="1" ht="22.9" customHeight="1" x14ac:dyDescent="0.2">
      <c r="B250" s="134"/>
      <c r="D250" s="135" t="s">
        <v>74</v>
      </c>
      <c r="E250" s="144" t="s">
        <v>183</v>
      </c>
      <c r="F250" s="144" t="s">
        <v>238</v>
      </c>
      <c r="I250" s="137"/>
      <c r="J250" s="145">
        <f>BK250</f>
        <v>0</v>
      </c>
      <c r="L250" s="134"/>
      <c r="M250" s="138"/>
      <c r="N250" s="139"/>
      <c r="O250" s="139"/>
      <c r="P250" s="140">
        <f>SUM(P251:P413)</f>
        <v>0</v>
      </c>
      <c r="Q250" s="139"/>
      <c r="R250" s="140">
        <f>SUM(R251:R413)</f>
        <v>0</v>
      </c>
      <c r="S250" s="139"/>
      <c r="T250" s="141">
        <f>SUM(T251:T413)</f>
        <v>0</v>
      </c>
      <c r="AR250" s="135" t="s">
        <v>83</v>
      </c>
      <c r="AT250" s="142" t="s">
        <v>74</v>
      </c>
      <c r="AU250" s="142" t="s">
        <v>83</v>
      </c>
      <c r="AY250" s="135" t="s">
        <v>143</v>
      </c>
      <c r="BK250" s="143">
        <f>SUM(BK251:BK413)</f>
        <v>0</v>
      </c>
    </row>
    <row r="251" spans="1:65" s="2" customFormat="1" ht="24.2" customHeight="1" x14ac:dyDescent="0.2">
      <c r="A251" s="33"/>
      <c r="B251" s="146"/>
      <c r="C251" s="147" t="s">
        <v>192</v>
      </c>
      <c r="D251" s="147" t="s">
        <v>146</v>
      </c>
      <c r="E251" s="148" t="s">
        <v>239</v>
      </c>
      <c r="F251" s="149" t="s">
        <v>240</v>
      </c>
      <c r="G251" s="150" t="s">
        <v>157</v>
      </c>
      <c r="H251" s="151">
        <v>91.34</v>
      </c>
      <c r="I251" s="152"/>
      <c r="J251" s="153">
        <f>ROUND(I251*H251,2)</f>
        <v>0</v>
      </c>
      <c r="K251" s="154"/>
      <c r="L251" s="34"/>
      <c r="M251" s="155" t="s">
        <v>1</v>
      </c>
      <c r="N251" s="156" t="s">
        <v>41</v>
      </c>
      <c r="O251" s="59"/>
      <c r="P251" s="157">
        <f>O251*H251</f>
        <v>0</v>
      </c>
      <c r="Q251" s="157">
        <v>0</v>
      </c>
      <c r="R251" s="157">
        <f>Q251*H251</f>
        <v>0</v>
      </c>
      <c r="S251" s="157">
        <v>0</v>
      </c>
      <c r="T251" s="158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59" t="s">
        <v>150</v>
      </c>
      <c r="AT251" s="159" t="s">
        <v>146</v>
      </c>
      <c r="AU251" s="159" t="s">
        <v>151</v>
      </c>
      <c r="AY251" s="18" t="s">
        <v>143</v>
      </c>
      <c r="BE251" s="160">
        <f>IF(N251="základná",J251,0)</f>
        <v>0</v>
      </c>
      <c r="BF251" s="160">
        <f>IF(N251="znížená",J251,0)</f>
        <v>0</v>
      </c>
      <c r="BG251" s="160">
        <f>IF(N251="zákl. prenesená",J251,0)</f>
        <v>0</v>
      </c>
      <c r="BH251" s="160">
        <f>IF(N251="zníž. prenesená",J251,0)</f>
        <v>0</v>
      </c>
      <c r="BI251" s="160">
        <f>IF(N251="nulová",J251,0)</f>
        <v>0</v>
      </c>
      <c r="BJ251" s="18" t="s">
        <v>151</v>
      </c>
      <c r="BK251" s="160">
        <f>ROUND(I251*H251,2)</f>
        <v>0</v>
      </c>
      <c r="BL251" s="18" t="s">
        <v>150</v>
      </c>
      <c r="BM251" s="159" t="s">
        <v>241</v>
      </c>
    </row>
    <row r="252" spans="1:65" s="13" customFormat="1" x14ac:dyDescent="0.2">
      <c r="B252" s="161"/>
      <c r="D252" s="162" t="s">
        <v>152</v>
      </c>
      <c r="E252" s="163" t="s">
        <v>1</v>
      </c>
      <c r="F252" s="164" t="s">
        <v>1554</v>
      </c>
      <c r="H252" s="165">
        <v>91.34</v>
      </c>
      <c r="I252" s="166"/>
      <c r="L252" s="161"/>
      <c r="M252" s="167"/>
      <c r="N252" s="168"/>
      <c r="O252" s="168"/>
      <c r="P252" s="168"/>
      <c r="Q252" s="168"/>
      <c r="R252" s="168"/>
      <c r="S252" s="168"/>
      <c r="T252" s="169"/>
      <c r="AT252" s="163" t="s">
        <v>152</v>
      </c>
      <c r="AU252" s="163" t="s">
        <v>151</v>
      </c>
      <c r="AV252" s="13" t="s">
        <v>151</v>
      </c>
      <c r="AW252" s="13" t="s">
        <v>31</v>
      </c>
      <c r="AX252" s="13" t="s">
        <v>75</v>
      </c>
      <c r="AY252" s="163" t="s">
        <v>143</v>
      </c>
    </row>
    <row r="253" spans="1:65" s="14" customFormat="1" x14ac:dyDescent="0.2">
      <c r="B253" s="170"/>
      <c r="D253" s="162" t="s">
        <v>152</v>
      </c>
      <c r="E253" s="171" t="s">
        <v>1</v>
      </c>
      <c r="F253" s="172" t="s">
        <v>154</v>
      </c>
      <c r="H253" s="173">
        <v>91.34</v>
      </c>
      <c r="I253" s="174"/>
      <c r="L253" s="170"/>
      <c r="M253" s="175"/>
      <c r="N253" s="176"/>
      <c r="O253" s="176"/>
      <c r="P253" s="176"/>
      <c r="Q253" s="176"/>
      <c r="R253" s="176"/>
      <c r="S253" s="176"/>
      <c r="T253" s="177"/>
      <c r="AT253" s="171" t="s">
        <v>152</v>
      </c>
      <c r="AU253" s="171" t="s">
        <v>151</v>
      </c>
      <c r="AV253" s="14" t="s">
        <v>150</v>
      </c>
      <c r="AW253" s="14" t="s">
        <v>31</v>
      </c>
      <c r="AX253" s="14" t="s">
        <v>83</v>
      </c>
      <c r="AY253" s="171" t="s">
        <v>143</v>
      </c>
    </row>
    <row r="254" spans="1:65" s="2" customFormat="1" ht="14.45" customHeight="1" x14ac:dyDescent="0.2">
      <c r="A254" s="33"/>
      <c r="B254" s="146"/>
      <c r="C254" s="147" t="s">
        <v>243</v>
      </c>
      <c r="D254" s="147" t="s">
        <v>146</v>
      </c>
      <c r="E254" s="148" t="s">
        <v>244</v>
      </c>
      <c r="F254" s="149" t="s">
        <v>245</v>
      </c>
      <c r="G254" s="150" t="s">
        <v>157</v>
      </c>
      <c r="H254" s="151">
        <v>575</v>
      </c>
      <c r="I254" s="152"/>
      <c r="J254" s="153">
        <f>ROUND(I254*H254,2)</f>
        <v>0</v>
      </c>
      <c r="K254" s="154"/>
      <c r="L254" s="34"/>
      <c r="M254" s="155" t="s">
        <v>1</v>
      </c>
      <c r="N254" s="156" t="s">
        <v>41</v>
      </c>
      <c r="O254" s="59"/>
      <c r="P254" s="157">
        <f>O254*H254</f>
        <v>0</v>
      </c>
      <c r="Q254" s="157">
        <v>0</v>
      </c>
      <c r="R254" s="157">
        <f>Q254*H254</f>
        <v>0</v>
      </c>
      <c r="S254" s="157">
        <v>0</v>
      </c>
      <c r="T254" s="158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59" t="s">
        <v>150</v>
      </c>
      <c r="AT254" s="159" t="s">
        <v>146</v>
      </c>
      <c r="AU254" s="159" t="s">
        <v>151</v>
      </c>
      <c r="AY254" s="18" t="s">
        <v>143</v>
      </c>
      <c r="BE254" s="160">
        <f>IF(N254="základná",J254,0)</f>
        <v>0</v>
      </c>
      <c r="BF254" s="160">
        <f>IF(N254="znížená",J254,0)</f>
        <v>0</v>
      </c>
      <c r="BG254" s="160">
        <f>IF(N254="zákl. prenesená",J254,0)</f>
        <v>0</v>
      </c>
      <c r="BH254" s="160">
        <f>IF(N254="zníž. prenesená",J254,0)</f>
        <v>0</v>
      </c>
      <c r="BI254" s="160">
        <f>IF(N254="nulová",J254,0)</f>
        <v>0</v>
      </c>
      <c r="BJ254" s="18" t="s">
        <v>151</v>
      </c>
      <c r="BK254" s="160">
        <f>ROUND(I254*H254,2)</f>
        <v>0</v>
      </c>
      <c r="BL254" s="18" t="s">
        <v>150</v>
      </c>
      <c r="BM254" s="159" t="s">
        <v>246</v>
      </c>
    </row>
    <row r="255" spans="1:65" s="2" customFormat="1" ht="14.45" customHeight="1" x14ac:dyDescent="0.2">
      <c r="A255" s="33"/>
      <c r="B255" s="146"/>
      <c r="C255" s="147" t="s">
        <v>195</v>
      </c>
      <c r="D255" s="147" t="s">
        <v>146</v>
      </c>
      <c r="E255" s="148" t="s">
        <v>248</v>
      </c>
      <c r="F255" s="149" t="s">
        <v>249</v>
      </c>
      <c r="G255" s="150" t="s">
        <v>157</v>
      </c>
      <c r="H255" s="151">
        <v>2775</v>
      </c>
      <c r="I255" s="152"/>
      <c r="J255" s="153">
        <f>ROUND(I255*H255,2)</f>
        <v>0</v>
      </c>
      <c r="K255" s="154"/>
      <c r="L255" s="34"/>
      <c r="M255" s="155" t="s">
        <v>1</v>
      </c>
      <c r="N255" s="156" t="s">
        <v>41</v>
      </c>
      <c r="O255" s="59"/>
      <c r="P255" s="157">
        <f>O255*H255</f>
        <v>0</v>
      </c>
      <c r="Q255" s="157">
        <v>0</v>
      </c>
      <c r="R255" s="157">
        <f>Q255*H255</f>
        <v>0</v>
      </c>
      <c r="S255" s="157">
        <v>0</v>
      </c>
      <c r="T255" s="158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59" t="s">
        <v>150</v>
      </c>
      <c r="AT255" s="159" t="s">
        <v>146</v>
      </c>
      <c r="AU255" s="159" t="s">
        <v>151</v>
      </c>
      <c r="AY255" s="18" t="s">
        <v>143</v>
      </c>
      <c r="BE255" s="160">
        <f>IF(N255="základná",J255,0)</f>
        <v>0</v>
      </c>
      <c r="BF255" s="160">
        <f>IF(N255="znížená",J255,0)</f>
        <v>0</v>
      </c>
      <c r="BG255" s="160">
        <f>IF(N255="zákl. prenesená",J255,0)</f>
        <v>0</v>
      </c>
      <c r="BH255" s="160">
        <f>IF(N255="zníž. prenesená",J255,0)</f>
        <v>0</v>
      </c>
      <c r="BI255" s="160">
        <f>IF(N255="nulová",J255,0)</f>
        <v>0</v>
      </c>
      <c r="BJ255" s="18" t="s">
        <v>151</v>
      </c>
      <c r="BK255" s="160">
        <f>ROUND(I255*H255,2)</f>
        <v>0</v>
      </c>
      <c r="BL255" s="18" t="s">
        <v>150</v>
      </c>
      <c r="BM255" s="159" t="s">
        <v>250</v>
      </c>
    </row>
    <row r="256" spans="1:65" s="13" customFormat="1" x14ac:dyDescent="0.2">
      <c r="B256" s="161"/>
      <c r="D256" s="162" t="s">
        <v>152</v>
      </c>
      <c r="E256" s="163" t="s">
        <v>1</v>
      </c>
      <c r="F256" s="164" t="s">
        <v>1555</v>
      </c>
      <c r="H256" s="165">
        <v>2775</v>
      </c>
      <c r="I256" s="166"/>
      <c r="L256" s="161"/>
      <c r="M256" s="167"/>
      <c r="N256" s="168"/>
      <c r="O256" s="168"/>
      <c r="P256" s="168"/>
      <c r="Q256" s="168"/>
      <c r="R256" s="168"/>
      <c r="S256" s="168"/>
      <c r="T256" s="169"/>
      <c r="AT256" s="163" t="s">
        <v>152</v>
      </c>
      <c r="AU256" s="163" t="s">
        <v>151</v>
      </c>
      <c r="AV256" s="13" t="s">
        <v>151</v>
      </c>
      <c r="AW256" s="13" t="s">
        <v>31</v>
      </c>
      <c r="AX256" s="13" t="s">
        <v>75</v>
      </c>
      <c r="AY256" s="163" t="s">
        <v>143</v>
      </c>
    </row>
    <row r="257" spans="1:65" s="14" customFormat="1" x14ac:dyDescent="0.2">
      <c r="B257" s="170"/>
      <c r="D257" s="162" t="s">
        <v>152</v>
      </c>
      <c r="E257" s="171" t="s">
        <v>1</v>
      </c>
      <c r="F257" s="172" t="s">
        <v>154</v>
      </c>
      <c r="H257" s="173">
        <v>2775</v>
      </c>
      <c r="I257" s="174"/>
      <c r="L257" s="170"/>
      <c r="M257" s="175"/>
      <c r="N257" s="176"/>
      <c r="O257" s="176"/>
      <c r="P257" s="176"/>
      <c r="Q257" s="176"/>
      <c r="R257" s="176"/>
      <c r="S257" s="176"/>
      <c r="T257" s="177"/>
      <c r="AT257" s="171" t="s">
        <v>152</v>
      </c>
      <c r="AU257" s="171" t="s">
        <v>151</v>
      </c>
      <c r="AV257" s="14" t="s">
        <v>150</v>
      </c>
      <c r="AW257" s="14" t="s">
        <v>31</v>
      </c>
      <c r="AX257" s="14" t="s">
        <v>83</v>
      </c>
      <c r="AY257" s="171" t="s">
        <v>143</v>
      </c>
    </row>
    <row r="258" spans="1:65" s="2" customFormat="1" ht="24.2" customHeight="1" x14ac:dyDescent="0.2">
      <c r="A258" s="33"/>
      <c r="B258" s="146"/>
      <c r="C258" s="147" t="s">
        <v>252</v>
      </c>
      <c r="D258" s="147" t="s">
        <v>146</v>
      </c>
      <c r="E258" s="148" t="s">
        <v>253</v>
      </c>
      <c r="F258" s="149" t="s">
        <v>254</v>
      </c>
      <c r="G258" s="150" t="s">
        <v>149</v>
      </c>
      <c r="H258" s="151">
        <v>18.420000000000002</v>
      </c>
      <c r="I258" s="152"/>
      <c r="J258" s="153">
        <f>ROUND(I258*H258,2)</f>
        <v>0</v>
      </c>
      <c r="K258" s="154"/>
      <c r="L258" s="34"/>
      <c r="M258" s="155" t="s">
        <v>1</v>
      </c>
      <c r="N258" s="156" t="s">
        <v>41</v>
      </c>
      <c r="O258" s="59"/>
      <c r="P258" s="157">
        <f>O258*H258</f>
        <v>0</v>
      </c>
      <c r="Q258" s="157">
        <v>0</v>
      </c>
      <c r="R258" s="157">
        <f>Q258*H258</f>
        <v>0</v>
      </c>
      <c r="S258" s="157">
        <v>0</v>
      </c>
      <c r="T258" s="158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59" t="s">
        <v>150</v>
      </c>
      <c r="AT258" s="159" t="s">
        <v>146</v>
      </c>
      <c r="AU258" s="159" t="s">
        <v>151</v>
      </c>
      <c r="AY258" s="18" t="s">
        <v>143</v>
      </c>
      <c r="BE258" s="160">
        <f>IF(N258="základná",J258,0)</f>
        <v>0</v>
      </c>
      <c r="BF258" s="160">
        <f>IF(N258="znížená",J258,0)</f>
        <v>0</v>
      </c>
      <c r="BG258" s="160">
        <f>IF(N258="zákl. prenesená",J258,0)</f>
        <v>0</v>
      </c>
      <c r="BH258" s="160">
        <f>IF(N258="zníž. prenesená",J258,0)</f>
        <v>0</v>
      </c>
      <c r="BI258" s="160">
        <f>IF(N258="nulová",J258,0)</f>
        <v>0</v>
      </c>
      <c r="BJ258" s="18" t="s">
        <v>151</v>
      </c>
      <c r="BK258" s="160">
        <f>ROUND(I258*H258,2)</f>
        <v>0</v>
      </c>
      <c r="BL258" s="18" t="s">
        <v>150</v>
      </c>
      <c r="BM258" s="159" t="s">
        <v>255</v>
      </c>
    </row>
    <row r="259" spans="1:65" s="13" customFormat="1" x14ac:dyDescent="0.2">
      <c r="B259" s="161"/>
      <c r="D259" s="162" t="s">
        <v>152</v>
      </c>
      <c r="E259" s="163" t="s">
        <v>1</v>
      </c>
      <c r="F259" s="164" t="s">
        <v>1556</v>
      </c>
      <c r="H259" s="165">
        <v>5.0999999999999996</v>
      </c>
      <c r="I259" s="166"/>
      <c r="L259" s="161"/>
      <c r="M259" s="167"/>
      <c r="N259" s="168"/>
      <c r="O259" s="168"/>
      <c r="P259" s="168"/>
      <c r="Q259" s="168"/>
      <c r="R259" s="168"/>
      <c r="S259" s="168"/>
      <c r="T259" s="169"/>
      <c r="AT259" s="163" t="s">
        <v>152</v>
      </c>
      <c r="AU259" s="163" t="s">
        <v>151</v>
      </c>
      <c r="AV259" s="13" t="s">
        <v>151</v>
      </c>
      <c r="AW259" s="13" t="s">
        <v>31</v>
      </c>
      <c r="AX259" s="13" t="s">
        <v>75</v>
      </c>
      <c r="AY259" s="163" t="s">
        <v>143</v>
      </c>
    </row>
    <row r="260" spans="1:65" s="13" customFormat="1" x14ac:dyDescent="0.2">
      <c r="B260" s="161"/>
      <c r="D260" s="162" t="s">
        <v>152</v>
      </c>
      <c r="E260" s="163" t="s">
        <v>1</v>
      </c>
      <c r="F260" s="164" t="s">
        <v>1557</v>
      </c>
      <c r="H260" s="165">
        <v>4.4000000000000004</v>
      </c>
      <c r="I260" s="166"/>
      <c r="L260" s="161"/>
      <c r="M260" s="167"/>
      <c r="N260" s="168"/>
      <c r="O260" s="168"/>
      <c r="P260" s="168"/>
      <c r="Q260" s="168"/>
      <c r="R260" s="168"/>
      <c r="S260" s="168"/>
      <c r="T260" s="169"/>
      <c r="AT260" s="163" t="s">
        <v>152</v>
      </c>
      <c r="AU260" s="163" t="s">
        <v>151</v>
      </c>
      <c r="AV260" s="13" t="s">
        <v>151</v>
      </c>
      <c r="AW260" s="13" t="s">
        <v>31</v>
      </c>
      <c r="AX260" s="13" t="s">
        <v>75</v>
      </c>
      <c r="AY260" s="163" t="s">
        <v>143</v>
      </c>
    </row>
    <row r="261" spans="1:65" s="13" customFormat="1" x14ac:dyDescent="0.2">
      <c r="B261" s="161"/>
      <c r="D261" s="162" t="s">
        <v>152</v>
      </c>
      <c r="E261" s="163" t="s">
        <v>1</v>
      </c>
      <c r="F261" s="164" t="s">
        <v>1558</v>
      </c>
      <c r="H261" s="165">
        <v>5.6</v>
      </c>
      <c r="I261" s="166"/>
      <c r="L261" s="161"/>
      <c r="M261" s="167"/>
      <c r="N261" s="168"/>
      <c r="O261" s="168"/>
      <c r="P261" s="168"/>
      <c r="Q261" s="168"/>
      <c r="R261" s="168"/>
      <c r="S261" s="168"/>
      <c r="T261" s="169"/>
      <c r="AT261" s="163" t="s">
        <v>152</v>
      </c>
      <c r="AU261" s="163" t="s">
        <v>151</v>
      </c>
      <c r="AV261" s="13" t="s">
        <v>151</v>
      </c>
      <c r="AW261" s="13" t="s">
        <v>31</v>
      </c>
      <c r="AX261" s="13" t="s">
        <v>75</v>
      </c>
      <c r="AY261" s="163" t="s">
        <v>143</v>
      </c>
    </row>
    <row r="262" spans="1:65" s="13" customFormat="1" x14ac:dyDescent="0.2">
      <c r="B262" s="161"/>
      <c r="D262" s="162" t="s">
        <v>152</v>
      </c>
      <c r="E262" s="163" t="s">
        <v>1</v>
      </c>
      <c r="F262" s="164" t="s">
        <v>1559</v>
      </c>
      <c r="H262" s="165">
        <v>3.32</v>
      </c>
      <c r="I262" s="166"/>
      <c r="L262" s="161"/>
      <c r="M262" s="167"/>
      <c r="N262" s="168"/>
      <c r="O262" s="168"/>
      <c r="P262" s="168"/>
      <c r="Q262" s="168"/>
      <c r="R262" s="168"/>
      <c r="S262" s="168"/>
      <c r="T262" s="169"/>
      <c r="AT262" s="163" t="s">
        <v>152</v>
      </c>
      <c r="AU262" s="163" t="s">
        <v>151</v>
      </c>
      <c r="AV262" s="13" t="s">
        <v>151</v>
      </c>
      <c r="AW262" s="13" t="s">
        <v>31</v>
      </c>
      <c r="AX262" s="13" t="s">
        <v>75</v>
      </c>
      <c r="AY262" s="163" t="s">
        <v>143</v>
      </c>
    </row>
    <row r="263" spans="1:65" s="14" customFormat="1" x14ac:dyDescent="0.2">
      <c r="B263" s="170"/>
      <c r="D263" s="162" t="s">
        <v>152</v>
      </c>
      <c r="E263" s="171" t="s">
        <v>1</v>
      </c>
      <c r="F263" s="172" t="s">
        <v>154</v>
      </c>
      <c r="H263" s="173">
        <v>18.420000000000002</v>
      </c>
      <c r="I263" s="174"/>
      <c r="L263" s="170"/>
      <c r="M263" s="175"/>
      <c r="N263" s="176"/>
      <c r="O263" s="176"/>
      <c r="P263" s="176"/>
      <c r="Q263" s="176"/>
      <c r="R263" s="176"/>
      <c r="S263" s="176"/>
      <c r="T263" s="177"/>
      <c r="AT263" s="171" t="s">
        <v>152</v>
      </c>
      <c r="AU263" s="171" t="s">
        <v>151</v>
      </c>
      <c r="AV263" s="14" t="s">
        <v>150</v>
      </c>
      <c r="AW263" s="14" t="s">
        <v>31</v>
      </c>
      <c r="AX263" s="14" t="s">
        <v>83</v>
      </c>
      <c r="AY263" s="171" t="s">
        <v>143</v>
      </c>
    </row>
    <row r="264" spans="1:65" s="2" customFormat="1" ht="37.9" customHeight="1" x14ac:dyDescent="0.2">
      <c r="A264" s="33"/>
      <c r="B264" s="146"/>
      <c r="C264" s="147" t="s">
        <v>199</v>
      </c>
      <c r="D264" s="147" t="s">
        <v>146</v>
      </c>
      <c r="E264" s="148" t="s">
        <v>257</v>
      </c>
      <c r="F264" s="149" t="s">
        <v>258</v>
      </c>
      <c r="G264" s="150" t="s">
        <v>157</v>
      </c>
      <c r="H264" s="151">
        <v>92.2</v>
      </c>
      <c r="I264" s="152"/>
      <c r="J264" s="153">
        <f>ROUND(I264*H264,2)</f>
        <v>0</v>
      </c>
      <c r="K264" s="154"/>
      <c r="L264" s="34"/>
      <c r="M264" s="155" t="s">
        <v>1</v>
      </c>
      <c r="N264" s="156" t="s">
        <v>41</v>
      </c>
      <c r="O264" s="59"/>
      <c r="P264" s="157">
        <f>O264*H264</f>
        <v>0</v>
      </c>
      <c r="Q264" s="157">
        <v>0</v>
      </c>
      <c r="R264" s="157">
        <f>Q264*H264</f>
        <v>0</v>
      </c>
      <c r="S264" s="157">
        <v>0</v>
      </c>
      <c r="T264" s="158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59" t="s">
        <v>150</v>
      </c>
      <c r="AT264" s="159" t="s">
        <v>146</v>
      </c>
      <c r="AU264" s="159" t="s">
        <v>151</v>
      </c>
      <c r="AY264" s="18" t="s">
        <v>143</v>
      </c>
      <c r="BE264" s="160">
        <f>IF(N264="základná",J264,0)</f>
        <v>0</v>
      </c>
      <c r="BF264" s="160">
        <f>IF(N264="znížená",J264,0)</f>
        <v>0</v>
      </c>
      <c r="BG264" s="160">
        <f>IF(N264="zákl. prenesená",J264,0)</f>
        <v>0</v>
      </c>
      <c r="BH264" s="160">
        <f>IF(N264="zníž. prenesená",J264,0)</f>
        <v>0</v>
      </c>
      <c r="BI264" s="160">
        <f>IF(N264="nulová",J264,0)</f>
        <v>0</v>
      </c>
      <c r="BJ264" s="18" t="s">
        <v>151</v>
      </c>
      <c r="BK264" s="160">
        <f>ROUND(I264*H264,2)</f>
        <v>0</v>
      </c>
      <c r="BL264" s="18" t="s">
        <v>150</v>
      </c>
      <c r="BM264" s="159" t="s">
        <v>259</v>
      </c>
    </row>
    <row r="265" spans="1:65" s="13" customFormat="1" x14ac:dyDescent="0.2">
      <c r="B265" s="161"/>
      <c r="D265" s="162" t="s">
        <v>152</v>
      </c>
      <c r="E265" s="163" t="s">
        <v>1</v>
      </c>
      <c r="F265" s="164" t="s">
        <v>1560</v>
      </c>
      <c r="H265" s="165">
        <v>22.8</v>
      </c>
      <c r="I265" s="166"/>
      <c r="L265" s="161"/>
      <c r="M265" s="167"/>
      <c r="N265" s="168"/>
      <c r="O265" s="168"/>
      <c r="P265" s="168"/>
      <c r="Q265" s="168"/>
      <c r="R265" s="168"/>
      <c r="S265" s="168"/>
      <c r="T265" s="169"/>
      <c r="AT265" s="163" t="s">
        <v>152</v>
      </c>
      <c r="AU265" s="163" t="s">
        <v>151</v>
      </c>
      <c r="AV265" s="13" t="s">
        <v>151</v>
      </c>
      <c r="AW265" s="13" t="s">
        <v>31</v>
      </c>
      <c r="AX265" s="13" t="s">
        <v>75</v>
      </c>
      <c r="AY265" s="163" t="s">
        <v>143</v>
      </c>
    </row>
    <row r="266" spans="1:65" s="13" customFormat="1" x14ac:dyDescent="0.2">
      <c r="B266" s="161"/>
      <c r="D266" s="162" t="s">
        <v>152</v>
      </c>
      <c r="E266" s="163" t="s">
        <v>1</v>
      </c>
      <c r="F266" s="164" t="s">
        <v>1561</v>
      </c>
      <c r="H266" s="165">
        <v>22.1</v>
      </c>
      <c r="I266" s="166"/>
      <c r="L266" s="161"/>
      <c r="M266" s="167"/>
      <c r="N266" s="168"/>
      <c r="O266" s="168"/>
      <c r="P266" s="168"/>
      <c r="Q266" s="168"/>
      <c r="R266" s="168"/>
      <c r="S266" s="168"/>
      <c r="T266" s="169"/>
      <c r="AT266" s="163" t="s">
        <v>152</v>
      </c>
      <c r="AU266" s="163" t="s">
        <v>151</v>
      </c>
      <c r="AV266" s="13" t="s">
        <v>151</v>
      </c>
      <c r="AW266" s="13" t="s">
        <v>31</v>
      </c>
      <c r="AX266" s="13" t="s">
        <v>75</v>
      </c>
      <c r="AY266" s="163" t="s">
        <v>143</v>
      </c>
    </row>
    <row r="267" spans="1:65" s="13" customFormat="1" x14ac:dyDescent="0.2">
      <c r="B267" s="161"/>
      <c r="D267" s="162" t="s">
        <v>152</v>
      </c>
      <c r="E267" s="163" t="s">
        <v>1</v>
      </c>
      <c r="F267" s="164" t="s">
        <v>1562</v>
      </c>
      <c r="H267" s="165">
        <v>23.4</v>
      </c>
      <c r="I267" s="166"/>
      <c r="L267" s="161"/>
      <c r="M267" s="167"/>
      <c r="N267" s="168"/>
      <c r="O267" s="168"/>
      <c r="P267" s="168"/>
      <c r="Q267" s="168"/>
      <c r="R267" s="168"/>
      <c r="S267" s="168"/>
      <c r="T267" s="169"/>
      <c r="AT267" s="163" t="s">
        <v>152</v>
      </c>
      <c r="AU267" s="163" t="s">
        <v>151</v>
      </c>
      <c r="AV267" s="13" t="s">
        <v>151</v>
      </c>
      <c r="AW267" s="13" t="s">
        <v>31</v>
      </c>
      <c r="AX267" s="13" t="s">
        <v>75</v>
      </c>
      <c r="AY267" s="163" t="s">
        <v>143</v>
      </c>
    </row>
    <row r="268" spans="1:65" s="13" customFormat="1" x14ac:dyDescent="0.2">
      <c r="B268" s="161"/>
      <c r="D268" s="162" t="s">
        <v>152</v>
      </c>
      <c r="E268" s="163" t="s">
        <v>1</v>
      </c>
      <c r="F268" s="164" t="s">
        <v>1563</v>
      </c>
      <c r="H268" s="165">
        <v>23.9</v>
      </c>
      <c r="I268" s="166"/>
      <c r="L268" s="161"/>
      <c r="M268" s="167"/>
      <c r="N268" s="168"/>
      <c r="O268" s="168"/>
      <c r="P268" s="168"/>
      <c r="Q268" s="168"/>
      <c r="R268" s="168"/>
      <c r="S268" s="168"/>
      <c r="T268" s="169"/>
      <c r="AT268" s="163" t="s">
        <v>152</v>
      </c>
      <c r="AU268" s="163" t="s">
        <v>151</v>
      </c>
      <c r="AV268" s="13" t="s">
        <v>151</v>
      </c>
      <c r="AW268" s="13" t="s">
        <v>31</v>
      </c>
      <c r="AX268" s="13" t="s">
        <v>75</v>
      </c>
      <c r="AY268" s="163" t="s">
        <v>143</v>
      </c>
    </row>
    <row r="269" spans="1:65" s="14" customFormat="1" x14ac:dyDescent="0.2">
      <c r="B269" s="170"/>
      <c r="D269" s="162" t="s">
        <v>152</v>
      </c>
      <c r="E269" s="171" t="s">
        <v>1</v>
      </c>
      <c r="F269" s="172" t="s">
        <v>154</v>
      </c>
      <c r="H269" s="173">
        <v>92.2</v>
      </c>
      <c r="I269" s="174"/>
      <c r="L269" s="170"/>
      <c r="M269" s="175"/>
      <c r="N269" s="176"/>
      <c r="O269" s="176"/>
      <c r="P269" s="176"/>
      <c r="Q269" s="176"/>
      <c r="R269" s="176"/>
      <c r="S269" s="176"/>
      <c r="T269" s="177"/>
      <c r="AT269" s="171" t="s">
        <v>152</v>
      </c>
      <c r="AU269" s="171" t="s">
        <v>151</v>
      </c>
      <c r="AV269" s="14" t="s">
        <v>150</v>
      </c>
      <c r="AW269" s="14" t="s">
        <v>31</v>
      </c>
      <c r="AX269" s="14" t="s">
        <v>83</v>
      </c>
      <c r="AY269" s="171" t="s">
        <v>143</v>
      </c>
    </row>
    <row r="270" spans="1:65" s="2" customFormat="1" ht="24.2" customHeight="1" x14ac:dyDescent="0.2">
      <c r="A270" s="33"/>
      <c r="B270" s="146"/>
      <c r="C270" s="147" t="s">
        <v>261</v>
      </c>
      <c r="D270" s="147" t="s">
        <v>146</v>
      </c>
      <c r="E270" s="148" t="s">
        <v>1564</v>
      </c>
      <c r="F270" s="149" t="s">
        <v>1565</v>
      </c>
      <c r="G270" s="150" t="s">
        <v>178</v>
      </c>
      <c r="H270" s="151">
        <v>1</v>
      </c>
      <c r="I270" s="152"/>
      <c r="J270" s="153">
        <f>ROUND(I270*H270,2)</f>
        <v>0</v>
      </c>
      <c r="K270" s="154"/>
      <c r="L270" s="34"/>
      <c r="M270" s="155" t="s">
        <v>1</v>
      </c>
      <c r="N270" s="156" t="s">
        <v>41</v>
      </c>
      <c r="O270" s="59"/>
      <c r="P270" s="157">
        <f>O270*H270</f>
        <v>0</v>
      </c>
      <c r="Q270" s="157">
        <v>0</v>
      </c>
      <c r="R270" s="157">
        <f>Q270*H270</f>
        <v>0</v>
      </c>
      <c r="S270" s="157">
        <v>0</v>
      </c>
      <c r="T270" s="158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59" t="s">
        <v>150</v>
      </c>
      <c r="AT270" s="159" t="s">
        <v>146</v>
      </c>
      <c r="AU270" s="159" t="s">
        <v>151</v>
      </c>
      <c r="AY270" s="18" t="s">
        <v>143</v>
      </c>
      <c r="BE270" s="160">
        <f>IF(N270="základná",J270,0)</f>
        <v>0</v>
      </c>
      <c r="BF270" s="160">
        <f>IF(N270="znížená",J270,0)</f>
        <v>0</v>
      </c>
      <c r="BG270" s="160">
        <f>IF(N270="zákl. prenesená",J270,0)</f>
        <v>0</v>
      </c>
      <c r="BH270" s="160">
        <f>IF(N270="zníž. prenesená",J270,0)</f>
        <v>0</v>
      </c>
      <c r="BI270" s="160">
        <f>IF(N270="nulová",J270,0)</f>
        <v>0</v>
      </c>
      <c r="BJ270" s="18" t="s">
        <v>151</v>
      </c>
      <c r="BK270" s="160">
        <f>ROUND(I270*H270,2)</f>
        <v>0</v>
      </c>
      <c r="BL270" s="18" t="s">
        <v>150</v>
      </c>
      <c r="BM270" s="159" t="s">
        <v>264</v>
      </c>
    </row>
    <row r="271" spans="1:65" s="13" customFormat="1" x14ac:dyDescent="0.2">
      <c r="B271" s="161"/>
      <c r="D271" s="162" t="s">
        <v>152</v>
      </c>
      <c r="E271" s="163" t="s">
        <v>1</v>
      </c>
      <c r="F271" s="164" t="s">
        <v>1566</v>
      </c>
      <c r="H271" s="165">
        <v>1</v>
      </c>
      <c r="I271" s="166"/>
      <c r="L271" s="161"/>
      <c r="M271" s="167"/>
      <c r="N271" s="168"/>
      <c r="O271" s="168"/>
      <c r="P271" s="168"/>
      <c r="Q271" s="168"/>
      <c r="R271" s="168"/>
      <c r="S271" s="168"/>
      <c r="T271" s="169"/>
      <c r="AT271" s="163" t="s">
        <v>152</v>
      </c>
      <c r="AU271" s="163" t="s">
        <v>151</v>
      </c>
      <c r="AV271" s="13" t="s">
        <v>151</v>
      </c>
      <c r="AW271" s="13" t="s">
        <v>31</v>
      </c>
      <c r="AX271" s="13" t="s">
        <v>75</v>
      </c>
      <c r="AY271" s="163" t="s">
        <v>143</v>
      </c>
    </row>
    <row r="272" spans="1:65" s="14" customFormat="1" x14ac:dyDescent="0.2">
      <c r="B272" s="170"/>
      <c r="D272" s="162" t="s">
        <v>152</v>
      </c>
      <c r="E272" s="171" t="s">
        <v>1</v>
      </c>
      <c r="F272" s="172" t="s">
        <v>154</v>
      </c>
      <c r="H272" s="173">
        <v>1</v>
      </c>
      <c r="I272" s="174"/>
      <c r="L272" s="170"/>
      <c r="M272" s="175"/>
      <c r="N272" s="176"/>
      <c r="O272" s="176"/>
      <c r="P272" s="176"/>
      <c r="Q272" s="176"/>
      <c r="R272" s="176"/>
      <c r="S272" s="176"/>
      <c r="T272" s="177"/>
      <c r="AT272" s="171" t="s">
        <v>152</v>
      </c>
      <c r="AU272" s="171" t="s">
        <v>151</v>
      </c>
      <c r="AV272" s="14" t="s">
        <v>150</v>
      </c>
      <c r="AW272" s="14" t="s">
        <v>31</v>
      </c>
      <c r="AX272" s="14" t="s">
        <v>83</v>
      </c>
      <c r="AY272" s="171" t="s">
        <v>143</v>
      </c>
    </row>
    <row r="273" spans="1:65" s="2" customFormat="1" ht="24.2" customHeight="1" x14ac:dyDescent="0.2">
      <c r="A273" s="33"/>
      <c r="B273" s="146"/>
      <c r="C273" s="147" t="s">
        <v>203</v>
      </c>
      <c r="D273" s="147" t="s">
        <v>146</v>
      </c>
      <c r="E273" s="148" t="s">
        <v>262</v>
      </c>
      <c r="F273" s="149" t="s">
        <v>263</v>
      </c>
      <c r="G273" s="150" t="s">
        <v>178</v>
      </c>
      <c r="H273" s="151">
        <v>28</v>
      </c>
      <c r="I273" s="152"/>
      <c r="J273" s="153">
        <f>ROUND(I273*H273,2)</f>
        <v>0</v>
      </c>
      <c r="K273" s="154"/>
      <c r="L273" s="34"/>
      <c r="M273" s="155" t="s">
        <v>1</v>
      </c>
      <c r="N273" s="156" t="s">
        <v>41</v>
      </c>
      <c r="O273" s="59"/>
      <c r="P273" s="157">
        <f>O273*H273</f>
        <v>0</v>
      </c>
      <c r="Q273" s="157">
        <v>0</v>
      </c>
      <c r="R273" s="157">
        <f>Q273*H273</f>
        <v>0</v>
      </c>
      <c r="S273" s="157">
        <v>0</v>
      </c>
      <c r="T273" s="158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59" t="s">
        <v>150</v>
      </c>
      <c r="AT273" s="159" t="s">
        <v>146</v>
      </c>
      <c r="AU273" s="159" t="s">
        <v>151</v>
      </c>
      <c r="AY273" s="18" t="s">
        <v>143</v>
      </c>
      <c r="BE273" s="160">
        <f>IF(N273="základná",J273,0)</f>
        <v>0</v>
      </c>
      <c r="BF273" s="160">
        <f>IF(N273="znížená",J273,0)</f>
        <v>0</v>
      </c>
      <c r="BG273" s="160">
        <f>IF(N273="zákl. prenesená",J273,0)</f>
        <v>0</v>
      </c>
      <c r="BH273" s="160">
        <f>IF(N273="zníž. prenesená",J273,0)</f>
        <v>0</v>
      </c>
      <c r="BI273" s="160">
        <f>IF(N273="nulová",J273,0)</f>
        <v>0</v>
      </c>
      <c r="BJ273" s="18" t="s">
        <v>151</v>
      </c>
      <c r="BK273" s="160">
        <f>ROUND(I273*H273,2)</f>
        <v>0</v>
      </c>
      <c r="BL273" s="18" t="s">
        <v>150</v>
      </c>
      <c r="BM273" s="159" t="s">
        <v>268</v>
      </c>
    </row>
    <row r="274" spans="1:65" s="13" customFormat="1" x14ac:dyDescent="0.2">
      <c r="B274" s="161"/>
      <c r="D274" s="162" t="s">
        <v>152</v>
      </c>
      <c r="E274" s="163" t="s">
        <v>1</v>
      </c>
      <c r="F274" s="164" t="s">
        <v>1567</v>
      </c>
      <c r="H274" s="165">
        <v>7</v>
      </c>
      <c r="I274" s="166"/>
      <c r="L274" s="161"/>
      <c r="M274" s="167"/>
      <c r="N274" s="168"/>
      <c r="O274" s="168"/>
      <c r="P274" s="168"/>
      <c r="Q274" s="168"/>
      <c r="R274" s="168"/>
      <c r="S274" s="168"/>
      <c r="T274" s="169"/>
      <c r="AT274" s="163" t="s">
        <v>152</v>
      </c>
      <c r="AU274" s="163" t="s">
        <v>151</v>
      </c>
      <c r="AV274" s="13" t="s">
        <v>151</v>
      </c>
      <c r="AW274" s="13" t="s">
        <v>31</v>
      </c>
      <c r="AX274" s="13" t="s">
        <v>75</v>
      </c>
      <c r="AY274" s="163" t="s">
        <v>143</v>
      </c>
    </row>
    <row r="275" spans="1:65" s="13" customFormat="1" x14ac:dyDescent="0.2">
      <c r="B275" s="161"/>
      <c r="D275" s="162" t="s">
        <v>152</v>
      </c>
      <c r="E275" s="163" t="s">
        <v>1</v>
      </c>
      <c r="F275" s="164" t="s">
        <v>1568</v>
      </c>
      <c r="H275" s="165">
        <v>7</v>
      </c>
      <c r="I275" s="166"/>
      <c r="L275" s="161"/>
      <c r="M275" s="167"/>
      <c r="N275" s="168"/>
      <c r="O275" s="168"/>
      <c r="P275" s="168"/>
      <c r="Q275" s="168"/>
      <c r="R275" s="168"/>
      <c r="S275" s="168"/>
      <c r="T275" s="169"/>
      <c r="AT275" s="163" t="s">
        <v>152</v>
      </c>
      <c r="AU275" s="163" t="s">
        <v>151</v>
      </c>
      <c r="AV275" s="13" t="s">
        <v>151</v>
      </c>
      <c r="AW275" s="13" t="s">
        <v>31</v>
      </c>
      <c r="AX275" s="13" t="s">
        <v>75</v>
      </c>
      <c r="AY275" s="163" t="s">
        <v>143</v>
      </c>
    </row>
    <row r="276" spans="1:65" s="13" customFormat="1" x14ac:dyDescent="0.2">
      <c r="B276" s="161"/>
      <c r="D276" s="162" t="s">
        <v>152</v>
      </c>
      <c r="E276" s="163" t="s">
        <v>1</v>
      </c>
      <c r="F276" s="164" t="s">
        <v>1569</v>
      </c>
      <c r="H276" s="165">
        <v>7</v>
      </c>
      <c r="I276" s="166"/>
      <c r="L276" s="161"/>
      <c r="M276" s="167"/>
      <c r="N276" s="168"/>
      <c r="O276" s="168"/>
      <c r="P276" s="168"/>
      <c r="Q276" s="168"/>
      <c r="R276" s="168"/>
      <c r="S276" s="168"/>
      <c r="T276" s="169"/>
      <c r="AT276" s="163" t="s">
        <v>152</v>
      </c>
      <c r="AU276" s="163" t="s">
        <v>151</v>
      </c>
      <c r="AV276" s="13" t="s">
        <v>151</v>
      </c>
      <c r="AW276" s="13" t="s">
        <v>31</v>
      </c>
      <c r="AX276" s="13" t="s">
        <v>75</v>
      </c>
      <c r="AY276" s="163" t="s">
        <v>143</v>
      </c>
    </row>
    <row r="277" spans="1:65" s="13" customFormat="1" x14ac:dyDescent="0.2">
      <c r="B277" s="161"/>
      <c r="D277" s="162" t="s">
        <v>152</v>
      </c>
      <c r="E277" s="163" t="s">
        <v>1</v>
      </c>
      <c r="F277" s="164" t="s">
        <v>1570</v>
      </c>
      <c r="H277" s="165">
        <v>7</v>
      </c>
      <c r="I277" s="166"/>
      <c r="L277" s="161"/>
      <c r="M277" s="167"/>
      <c r="N277" s="168"/>
      <c r="O277" s="168"/>
      <c r="P277" s="168"/>
      <c r="Q277" s="168"/>
      <c r="R277" s="168"/>
      <c r="S277" s="168"/>
      <c r="T277" s="169"/>
      <c r="AT277" s="163" t="s">
        <v>152</v>
      </c>
      <c r="AU277" s="163" t="s">
        <v>151</v>
      </c>
      <c r="AV277" s="13" t="s">
        <v>151</v>
      </c>
      <c r="AW277" s="13" t="s">
        <v>31</v>
      </c>
      <c r="AX277" s="13" t="s">
        <v>75</v>
      </c>
      <c r="AY277" s="163" t="s">
        <v>143</v>
      </c>
    </row>
    <row r="278" spans="1:65" s="14" customFormat="1" x14ac:dyDescent="0.2">
      <c r="B278" s="170"/>
      <c r="D278" s="162" t="s">
        <v>152</v>
      </c>
      <c r="E278" s="171" t="s">
        <v>1</v>
      </c>
      <c r="F278" s="172" t="s">
        <v>154</v>
      </c>
      <c r="H278" s="173">
        <v>28</v>
      </c>
      <c r="I278" s="174"/>
      <c r="L278" s="170"/>
      <c r="M278" s="175"/>
      <c r="N278" s="176"/>
      <c r="O278" s="176"/>
      <c r="P278" s="176"/>
      <c r="Q278" s="176"/>
      <c r="R278" s="176"/>
      <c r="S278" s="176"/>
      <c r="T278" s="177"/>
      <c r="AT278" s="171" t="s">
        <v>152</v>
      </c>
      <c r="AU278" s="171" t="s">
        <v>151</v>
      </c>
      <c r="AV278" s="14" t="s">
        <v>150</v>
      </c>
      <c r="AW278" s="14" t="s">
        <v>31</v>
      </c>
      <c r="AX278" s="14" t="s">
        <v>83</v>
      </c>
      <c r="AY278" s="171" t="s">
        <v>143</v>
      </c>
    </row>
    <row r="279" spans="1:65" s="2" customFormat="1" ht="24.2" customHeight="1" x14ac:dyDescent="0.2">
      <c r="A279" s="33"/>
      <c r="B279" s="146"/>
      <c r="C279" s="147" t="s">
        <v>269</v>
      </c>
      <c r="D279" s="147" t="s">
        <v>146</v>
      </c>
      <c r="E279" s="148" t="s">
        <v>266</v>
      </c>
      <c r="F279" s="149" t="s">
        <v>267</v>
      </c>
      <c r="G279" s="150" t="s">
        <v>178</v>
      </c>
      <c r="H279" s="151">
        <v>19</v>
      </c>
      <c r="I279" s="152"/>
      <c r="J279" s="153">
        <f>ROUND(I279*H279,2)</f>
        <v>0</v>
      </c>
      <c r="K279" s="154"/>
      <c r="L279" s="34"/>
      <c r="M279" s="155" t="s">
        <v>1</v>
      </c>
      <c r="N279" s="156" t="s">
        <v>41</v>
      </c>
      <c r="O279" s="59"/>
      <c r="P279" s="157">
        <f>O279*H279</f>
        <v>0</v>
      </c>
      <c r="Q279" s="157">
        <v>0</v>
      </c>
      <c r="R279" s="157">
        <f>Q279*H279</f>
        <v>0</v>
      </c>
      <c r="S279" s="157">
        <v>0</v>
      </c>
      <c r="T279" s="158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59" t="s">
        <v>150</v>
      </c>
      <c r="AT279" s="159" t="s">
        <v>146</v>
      </c>
      <c r="AU279" s="159" t="s">
        <v>151</v>
      </c>
      <c r="AY279" s="18" t="s">
        <v>143</v>
      </c>
      <c r="BE279" s="160">
        <f>IF(N279="základná",J279,0)</f>
        <v>0</v>
      </c>
      <c r="BF279" s="160">
        <f>IF(N279="znížená",J279,0)</f>
        <v>0</v>
      </c>
      <c r="BG279" s="160">
        <f>IF(N279="zákl. prenesená",J279,0)</f>
        <v>0</v>
      </c>
      <c r="BH279" s="160">
        <f>IF(N279="zníž. prenesená",J279,0)</f>
        <v>0</v>
      </c>
      <c r="BI279" s="160">
        <f>IF(N279="nulová",J279,0)</f>
        <v>0</v>
      </c>
      <c r="BJ279" s="18" t="s">
        <v>151</v>
      </c>
      <c r="BK279" s="160">
        <f>ROUND(I279*H279,2)</f>
        <v>0</v>
      </c>
      <c r="BL279" s="18" t="s">
        <v>150</v>
      </c>
      <c r="BM279" s="159" t="s">
        <v>272</v>
      </c>
    </row>
    <row r="280" spans="1:65" s="13" customFormat="1" x14ac:dyDescent="0.2">
      <c r="B280" s="161"/>
      <c r="D280" s="162" t="s">
        <v>152</v>
      </c>
      <c r="E280" s="163" t="s">
        <v>1</v>
      </c>
      <c r="F280" s="164" t="s">
        <v>1534</v>
      </c>
      <c r="H280" s="165">
        <v>1</v>
      </c>
      <c r="I280" s="166"/>
      <c r="L280" s="161"/>
      <c r="M280" s="167"/>
      <c r="N280" s="168"/>
      <c r="O280" s="168"/>
      <c r="P280" s="168"/>
      <c r="Q280" s="168"/>
      <c r="R280" s="168"/>
      <c r="S280" s="168"/>
      <c r="T280" s="169"/>
      <c r="AT280" s="163" t="s">
        <v>152</v>
      </c>
      <c r="AU280" s="163" t="s">
        <v>151</v>
      </c>
      <c r="AV280" s="13" t="s">
        <v>151</v>
      </c>
      <c r="AW280" s="13" t="s">
        <v>31</v>
      </c>
      <c r="AX280" s="13" t="s">
        <v>75</v>
      </c>
      <c r="AY280" s="163" t="s">
        <v>143</v>
      </c>
    </row>
    <row r="281" spans="1:65" s="13" customFormat="1" x14ac:dyDescent="0.2">
      <c r="B281" s="161"/>
      <c r="D281" s="162" t="s">
        <v>152</v>
      </c>
      <c r="E281" s="163" t="s">
        <v>1</v>
      </c>
      <c r="F281" s="164" t="s">
        <v>1535</v>
      </c>
      <c r="H281" s="165">
        <v>1</v>
      </c>
      <c r="I281" s="166"/>
      <c r="L281" s="161"/>
      <c r="M281" s="167"/>
      <c r="N281" s="168"/>
      <c r="O281" s="168"/>
      <c r="P281" s="168"/>
      <c r="Q281" s="168"/>
      <c r="R281" s="168"/>
      <c r="S281" s="168"/>
      <c r="T281" s="169"/>
      <c r="AT281" s="163" t="s">
        <v>152</v>
      </c>
      <c r="AU281" s="163" t="s">
        <v>151</v>
      </c>
      <c r="AV281" s="13" t="s">
        <v>151</v>
      </c>
      <c r="AW281" s="13" t="s">
        <v>31</v>
      </c>
      <c r="AX281" s="13" t="s">
        <v>75</v>
      </c>
      <c r="AY281" s="163" t="s">
        <v>143</v>
      </c>
    </row>
    <row r="282" spans="1:65" s="13" customFormat="1" x14ac:dyDescent="0.2">
      <c r="B282" s="161"/>
      <c r="D282" s="162" t="s">
        <v>152</v>
      </c>
      <c r="E282" s="163" t="s">
        <v>1</v>
      </c>
      <c r="F282" s="164" t="s">
        <v>1536</v>
      </c>
      <c r="H282" s="165">
        <v>1</v>
      </c>
      <c r="I282" s="166"/>
      <c r="L282" s="161"/>
      <c r="M282" s="167"/>
      <c r="N282" s="168"/>
      <c r="O282" s="168"/>
      <c r="P282" s="168"/>
      <c r="Q282" s="168"/>
      <c r="R282" s="168"/>
      <c r="S282" s="168"/>
      <c r="T282" s="169"/>
      <c r="AT282" s="163" t="s">
        <v>152</v>
      </c>
      <c r="AU282" s="163" t="s">
        <v>151</v>
      </c>
      <c r="AV282" s="13" t="s">
        <v>151</v>
      </c>
      <c r="AW282" s="13" t="s">
        <v>31</v>
      </c>
      <c r="AX282" s="13" t="s">
        <v>75</v>
      </c>
      <c r="AY282" s="163" t="s">
        <v>143</v>
      </c>
    </row>
    <row r="283" spans="1:65" s="13" customFormat="1" x14ac:dyDescent="0.2">
      <c r="B283" s="161"/>
      <c r="D283" s="162" t="s">
        <v>152</v>
      </c>
      <c r="E283" s="163" t="s">
        <v>1</v>
      </c>
      <c r="F283" s="164" t="s">
        <v>1537</v>
      </c>
      <c r="H283" s="165">
        <v>2</v>
      </c>
      <c r="I283" s="166"/>
      <c r="L283" s="161"/>
      <c r="M283" s="167"/>
      <c r="N283" s="168"/>
      <c r="O283" s="168"/>
      <c r="P283" s="168"/>
      <c r="Q283" s="168"/>
      <c r="R283" s="168"/>
      <c r="S283" s="168"/>
      <c r="T283" s="169"/>
      <c r="AT283" s="163" t="s">
        <v>152</v>
      </c>
      <c r="AU283" s="163" t="s">
        <v>151</v>
      </c>
      <c r="AV283" s="13" t="s">
        <v>151</v>
      </c>
      <c r="AW283" s="13" t="s">
        <v>31</v>
      </c>
      <c r="AX283" s="13" t="s">
        <v>75</v>
      </c>
      <c r="AY283" s="163" t="s">
        <v>143</v>
      </c>
    </row>
    <row r="284" spans="1:65" s="15" customFormat="1" x14ac:dyDescent="0.2">
      <c r="B284" s="189"/>
      <c r="D284" s="162" t="s">
        <v>152</v>
      </c>
      <c r="E284" s="190" t="s">
        <v>1</v>
      </c>
      <c r="F284" s="191" t="s">
        <v>1538</v>
      </c>
      <c r="H284" s="192">
        <v>5</v>
      </c>
      <c r="I284" s="193"/>
      <c r="L284" s="189"/>
      <c r="M284" s="194"/>
      <c r="N284" s="195"/>
      <c r="O284" s="195"/>
      <c r="P284" s="195"/>
      <c r="Q284" s="195"/>
      <c r="R284" s="195"/>
      <c r="S284" s="195"/>
      <c r="T284" s="196"/>
      <c r="AT284" s="190" t="s">
        <v>152</v>
      </c>
      <c r="AU284" s="190" t="s">
        <v>151</v>
      </c>
      <c r="AV284" s="15" t="s">
        <v>144</v>
      </c>
      <c r="AW284" s="15" t="s">
        <v>31</v>
      </c>
      <c r="AX284" s="15" t="s">
        <v>75</v>
      </c>
      <c r="AY284" s="190" t="s">
        <v>143</v>
      </c>
    </row>
    <row r="285" spans="1:65" s="13" customFormat="1" x14ac:dyDescent="0.2">
      <c r="B285" s="161"/>
      <c r="D285" s="162" t="s">
        <v>152</v>
      </c>
      <c r="E285" s="163" t="s">
        <v>1</v>
      </c>
      <c r="F285" s="164" t="s">
        <v>1539</v>
      </c>
      <c r="H285" s="165">
        <v>1</v>
      </c>
      <c r="I285" s="166"/>
      <c r="L285" s="161"/>
      <c r="M285" s="167"/>
      <c r="N285" s="168"/>
      <c r="O285" s="168"/>
      <c r="P285" s="168"/>
      <c r="Q285" s="168"/>
      <c r="R285" s="168"/>
      <c r="S285" s="168"/>
      <c r="T285" s="169"/>
      <c r="AT285" s="163" t="s">
        <v>152</v>
      </c>
      <c r="AU285" s="163" t="s">
        <v>151</v>
      </c>
      <c r="AV285" s="13" t="s">
        <v>151</v>
      </c>
      <c r="AW285" s="13" t="s">
        <v>31</v>
      </c>
      <c r="AX285" s="13" t="s">
        <v>75</v>
      </c>
      <c r="AY285" s="163" t="s">
        <v>143</v>
      </c>
    </row>
    <row r="286" spans="1:65" s="13" customFormat="1" x14ac:dyDescent="0.2">
      <c r="B286" s="161"/>
      <c r="D286" s="162" t="s">
        <v>152</v>
      </c>
      <c r="E286" s="163" t="s">
        <v>1</v>
      </c>
      <c r="F286" s="164" t="s">
        <v>1540</v>
      </c>
      <c r="H286" s="165">
        <v>1</v>
      </c>
      <c r="I286" s="166"/>
      <c r="L286" s="161"/>
      <c r="M286" s="167"/>
      <c r="N286" s="168"/>
      <c r="O286" s="168"/>
      <c r="P286" s="168"/>
      <c r="Q286" s="168"/>
      <c r="R286" s="168"/>
      <c r="S286" s="168"/>
      <c r="T286" s="169"/>
      <c r="AT286" s="163" t="s">
        <v>152</v>
      </c>
      <c r="AU286" s="163" t="s">
        <v>151</v>
      </c>
      <c r="AV286" s="13" t="s">
        <v>151</v>
      </c>
      <c r="AW286" s="13" t="s">
        <v>31</v>
      </c>
      <c r="AX286" s="13" t="s">
        <v>75</v>
      </c>
      <c r="AY286" s="163" t="s">
        <v>143</v>
      </c>
    </row>
    <row r="287" spans="1:65" s="13" customFormat="1" x14ac:dyDescent="0.2">
      <c r="B287" s="161"/>
      <c r="D287" s="162" t="s">
        <v>152</v>
      </c>
      <c r="E287" s="163" t="s">
        <v>1</v>
      </c>
      <c r="F287" s="164" t="s">
        <v>1541</v>
      </c>
      <c r="H287" s="165">
        <v>1</v>
      </c>
      <c r="I287" s="166"/>
      <c r="L287" s="161"/>
      <c r="M287" s="167"/>
      <c r="N287" s="168"/>
      <c r="O287" s="168"/>
      <c r="P287" s="168"/>
      <c r="Q287" s="168"/>
      <c r="R287" s="168"/>
      <c r="S287" s="168"/>
      <c r="T287" s="169"/>
      <c r="AT287" s="163" t="s">
        <v>152</v>
      </c>
      <c r="AU287" s="163" t="s">
        <v>151</v>
      </c>
      <c r="AV287" s="13" t="s">
        <v>151</v>
      </c>
      <c r="AW287" s="13" t="s">
        <v>31</v>
      </c>
      <c r="AX287" s="13" t="s">
        <v>75</v>
      </c>
      <c r="AY287" s="163" t="s">
        <v>143</v>
      </c>
    </row>
    <row r="288" spans="1:65" s="13" customFormat="1" x14ac:dyDescent="0.2">
      <c r="B288" s="161"/>
      <c r="D288" s="162" t="s">
        <v>152</v>
      </c>
      <c r="E288" s="163" t="s">
        <v>1</v>
      </c>
      <c r="F288" s="164" t="s">
        <v>1542</v>
      </c>
      <c r="H288" s="165">
        <v>2</v>
      </c>
      <c r="I288" s="166"/>
      <c r="L288" s="161"/>
      <c r="M288" s="167"/>
      <c r="N288" s="168"/>
      <c r="O288" s="168"/>
      <c r="P288" s="168"/>
      <c r="Q288" s="168"/>
      <c r="R288" s="168"/>
      <c r="S288" s="168"/>
      <c r="T288" s="169"/>
      <c r="AT288" s="163" t="s">
        <v>152</v>
      </c>
      <c r="AU288" s="163" t="s">
        <v>151</v>
      </c>
      <c r="AV288" s="13" t="s">
        <v>151</v>
      </c>
      <c r="AW288" s="13" t="s">
        <v>31</v>
      </c>
      <c r="AX288" s="13" t="s">
        <v>75</v>
      </c>
      <c r="AY288" s="163" t="s">
        <v>143</v>
      </c>
    </row>
    <row r="289" spans="1:65" s="15" customFormat="1" x14ac:dyDescent="0.2">
      <c r="B289" s="189"/>
      <c r="D289" s="162" t="s">
        <v>152</v>
      </c>
      <c r="E289" s="190" t="s">
        <v>1</v>
      </c>
      <c r="F289" s="191" t="s">
        <v>1543</v>
      </c>
      <c r="H289" s="192">
        <v>5</v>
      </c>
      <c r="I289" s="193"/>
      <c r="L289" s="189"/>
      <c r="M289" s="194"/>
      <c r="N289" s="195"/>
      <c r="O289" s="195"/>
      <c r="P289" s="195"/>
      <c r="Q289" s="195"/>
      <c r="R289" s="195"/>
      <c r="S289" s="195"/>
      <c r="T289" s="196"/>
      <c r="AT289" s="190" t="s">
        <v>152</v>
      </c>
      <c r="AU289" s="190" t="s">
        <v>151</v>
      </c>
      <c r="AV289" s="15" t="s">
        <v>144</v>
      </c>
      <c r="AW289" s="15" t="s">
        <v>31</v>
      </c>
      <c r="AX289" s="15" t="s">
        <v>75</v>
      </c>
      <c r="AY289" s="190" t="s">
        <v>143</v>
      </c>
    </row>
    <row r="290" spans="1:65" s="13" customFormat="1" x14ac:dyDescent="0.2">
      <c r="B290" s="161"/>
      <c r="D290" s="162" t="s">
        <v>152</v>
      </c>
      <c r="E290" s="163" t="s">
        <v>1</v>
      </c>
      <c r="F290" s="164" t="s">
        <v>1544</v>
      </c>
      <c r="H290" s="165">
        <v>1</v>
      </c>
      <c r="I290" s="166"/>
      <c r="L290" s="161"/>
      <c r="M290" s="167"/>
      <c r="N290" s="168"/>
      <c r="O290" s="168"/>
      <c r="P290" s="168"/>
      <c r="Q290" s="168"/>
      <c r="R290" s="168"/>
      <c r="S290" s="168"/>
      <c r="T290" s="169"/>
      <c r="AT290" s="163" t="s">
        <v>152</v>
      </c>
      <c r="AU290" s="163" t="s">
        <v>151</v>
      </c>
      <c r="AV290" s="13" t="s">
        <v>151</v>
      </c>
      <c r="AW290" s="13" t="s">
        <v>31</v>
      </c>
      <c r="AX290" s="13" t="s">
        <v>75</v>
      </c>
      <c r="AY290" s="163" t="s">
        <v>143</v>
      </c>
    </row>
    <row r="291" spans="1:65" s="13" customFormat="1" x14ac:dyDescent="0.2">
      <c r="B291" s="161"/>
      <c r="D291" s="162" t="s">
        <v>152</v>
      </c>
      <c r="E291" s="163" t="s">
        <v>1</v>
      </c>
      <c r="F291" s="164" t="s">
        <v>1545</v>
      </c>
      <c r="H291" s="165">
        <v>1</v>
      </c>
      <c r="I291" s="166"/>
      <c r="L291" s="161"/>
      <c r="M291" s="167"/>
      <c r="N291" s="168"/>
      <c r="O291" s="168"/>
      <c r="P291" s="168"/>
      <c r="Q291" s="168"/>
      <c r="R291" s="168"/>
      <c r="S291" s="168"/>
      <c r="T291" s="169"/>
      <c r="AT291" s="163" t="s">
        <v>152</v>
      </c>
      <c r="AU291" s="163" t="s">
        <v>151</v>
      </c>
      <c r="AV291" s="13" t="s">
        <v>151</v>
      </c>
      <c r="AW291" s="13" t="s">
        <v>31</v>
      </c>
      <c r="AX291" s="13" t="s">
        <v>75</v>
      </c>
      <c r="AY291" s="163" t="s">
        <v>143</v>
      </c>
    </row>
    <row r="292" spans="1:65" s="13" customFormat="1" x14ac:dyDescent="0.2">
      <c r="B292" s="161"/>
      <c r="D292" s="162" t="s">
        <v>152</v>
      </c>
      <c r="E292" s="163" t="s">
        <v>1</v>
      </c>
      <c r="F292" s="164" t="s">
        <v>1546</v>
      </c>
      <c r="H292" s="165">
        <v>1</v>
      </c>
      <c r="I292" s="166"/>
      <c r="L292" s="161"/>
      <c r="M292" s="167"/>
      <c r="N292" s="168"/>
      <c r="O292" s="168"/>
      <c r="P292" s="168"/>
      <c r="Q292" s="168"/>
      <c r="R292" s="168"/>
      <c r="S292" s="168"/>
      <c r="T292" s="169"/>
      <c r="AT292" s="163" t="s">
        <v>152</v>
      </c>
      <c r="AU292" s="163" t="s">
        <v>151</v>
      </c>
      <c r="AV292" s="13" t="s">
        <v>151</v>
      </c>
      <c r="AW292" s="13" t="s">
        <v>31</v>
      </c>
      <c r="AX292" s="13" t="s">
        <v>75</v>
      </c>
      <c r="AY292" s="163" t="s">
        <v>143</v>
      </c>
    </row>
    <row r="293" spans="1:65" s="13" customFormat="1" x14ac:dyDescent="0.2">
      <c r="B293" s="161"/>
      <c r="D293" s="162" t="s">
        <v>152</v>
      </c>
      <c r="E293" s="163" t="s">
        <v>1</v>
      </c>
      <c r="F293" s="164" t="s">
        <v>1547</v>
      </c>
      <c r="H293" s="165">
        <v>2</v>
      </c>
      <c r="I293" s="166"/>
      <c r="L293" s="161"/>
      <c r="M293" s="167"/>
      <c r="N293" s="168"/>
      <c r="O293" s="168"/>
      <c r="P293" s="168"/>
      <c r="Q293" s="168"/>
      <c r="R293" s="168"/>
      <c r="S293" s="168"/>
      <c r="T293" s="169"/>
      <c r="AT293" s="163" t="s">
        <v>152</v>
      </c>
      <c r="AU293" s="163" t="s">
        <v>151</v>
      </c>
      <c r="AV293" s="13" t="s">
        <v>151</v>
      </c>
      <c r="AW293" s="13" t="s">
        <v>31</v>
      </c>
      <c r="AX293" s="13" t="s">
        <v>75</v>
      </c>
      <c r="AY293" s="163" t="s">
        <v>143</v>
      </c>
    </row>
    <row r="294" spans="1:65" s="15" customFormat="1" x14ac:dyDescent="0.2">
      <c r="B294" s="189"/>
      <c r="D294" s="162" t="s">
        <v>152</v>
      </c>
      <c r="E294" s="190" t="s">
        <v>1</v>
      </c>
      <c r="F294" s="191" t="s">
        <v>1548</v>
      </c>
      <c r="H294" s="192">
        <v>5</v>
      </c>
      <c r="I294" s="193"/>
      <c r="L294" s="189"/>
      <c r="M294" s="194"/>
      <c r="N294" s="195"/>
      <c r="O294" s="195"/>
      <c r="P294" s="195"/>
      <c r="Q294" s="195"/>
      <c r="R294" s="195"/>
      <c r="S294" s="195"/>
      <c r="T294" s="196"/>
      <c r="AT294" s="190" t="s">
        <v>152</v>
      </c>
      <c r="AU294" s="190" t="s">
        <v>151</v>
      </c>
      <c r="AV294" s="15" t="s">
        <v>144</v>
      </c>
      <c r="AW294" s="15" t="s">
        <v>31</v>
      </c>
      <c r="AX294" s="15" t="s">
        <v>75</v>
      </c>
      <c r="AY294" s="190" t="s">
        <v>143</v>
      </c>
    </row>
    <row r="295" spans="1:65" s="13" customFormat="1" x14ac:dyDescent="0.2">
      <c r="B295" s="161"/>
      <c r="D295" s="162" t="s">
        <v>152</v>
      </c>
      <c r="E295" s="163" t="s">
        <v>1</v>
      </c>
      <c r="F295" s="164" t="s">
        <v>1549</v>
      </c>
      <c r="H295" s="165">
        <v>1</v>
      </c>
      <c r="I295" s="166"/>
      <c r="L295" s="161"/>
      <c r="M295" s="167"/>
      <c r="N295" s="168"/>
      <c r="O295" s="168"/>
      <c r="P295" s="168"/>
      <c r="Q295" s="168"/>
      <c r="R295" s="168"/>
      <c r="S295" s="168"/>
      <c r="T295" s="169"/>
      <c r="AT295" s="163" t="s">
        <v>152</v>
      </c>
      <c r="AU295" s="163" t="s">
        <v>151</v>
      </c>
      <c r="AV295" s="13" t="s">
        <v>151</v>
      </c>
      <c r="AW295" s="13" t="s">
        <v>31</v>
      </c>
      <c r="AX295" s="13" t="s">
        <v>75</v>
      </c>
      <c r="AY295" s="163" t="s">
        <v>143</v>
      </c>
    </row>
    <row r="296" spans="1:65" s="13" customFormat="1" x14ac:dyDescent="0.2">
      <c r="B296" s="161"/>
      <c r="D296" s="162" t="s">
        <v>152</v>
      </c>
      <c r="E296" s="163" t="s">
        <v>1</v>
      </c>
      <c r="F296" s="164" t="s">
        <v>1550</v>
      </c>
      <c r="H296" s="165">
        <v>1</v>
      </c>
      <c r="I296" s="166"/>
      <c r="L296" s="161"/>
      <c r="M296" s="167"/>
      <c r="N296" s="168"/>
      <c r="O296" s="168"/>
      <c r="P296" s="168"/>
      <c r="Q296" s="168"/>
      <c r="R296" s="168"/>
      <c r="S296" s="168"/>
      <c r="T296" s="169"/>
      <c r="AT296" s="163" t="s">
        <v>152</v>
      </c>
      <c r="AU296" s="163" t="s">
        <v>151</v>
      </c>
      <c r="AV296" s="13" t="s">
        <v>151</v>
      </c>
      <c r="AW296" s="13" t="s">
        <v>31</v>
      </c>
      <c r="AX296" s="13" t="s">
        <v>75</v>
      </c>
      <c r="AY296" s="163" t="s">
        <v>143</v>
      </c>
    </row>
    <row r="297" spans="1:65" s="13" customFormat="1" x14ac:dyDescent="0.2">
      <c r="B297" s="161"/>
      <c r="D297" s="162" t="s">
        <v>152</v>
      </c>
      <c r="E297" s="163" t="s">
        <v>1</v>
      </c>
      <c r="F297" s="164" t="s">
        <v>1551</v>
      </c>
      <c r="H297" s="165">
        <v>1</v>
      </c>
      <c r="I297" s="166"/>
      <c r="L297" s="161"/>
      <c r="M297" s="167"/>
      <c r="N297" s="168"/>
      <c r="O297" s="168"/>
      <c r="P297" s="168"/>
      <c r="Q297" s="168"/>
      <c r="R297" s="168"/>
      <c r="S297" s="168"/>
      <c r="T297" s="169"/>
      <c r="AT297" s="163" t="s">
        <v>152</v>
      </c>
      <c r="AU297" s="163" t="s">
        <v>151</v>
      </c>
      <c r="AV297" s="13" t="s">
        <v>151</v>
      </c>
      <c r="AW297" s="13" t="s">
        <v>31</v>
      </c>
      <c r="AX297" s="13" t="s">
        <v>75</v>
      </c>
      <c r="AY297" s="163" t="s">
        <v>143</v>
      </c>
    </row>
    <row r="298" spans="1:65" s="13" customFormat="1" x14ac:dyDescent="0.2">
      <c r="B298" s="161"/>
      <c r="D298" s="162" t="s">
        <v>152</v>
      </c>
      <c r="E298" s="163" t="s">
        <v>1</v>
      </c>
      <c r="F298" s="164" t="s">
        <v>1552</v>
      </c>
      <c r="H298" s="165">
        <v>1</v>
      </c>
      <c r="I298" s="166"/>
      <c r="L298" s="161"/>
      <c r="M298" s="167"/>
      <c r="N298" s="168"/>
      <c r="O298" s="168"/>
      <c r="P298" s="168"/>
      <c r="Q298" s="168"/>
      <c r="R298" s="168"/>
      <c r="S298" s="168"/>
      <c r="T298" s="169"/>
      <c r="AT298" s="163" t="s">
        <v>152</v>
      </c>
      <c r="AU298" s="163" t="s">
        <v>151</v>
      </c>
      <c r="AV298" s="13" t="s">
        <v>151</v>
      </c>
      <c r="AW298" s="13" t="s">
        <v>31</v>
      </c>
      <c r="AX298" s="13" t="s">
        <v>75</v>
      </c>
      <c r="AY298" s="163" t="s">
        <v>143</v>
      </c>
    </row>
    <row r="299" spans="1:65" s="15" customFormat="1" x14ac:dyDescent="0.2">
      <c r="B299" s="189"/>
      <c r="D299" s="162" t="s">
        <v>152</v>
      </c>
      <c r="E299" s="190" t="s">
        <v>1</v>
      </c>
      <c r="F299" s="191" t="s">
        <v>1553</v>
      </c>
      <c r="H299" s="192">
        <v>4</v>
      </c>
      <c r="I299" s="193"/>
      <c r="L299" s="189"/>
      <c r="M299" s="194"/>
      <c r="N299" s="195"/>
      <c r="O299" s="195"/>
      <c r="P299" s="195"/>
      <c r="Q299" s="195"/>
      <c r="R299" s="195"/>
      <c r="S299" s="195"/>
      <c r="T299" s="196"/>
      <c r="AT299" s="190" t="s">
        <v>152</v>
      </c>
      <c r="AU299" s="190" t="s">
        <v>151</v>
      </c>
      <c r="AV299" s="15" t="s">
        <v>144</v>
      </c>
      <c r="AW299" s="15" t="s">
        <v>31</v>
      </c>
      <c r="AX299" s="15" t="s">
        <v>75</v>
      </c>
      <c r="AY299" s="190" t="s">
        <v>143</v>
      </c>
    </row>
    <row r="300" spans="1:65" s="14" customFormat="1" x14ac:dyDescent="0.2">
      <c r="B300" s="170"/>
      <c r="D300" s="162" t="s">
        <v>152</v>
      </c>
      <c r="E300" s="171" t="s">
        <v>1</v>
      </c>
      <c r="F300" s="172" t="s">
        <v>154</v>
      </c>
      <c r="H300" s="173">
        <v>19</v>
      </c>
      <c r="I300" s="174"/>
      <c r="L300" s="170"/>
      <c r="M300" s="175"/>
      <c r="N300" s="176"/>
      <c r="O300" s="176"/>
      <c r="P300" s="176"/>
      <c r="Q300" s="176"/>
      <c r="R300" s="176"/>
      <c r="S300" s="176"/>
      <c r="T300" s="177"/>
      <c r="AT300" s="171" t="s">
        <v>152</v>
      </c>
      <c r="AU300" s="171" t="s">
        <v>151</v>
      </c>
      <c r="AV300" s="14" t="s">
        <v>150</v>
      </c>
      <c r="AW300" s="14" t="s">
        <v>31</v>
      </c>
      <c r="AX300" s="14" t="s">
        <v>83</v>
      </c>
      <c r="AY300" s="171" t="s">
        <v>143</v>
      </c>
    </row>
    <row r="301" spans="1:65" s="2" customFormat="1" ht="14.45" customHeight="1" x14ac:dyDescent="0.2">
      <c r="A301" s="33"/>
      <c r="B301" s="146"/>
      <c r="C301" s="147" t="s">
        <v>207</v>
      </c>
      <c r="D301" s="147" t="s">
        <v>146</v>
      </c>
      <c r="E301" s="148" t="s">
        <v>270</v>
      </c>
      <c r="F301" s="149" t="s">
        <v>271</v>
      </c>
      <c r="G301" s="150" t="s">
        <v>157</v>
      </c>
      <c r="H301" s="151">
        <v>24.7</v>
      </c>
      <c r="I301" s="152"/>
      <c r="J301" s="153">
        <f>ROUND(I301*H301,2)</f>
        <v>0</v>
      </c>
      <c r="K301" s="154"/>
      <c r="L301" s="34"/>
      <c r="M301" s="155" t="s">
        <v>1</v>
      </c>
      <c r="N301" s="156" t="s">
        <v>41</v>
      </c>
      <c r="O301" s="59"/>
      <c r="P301" s="157">
        <f>O301*H301</f>
        <v>0</v>
      </c>
      <c r="Q301" s="157">
        <v>0</v>
      </c>
      <c r="R301" s="157">
        <f>Q301*H301</f>
        <v>0</v>
      </c>
      <c r="S301" s="157">
        <v>0</v>
      </c>
      <c r="T301" s="158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59" t="s">
        <v>150</v>
      </c>
      <c r="AT301" s="159" t="s">
        <v>146</v>
      </c>
      <c r="AU301" s="159" t="s">
        <v>151</v>
      </c>
      <c r="AY301" s="18" t="s">
        <v>143</v>
      </c>
      <c r="BE301" s="160">
        <f>IF(N301="základná",J301,0)</f>
        <v>0</v>
      </c>
      <c r="BF301" s="160">
        <f>IF(N301="znížená",J301,0)</f>
        <v>0</v>
      </c>
      <c r="BG301" s="160">
        <f>IF(N301="zákl. prenesená",J301,0)</f>
        <v>0</v>
      </c>
      <c r="BH301" s="160">
        <f>IF(N301="zníž. prenesená",J301,0)</f>
        <v>0</v>
      </c>
      <c r="BI301" s="160">
        <f>IF(N301="nulová",J301,0)</f>
        <v>0</v>
      </c>
      <c r="BJ301" s="18" t="s">
        <v>151</v>
      </c>
      <c r="BK301" s="160">
        <f>ROUND(I301*H301,2)</f>
        <v>0</v>
      </c>
      <c r="BL301" s="18" t="s">
        <v>150</v>
      </c>
      <c r="BM301" s="159" t="s">
        <v>279</v>
      </c>
    </row>
    <row r="302" spans="1:65" s="13" customFormat="1" x14ac:dyDescent="0.2">
      <c r="B302" s="161"/>
      <c r="D302" s="162" t="s">
        <v>152</v>
      </c>
      <c r="E302" s="163" t="s">
        <v>1</v>
      </c>
      <c r="F302" s="164" t="s">
        <v>1571</v>
      </c>
      <c r="H302" s="165">
        <v>1.3</v>
      </c>
      <c r="I302" s="166"/>
      <c r="L302" s="161"/>
      <c r="M302" s="167"/>
      <c r="N302" s="168"/>
      <c r="O302" s="168"/>
      <c r="P302" s="168"/>
      <c r="Q302" s="168"/>
      <c r="R302" s="168"/>
      <c r="S302" s="168"/>
      <c r="T302" s="169"/>
      <c r="AT302" s="163" t="s">
        <v>152</v>
      </c>
      <c r="AU302" s="163" t="s">
        <v>151</v>
      </c>
      <c r="AV302" s="13" t="s">
        <v>151</v>
      </c>
      <c r="AW302" s="13" t="s">
        <v>31</v>
      </c>
      <c r="AX302" s="13" t="s">
        <v>75</v>
      </c>
      <c r="AY302" s="163" t="s">
        <v>143</v>
      </c>
    </row>
    <row r="303" spans="1:65" s="13" customFormat="1" x14ac:dyDescent="0.2">
      <c r="B303" s="161"/>
      <c r="D303" s="162" t="s">
        <v>152</v>
      </c>
      <c r="E303" s="163" t="s">
        <v>1</v>
      </c>
      <c r="F303" s="164" t="s">
        <v>1572</v>
      </c>
      <c r="H303" s="165">
        <v>1.3</v>
      </c>
      <c r="I303" s="166"/>
      <c r="L303" s="161"/>
      <c r="M303" s="167"/>
      <c r="N303" s="168"/>
      <c r="O303" s="168"/>
      <c r="P303" s="168"/>
      <c r="Q303" s="168"/>
      <c r="R303" s="168"/>
      <c r="S303" s="168"/>
      <c r="T303" s="169"/>
      <c r="AT303" s="163" t="s">
        <v>152</v>
      </c>
      <c r="AU303" s="163" t="s">
        <v>151</v>
      </c>
      <c r="AV303" s="13" t="s">
        <v>151</v>
      </c>
      <c r="AW303" s="13" t="s">
        <v>31</v>
      </c>
      <c r="AX303" s="13" t="s">
        <v>75</v>
      </c>
      <c r="AY303" s="163" t="s">
        <v>143</v>
      </c>
    </row>
    <row r="304" spans="1:65" s="13" customFormat="1" x14ac:dyDescent="0.2">
      <c r="B304" s="161"/>
      <c r="D304" s="162" t="s">
        <v>152</v>
      </c>
      <c r="E304" s="163" t="s">
        <v>1</v>
      </c>
      <c r="F304" s="164" t="s">
        <v>1573</v>
      </c>
      <c r="H304" s="165">
        <v>1.3</v>
      </c>
      <c r="I304" s="166"/>
      <c r="L304" s="161"/>
      <c r="M304" s="167"/>
      <c r="N304" s="168"/>
      <c r="O304" s="168"/>
      <c r="P304" s="168"/>
      <c r="Q304" s="168"/>
      <c r="R304" s="168"/>
      <c r="S304" s="168"/>
      <c r="T304" s="169"/>
      <c r="AT304" s="163" t="s">
        <v>152</v>
      </c>
      <c r="AU304" s="163" t="s">
        <v>151</v>
      </c>
      <c r="AV304" s="13" t="s">
        <v>151</v>
      </c>
      <c r="AW304" s="13" t="s">
        <v>31</v>
      </c>
      <c r="AX304" s="13" t="s">
        <v>75</v>
      </c>
      <c r="AY304" s="163" t="s">
        <v>143</v>
      </c>
    </row>
    <row r="305" spans="2:51" s="13" customFormat="1" x14ac:dyDescent="0.2">
      <c r="B305" s="161"/>
      <c r="D305" s="162" t="s">
        <v>152</v>
      </c>
      <c r="E305" s="163" t="s">
        <v>1</v>
      </c>
      <c r="F305" s="164" t="s">
        <v>1574</v>
      </c>
      <c r="H305" s="165">
        <v>2.6</v>
      </c>
      <c r="I305" s="166"/>
      <c r="L305" s="161"/>
      <c r="M305" s="167"/>
      <c r="N305" s="168"/>
      <c r="O305" s="168"/>
      <c r="P305" s="168"/>
      <c r="Q305" s="168"/>
      <c r="R305" s="168"/>
      <c r="S305" s="168"/>
      <c r="T305" s="169"/>
      <c r="AT305" s="163" t="s">
        <v>152</v>
      </c>
      <c r="AU305" s="163" t="s">
        <v>151</v>
      </c>
      <c r="AV305" s="13" t="s">
        <v>151</v>
      </c>
      <c r="AW305" s="13" t="s">
        <v>31</v>
      </c>
      <c r="AX305" s="13" t="s">
        <v>75</v>
      </c>
      <c r="AY305" s="163" t="s">
        <v>143</v>
      </c>
    </row>
    <row r="306" spans="2:51" s="15" customFormat="1" x14ac:dyDescent="0.2">
      <c r="B306" s="189"/>
      <c r="D306" s="162" t="s">
        <v>152</v>
      </c>
      <c r="E306" s="190" t="s">
        <v>1</v>
      </c>
      <c r="F306" s="191" t="s">
        <v>1538</v>
      </c>
      <c r="H306" s="192">
        <v>6.5</v>
      </c>
      <c r="I306" s="193"/>
      <c r="L306" s="189"/>
      <c r="M306" s="194"/>
      <c r="N306" s="195"/>
      <c r="O306" s="195"/>
      <c r="P306" s="195"/>
      <c r="Q306" s="195"/>
      <c r="R306" s="195"/>
      <c r="S306" s="195"/>
      <c r="T306" s="196"/>
      <c r="AT306" s="190" t="s">
        <v>152</v>
      </c>
      <c r="AU306" s="190" t="s">
        <v>151</v>
      </c>
      <c r="AV306" s="15" t="s">
        <v>144</v>
      </c>
      <c r="AW306" s="15" t="s">
        <v>31</v>
      </c>
      <c r="AX306" s="15" t="s">
        <v>75</v>
      </c>
      <c r="AY306" s="190" t="s">
        <v>143</v>
      </c>
    </row>
    <row r="307" spans="2:51" s="13" customFormat="1" x14ac:dyDescent="0.2">
      <c r="B307" s="161"/>
      <c r="D307" s="162" t="s">
        <v>152</v>
      </c>
      <c r="E307" s="163" t="s">
        <v>1</v>
      </c>
      <c r="F307" s="164" t="s">
        <v>1575</v>
      </c>
      <c r="H307" s="165">
        <v>1.3</v>
      </c>
      <c r="I307" s="166"/>
      <c r="L307" s="161"/>
      <c r="M307" s="167"/>
      <c r="N307" s="168"/>
      <c r="O307" s="168"/>
      <c r="P307" s="168"/>
      <c r="Q307" s="168"/>
      <c r="R307" s="168"/>
      <c r="S307" s="168"/>
      <c r="T307" s="169"/>
      <c r="AT307" s="163" t="s">
        <v>152</v>
      </c>
      <c r="AU307" s="163" t="s">
        <v>151</v>
      </c>
      <c r="AV307" s="13" t="s">
        <v>151</v>
      </c>
      <c r="AW307" s="13" t="s">
        <v>31</v>
      </c>
      <c r="AX307" s="13" t="s">
        <v>75</v>
      </c>
      <c r="AY307" s="163" t="s">
        <v>143</v>
      </c>
    </row>
    <row r="308" spans="2:51" s="13" customFormat="1" x14ac:dyDescent="0.2">
      <c r="B308" s="161"/>
      <c r="D308" s="162" t="s">
        <v>152</v>
      </c>
      <c r="E308" s="163" t="s">
        <v>1</v>
      </c>
      <c r="F308" s="164" t="s">
        <v>1576</v>
      </c>
      <c r="H308" s="165">
        <v>1.3</v>
      </c>
      <c r="I308" s="166"/>
      <c r="L308" s="161"/>
      <c r="M308" s="167"/>
      <c r="N308" s="168"/>
      <c r="O308" s="168"/>
      <c r="P308" s="168"/>
      <c r="Q308" s="168"/>
      <c r="R308" s="168"/>
      <c r="S308" s="168"/>
      <c r="T308" s="169"/>
      <c r="AT308" s="163" t="s">
        <v>152</v>
      </c>
      <c r="AU308" s="163" t="s">
        <v>151</v>
      </c>
      <c r="AV308" s="13" t="s">
        <v>151</v>
      </c>
      <c r="AW308" s="13" t="s">
        <v>31</v>
      </c>
      <c r="AX308" s="13" t="s">
        <v>75</v>
      </c>
      <c r="AY308" s="163" t="s">
        <v>143</v>
      </c>
    </row>
    <row r="309" spans="2:51" s="13" customFormat="1" x14ac:dyDescent="0.2">
      <c r="B309" s="161"/>
      <c r="D309" s="162" t="s">
        <v>152</v>
      </c>
      <c r="E309" s="163" t="s">
        <v>1</v>
      </c>
      <c r="F309" s="164" t="s">
        <v>1577</v>
      </c>
      <c r="H309" s="165">
        <v>1.3</v>
      </c>
      <c r="I309" s="166"/>
      <c r="L309" s="161"/>
      <c r="M309" s="167"/>
      <c r="N309" s="168"/>
      <c r="O309" s="168"/>
      <c r="P309" s="168"/>
      <c r="Q309" s="168"/>
      <c r="R309" s="168"/>
      <c r="S309" s="168"/>
      <c r="T309" s="169"/>
      <c r="AT309" s="163" t="s">
        <v>152</v>
      </c>
      <c r="AU309" s="163" t="s">
        <v>151</v>
      </c>
      <c r="AV309" s="13" t="s">
        <v>151</v>
      </c>
      <c r="AW309" s="13" t="s">
        <v>31</v>
      </c>
      <c r="AX309" s="13" t="s">
        <v>75</v>
      </c>
      <c r="AY309" s="163" t="s">
        <v>143</v>
      </c>
    </row>
    <row r="310" spans="2:51" s="13" customFormat="1" x14ac:dyDescent="0.2">
      <c r="B310" s="161"/>
      <c r="D310" s="162" t="s">
        <v>152</v>
      </c>
      <c r="E310" s="163" t="s">
        <v>1</v>
      </c>
      <c r="F310" s="164" t="s">
        <v>1578</v>
      </c>
      <c r="H310" s="165">
        <v>2.6</v>
      </c>
      <c r="I310" s="166"/>
      <c r="L310" s="161"/>
      <c r="M310" s="167"/>
      <c r="N310" s="168"/>
      <c r="O310" s="168"/>
      <c r="P310" s="168"/>
      <c r="Q310" s="168"/>
      <c r="R310" s="168"/>
      <c r="S310" s="168"/>
      <c r="T310" s="169"/>
      <c r="AT310" s="163" t="s">
        <v>152</v>
      </c>
      <c r="AU310" s="163" t="s">
        <v>151</v>
      </c>
      <c r="AV310" s="13" t="s">
        <v>151</v>
      </c>
      <c r="AW310" s="13" t="s">
        <v>31</v>
      </c>
      <c r="AX310" s="13" t="s">
        <v>75</v>
      </c>
      <c r="AY310" s="163" t="s">
        <v>143</v>
      </c>
    </row>
    <row r="311" spans="2:51" s="15" customFormat="1" x14ac:dyDescent="0.2">
      <c r="B311" s="189"/>
      <c r="D311" s="162" t="s">
        <v>152</v>
      </c>
      <c r="E311" s="190" t="s">
        <v>1</v>
      </c>
      <c r="F311" s="191" t="s">
        <v>1543</v>
      </c>
      <c r="H311" s="192">
        <v>6.5</v>
      </c>
      <c r="I311" s="193"/>
      <c r="L311" s="189"/>
      <c r="M311" s="194"/>
      <c r="N311" s="195"/>
      <c r="O311" s="195"/>
      <c r="P311" s="195"/>
      <c r="Q311" s="195"/>
      <c r="R311" s="195"/>
      <c r="S311" s="195"/>
      <c r="T311" s="196"/>
      <c r="AT311" s="190" t="s">
        <v>152</v>
      </c>
      <c r="AU311" s="190" t="s">
        <v>151</v>
      </c>
      <c r="AV311" s="15" t="s">
        <v>144</v>
      </c>
      <c r="AW311" s="15" t="s">
        <v>31</v>
      </c>
      <c r="AX311" s="15" t="s">
        <v>75</v>
      </c>
      <c r="AY311" s="190" t="s">
        <v>143</v>
      </c>
    </row>
    <row r="312" spans="2:51" s="13" customFormat="1" x14ac:dyDescent="0.2">
      <c r="B312" s="161"/>
      <c r="D312" s="162" t="s">
        <v>152</v>
      </c>
      <c r="E312" s="163" t="s">
        <v>1</v>
      </c>
      <c r="F312" s="164" t="s">
        <v>1579</v>
      </c>
      <c r="H312" s="165">
        <v>1.3</v>
      </c>
      <c r="I312" s="166"/>
      <c r="L312" s="161"/>
      <c r="M312" s="167"/>
      <c r="N312" s="168"/>
      <c r="O312" s="168"/>
      <c r="P312" s="168"/>
      <c r="Q312" s="168"/>
      <c r="R312" s="168"/>
      <c r="S312" s="168"/>
      <c r="T312" s="169"/>
      <c r="AT312" s="163" t="s">
        <v>152</v>
      </c>
      <c r="AU312" s="163" t="s">
        <v>151</v>
      </c>
      <c r="AV312" s="13" t="s">
        <v>151</v>
      </c>
      <c r="AW312" s="13" t="s">
        <v>31</v>
      </c>
      <c r="AX312" s="13" t="s">
        <v>75</v>
      </c>
      <c r="AY312" s="163" t="s">
        <v>143</v>
      </c>
    </row>
    <row r="313" spans="2:51" s="13" customFormat="1" x14ac:dyDescent="0.2">
      <c r="B313" s="161"/>
      <c r="D313" s="162" t="s">
        <v>152</v>
      </c>
      <c r="E313" s="163" t="s">
        <v>1</v>
      </c>
      <c r="F313" s="164" t="s">
        <v>1580</v>
      </c>
      <c r="H313" s="165">
        <v>1.3</v>
      </c>
      <c r="I313" s="166"/>
      <c r="L313" s="161"/>
      <c r="M313" s="167"/>
      <c r="N313" s="168"/>
      <c r="O313" s="168"/>
      <c r="P313" s="168"/>
      <c r="Q313" s="168"/>
      <c r="R313" s="168"/>
      <c r="S313" s="168"/>
      <c r="T313" s="169"/>
      <c r="AT313" s="163" t="s">
        <v>152</v>
      </c>
      <c r="AU313" s="163" t="s">
        <v>151</v>
      </c>
      <c r="AV313" s="13" t="s">
        <v>151</v>
      </c>
      <c r="AW313" s="13" t="s">
        <v>31</v>
      </c>
      <c r="AX313" s="13" t="s">
        <v>75</v>
      </c>
      <c r="AY313" s="163" t="s">
        <v>143</v>
      </c>
    </row>
    <row r="314" spans="2:51" s="13" customFormat="1" x14ac:dyDescent="0.2">
      <c r="B314" s="161"/>
      <c r="D314" s="162" t="s">
        <v>152</v>
      </c>
      <c r="E314" s="163" t="s">
        <v>1</v>
      </c>
      <c r="F314" s="164" t="s">
        <v>1581</v>
      </c>
      <c r="H314" s="165">
        <v>1.3</v>
      </c>
      <c r="I314" s="166"/>
      <c r="L314" s="161"/>
      <c r="M314" s="167"/>
      <c r="N314" s="168"/>
      <c r="O314" s="168"/>
      <c r="P314" s="168"/>
      <c r="Q314" s="168"/>
      <c r="R314" s="168"/>
      <c r="S314" s="168"/>
      <c r="T314" s="169"/>
      <c r="AT314" s="163" t="s">
        <v>152</v>
      </c>
      <c r="AU314" s="163" t="s">
        <v>151</v>
      </c>
      <c r="AV314" s="13" t="s">
        <v>151</v>
      </c>
      <c r="AW314" s="13" t="s">
        <v>31</v>
      </c>
      <c r="AX314" s="13" t="s">
        <v>75</v>
      </c>
      <c r="AY314" s="163" t="s">
        <v>143</v>
      </c>
    </row>
    <row r="315" spans="2:51" s="13" customFormat="1" x14ac:dyDescent="0.2">
      <c r="B315" s="161"/>
      <c r="D315" s="162" t="s">
        <v>152</v>
      </c>
      <c r="E315" s="163" t="s">
        <v>1</v>
      </c>
      <c r="F315" s="164" t="s">
        <v>1582</v>
      </c>
      <c r="H315" s="165">
        <v>2.6</v>
      </c>
      <c r="I315" s="166"/>
      <c r="L315" s="161"/>
      <c r="M315" s="167"/>
      <c r="N315" s="168"/>
      <c r="O315" s="168"/>
      <c r="P315" s="168"/>
      <c r="Q315" s="168"/>
      <c r="R315" s="168"/>
      <c r="S315" s="168"/>
      <c r="T315" s="169"/>
      <c r="AT315" s="163" t="s">
        <v>152</v>
      </c>
      <c r="AU315" s="163" t="s">
        <v>151</v>
      </c>
      <c r="AV315" s="13" t="s">
        <v>151</v>
      </c>
      <c r="AW315" s="13" t="s">
        <v>31</v>
      </c>
      <c r="AX315" s="13" t="s">
        <v>75</v>
      </c>
      <c r="AY315" s="163" t="s">
        <v>143</v>
      </c>
    </row>
    <row r="316" spans="2:51" s="15" customFormat="1" x14ac:dyDescent="0.2">
      <c r="B316" s="189"/>
      <c r="D316" s="162" t="s">
        <v>152</v>
      </c>
      <c r="E316" s="190" t="s">
        <v>1</v>
      </c>
      <c r="F316" s="191" t="s">
        <v>1548</v>
      </c>
      <c r="H316" s="192">
        <v>6.5</v>
      </c>
      <c r="I316" s="193"/>
      <c r="L316" s="189"/>
      <c r="M316" s="194"/>
      <c r="N316" s="195"/>
      <c r="O316" s="195"/>
      <c r="P316" s="195"/>
      <c r="Q316" s="195"/>
      <c r="R316" s="195"/>
      <c r="S316" s="195"/>
      <c r="T316" s="196"/>
      <c r="AT316" s="190" t="s">
        <v>152</v>
      </c>
      <c r="AU316" s="190" t="s">
        <v>151</v>
      </c>
      <c r="AV316" s="15" t="s">
        <v>144</v>
      </c>
      <c r="AW316" s="15" t="s">
        <v>31</v>
      </c>
      <c r="AX316" s="15" t="s">
        <v>75</v>
      </c>
      <c r="AY316" s="190" t="s">
        <v>143</v>
      </c>
    </row>
    <row r="317" spans="2:51" s="13" customFormat="1" x14ac:dyDescent="0.2">
      <c r="B317" s="161"/>
      <c r="D317" s="162" t="s">
        <v>152</v>
      </c>
      <c r="E317" s="163" t="s">
        <v>1</v>
      </c>
      <c r="F317" s="164" t="s">
        <v>1583</v>
      </c>
      <c r="H317" s="165">
        <v>1.3</v>
      </c>
      <c r="I317" s="166"/>
      <c r="L317" s="161"/>
      <c r="M317" s="167"/>
      <c r="N317" s="168"/>
      <c r="O317" s="168"/>
      <c r="P317" s="168"/>
      <c r="Q317" s="168"/>
      <c r="R317" s="168"/>
      <c r="S317" s="168"/>
      <c r="T317" s="169"/>
      <c r="AT317" s="163" t="s">
        <v>152</v>
      </c>
      <c r="AU317" s="163" t="s">
        <v>151</v>
      </c>
      <c r="AV317" s="13" t="s">
        <v>151</v>
      </c>
      <c r="AW317" s="13" t="s">
        <v>31</v>
      </c>
      <c r="AX317" s="13" t="s">
        <v>75</v>
      </c>
      <c r="AY317" s="163" t="s">
        <v>143</v>
      </c>
    </row>
    <row r="318" spans="2:51" s="13" customFormat="1" x14ac:dyDescent="0.2">
      <c r="B318" s="161"/>
      <c r="D318" s="162" t="s">
        <v>152</v>
      </c>
      <c r="E318" s="163" t="s">
        <v>1</v>
      </c>
      <c r="F318" s="164" t="s">
        <v>1584</v>
      </c>
      <c r="H318" s="165">
        <v>1.3</v>
      </c>
      <c r="I318" s="166"/>
      <c r="L318" s="161"/>
      <c r="M318" s="167"/>
      <c r="N318" s="168"/>
      <c r="O318" s="168"/>
      <c r="P318" s="168"/>
      <c r="Q318" s="168"/>
      <c r="R318" s="168"/>
      <c r="S318" s="168"/>
      <c r="T318" s="169"/>
      <c r="AT318" s="163" t="s">
        <v>152</v>
      </c>
      <c r="AU318" s="163" t="s">
        <v>151</v>
      </c>
      <c r="AV318" s="13" t="s">
        <v>151</v>
      </c>
      <c r="AW318" s="13" t="s">
        <v>31</v>
      </c>
      <c r="AX318" s="13" t="s">
        <v>75</v>
      </c>
      <c r="AY318" s="163" t="s">
        <v>143</v>
      </c>
    </row>
    <row r="319" spans="2:51" s="13" customFormat="1" x14ac:dyDescent="0.2">
      <c r="B319" s="161"/>
      <c r="D319" s="162" t="s">
        <v>152</v>
      </c>
      <c r="E319" s="163" t="s">
        <v>1</v>
      </c>
      <c r="F319" s="164" t="s">
        <v>1585</v>
      </c>
      <c r="H319" s="165">
        <v>1.3</v>
      </c>
      <c r="I319" s="166"/>
      <c r="L319" s="161"/>
      <c r="M319" s="167"/>
      <c r="N319" s="168"/>
      <c r="O319" s="168"/>
      <c r="P319" s="168"/>
      <c r="Q319" s="168"/>
      <c r="R319" s="168"/>
      <c r="S319" s="168"/>
      <c r="T319" s="169"/>
      <c r="AT319" s="163" t="s">
        <v>152</v>
      </c>
      <c r="AU319" s="163" t="s">
        <v>151</v>
      </c>
      <c r="AV319" s="13" t="s">
        <v>151</v>
      </c>
      <c r="AW319" s="13" t="s">
        <v>31</v>
      </c>
      <c r="AX319" s="13" t="s">
        <v>75</v>
      </c>
      <c r="AY319" s="163" t="s">
        <v>143</v>
      </c>
    </row>
    <row r="320" spans="2:51" s="13" customFormat="1" x14ac:dyDescent="0.2">
      <c r="B320" s="161"/>
      <c r="D320" s="162" t="s">
        <v>152</v>
      </c>
      <c r="E320" s="163" t="s">
        <v>1</v>
      </c>
      <c r="F320" s="164" t="s">
        <v>1586</v>
      </c>
      <c r="H320" s="165">
        <v>1.3</v>
      </c>
      <c r="I320" s="166"/>
      <c r="L320" s="161"/>
      <c r="M320" s="167"/>
      <c r="N320" s="168"/>
      <c r="O320" s="168"/>
      <c r="P320" s="168"/>
      <c r="Q320" s="168"/>
      <c r="R320" s="168"/>
      <c r="S320" s="168"/>
      <c r="T320" s="169"/>
      <c r="AT320" s="163" t="s">
        <v>152</v>
      </c>
      <c r="AU320" s="163" t="s">
        <v>151</v>
      </c>
      <c r="AV320" s="13" t="s">
        <v>151</v>
      </c>
      <c r="AW320" s="13" t="s">
        <v>31</v>
      </c>
      <c r="AX320" s="13" t="s">
        <v>75</v>
      </c>
      <c r="AY320" s="163" t="s">
        <v>143</v>
      </c>
    </row>
    <row r="321" spans="1:65" s="15" customFormat="1" x14ac:dyDescent="0.2">
      <c r="B321" s="189"/>
      <c r="D321" s="162" t="s">
        <v>152</v>
      </c>
      <c r="E321" s="190" t="s">
        <v>1</v>
      </c>
      <c r="F321" s="191" t="s">
        <v>1587</v>
      </c>
      <c r="H321" s="192">
        <v>5.2</v>
      </c>
      <c r="I321" s="193"/>
      <c r="L321" s="189"/>
      <c r="M321" s="194"/>
      <c r="N321" s="195"/>
      <c r="O321" s="195"/>
      <c r="P321" s="195"/>
      <c r="Q321" s="195"/>
      <c r="R321" s="195"/>
      <c r="S321" s="195"/>
      <c r="T321" s="196"/>
      <c r="AT321" s="190" t="s">
        <v>152</v>
      </c>
      <c r="AU321" s="190" t="s">
        <v>151</v>
      </c>
      <c r="AV321" s="15" t="s">
        <v>144</v>
      </c>
      <c r="AW321" s="15" t="s">
        <v>31</v>
      </c>
      <c r="AX321" s="15" t="s">
        <v>75</v>
      </c>
      <c r="AY321" s="190" t="s">
        <v>143</v>
      </c>
    </row>
    <row r="322" spans="1:65" s="14" customFormat="1" x14ac:dyDescent="0.2">
      <c r="B322" s="170"/>
      <c r="D322" s="162" t="s">
        <v>152</v>
      </c>
      <c r="E322" s="171" t="s">
        <v>1</v>
      </c>
      <c r="F322" s="172" t="s">
        <v>154</v>
      </c>
      <c r="H322" s="173">
        <v>24.7</v>
      </c>
      <c r="I322" s="174"/>
      <c r="L322" s="170"/>
      <c r="M322" s="175"/>
      <c r="N322" s="176"/>
      <c r="O322" s="176"/>
      <c r="P322" s="176"/>
      <c r="Q322" s="176"/>
      <c r="R322" s="176"/>
      <c r="S322" s="176"/>
      <c r="T322" s="177"/>
      <c r="AT322" s="171" t="s">
        <v>152</v>
      </c>
      <c r="AU322" s="171" t="s">
        <v>151</v>
      </c>
      <c r="AV322" s="14" t="s">
        <v>150</v>
      </c>
      <c r="AW322" s="14" t="s">
        <v>31</v>
      </c>
      <c r="AX322" s="14" t="s">
        <v>83</v>
      </c>
      <c r="AY322" s="171" t="s">
        <v>143</v>
      </c>
    </row>
    <row r="323" spans="1:65" s="2" customFormat="1" ht="14.45" customHeight="1" x14ac:dyDescent="0.2">
      <c r="A323" s="33"/>
      <c r="B323" s="146"/>
      <c r="C323" s="147" t="s">
        <v>281</v>
      </c>
      <c r="D323" s="147" t="s">
        <v>146</v>
      </c>
      <c r="E323" s="148" t="s">
        <v>1588</v>
      </c>
      <c r="F323" s="149" t="s">
        <v>1589</v>
      </c>
      <c r="G323" s="150" t="s">
        <v>157</v>
      </c>
      <c r="H323" s="151">
        <v>8.8949999999999996</v>
      </c>
      <c r="I323" s="152"/>
      <c r="J323" s="153">
        <f>ROUND(I323*H323,2)</f>
        <v>0</v>
      </c>
      <c r="K323" s="154"/>
      <c r="L323" s="34"/>
      <c r="M323" s="155" t="s">
        <v>1</v>
      </c>
      <c r="N323" s="156" t="s">
        <v>41</v>
      </c>
      <c r="O323" s="59"/>
      <c r="P323" s="157">
        <f>O323*H323</f>
        <v>0</v>
      </c>
      <c r="Q323" s="157">
        <v>0</v>
      </c>
      <c r="R323" s="157">
        <f>Q323*H323</f>
        <v>0</v>
      </c>
      <c r="S323" s="157">
        <v>0</v>
      </c>
      <c r="T323" s="158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59" t="s">
        <v>150</v>
      </c>
      <c r="AT323" s="159" t="s">
        <v>146</v>
      </c>
      <c r="AU323" s="159" t="s">
        <v>151</v>
      </c>
      <c r="AY323" s="18" t="s">
        <v>143</v>
      </c>
      <c r="BE323" s="160">
        <f>IF(N323="základná",J323,0)</f>
        <v>0</v>
      </c>
      <c r="BF323" s="160">
        <f>IF(N323="znížená",J323,0)</f>
        <v>0</v>
      </c>
      <c r="BG323" s="160">
        <f>IF(N323="zákl. prenesená",J323,0)</f>
        <v>0</v>
      </c>
      <c r="BH323" s="160">
        <f>IF(N323="zníž. prenesená",J323,0)</f>
        <v>0</v>
      </c>
      <c r="BI323" s="160">
        <f>IF(N323="nulová",J323,0)</f>
        <v>0</v>
      </c>
      <c r="BJ323" s="18" t="s">
        <v>151</v>
      </c>
      <c r="BK323" s="160">
        <f>ROUND(I323*H323,2)</f>
        <v>0</v>
      </c>
      <c r="BL323" s="18" t="s">
        <v>150</v>
      </c>
      <c r="BM323" s="159" t="s">
        <v>284</v>
      </c>
    </row>
    <row r="324" spans="1:65" s="13" customFormat="1" x14ac:dyDescent="0.2">
      <c r="B324" s="161"/>
      <c r="D324" s="162" t="s">
        <v>152</v>
      </c>
      <c r="E324" s="163" t="s">
        <v>1</v>
      </c>
      <c r="F324" s="164" t="s">
        <v>1590</v>
      </c>
      <c r="H324" s="165">
        <v>2.4260000000000002</v>
      </c>
      <c r="I324" s="166"/>
      <c r="L324" s="161"/>
      <c r="M324" s="167"/>
      <c r="N324" s="168"/>
      <c r="O324" s="168"/>
      <c r="P324" s="168"/>
      <c r="Q324" s="168"/>
      <c r="R324" s="168"/>
      <c r="S324" s="168"/>
      <c r="T324" s="169"/>
      <c r="AT324" s="163" t="s">
        <v>152</v>
      </c>
      <c r="AU324" s="163" t="s">
        <v>151</v>
      </c>
      <c r="AV324" s="13" t="s">
        <v>151</v>
      </c>
      <c r="AW324" s="13" t="s">
        <v>31</v>
      </c>
      <c r="AX324" s="13" t="s">
        <v>75</v>
      </c>
      <c r="AY324" s="163" t="s">
        <v>143</v>
      </c>
    </row>
    <row r="325" spans="1:65" s="13" customFormat="1" x14ac:dyDescent="0.2">
      <c r="B325" s="161"/>
      <c r="D325" s="162" t="s">
        <v>152</v>
      </c>
      <c r="E325" s="163" t="s">
        <v>1</v>
      </c>
      <c r="F325" s="164" t="s">
        <v>1591</v>
      </c>
      <c r="H325" s="165">
        <v>2.4260000000000002</v>
      </c>
      <c r="I325" s="166"/>
      <c r="L325" s="161"/>
      <c r="M325" s="167"/>
      <c r="N325" s="168"/>
      <c r="O325" s="168"/>
      <c r="P325" s="168"/>
      <c r="Q325" s="168"/>
      <c r="R325" s="168"/>
      <c r="S325" s="168"/>
      <c r="T325" s="169"/>
      <c r="AT325" s="163" t="s">
        <v>152</v>
      </c>
      <c r="AU325" s="163" t="s">
        <v>151</v>
      </c>
      <c r="AV325" s="13" t="s">
        <v>151</v>
      </c>
      <c r="AW325" s="13" t="s">
        <v>31</v>
      </c>
      <c r="AX325" s="13" t="s">
        <v>75</v>
      </c>
      <c r="AY325" s="163" t="s">
        <v>143</v>
      </c>
    </row>
    <row r="326" spans="1:65" s="13" customFormat="1" x14ac:dyDescent="0.2">
      <c r="B326" s="161"/>
      <c r="D326" s="162" t="s">
        <v>152</v>
      </c>
      <c r="E326" s="163" t="s">
        <v>1</v>
      </c>
      <c r="F326" s="164" t="s">
        <v>1592</v>
      </c>
      <c r="H326" s="165">
        <v>2.4260000000000002</v>
      </c>
      <c r="I326" s="166"/>
      <c r="L326" s="161"/>
      <c r="M326" s="167"/>
      <c r="N326" s="168"/>
      <c r="O326" s="168"/>
      <c r="P326" s="168"/>
      <c r="Q326" s="168"/>
      <c r="R326" s="168"/>
      <c r="S326" s="168"/>
      <c r="T326" s="169"/>
      <c r="AT326" s="163" t="s">
        <v>152</v>
      </c>
      <c r="AU326" s="163" t="s">
        <v>151</v>
      </c>
      <c r="AV326" s="13" t="s">
        <v>151</v>
      </c>
      <c r="AW326" s="13" t="s">
        <v>31</v>
      </c>
      <c r="AX326" s="13" t="s">
        <v>75</v>
      </c>
      <c r="AY326" s="163" t="s">
        <v>143</v>
      </c>
    </row>
    <row r="327" spans="1:65" s="13" customFormat="1" x14ac:dyDescent="0.2">
      <c r="B327" s="161"/>
      <c r="D327" s="162" t="s">
        <v>152</v>
      </c>
      <c r="E327" s="163" t="s">
        <v>1</v>
      </c>
      <c r="F327" s="164" t="s">
        <v>1593</v>
      </c>
      <c r="H327" s="165">
        <v>1.617</v>
      </c>
      <c r="I327" s="166"/>
      <c r="L327" s="161"/>
      <c r="M327" s="167"/>
      <c r="N327" s="168"/>
      <c r="O327" s="168"/>
      <c r="P327" s="168"/>
      <c r="Q327" s="168"/>
      <c r="R327" s="168"/>
      <c r="S327" s="168"/>
      <c r="T327" s="169"/>
      <c r="AT327" s="163" t="s">
        <v>152</v>
      </c>
      <c r="AU327" s="163" t="s">
        <v>151</v>
      </c>
      <c r="AV327" s="13" t="s">
        <v>151</v>
      </c>
      <c r="AW327" s="13" t="s">
        <v>31</v>
      </c>
      <c r="AX327" s="13" t="s">
        <v>75</v>
      </c>
      <c r="AY327" s="163" t="s">
        <v>143</v>
      </c>
    </row>
    <row r="328" spans="1:65" s="14" customFormat="1" x14ac:dyDescent="0.2">
      <c r="B328" s="170"/>
      <c r="D328" s="162" t="s">
        <v>152</v>
      </c>
      <c r="E328" s="171" t="s">
        <v>1</v>
      </c>
      <c r="F328" s="172" t="s">
        <v>154</v>
      </c>
      <c r="H328" s="173">
        <v>8.8949999999999996</v>
      </c>
      <c r="I328" s="174"/>
      <c r="L328" s="170"/>
      <c r="M328" s="175"/>
      <c r="N328" s="176"/>
      <c r="O328" s="176"/>
      <c r="P328" s="176"/>
      <c r="Q328" s="176"/>
      <c r="R328" s="176"/>
      <c r="S328" s="176"/>
      <c r="T328" s="177"/>
      <c r="AT328" s="171" t="s">
        <v>152</v>
      </c>
      <c r="AU328" s="171" t="s">
        <v>151</v>
      </c>
      <c r="AV328" s="14" t="s">
        <v>150</v>
      </c>
      <c r="AW328" s="14" t="s">
        <v>31</v>
      </c>
      <c r="AX328" s="14" t="s">
        <v>83</v>
      </c>
      <c r="AY328" s="171" t="s">
        <v>143</v>
      </c>
    </row>
    <row r="329" spans="1:65" s="2" customFormat="1" ht="24.2" customHeight="1" x14ac:dyDescent="0.2">
      <c r="A329" s="33"/>
      <c r="B329" s="146"/>
      <c r="C329" s="147" t="s">
        <v>210</v>
      </c>
      <c r="D329" s="147" t="s">
        <v>146</v>
      </c>
      <c r="E329" s="148" t="s">
        <v>1594</v>
      </c>
      <c r="F329" s="149" t="s">
        <v>1595</v>
      </c>
      <c r="G329" s="150" t="s">
        <v>157</v>
      </c>
      <c r="H329" s="151">
        <v>0.96299999999999997</v>
      </c>
      <c r="I329" s="152"/>
      <c r="J329" s="153">
        <f>ROUND(I329*H329,2)</f>
        <v>0</v>
      </c>
      <c r="K329" s="154"/>
      <c r="L329" s="34"/>
      <c r="M329" s="155" t="s">
        <v>1</v>
      </c>
      <c r="N329" s="156" t="s">
        <v>41</v>
      </c>
      <c r="O329" s="59"/>
      <c r="P329" s="157">
        <f>O329*H329</f>
        <v>0</v>
      </c>
      <c r="Q329" s="157">
        <v>0</v>
      </c>
      <c r="R329" s="157">
        <f>Q329*H329</f>
        <v>0</v>
      </c>
      <c r="S329" s="157">
        <v>0</v>
      </c>
      <c r="T329" s="158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59" t="s">
        <v>150</v>
      </c>
      <c r="AT329" s="159" t="s">
        <v>146</v>
      </c>
      <c r="AU329" s="159" t="s">
        <v>151</v>
      </c>
      <c r="AY329" s="18" t="s">
        <v>143</v>
      </c>
      <c r="BE329" s="160">
        <f>IF(N329="základná",J329,0)</f>
        <v>0</v>
      </c>
      <c r="BF329" s="160">
        <f>IF(N329="znížená",J329,0)</f>
        <v>0</v>
      </c>
      <c r="BG329" s="160">
        <f>IF(N329="zákl. prenesená",J329,0)</f>
        <v>0</v>
      </c>
      <c r="BH329" s="160">
        <f>IF(N329="zníž. prenesená",J329,0)</f>
        <v>0</v>
      </c>
      <c r="BI329" s="160">
        <f>IF(N329="nulová",J329,0)</f>
        <v>0</v>
      </c>
      <c r="BJ329" s="18" t="s">
        <v>151</v>
      </c>
      <c r="BK329" s="160">
        <f>ROUND(I329*H329,2)</f>
        <v>0</v>
      </c>
      <c r="BL329" s="18" t="s">
        <v>150</v>
      </c>
      <c r="BM329" s="159" t="s">
        <v>287</v>
      </c>
    </row>
    <row r="330" spans="1:65" s="13" customFormat="1" x14ac:dyDescent="0.2">
      <c r="B330" s="161"/>
      <c r="D330" s="162" t="s">
        <v>152</v>
      </c>
      <c r="E330" s="163" t="s">
        <v>1</v>
      </c>
      <c r="F330" s="164" t="s">
        <v>1596</v>
      </c>
      <c r="H330" s="165">
        <v>0.96299999999999997</v>
      </c>
      <c r="I330" s="166"/>
      <c r="L330" s="161"/>
      <c r="M330" s="167"/>
      <c r="N330" s="168"/>
      <c r="O330" s="168"/>
      <c r="P330" s="168"/>
      <c r="Q330" s="168"/>
      <c r="R330" s="168"/>
      <c r="S330" s="168"/>
      <c r="T330" s="169"/>
      <c r="AT330" s="163" t="s">
        <v>152</v>
      </c>
      <c r="AU330" s="163" t="s">
        <v>151</v>
      </c>
      <c r="AV330" s="13" t="s">
        <v>151</v>
      </c>
      <c r="AW330" s="13" t="s">
        <v>31</v>
      </c>
      <c r="AX330" s="13" t="s">
        <v>75</v>
      </c>
      <c r="AY330" s="163" t="s">
        <v>143</v>
      </c>
    </row>
    <row r="331" spans="1:65" s="14" customFormat="1" x14ac:dyDescent="0.2">
      <c r="B331" s="170"/>
      <c r="D331" s="162" t="s">
        <v>152</v>
      </c>
      <c r="E331" s="171" t="s">
        <v>1</v>
      </c>
      <c r="F331" s="172" t="s">
        <v>154</v>
      </c>
      <c r="H331" s="173">
        <v>0.96299999999999997</v>
      </c>
      <c r="I331" s="174"/>
      <c r="L331" s="170"/>
      <c r="M331" s="175"/>
      <c r="N331" s="176"/>
      <c r="O331" s="176"/>
      <c r="P331" s="176"/>
      <c r="Q331" s="176"/>
      <c r="R331" s="176"/>
      <c r="S331" s="176"/>
      <c r="T331" s="177"/>
      <c r="AT331" s="171" t="s">
        <v>152</v>
      </c>
      <c r="AU331" s="171" t="s">
        <v>151</v>
      </c>
      <c r="AV331" s="14" t="s">
        <v>150</v>
      </c>
      <c r="AW331" s="14" t="s">
        <v>31</v>
      </c>
      <c r="AX331" s="14" t="s">
        <v>83</v>
      </c>
      <c r="AY331" s="171" t="s">
        <v>143</v>
      </c>
    </row>
    <row r="332" spans="1:65" s="2" customFormat="1" ht="24.2" customHeight="1" x14ac:dyDescent="0.2">
      <c r="A332" s="33"/>
      <c r="B332" s="146"/>
      <c r="C332" s="147" t="s">
        <v>289</v>
      </c>
      <c r="D332" s="147" t="s">
        <v>146</v>
      </c>
      <c r="E332" s="148" t="s">
        <v>277</v>
      </c>
      <c r="F332" s="149" t="s">
        <v>278</v>
      </c>
      <c r="G332" s="150" t="s">
        <v>157</v>
      </c>
      <c r="H332" s="151">
        <v>33.095999999999997</v>
      </c>
      <c r="I332" s="152"/>
      <c r="J332" s="153">
        <f>ROUND(I332*H332,2)</f>
        <v>0</v>
      </c>
      <c r="K332" s="154"/>
      <c r="L332" s="34"/>
      <c r="M332" s="155" t="s">
        <v>1</v>
      </c>
      <c r="N332" s="156" t="s">
        <v>41</v>
      </c>
      <c r="O332" s="59"/>
      <c r="P332" s="157">
        <f>O332*H332</f>
        <v>0</v>
      </c>
      <c r="Q332" s="157">
        <v>0</v>
      </c>
      <c r="R332" s="157">
        <f>Q332*H332</f>
        <v>0</v>
      </c>
      <c r="S332" s="157">
        <v>0</v>
      </c>
      <c r="T332" s="158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59" t="s">
        <v>150</v>
      </c>
      <c r="AT332" s="159" t="s">
        <v>146</v>
      </c>
      <c r="AU332" s="159" t="s">
        <v>151</v>
      </c>
      <c r="AY332" s="18" t="s">
        <v>143</v>
      </c>
      <c r="BE332" s="160">
        <f>IF(N332="základná",J332,0)</f>
        <v>0</v>
      </c>
      <c r="BF332" s="160">
        <f>IF(N332="znížená",J332,0)</f>
        <v>0</v>
      </c>
      <c r="BG332" s="160">
        <f>IF(N332="zákl. prenesená",J332,0)</f>
        <v>0</v>
      </c>
      <c r="BH332" s="160">
        <f>IF(N332="zníž. prenesená",J332,0)</f>
        <v>0</v>
      </c>
      <c r="BI332" s="160">
        <f>IF(N332="nulová",J332,0)</f>
        <v>0</v>
      </c>
      <c r="BJ332" s="18" t="s">
        <v>151</v>
      </c>
      <c r="BK332" s="160">
        <f>ROUND(I332*H332,2)</f>
        <v>0</v>
      </c>
      <c r="BL332" s="18" t="s">
        <v>150</v>
      </c>
      <c r="BM332" s="159" t="s">
        <v>292</v>
      </c>
    </row>
    <row r="333" spans="1:65" s="13" customFormat="1" x14ac:dyDescent="0.2">
      <c r="B333" s="161"/>
      <c r="D333" s="162" t="s">
        <v>152</v>
      </c>
      <c r="E333" s="163" t="s">
        <v>1</v>
      </c>
      <c r="F333" s="164" t="s">
        <v>1597</v>
      </c>
      <c r="H333" s="165">
        <v>8.2739999999999991</v>
      </c>
      <c r="I333" s="166"/>
      <c r="L333" s="161"/>
      <c r="M333" s="167"/>
      <c r="N333" s="168"/>
      <c r="O333" s="168"/>
      <c r="P333" s="168"/>
      <c r="Q333" s="168"/>
      <c r="R333" s="168"/>
      <c r="S333" s="168"/>
      <c r="T333" s="169"/>
      <c r="AT333" s="163" t="s">
        <v>152</v>
      </c>
      <c r="AU333" s="163" t="s">
        <v>151</v>
      </c>
      <c r="AV333" s="13" t="s">
        <v>151</v>
      </c>
      <c r="AW333" s="13" t="s">
        <v>31</v>
      </c>
      <c r="AX333" s="13" t="s">
        <v>75</v>
      </c>
      <c r="AY333" s="163" t="s">
        <v>143</v>
      </c>
    </row>
    <row r="334" spans="1:65" s="13" customFormat="1" x14ac:dyDescent="0.2">
      <c r="B334" s="161"/>
      <c r="D334" s="162" t="s">
        <v>152</v>
      </c>
      <c r="E334" s="163" t="s">
        <v>1</v>
      </c>
      <c r="F334" s="164" t="s">
        <v>1598</v>
      </c>
      <c r="H334" s="165">
        <v>8.2739999999999991</v>
      </c>
      <c r="I334" s="166"/>
      <c r="L334" s="161"/>
      <c r="M334" s="167"/>
      <c r="N334" s="168"/>
      <c r="O334" s="168"/>
      <c r="P334" s="168"/>
      <c r="Q334" s="168"/>
      <c r="R334" s="168"/>
      <c r="S334" s="168"/>
      <c r="T334" s="169"/>
      <c r="AT334" s="163" t="s">
        <v>152</v>
      </c>
      <c r="AU334" s="163" t="s">
        <v>151</v>
      </c>
      <c r="AV334" s="13" t="s">
        <v>151</v>
      </c>
      <c r="AW334" s="13" t="s">
        <v>31</v>
      </c>
      <c r="AX334" s="13" t="s">
        <v>75</v>
      </c>
      <c r="AY334" s="163" t="s">
        <v>143</v>
      </c>
    </row>
    <row r="335" spans="1:65" s="13" customFormat="1" x14ac:dyDescent="0.2">
      <c r="B335" s="161"/>
      <c r="D335" s="162" t="s">
        <v>152</v>
      </c>
      <c r="E335" s="163" t="s">
        <v>1</v>
      </c>
      <c r="F335" s="164" t="s">
        <v>1599</v>
      </c>
      <c r="H335" s="165">
        <v>8.2739999999999991</v>
      </c>
      <c r="I335" s="166"/>
      <c r="L335" s="161"/>
      <c r="M335" s="167"/>
      <c r="N335" s="168"/>
      <c r="O335" s="168"/>
      <c r="P335" s="168"/>
      <c r="Q335" s="168"/>
      <c r="R335" s="168"/>
      <c r="S335" s="168"/>
      <c r="T335" s="169"/>
      <c r="AT335" s="163" t="s">
        <v>152</v>
      </c>
      <c r="AU335" s="163" t="s">
        <v>151</v>
      </c>
      <c r="AV335" s="13" t="s">
        <v>151</v>
      </c>
      <c r="AW335" s="13" t="s">
        <v>31</v>
      </c>
      <c r="AX335" s="13" t="s">
        <v>75</v>
      </c>
      <c r="AY335" s="163" t="s">
        <v>143</v>
      </c>
    </row>
    <row r="336" spans="1:65" s="13" customFormat="1" x14ac:dyDescent="0.2">
      <c r="B336" s="161"/>
      <c r="D336" s="162" t="s">
        <v>152</v>
      </c>
      <c r="E336" s="163" t="s">
        <v>1</v>
      </c>
      <c r="F336" s="164" t="s">
        <v>1600</v>
      </c>
      <c r="H336" s="165">
        <v>8.2739999999999991</v>
      </c>
      <c r="I336" s="166"/>
      <c r="L336" s="161"/>
      <c r="M336" s="167"/>
      <c r="N336" s="168"/>
      <c r="O336" s="168"/>
      <c r="P336" s="168"/>
      <c r="Q336" s="168"/>
      <c r="R336" s="168"/>
      <c r="S336" s="168"/>
      <c r="T336" s="169"/>
      <c r="AT336" s="163" t="s">
        <v>152</v>
      </c>
      <c r="AU336" s="163" t="s">
        <v>151</v>
      </c>
      <c r="AV336" s="13" t="s">
        <v>151</v>
      </c>
      <c r="AW336" s="13" t="s">
        <v>31</v>
      </c>
      <c r="AX336" s="13" t="s">
        <v>75</v>
      </c>
      <c r="AY336" s="163" t="s">
        <v>143</v>
      </c>
    </row>
    <row r="337" spans="1:65" s="14" customFormat="1" x14ac:dyDescent="0.2">
      <c r="B337" s="170"/>
      <c r="D337" s="162" t="s">
        <v>152</v>
      </c>
      <c r="E337" s="171" t="s">
        <v>1</v>
      </c>
      <c r="F337" s="172" t="s">
        <v>154</v>
      </c>
      <c r="H337" s="173">
        <v>33.095999999999997</v>
      </c>
      <c r="I337" s="174"/>
      <c r="L337" s="170"/>
      <c r="M337" s="175"/>
      <c r="N337" s="176"/>
      <c r="O337" s="176"/>
      <c r="P337" s="176"/>
      <c r="Q337" s="176"/>
      <c r="R337" s="176"/>
      <c r="S337" s="176"/>
      <c r="T337" s="177"/>
      <c r="AT337" s="171" t="s">
        <v>152</v>
      </c>
      <c r="AU337" s="171" t="s">
        <v>151</v>
      </c>
      <c r="AV337" s="14" t="s">
        <v>150</v>
      </c>
      <c r="AW337" s="14" t="s">
        <v>31</v>
      </c>
      <c r="AX337" s="14" t="s">
        <v>83</v>
      </c>
      <c r="AY337" s="171" t="s">
        <v>143</v>
      </c>
    </row>
    <row r="338" spans="1:65" s="2" customFormat="1" ht="14.45" customHeight="1" x14ac:dyDescent="0.2">
      <c r="A338" s="33"/>
      <c r="B338" s="146"/>
      <c r="C338" s="147" t="s">
        <v>214</v>
      </c>
      <c r="D338" s="147" t="s">
        <v>146</v>
      </c>
      <c r="E338" s="148" t="s">
        <v>282</v>
      </c>
      <c r="F338" s="149" t="s">
        <v>283</v>
      </c>
      <c r="G338" s="150" t="s">
        <v>157</v>
      </c>
      <c r="H338" s="151">
        <v>24.7</v>
      </c>
      <c r="I338" s="152"/>
      <c r="J338" s="153">
        <f>ROUND(I338*H338,2)</f>
        <v>0</v>
      </c>
      <c r="K338" s="154"/>
      <c r="L338" s="34"/>
      <c r="M338" s="155" t="s">
        <v>1</v>
      </c>
      <c r="N338" s="156" t="s">
        <v>41</v>
      </c>
      <c r="O338" s="59"/>
      <c r="P338" s="157">
        <f>O338*H338</f>
        <v>0</v>
      </c>
      <c r="Q338" s="157">
        <v>0</v>
      </c>
      <c r="R338" s="157">
        <f>Q338*H338</f>
        <v>0</v>
      </c>
      <c r="S338" s="157">
        <v>0</v>
      </c>
      <c r="T338" s="158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59" t="s">
        <v>150</v>
      </c>
      <c r="AT338" s="159" t="s">
        <v>146</v>
      </c>
      <c r="AU338" s="159" t="s">
        <v>151</v>
      </c>
      <c r="AY338" s="18" t="s">
        <v>143</v>
      </c>
      <c r="BE338" s="160">
        <f>IF(N338="základná",J338,0)</f>
        <v>0</v>
      </c>
      <c r="BF338" s="160">
        <f>IF(N338="znížená",J338,0)</f>
        <v>0</v>
      </c>
      <c r="BG338" s="160">
        <f>IF(N338="zákl. prenesená",J338,0)</f>
        <v>0</v>
      </c>
      <c r="BH338" s="160">
        <f>IF(N338="zníž. prenesená",J338,0)</f>
        <v>0</v>
      </c>
      <c r="BI338" s="160">
        <f>IF(N338="nulová",J338,0)</f>
        <v>0</v>
      </c>
      <c r="BJ338" s="18" t="s">
        <v>151</v>
      </c>
      <c r="BK338" s="160">
        <f>ROUND(I338*H338,2)</f>
        <v>0</v>
      </c>
      <c r="BL338" s="18" t="s">
        <v>150</v>
      </c>
      <c r="BM338" s="159" t="s">
        <v>296</v>
      </c>
    </row>
    <row r="339" spans="1:65" s="13" customFormat="1" x14ac:dyDescent="0.2">
      <c r="B339" s="161"/>
      <c r="D339" s="162" t="s">
        <v>152</v>
      </c>
      <c r="E339" s="163" t="s">
        <v>1</v>
      </c>
      <c r="F339" s="164" t="s">
        <v>1571</v>
      </c>
      <c r="H339" s="165">
        <v>1.3</v>
      </c>
      <c r="I339" s="166"/>
      <c r="L339" s="161"/>
      <c r="M339" s="167"/>
      <c r="N339" s="168"/>
      <c r="O339" s="168"/>
      <c r="P339" s="168"/>
      <c r="Q339" s="168"/>
      <c r="R339" s="168"/>
      <c r="S339" s="168"/>
      <c r="T339" s="169"/>
      <c r="AT339" s="163" t="s">
        <v>152</v>
      </c>
      <c r="AU339" s="163" t="s">
        <v>151</v>
      </c>
      <c r="AV339" s="13" t="s">
        <v>151</v>
      </c>
      <c r="AW339" s="13" t="s">
        <v>31</v>
      </c>
      <c r="AX339" s="13" t="s">
        <v>75</v>
      </c>
      <c r="AY339" s="163" t="s">
        <v>143</v>
      </c>
    </row>
    <row r="340" spans="1:65" s="13" customFormat="1" x14ac:dyDescent="0.2">
      <c r="B340" s="161"/>
      <c r="D340" s="162" t="s">
        <v>152</v>
      </c>
      <c r="E340" s="163" t="s">
        <v>1</v>
      </c>
      <c r="F340" s="164" t="s">
        <v>1572</v>
      </c>
      <c r="H340" s="165">
        <v>1.3</v>
      </c>
      <c r="I340" s="166"/>
      <c r="L340" s="161"/>
      <c r="M340" s="167"/>
      <c r="N340" s="168"/>
      <c r="O340" s="168"/>
      <c r="P340" s="168"/>
      <c r="Q340" s="168"/>
      <c r="R340" s="168"/>
      <c r="S340" s="168"/>
      <c r="T340" s="169"/>
      <c r="AT340" s="163" t="s">
        <v>152</v>
      </c>
      <c r="AU340" s="163" t="s">
        <v>151</v>
      </c>
      <c r="AV340" s="13" t="s">
        <v>151</v>
      </c>
      <c r="AW340" s="13" t="s">
        <v>31</v>
      </c>
      <c r="AX340" s="13" t="s">
        <v>75</v>
      </c>
      <c r="AY340" s="163" t="s">
        <v>143</v>
      </c>
    </row>
    <row r="341" spans="1:65" s="13" customFormat="1" x14ac:dyDescent="0.2">
      <c r="B341" s="161"/>
      <c r="D341" s="162" t="s">
        <v>152</v>
      </c>
      <c r="E341" s="163" t="s">
        <v>1</v>
      </c>
      <c r="F341" s="164" t="s">
        <v>1573</v>
      </c>
      <c r="H341" s="165">
        <v>1.3</v>
      </c>
      <c r="I341" s="166"/>
      <c r="L341" s="161"/>
      <c r="M341" s="167"/>
      <c r="N341" s="168"/>
      <c r="O341" s="168"/>
      <c r="P341" s="168"/>
      <c r="Q341" s="168"/>
      <c r="R341" s="168"/>
      <c r="S341" s="168"/>
      <c r="T341" s="169"/>
      <c r="AT341" s="163" t="s">
        <v>152</v>
      </c>
      <c r="AU341" s="163" t="s">
        <v>151</v>
      </c>
      <c r="AV341" s="13" t="s">
        <v>151</v>
      </c>
      <c r="AW341" s="13" t="s">
        <v>31</v>
      </c>
      <c r="AX341" s="13" t="s">
        <v>75</v>
      </c>
      <c r="AY341" s="163" t="s">
        <v>143</v>
      </c>
    </row>
    <row r="342" spans="1:65" s="13" customFormat="1" x14ac:dyDescent="0.2">
      <c r="B342" s="161"/>
      <c r="D342" s="162" t="s">
        <v>152</v>
      </c>
      <c r="E342" s="163" t="s">
        <v>1</v>
      </c>
      <c r="F342" s="164" t="s">
        <v>1574</v>
      </c>
      <c r="H342" s="165">
        <v>2.6</v>
      </c>
      <c r="I342" s="166"/>
      <c r="L342" s="161"/>
      <c r="M342" s="167"/>
      <c r="N342" s="168"/>
      <c r="O342" s="168"/>
      <c r="P342" s="168"/>
      <c r="Q342" s="168"/>
      <c r="R342" s="168"/>
      <c r="S342" s="168"/>
      <c r="T342" s="169"/>
      <c r="AT342" s="163" t="s">
        <v>152</v>
      </c>
      <c r="AU342" s="163" t="s">
        <v>151</v>
      </c>
      <c r="AV342" s="13" t="s">
        <v>151</v>
      </c>
      <c r="AW342" s="13" t="s">
        <v>31</v>
      </c>
      <c r="AX342" s="13" t="s">
        <v>75</v>
      </c>
      <c r="AY342" s="163" t="s">
        <v>143</v>
      </c>
    </row>
    <row r="343" spans="1:65" s="15" customFormat="1" x14ac:dyDescent="0.2">
      <c r="B343" s="189"/>
      <c r="D343" s="162" t="s">
        <v>152</v>
      </c>
      <c r="E343" s="190" t="s">
        <v>1</v>
      </c>
      <c r="F343" s="191" t="s">
        <v>1538</v>
      </c>
      <c r="H343" s="192">
        <v>6.5</v>
      </c>
      <c r="I343" s="193"/>
      <c r="L343" s="189"/>
      <c r="M343" s="194"/>
      <c r="N343" s="195"/>
      <c r="O343" s="195"/>
      <c r="P343" s="195"/>
      <c r="Q343" s="195"/>
      <c r="R343" s="195"/>
      <c r="S343" s="195"/>
      <c r="T343" s="196"/>
      <c r="AT343" s="190" t="s">
        <v>152</v>
      </c>
      <c r="AU343" s="190" t="s">
        <v>151</v>
      </c>
      <c r="AV343" s="15" t="s">
        <v>144</v>
      </c>
      <c r="AW343" s="15" t="s">
        <v>31</v>
      </c>
      <c r="AX343" s="15" t="s">
        <v>75</v>
      </c>
      <c r="AY343" s="190" t="s">
        <v>143</v>
      </c>
    </row>
    <row r="344" spans="1:65" s="13" customFormat="1" x14ac:dyDescent="0.2">
      <c r="B344" s="161"/>
      <c r="D344" s="162" t="s">
        <v>152</v>
      </c>
      <c r="E344" s="163" t="s">
        <v>1</v>
      </c>
      <c r="F344" s="164" t="s">
        <v>1575</v>
      </c>
      <c r="H344" s="165">
        <v>1.3</v>
      </c>
      <c r="I344" s="166"/>
      <c r="L344" s="161"/>
      <c r="M344" s="167"/>
      <c r="N344" s="168"/>
      <c r="O344" s="168"/>
      <c r="P344" s="168"/>
      <c r="Q344" s="168"/>
      <c r="R344" s="168"/>
      <c r="S344" s="168"/>
      <c r="T344" s="169"/>
      <c r="AT344" s="163" t="s">
        <v>152</v>
      </c>
      <c r="AU344" s="163" t="s">
        <v>151</v>
      </c>
      <c r="AV344" s="13" t="s">
        <v>151</v>
      </c>
      <c r="AW344" s="13" t="s">
        <v>31</v>
      </c>
      <c r="AX344" s="13" t="s">
        <v>75</v>
      </c>
      <c r="AY344" s="163" t="s">
        <v>143</v>
      </c>
    </row>
    <row r="345" spans="1:65" s="13" customFormat="1" x14ac:dyDescent="0.2">
      <c r="B345" s="161"/>
      <c r="D345" s="162" t="s">
        <v>152</v>
      </c>
      <c r="E345" s="163" t="s">
        <v>1</v>
      </c>
      <c r="F345" s="164" t="s">
        <v>1576</v>
      </c>
      <c r="H345" s="165">
        <v>1.3</v>
      </c>
      <c r="I345" s="166"/>
      <c r="L345" s="161"/>
      <c r="M345" s="167"/>
      <c r="N345" s="168"/>
      <c r="O345" s="168"/>
      <c r="P345" s="168"/>
      <c r="Q345" s="168"/>
      <c r="R345" s="168"/>
      <c r="S345" s="168"/>
      <c r="T345" s="169"/>
      <c r="AT345" s="163" t="s">
        <v>152</v>
      </c>
      <c r="AU345" s="163" t="s">
        <v>151</v>
      </c>
      <c r="AV345" s="13" t="s">
        <v>151</v>
      </c>
      <c r="AW345" s="13" t="s">
        <v>31</v>
      </c>
      <c r="AX345" s="13" t="s">
        <v>75</v>
      </c>
      <c r="AY345" s="163" t="s">
        <v>143</v>
      </c>
    </row>
    <row r="346" spans="1:65" s="13" customFormat="1" x14ac:dyDescent="0.2">
      <c r="B346" s="161"/>
      <c r="D346" s="162" t="s">
        <v>152</v>
      </c>
      <c r="E346" s="163" t="s">
        <v>1</v>
      </c>
      <c r="F346" s="164" t="s">
        <v>1577</v>
      </c>
      <c r="H346" s="165">
        <v>1.3</v>
      </c>
      <c r="I346" s="166"/>
      <c r="L346" s="161"/>
      <c r="M346" s="167"/>
      <c r="N346" s="168"/>
      <c r="O346" s="168"/>
      <c r="P346" s="168"/>
      <c r="Q346" s="168"/>
      <c r="R346" s="168"/>
      <c r="S346" s="168"/>
      <c r="T346" s="169"/>
      <c r="AT346" s="163" t="s">
        <v>152</v>
      </c>
      <c r="AU346" s="163" t="s">
        <v>151</v>
      </c>
      <c r="AV346" s="13" t="s">
        <v>151</v>
      </c>
      <c r="AW346" s="13" t="s">
        <v>31</v>
      </c>
      <c r="AX346" s="13" t="s">
        <v>75</v>
      </c>
      <c r="AY346" s="163" t="s">
        <v>143</v>
      </c>
    </row>
    <row r="347" spans="1:65" s="13" customFormat="1" x14ac:dyDescent="0.2">
      <c r="B347" s="161"/>
      <c r="D347" s="162" t="s">
        <v>152</v>
      </c>
      <c r="E347" s="163" t="s">
        <v>1</v>
      </c>
      <c r="F347" s="164" t="s">
        <v>1578</v>
      </c>
      <c r="H347" s="165">
        <v>2.6</v>
      </c>
      <c r="I347" s="166"/>
      <c r="L347" s="161"/>
      <c r="M347" s="167"/>
      <c r="N347" s="168"/>
      <c r="O347" s="168"/>
      <c r="P347" s="168"/>
      <c r="Q347" s="168"/>
      <c r="R347" s="168"/>
      <c r="S347" s="168"/>
      <c r="T347" s="169"/>
      <c r="AT347" s="163" t="s">
        <v>152</v>
      </c>
      <c r="AU347" s="163" t="s">
        <v>151</v>
      </c>
      <c r="AV347" s="13" t="s">
        <v>151</v>
      </c>
      <c r="AW347" s="13" t="s">
        <v>31</v>
      </c>
      <c r="AX347" s="13" t="s">
        <v>75</v>
      </c>
      <c r="AY347" s="163" t="s">
        <v>143</v>
      </c>
    </row>
    <row r="348" spans="1:65" s="15" customFormat="1" x14ac:dyDescent="0.2">
      <c r="B348" s="189"/>
      <c r="D348" s="162" t="s">
        <v>152</v>
      </c>
      <c r="E348" s="190" t="s">
        <v>1</v>
      </c>
      <c r="F348" s="191" t="s">
        <v>1543</v>
      </c>
      <c r="H348" s="192">
        <v>6.5</v>
      </c>
      <c r="I348" s="193"/>
      <c r="L348" s="189"/>
      <c r="M348" s="194"/>
      <c r="N348" s="195"/>
      <c r="O348" s="195"/>
      <c r="P348" s="195"/>
      <c r="Q348" s="195"/>
      <c r="R348" s="195"/>
      <c r="S348" s="195"/>
      <c r="T348" s="196"/>
      <c r="AT348" s="190" t="s">
        <v>152</v>
      </c>
      <c r="AU348" s="190" t="s">
        <v>151</v>
      </c>
      <c r="AV348" s="15" t="s">
        <v>144</v>
      </c>
      <c r="AW348" s="15" t="s">
        <v>31</v>
      </c>
      <c r="AX348" s="15" t="s">
        <v>75</v>
      </c>
      <c r="AY348" s="190" t="s">
        <v>143</v>
      </c>
    </row>
    <row r="349" spans="1:65" s="13" customFormat="1" x14ac:dyDescent="0.2">
      <c r="B349" s="161"/>
      <c r="D349" s="162" t="s">
        <v>152</v>
      </c>
      <c r="E349" s="163" t="s">
        <v>1</v>
      </c>
      <c r="F349" s="164" t="s">
        <v>1579</v>
      </c>
      <c r="H349" s="165">
        <v>1.3</v>
      </c>
      <c r="I349" s="166"/>
      <c r="L349" s="161"/>
      <c r="M349" s="167"/>
      <c r="N349" s="168"/>
      <c r="O349" s="168"/>
      <c r="P349" s="168"/>
      <c r="Q349" s="168"/>
      <c r="R349" s="168"/>
      <c r="S349" s="168"/>
      <c r="T349" s="169"/>
      <c r="AT349" s="163" t="s">
        <v>152</v>
      </c>
      <c r="AU349" s="163" t="s">
        <v>151</v>
      </c>
      <c r="AV349" s="13" t="s">
        <v>151</v>
      </c>
      <c r="AW349" s="13" t="s">
        <v>31</v>
      </c>
      <c r="AX349" s="13" t="s">
        <v>75</v>
      </c>
      <c r="AY349" s="163" t="s">
        <v>143</v>
      </c>
    </row>
    <row r="350" spans="1:65" s="13" customFormat="1" x14ac:dyDescent="0.2">
      <c r="B350" s="161"/>
      <c r="D350" s="162" t="s">
        <v>152</v>
      </c>
      <c r="E350" s="163" t="s">
        <v>1</v>
      </c>
      <c r="F350" s="164" t="s">
        <v>1580</v>
      </c>
      <c r="H350" s="165">
        <v>1.3</v>
      </c>
      <c r="I350" s="166"/>
      <c r="L350" s="161"/>
      <c r="M350" s="167"/>
      <c r="N350" s="168"/>
      <c r="O350" s="168"/>
      <c r="P350" s="168"/>
      <c r="Q350" s="168"/>
      <c r="R350" s="168"/>
      <c r="S350" s="168"/>
      <c r="T350" s="169"/>
      <c r="AT350" s="163" t="s">
        <v>152</v>
      </c>
      <c r="AU350" s="163" t="s">
        <v>151</v>
      </c>
      <c r="AV350" s="13" t="s">
        <v>151</v>
      </c>
      <c r="AW350" s="13" t="s">
        <v>31</v>
      </c>
      <c r="AX350" s="13" t="s">
        <v>75</v>
      </c>
      <c r="AY350" s="163" t="s">
        <v>143</v>
      </c>
    </row>
    <row r="351" spans="1:65" s="13" customFormat="1" x14ac:dyDescent="0.2">
      <c r="B351" s="161"/>
      <c r="D351" s="162" t="s">
        <v>152</v>
      </c>
      <c r="E351" s="163" t="s">
        <v>1</v>
      </c>
      <c r="F351" s="164" t="s">
        <v>1581</v>
      </c>
      <c r="H351" s="165">
        <v>1.3</v>
      </c>
      <c r="I351" s="166"/>
      <c r="L351" s="161"/>
      <c r="M351" s="167"/>
      <c r="N351" s="168"/>
      <c r="O351" s="168"/>
      <c r="P351" s="168"/>
      <c r="Q351" s="168"/>
      <c r="R351" s="168"/>
      <c r="S351" s="168"/>
      <c r="T351" s="169"/>
      <c r="AT351" s="163" t="s">
        <v>152</v>
      </c>
      <c r="AU351" s="163" t="s">
        <v>151</v>
      </c>
      <c r="AV351" s="13" t="s">
        <v>151</v>
      </c>
      <c r="AW351" s="13" t="s">
        <v>31</v>
      </c>
      <c r="AX351" s="13" t="s">
        <v>75</v>
      </c>
      <c r="AY351" s="163" t="s">
        <v>143</v>
      </c>
    </row>
    <row r="352" spans="1:65" s="13" customFormat="1" x14ac:dyDescent="0.2">
      <c r="B352" s="161"/>
      <c r="D352" s="162" t="s">
        <v>152</v>
      </c>
      <c r="E352" s="163" t="s">
        <v>1</v>
      </c>
      <c r="F352" s="164" t="s">
        <v>1582</v>
      </c>
      <c r="H352" s="165">
        <v>2.6</v>
      </c>
      <c r="I352" s="166"/>
      <c r="L352" s="161"/>
      <c r="M352" s="167"/>
      <c r="N352" s="168"/>
      <c r="O352" s="168"/>
      <c r="P352" s="168"/>
      <c r="Q352" s="168"/>
      <c r="R352" s="168"/>
      <c r="S352" s="168"/>
      <c r="T352" s="169"/>
      <c r="AT352" s="163" t="s">
        <v>152</v>
      </c>
      <c r="AU352" s="163" t="s">
        <v>151</v>
      </c>
      <c r="AV352" s="13" t="s">
        <v>151</v>
      </c>
      <c r="AW352" s="13" t="s">
        <v>31</v>
      </c>
      <c r="AX352" s="13" t="s">
        <v>75</v>
      </c>
      <c r="AY352" s="163" t="s">
        <v>143</v>
      </c>
    </row>
    <row r="353" spans="1:65" s="15" customFormat="1" x14ac:dyDescent="0.2">
      <c r="B353" s="189"/>
      <c r="D353" s="162" t="s">
        <v>152</v>
      </c>
      <c r="E353" s="190" t="s">
        <v>1</v>
      </c>
      <c r="F353" s="191" t="s">
        <v>1548</v>
      </c>
      <c r="H353" s="192">
        <v>6.5</v>
      </c>
      <c r="I353" s="193"/>
      <c r="L353" s="189"/>
      <c r="M353" s="194"/>
      <c r="N353" s="195"/>
      <c r="O353" s="195"/>
      <c r="P353" s="195"/>
      <c r="Q353" s="195"/>
      <c r="R353" s="195"/>
      <c r="S353" s="195"/>
      <c r="T353" s="196"/>
      <c r="AT353" s="190" t="s">
        <v>152</v>
      </c>
      <c r="AU353" s="190" t="s">
        <v>151</v>
      </c>
      <c r="AV353" s="15" t="s">
        <v>144</v>
      </c>
      <c r="AW353" s="15" t="s">
        <v>31</v>
      </c>
      <c r="AX353" s="15" t="s">
        <v>75</v>
      </c>
      <c r="AY353" s="190" t="s">
        <v>143</v>
      </c>
    </row>
    <row r="354" spans="1:65" s="13" customFormat="1" x14ac:dyDescent="0.2">
      <c r="B354" s="161"/>
      <c r="D354" s="162" t="s">
        <v>152</v>
      </c>
      <c r="E354" s="163" t="s">
        <v>1</v>
      </c>
      <c r="F354" s="164" t="s">
        <v>1583</v>
      </c>
      <c r="H354" s="165">
        <v>1.3</v>
      </c>
      <c r="I354" s="166"/>
      <c r="L354" s="161"/>
      <c r="M354" s="167"/>
      <c r="N354" s="168"/>
      <c r="O354" s="168"/>
      <c r="P354" s="168"/>
      <c r="Q354" s="168"/>
      <c r="R354" s="168"/>
      <c r="S354" s="168"/>
      <c r="T354" s="169"/>
      <c r="AT354" s="163" t="s">
        <v>152</v>
      </c>
      <c r="AU354" s="163" t="s">
        <v>151</v>
      </c>
      <c r="AV354" s="13" t="s">
        <v>151</v>
      </c>
      <c r="AW354" s="13" t="s">
        <v>31</v>
      </c>
      <c r="AX354" s="13" t="s">
        <v>75</v>
      </c>
      <c r="AY354" s="163" t="s">
        <v>143</v>
      </c>
    </row>
    <row r="355" spans="1:65" s="13" customFormat="1" x14ac:dyDescent="0.2">
      <c r="B355" s="161"/>
      <c r="D355" s="162" t="s">
        <v>152</v>
      </c>
      <c r="E355" s="163" t="s">
        <v>1</v>
      </c>
      <c r="F355" s="164" t="s">
        <v>1584</v>
      </c>
      <c r="H355" s="165">
        <v>1.3</v>
      </c>
      <c r="I355" s="166"/>
      <c r="L355" s="161"/>
      <c r="M355" s="167"/>
      <c r="N355" s="168"/>
      <c r="O355" s="168"/>
      <c r="P355" s="168"/>
      <c r="Q355" s="168"/>
      <c r="R355" s="168"/>
      <c r="S355" s="168"/>
      <c r="T355" s="169"/>
      <c r="AT355" s="163" t="s">
        <v>152</v>
      </c>
      <c r="AU355" s="163" t="s">
        <v>151</v>
      </c>
      <c r="AV355" s="13" t="s">
        <v>151</v>
      </c>
      <c r="AW355" s="13" t="s">
        <v>31</v>
      </c>
      <c r="AX355" s="13" t="s">
        <v>75</v>
      </c>
      <c r="AY355" s="163" t="s">
        <v>143</v>
      </c>
    </row>
    <row r="356" spans="1:65" s="13" customFormat="1" x14ac:dyDescent="0.2">
      <c r="B356" s="161"/>
      <c r="D356" s="162" t="s">
        <v>152</v>
      </c>
      <c r="E356" s="163" t="s">
        <v>1</v>
      </c>
      <c r="F356" s="164" t="s">
        <v>1585</v>
      </c>
      <c r="H356" s="165">
        <v>1.3</v>
      </c>
      <c r="I356" s="166"/>
      <c r="L356" s="161"/>
      <c r="M356" s="167"/>
      <c r="N356" s="168"/>
      <c r="O356" s="168"/>
      <c r="P356" s="168"/>
      <c r="Q356" s="168"/>
      <c r="R356" s="168"/>
      <c r="S356" s="168"/>
      <c r="T356" s="169"/>
      <c r="AT356" s="163" t="s">
        <v>152</v>
      </c>
      <c r="AU356" s="163" t="s">
        <v>151</v>
      </c>
      <c r="AV356" s="13" t="s">
        <v>151</v>
      </c>
      <c r="AW356" s="13" t="s">
        <v>31</v>
      </c>
      <c r="AX356" s="13" t="s">
        <v>75</v>
      </c>
      <c r="AY356" s="163" t="s">
        <v>143</v>
      </c>
    </row>
    <row r="357" spans="1:65" s="13" customFormat="1" x14ac:dyDescent="0.2">
      <c r="B357" s="161"/>
      <c r="D357" s="162" t="s">
        <v>152</v>
      </c>
      <c r="E357" s="163" t="s">
        <v>1</v>
      </c>
      <c r="F357" s="164" t="s">
        <v>1586</v>
      </c>
      <c r="H357" s="165">
        <v>1.3</v>
      </c>
      <c r="I357" s="166"/>
      <c r="L357" s="161"/>
      <c r="M357" s="167"/>
      <c r="N357" s="168"/>
      <c r="O357" s="168"/>
      <c r="P357" s="168"/>
      <c r="Q357" s="168"/>
      <c r="R357" s="168"/>
      <c r="S357" s="168"/>
      <c r="T357" s="169"/>
      <c r="AT357" s="163" t="s">
        <v>152</v>
      </c>
      <c r="AU357" s="163" t="s">
        <v>151</v>
      </c>
      <c r="AV357" s="13" t="s">
        <v>151</v>
      </c>
      <c r="AW357" s="13" t="s">
        <v>31</v>
      </c>
      <c r="AX357" s="13" t="s">
        <v>75</v>
      </c>
      <c r="AY357" s="163" t="s">
        <v>143</v>
      </c>
    </row>
    <row r="358" spans="1:65" s="15" customFormat="1" x14ac:dyDescent="0.2">
      <c r="B358" s="189"/>
      <c r="D358" s="162" t="s">
        <v>152</v>
      </c>
      <c r="E358" s="190" t="s">
        <v>1</v>
      </c>
      <c r="F358" s="191" t="s">
        <v>1553</v>
      </c>
      <c r="H358" s="192">
        <v>5.2</v>
      </c>
      <c r="I358" s="193"/>
      <c r="L358" s="189"/>
      <c r="M358" s="194"/>
      <c r="N358" s="195"/>
      <c r="O358" s="195"/>
      <c r="P358" s="195"/>
      <c r="Q358" s="195"/>
      <c r="R358" s="195"/>
      <c r="S358" s="195"/>
      <c r="T358" s="196"/>
      <c r="AT358" s="190" t="s">
        <v>152</v>
      </c>
      <c r="AU358" s="190" t="s">
        <v>151</v>
      </c>
      <c r="AV358" s="15" t="s">
        <v>144</v>
      </c>
      <c r="AW358" s="15" t="s">
        <v>31</v>
      </c>
      <c r="AX358" s="15" t="s">
        <v>75</v>
      </c>
      <c r="AY358" s="190" t="s">
        <v>143</v>
      </c>
    </row>
    <row r="359" spans="1:65" s="14" customFormat="1" x14ac:dyDescent="0.2">
      <c r="B359" s="170"/>
      <c r="D359" s="162" t="s">
        <v>152</v>
      </c>
      <c r="E359" s="171" t="s">
        <v>1</v>
      </c>
      <c r="F359" s="172" t="s">
        <v>154</v>
      </c>
      <c r="H359" s="173">
        <v>24.7</v>
      </c>
      <c r="I359" s="174"/>
      <c r="L359" s="170"/>
      <c r="M359" s="175"/>
      <c r="N359" s="176"/>
      <c r="O359" s="176"/>
      <c r="P359" s="176"/>
      <c r="Q359" s="176"/>
      <c r="R359" s="176"/>
      <c r="S359" s="176"/>
      <c r="T359" s="177"/>
      <c r="AT359" s="171" t="s">
        <v>152</v>
      </c>
      <c r="AU359" s="171" t="s">
        <v>151</v>
      </c>
      <c r="AV359" s="14" t="s">
        <v>150</v>
      </c>
      <c r="AW359" s="14" t="s">
        <v>31</v>
      </c>
      <c r="AX359" s="14" t="s">
        <v>83</v>
      </c>
      <c r="AY359" s="171" t="s">
        <v>143</v>
      </c>
    </row>
    <row r="360" spans="1:65" s="2" customFormat="1" ht="24.2" customHeight="1" x14ac:dyDescent="0.2">
      <c r="A360" s="33"/>
      <c r="B360" s="146"/>
      <c r="C360" s="147" t="s">
        <v>298</v>
      </c>
      <c r="D360" s="147" t="s">
        <v>146</v>
      </c>
      <c r="E360" s="148" t="s">
        <v>285</v>
      </c>
      <c r="F360" s="149" t="s">
        <v>286</v>
      </c>
      <c r="G360" s="150" t="s">
        <v>178</v>
      </c>
      <c r="H360" s="151">
        <v>27</v>
      </c>
      <c r="I360" s="152"/>
      <c r="J360" s="153">
        <f>ROUND(I360*H360,2)</f>
        <v>0</v>
      </c>
      <c r="K360" s="154"/>
      <c r="L360" s="34"/>
      <c r="M360" s="155" t="s">
        <v>1</v>
      </c>
      <c r="N360" s="156" t="s">
        <v>41</v>
      </c>
      <c r="O360" s="59"/>
      <c r="P360" s="157">
        <f>O360*H360</f>
        <v>0</v>
      </c>
      <c r="Q360" s="157">
        <v>0</v>
      </c>
      <c r="R360" s="157">
        <f>Q360*H360</f>
        <v>0</v>
      </c>
      <c r="S360" s="157">
        <v>0</v>
      </c>
      <c r="T360" s="158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59" t="s">
        <v>150</v>
      </c>
      <c r="AT360" s="159" t="s">
        <v>146</v>
      </c>
      <c r="AU360" s="159" t="s">
        <v>151</v>
      </c>
      <c r="AY360" s="18" t="s">
        <v>143</v>
      </c>
      <c r="BE360" s="160">
        <f>IF(N360="základná",J360,0)</f>
        <v>0</v>
      </c>
      <c r="BF360" s="160">
        <f>IF(N360="znížená",J360,0)</f>
        <v>0</v>
      </c>
      <c r="BG360" s="160">
        <f>IF(N360="zákl. prenesená",J360,0)</f>
        <v>0</v>
      </c>
      <c r="BH360" s="160">
        <f>IF(N360="zníž. prenesená",J360,0)</f>
        <v>0</v>
      </c>
      <c r="BI360" s="160">
        <f>IF(N360="nulová",J360,0)</f>
        <v>0</v>
      </c>
      <c r="BJ360" s="18" t="s">
        <v>151</v>
      </c>
      <c r="BK360" s="160">
        <f>ROUND(I360*H360,2)</f>
        <v>0</v>
      </c>
      <c r="BL360" s="18" t="s">
        <v>150</v>
      </c>
      <c r="BM360" s="159" t="s">
        <v>301</v>
      </c>
    </row>
    <row r="361" spans="1:65" s="13" customFormat="1" x14ac:dyDescent="0.2">
      <c r="B361" s="161"/>
      <c r="D361" s="162" t="s">
        <v>152</v>
      </c>
      <c r="E361" s="163" t="s">
        <v>1</v>
      </c>
      <c r="F361" s="164" t="s">
        <v>1601</v>
      </c>
      <c r="H361" s="165">
        <v>27</v>
      </c>
      <c r="I361" s="166"/>
      <c r="L361" s="161"/>
      <c r="M361" s="167"/>
      <c r="N361" s="168"/>
      <c r="O361" s="168"/>
      <c r="P361" s="168"/>
      <c r="Q361" s="168"/>
      <c r="R361" s="168"/>
      <c r="S361" s="168"/>
      <c r="T361" s="169"/>
      <c r="AT361" s="163" t="s">
        <v>152</v>
      </c>
      <c r="AU361" s="163" t="s">
        <v>151</v>
      </c>
      <c r="AV361" s="13" t="s">
        <v>151</v>
      </c>
      <c r="AW361" s="13" t="s">
        <v>31</v>
      </c>
      <c r="AX361" s="13" t="s">
        <v>75</v>
      </c>
      <c r="AY361" s="163" t="s">
        <v>143</v>
      </c>
    </row>
    <row r="362" spans="1:65" s="14" customFormat="1" x14ac:dyDescent="0.2">
      <c r="B362" s="170"/>
      <c r="D362" s="162" t="s">
        <v>152</v>
      </c>
      <c r="E362" s="171" t="s">
        <v>1</v>
      </c>
      <c r="F362" s="172" t="s">
        <v>154</v>
      </c>
      <c r="H362" s="173">
        <v>27</v>
      </c>
      <c r="I362" s="174"/>
      <c r="L362" s="170"/>
      <c r="M362" s="175"/>
      <c r="N362" s="176"/>
      <c r="O362" s="176"/>
      <c r="P362" s="176"/>
      <c r="Q362" s="176"/>
      <c r="R362" s="176"/>
      <c r="S362" s="176"/>
      <c r="T362" s="177"/>
      <c r="AT362" s="171" t="s">
        <v>152</v>
      </c>
      <c r="AU362" s="171" t="s">
        <v>151</v>
      </c>
      <c r="AV362" s="14" t="s">
        <v>150</v>
      </c>
      <c r="AW362" s="14" t="s">
        <v>31</v>
      </c>
      <c r="AX362" s="14" t="s">
        <v>83</v>
      </c>
      <c r="AY362" s="171" t="s">
        <v>143</v>
      </c>
    </row>
    <row r="363" spans="1:65" s="2" customFormat="1" ht="24.2" customHeight="1" x14ac:dyDescent="0.2">
      <c r="A363" s="33"/>
      <c r="B363" s="146"/>
      <c r="C363" s="147" t="s">
        <v>219</v>
      </c>
      <c r="D363" s="147" t="s">
        <v>146</v>
      </c>
      <c r="E363" s="148" t="s">
        <v>290</v>
      </c>
      <c r="F363" s="149" t="s">
        <v>291</v>
      </c>
      <c r="G363" s="150" t="s">
        <v>178</v>
      </c>
      <c r="H363" s="151">
        <v>20</v>
      </c>
      <c r="I363" s="152"/>
      <c r="J363" s="153">
        <f>ROUND(I363*H363,2)</f>
        <v>0</v>
      </c>
      <c r="K363" s="154"/>
      <c r="L363" s="34"/>
      <c r="M363" s="155" t="s">
        <v>1</v>
      </c>
      <c r="N363" s="156" t="s">
        <v>41</v>
      </c>
      <c r="O363" s="59"/>
      <c r="P363" s="157">
        <f>O363*H363</f>
        <v>0</v>
      </c>
      <c r="Q363" s="157">
        <v>0</v>
      </c>
      <c r="R363" s="157">
        <f>Q363*H363</f>
        <v>0</v>
      </c>
      <c r="S363" s="157">
        <v>0</v>
      </c>
      <c r="T363" s="158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59" t="s">
        <v>150</v>
      </c>
      <c r="AT363" s="159" t="s">
        <v>146</v>
      </c>
      <c r="AU363" s="159" t="s">
        <v>151</v>
      </c>
      <c r="AY363" s="18" t="s">
        <v>143</v>
      </c>
      <c r="BE363" s="160">
        <f>IF(N363="základná",J363,0)</f>
        <v>0</v>
      </c>
      <c r="BF363" s="160">
        <f>IF(N363="znížená",J363,0)</f>
        <v>0</v>
      </c>
      <c r="BG363" s="160">
        <f>IF(N363="zákl. prenesená",J363,0)</f>
        <v>0</v>
      </c>
      <c r="BH363" s="160">
        <f>IF(N363="zníž. prenesená",J363,0)</f>
        <v>0</v>
      </c>
      <c r="BI363" s="160">
        <f>IF(N363="nulová",J363,0)</f>
        <v>0</v>
      </c>
      <c r="BJ363" s="18" t="s">
        <v>151</v>
      </c>
      <c r="BK363" s="160">
        <f>ROUND(I363*H363,2)</f>
        <v>0</v>
      </c>
      <c r="BL363" s="18" t="s">
        <v>150</v>
      </c>
      <c r="BM363" s="159" t="s">
        <v>305</v>
      </c>
    </row>
    <row r="364" spans="1:65" s="13" customFormat="1" x14ac:dyDescent="0.2">
      <c r="B364" s="161"/>
      <c r="D364" s="162" t="s">
        <v>152</v>
      </c>
      <c r="E364" s="163" t="s">
        <v>1</v>
      </c>
      <c r="F364" s="164" t="s">
        <v>1602</v>
      </c>
      <c r="H364" s="165">
        <v>20</v>
      </c>
      <c r="I364" s="166"/>
      <c r="L364" s="161"/>
      <c r="M364" s="167"/>
      <c r="N364" s="168"/>
      <c r="O364" s="168"/>
      <c r="P364" s="168"/>
      <c r="Q364" s="168"/>
      <c r="R364" s="168"/>
      <c r="S364" s="168"/>
      <c r="T364" s="169"/>
      <c r="AT364" s="163" t="s">
        <v>152</v>
      </c>
      <c r="AU364" s="163" t="s">
        <v>151</v>
      </c>
      <c r="AV364" s="13" t="s">
        <v>151</v>
      </c>
      <c r="AW364" s="13" t="s">
        <v>31</v>
      </c>
      <c r="AX364" s="13" t="s">
        <v>75</v>
      </c>
      <c r="AY364" s="163" t="s">
        <v>143</v>
      </c>
    </row>
    <row r="365" spans="1:65" s="14" customFormat="1" x14ac:dyDescent="0.2">
      <c r="B365" s="170"/>
      <c r="D365" s="162" t="s">
        <v>152</v>
      </c>
      <c r="E365" s="171" t="s">
        <v>1</v>
      </c>
      <c r="F365" s="172" t="s">
        <v>154</v>
      </c>
      <c r="H365" s="173">
        <v>20</v>
      </c>
      <c r="I365" s="174"/>
      <c r="L365" s="170"/>
      <c r="M365" s="175"/>
      <c r="N365" s="176"/>
      <c r="O365" s="176"/>
      <c r="P365" s="176"/>
      <c r="Q365" s="176"/>
      <c r="R365" s="176"/>
      <c r="S365" s="176"/>
      <c r="T365" s="177"/>
      <c r="AT365" s="171" t="s">
        <v>152</v>
      </c>
      <c r="AU365" s="171" t="s">
        <v>151</v>
      </c>
      <c r="AV365" s="14" t="s">
        <v>150</v>
      </c>
      <c r="AW365" s="14" t="s">
        <v>31</v>
      </c>
      <c r="AX365" s="14" t="s">
        <v>83</v>
      </c>
      <c r="AY365" s="171" t="s">
        <v>143</v>
      </c>
    </row>
    <row r="366" spans="1:65" s="2" customFormat="1" ht="24.2" customHeight="1" x14ac:dyDescent="0.2">
      <c r="A366" s="33"/>
      <c r="B366" s="146"/>
      <c r="C366" s="147" t="s">
        <v>307</v>
      </c>
      <c r="D366" s="147" t="s">
        <v>146</v>
      </c>
      <c r="E366" s="148" t="s">
        <v>294</v>
      </c>
      <c r="F366" s="149" t="s">
        <v>295</v>
      </c>
      <c r="G366" s="150" t="s">
        <v>178</v>
      </c>
      <c r="H366" s="151">
        <v>5</v>
      </c>
      <c r="I366" s="152"/>
      <c r="J366" s="153">
        <f>ROUND(I366*H366,2)</f>
        <v>0</v>
      </c>
      <c r="K366" s="154"/>
      <c r="L366" s="34"/>
      <c r="M366" s="155" t="s">
        <v>1</v>
      </c>
      <c r="N366" s="156" t="s">
        <v>41</v>
      </c>
      <c r="O366" s="59"/>
      <c r="P366" s="157">
        <f>O366*H366</f>
        <v>0</v>
      </c>
      <c r="Q366" s="157">
        <v>0</v>
      </c>
      <c r="R366" s="157">
        <f>Q366*H366</f>
        <v>0</v>
      </c>
      <c r="S366" s="157">
        <v>0</v>
      </c>
      <c r="T366" s="158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59" t="s">
        <v>150</v>
      </c>
      <c r="AT366" s="159" t="s">
        <v>146</v>
      </c>
      <c r="AU366" s="159" t="s">
        <v>151</v>
      </c>
      <c r="AY366" s="18" t="s">
        <v>143</v>
      </c>
      <c r="BE366" s="160">
        <f>IF(N366="základná",J366,0)</f>
        <v>0</v>
      </c>
      <c r="BF366" s="160">
        <f>IF(N366="znížená",J366,0)</f>
        <v>0</v>
      </c>
      <c r="BG366" s="160">
        <f>IF(N366="zákl. prenesená",J366,0)</f>
        <v>0</v>
      </c>
      <c r="BH366" s="160">
        <f>IF(N366="zníž. prenesená",J366,0)</f>
        <v>0</v>
      </c>
      <c r="BI366" s="160">
        <f>IF(N366="nulová",J366,0)</f>
        <v>0</v>
      </c>
      <c r="BJ366" s="18" t="s">
        <v>151</v>
      </c>
      <c r="BK366" s="160">
        <f>ROUND(I366*H366,2)</f>
        <v>0</v>
      </c>
      <c r="BL366" s="18" t="s">
        <v>150</v>
      </c>
      <c r="BM366" s="159" t="s">
        <v>310</v>
      </c>
    </row>
    <row r="367" spans="1:65" s="13" customFormat="1" x14ac:dyDescent="0.2">
      <c r="B367" s="161"/>
      <c r="D367" s="162" t="s">
        <v>152</v>
      </c>
      <c r="E367" s="163" t="s">
        <v>1</v>
      </c>
      <c r="F367" s="164" t="s">
        <v>1603</v>
      </c>
      <c r="H367" s="165">
        <v>5</v>
      </c>
      <c r="I367" s="166"/>
      <c r="L367" s="161"/>
      <c r="M367" s="167"/>
      <c r="N367" s="168"/>
      <c r="O367" s="168"/>
      <c r="P367" s="168"/>
      <c r="Q367" s="168"/>
      <c r="R367" s="168"/>
      <c r="S367" s="168"/>
      <c r="T367" s="169"/>
      <c r="AT367" s="163" t="s">
        <v>152</v>
      </c>
      <c r="AU367" s="163" t="s">
        <v>151</v>
      </c>
      <c r="AV367" s="13" t="s">
        <v>151</v>
      </c>
      <c r="AW367" s="13" t="s">
        <v>31</v>
      </c>
      <c r="AX367" s="13" t="s">
        <v>75</v>
      </c>
      <c r="AY367" s="163" t="s">
        <v>143</v>
      </c>
    </row>
    <row r="368" spans="1:65" s="14" customFormat="1" x14ac:dyDescent="0.2">
      <c r="B368" s="170"/>
      <c r="D368" s="162" t="s">
        <v>152</v>
      </c>
      <c r="E368" s="171" t="s">
        <v>1</v>
      </c>
      <c r="F368" s="172" t="s">
        <v>154</v>
      </c>
      <c r="H368" s="173">
        <v>5</v>
      </c>
      <c r="I368" s="174"/>
      <c r="L368" s="170"/>
      <c r="M368" s="175"/>
      <c r="N368" s="176"/>
      <c r="O368" s="176"/>
      <c r="P368" s="176"/>
      <c r="Q368" s="176"/>
      <c r="R368" s="176"/>
      <c r="S368" s="176"/>
      <c r="T368" s="177"/>
      <c r="AT368" s="171" t="s">
        <v>152</v>
      </c>
      <c r="AU368" s="171" t="s">
        <v>151</v>
      </c>
      <c r="AV368" s="14" t="s">
        <v>150</v>
      </c>
      <c r="AW368" s="14" t="s">
        <v>31</v>
      </c>
      <c r="AX368" s="14" t="s">
        <v>83</v>
      </c>
      <c r="AY368" s="171" t="s">
        <v>143</v>
      </c>
    </row>
    <row r="369" spans="1:65" s="2" customFormat="1" ht="24.2" customHeight="1" x14ac:dyDescent="0.2">
      <c r="A369" s="33"/>
      <c r="B369" s="146"/>
      <c r="C369" s="147" t="s">
        <v>223</v>
      </c>
      <c r="D369" s="147" t="s">
        <v>146</v>
      </c>
      <c r="E369" s="148" t="s">
        <v>1604</v>
      </c>
      <c r="F369" s="149" t="s">
        <v>1605</v>
      </c>
      <c r="G369" s="150" t="s">
        <v>178</v>
      </c>
      <c r="H369" s="151">
        <v>2</v>
      </c>
      <c r="I369" s="152"/>
      <c r="J369" s="153">
        <f>ROUND(I369*H369,2)</f>
        <v>0</v>
      </c>
      <c r="K369" s="154"/>
      <c r="L369" s="34"/>
      <c r="M369" s="155" t="s">
        <v>1</v>
      </c>
      <c r="N369" s="156" t="s">
        <v>41</v>
      </c>
      <c r="O369" s="59"/>
      <c r="P369" s="157">
        <f>O369*H369</f>
        <v>0</v>
      </c>
      <c r="Q369" s="157">
        <v>0</v>
      </c>
      <c r="R369" s="157">
        <f>Q369*H369</f>
        <v>0</v>
      </c>
      <c r="S369" s="157">
        <v>0</v>
      </c>
      <c r="T369" s="158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59" t="s">
        <v>150</v>
      </c>
      <c r="AT369" s="159" t="s">
        <v>146</v>
      </c>
      <c r="AU369" s="159" t="s">
        <v>151</v>
      </c>
      <c r="AY369" s="18" t="s">
        <v>143</v>
      </c>
      <c r="BE369" s="160">
        <f>IF(N369="základná",J369,0)</f>
        <v>0</v>
      </c>
      <c r="BF369" s="160">
        <f>IF(N369="znížená",J369,0)</f>
        <v>0</v>
      </c>
      <c r="BG369" s="160">
        <f>IF(N369="zákl. prenesená",J369,0)</f>
        <v>0</v>
      </c>
      <c r="BH369" s="160">
        <f>IF(N369="zníž. prenesená",J369,0)</f>
        <v>0</v>
      </c>
      <c r="BI369" s="160">
        <f>IF(N369="nulová",J369,0)</f>
        <v>0</v>
      </c>
      <c r="BJ369" s="18" t="s">
        <v>151</v>
      </c>
      <c r="BK369" s="160">
        <f>ROUND(I369*H369,2)</f>
        <v>0</v>
      </c>
      <c r="BL369" s="18" t="s">
        <v>150</v>
      </c>
      <c r="BM369" s="159" t="s">
        <v>315</v>
      </c>
    </row>
    <row r="370" spans="1:65" s="13" customFormat="1" x14ac:dyDescent="0.2">
      <c r="B370" s="161"/>
      <c r="D370" s="162" t="s">
        <v>152</v>
      </c>
      <c r="E370" s="163" t="s">
        <v>1</v>
      </c>
      <c r="F370" s="164" t="s">
        <v>1606</v>
      </c>
      <c r="H370" s="165">
        <v>2</v>
      </c>
      <c r="I370" s="166"/>
      <c r="L370" s="161"/>
      <c r="M370" s="167"/>
      <c r="N370" s="168"/>
      <c r="O370" s="168"/>
      <c r="P370" s="168"/>
      <c r="Q370" s="168"/>
      <c r="R370" s="168"/>
      <c r="S370" s="168"/>
      <c r="T370" s="169"/>
      <c r="AT370" s="163" t="s">
        <v>152</v>
      </c>
      <c r="AU370" s="163" t="s">
        <v>151</v>
      </c>
      <c r="AV370" s="13" t="s">
        <v>151</v>
      </c>
      <c r="AW370" s="13" t="s">
        <v>31</v>
      </c>
      <c r="AX370" s="13" t="s">
        <v>75</v>
      </c>
      <c r="AY370" s="163" t="s">
        <v>143</v>
      </c>
    </row>
    <row r="371" spans="1:65" s="14" customFormat="1" x14ac:dyDescent="0.2">
      <c r="B371" s="170"/>
      <c r="D371" s="162" t="s">
        <v>152</v>
      </c>
      <c r="E371" s="171" t="s">
        <v>1</v>
      </c>
      <c r="F371" s="172" t="s">
        <v>154</v>
      </c>
      <c r="H371" s="173">
        <v>2</v>
      </c>
      <c r="I371" s="174"/>
      <c r="L371" s="170"/>
      <c r="M371" s="175"/>
      <c r="N371" s="176"/>
      <c r="O371" s="176"/>
      <c r="P371" s="176"/>
      <c r="Q371" s="176"/>
      <c r="R371" s="176"/>
      <c r="S371" s="176"/>
      <c r="T371" s="177"/>
      <c r="AT371" s="171" t="s">
        <v>152</v>
      </c>
      <c r="AU371" s="171" t="s">
        <v>151</v>
      </c>
      <c r="AV371" s="14" t="s">
        <v>150</v>
      </c>
      <c r="AW371" s="14" t="s">
        <v>31</v>
      </c>
      <c r="AX371" s="14" t="s">
        <v>83</v>
      </c>
      <c r="AY371" s="171" t="s">
        <v>143</v>
      </c>
    </row>
    <row r="372" spans="1:65" s="2" customFormat="1" ht="24.2" customHeight="1" x14ac:dyDescent="0.2">
      <c r="A372" s="33"/>
      <c r="B372" s="146"/>
      <c r="C372" s="147" t="s">
        <v>317</v>
      </c>
      <c r="D372" s="147" t="s">
        <v>146</v>
      </c>
      <c r="E372" s="148" t="s">
        <v>299</v>
      </c>
      <c r="F372" s="149" t="s">
        <v>300</v>
      </c>
      <c r="G372" s="150" t="s">
        <v>178</v>
      </c>
      <c r="H372" s="151">
        <v>33</v>
      </c>
      <c r="I372" s="152"/>
      <c r="J372" s="153">
        <f>ROUND(I372*H372,2)</f>
        <v>0</v>
      </c>
      <c r="K372" s="154"/>
      <c r="L372" s="34"/>
      <c r="M372" s="155" t="s">
        <v>1</v>
      </c>
      <c r="N372" s="156" t="s">
        <v>41</v>
      </c>
      <c r="O372" s="59"/>
      <c r="P372" s="157">
        <f>O372*H372</f>
        <v>0</v>
      </c>
      <c r="Q372" s="157">
        <v>0</v>
      </c>
      <c r="R372" s="157">
        <f>Q372*H372</f>
        <v>0</v>
      </c>
      <c r="S372" s="157">
        <v>0</v>
      </c>
      <c r="T372" s="158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59" t="s">
        <v>150</v>
      </c>
      <c r="AT372" s="159" t="s">
        <v>146</v>
      </c>
      <c r="AU372" s="159" t="s">
        <v>151</v>
      </c>
      <c r="AY372" s="18" t="s">
        <v>143</v>
      </c>
      <c r="BE372" s="160">
        <f>IF(N372="základná",J372,0)</f>
        <v>0</v>
      </c>
      <c r="BF372" s="160">
        <f>IF(N372="znížená",J372,0)</f>
        <v>0</v>
      </c>
      <c r="BG372" s="160">
        <f>IF(N372="zákl. prenesená",J372,0)</f>
        <v>0</v>
      </c>
      <c r="BH372" s="160">
        <f>IF(N372="zníž. prenesená",J372,0)</f>
        <v>0</v>
      </c>
      <c r="BI372" s="160">
        <f>IF(N372="nulová",J372,0)</f>
        <v>0</v>
      </c>
      <c r="BJ372" s="18" t="s">
        <v>151</v>
      </c>
      <c r="BK372" s="160">
        <f>ROUND(I372*H372,2)</f>
        <v>0</v>
      </c>
      <c r="BL372" s="18" t="s">
        <v>150</v>
      </c>
      <c r="BM372" s="159" t="s">
        <v>320</v>
      </c>
    </row>
    <row r="373" spans="1:65" s="13" customFormat="1" x14ac:dyDescent="0.2">
      <c r="B373" s="161"/>
      <c r="D373" s="162" t="s">
        <v>152</v>
      </c>
      <c r="E373" s="163" t="s">
        <v>1</v>
      </c>
      <c r="F373" s="164" t="s">
        <v>1607</v>
      </c>
      <c r="H373" s="165">
        <v>33</v>
      </c>
      <c r="I373" s="166"/>
      <c r="L373" s="161"/>
      <c r="M373" s="167"/>
      <c r="N373" s="168"/>
      <c r="O373" s="168"/>
      <c r="P373" s="168"/>
      <c r="Q373" s="168"/>
      <c r="R373" s="168"/>
      <c r="S373" s="168"/>
      <c r="T373" s="169"/>
      <c r="AT373" s="163" t="s">
        <v>152</v>
      </c>
      <c r="AU373" s="163" t="s">
        <v>151</v>
      </c>
      <c r="AV373" s="13" t="s">
        <v>151</v>
      </c>
      <c r="AW373" s="13" t="s">
        <v>31</v>
      </c>
      <c r="AX373" s="13" t="s">
        <v>75</v>
      </c>
      <c r="AY373" s="163" t="s">
        <v>143</v>
      </c>
    </row>
    <row r="374" spans="1:65" s="14" customFormat="1" x14ac:dyDescent="0.2">
      <c r="B374" s="170"/>
      <c r="D374" s="162" t="s">
        <v>152</v>
      </c>
      <c r="E374" s="171" t="s">
        <v>1</v>
      </c>
      <c r="F374" s="172" t="s">
        <v>154</v>
      </c>
      <c r="H374" s="173">
        <v>33</v>
      </c>
      <c r="I374" s="174"/>
      <c r="L374" s="170"/>
      <c r="M374" s="175"/>
      <c r="N374" s="176"/>
      <c r="O374" s="176"/>
      <c r="P374" s="176"/>
      <c r="Q374" s="176"/>
      <c r="R374" s="176"/>
      <c r="S374" s="176"/>
      <c r="T374" s="177"/>
      <c r="AT374" s="171" t="s">
        <v>152</v>
      </c>
      <c r="AU374" s="171" t="s">
        <v>151</v>
      </c>
      <c r="AV374" s="14" t="s">
        <v>150</v>
      </c>
      <c r="AW374" s="14" t="s">
        <v>31</v>
      </c>
      <c r="AX374" s="14" t="s">
        <v>83</v>
      </c>
      <c r="AY374" s="171" t="s">
        <v>143</v>
      </c>
    </row>
    <row r="375" spans="1:65" s="2" customFormat="1" ht="24.2" customHeight="1" x14ac:dyDescent="0.2">
      <c r="A375" s="33"/>
      <c r="B375" s="146"/>
      <c r="C375" s="147" t="s">
        <v>226</v>
      </c>
      <c r="D375" s="147" t="s">
        <v>146</v>
      </c>
      <c r="E375" s="148" t="s">
        <v>303</v>
      </c>
      <c r="F375" s="149" t="s">
        <v>304</v>
      </c>
      <c r="G375" s="150" t="s">
        <v>178</v>
      </c>
      <c r="H375" s="151">
        <v>15</v>
      </c>
      <c r="I375" s="152"/>
      <c r="J375" s="153">
        <f>ROUND(I375*H375,2)</f>
        <v>0</v>
      </c>
      <c r="K375" s="154"/>
      <c r="L375" s="34"/>
      <c r="M375" s="155" t="s">
        <v>1</v>
      </c>
      <c r="N375" s="156" t="s">
        <v>41</v>
      </c>
      <c r="O375" s="59"/>
      <c r="P375" s="157">
        <f>O375*H375</f>
        <v>0</v>
      </c>
      <c r="Q375" s="157">
        <v>0</v>
      </c>
      <c r="R375" s="157">
        <f>Q375*H375</f>
        <v>0</v>
      </c>
      <c r="S375" s="157">
        <v>0</v>
      </c>
      <c r="T375" s="158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59" t="s">
        <v>150</v>
      </c>
      <c r="AT375" s="159" t="s">
        <v>146</v>
      </c>
      <c r="AU375" s="159" t="s">
        <v>151</v>
      </c>
      <c r="AY375" s="18" t="s">
        <v>143</v>
      </c>
      <c r="BE375" s="160">
        <f>IF(N375="základná",J375,0)</f>
        <v>0</v>
      </c>
      <c r="BF375" s="160">
        <f>IF(N375="znížená",J375,0)</f>
        <v>0</v>
      </c>
      <c r="BG375" s="160">
        <f>IF(N375="zákl. prenesená",J375,0)</f>
        <v>0</v>
      </c>
      <c r="BH375" s="160">
        <f>IF(N375="zníž. prenesená",J375,0)</f>
        <v>0</v>
      </c>
      <c r="BI375" s="160">
        <f>IF(N375="nulová",J375,0)</f>
        <v>0</v>
      </c>
      <c r="BJ375" s="18" t="s">
        <v>151</v>
      </c>
      <c r="BK375" s="160">
        <f>ROUND(I375*H375,2)</f>
        <v>0</v>
      </c>
      <c r="BL375" s="18" t="s">
        <v>150</v>
      </c>
      <c r="BM375" s="159" t="s">
        <v>324</v>
      </c>
    </row>
    <row r="376" spans="1:65" s="13" customFormat="1" x14ac:dyDescent="0.2">
      <c r="B376" s="161"/>
      <c r="D376" s="162" t="s">
        <v>152</v>
      </c>
      <c r="E376" s="163" t="s">
        <v>1</v>
      </c>
      <c r="F376" s="164" t="s">
        <v>1608</v>
      </c>
      <c r="H376" s="165">
        <v>15</v>
      </c>
      <c r="I376" s="166"/>
      <c r="L376" s="161"/>
      <c r="M376" s="167"/>
      <c r="N376" s="168"/>
      <c r="O376" s="168"/>
      <c r="P376" s="168"/>
      <c r="Q376" s="168"/>
      <c r="R376" s="168"/>
      <c r="S376" s="168"/>
      <c r="T376" s="169"/>
      <c r="AT376" s="163" t="s">
        <v>152</v>
      </c>
      <c r="AU376" s="163" t="s">
        <v>151</v>
      </c>
      <c r="AV376" s="13" t="s">
        <v>151</v>
      </c>
      <c r="AW376" s="13" t="s">
        <v>31</v>
      </c>
      <c r="AX376" s="13" t="s">
        <v>75</v>
      </c>
      <c r="AY376" s="163" t="s">
        <v>143</v>
      </c>
    </row>
    <row r="377" spans="1:65" s="14" customFormat="1" x14ac:dyDescent="0.2">
      <c r="B377" s="170"/>
      <c r="D377" s="162" t="s">
        <v>152</v>
      </c>
      <c r="E377" s="171" t="s">
        <v>1</v>
      </c>
      <c r="F377" s="172" t="s">
        <v>154</v>
      </c>
      <c r="H377" s="173">
        <v>15</v>
      </c>
      <c r="I377" s="174"/>
      <c r="L377" s="170"/>
      <c r="M377" s="175"/>
      <c r="N377" s="176"/>
      <c r="O377" s="176"/>
      <c r="P377" s="176"/>
      <c r="Q377" s="176"/>
      <c r="R377" s="176"/>
      <c r="S377" s="176"/>
      <c r="T377" s="177"/>
      <c r="AT377" s="171" t="s">
        <v>152</v>
      </c>
      <c r="AU377" s="171" t="s">
        <v>151</v>
      </c>
      <c r="AV377" s="14" t="s">
        <v>150</v>
      </c>
      <c r="AW377" s="14" t="s">
        <v>31</v>
      </c>
      <c r="AX377" s="14" t="s">
        <v>83</v>
      </c>
      <c r="AY377" s="171" t="s">
        <v>143</v>
      </c>
    </row>
    <row r="378" spans="1:65" s="2" customFormat="1" ht="24.2" customHeight="1" x14ac:dyDescent="0.2">
      <c r="A378" s="33"/>
      <c r="B378" s="146"/>
      <c r="C378" s="147" t="s">
        <v>326</v>
      </c>
      <c r="D378" s="147" t="s">
        <v>146</v>
      </c>
      <c r="E378" s="148" t="s">
        <v>308</v>
      </c>
      <c r="F378" s="149" t="s">
        <v>309</v>
      </c>
      <c r="G378" s="150" t="s">
        <v>178</v>
      </c>
      <c r="H378" s="151">
        <v>4</v>
      </c>
      <c r="I378" s="152"/>
      <c r="J378" s="153">
        <f>ROUND(I378*H378,2)</f>
        <v>0</v>
      </c>
      <c r="K378" s="154"/>
      <c r="L378" s="34"/>
      <c r="M378" s="155" t="s">
        <v>1</v>
      </c>
      <c r="N378" s="156" t="s">
        <v>41</v>
      </c>
      <c r="O378" s="59"/>
      <c r="P378" s="157">
        <f>O378*H378</f>
        <v>0</v>
      </c>
      <c r="Q378" s="157">
        <v>0</v>
      </c>
      <c r="R378" s="157">
        <f>Q378*H378</f>
        <v>0</v>
      </c>
      <c r="S378" s="157">
        <v>0</v>
      </c>
      <c r="T378" s="158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59" t="s">
        <v>150</v>
      </c>
      <c r="AT378" s="159" t="s">
        <v>146</v>
      </c>
      <c r="AU378" s="159" t="s">
        <v>151</v>
      </c>
      <c r="AY378" s="18" t="s">
        <v>143</v>
      </c>
      <c r="BE378" s="160">
        <f>IF(N378="základná",J378,0)</f>
        <v>0</v>
      </c>
      <c r="BF378" s="160">
        <f>IF(N378="znížená",J378,0)</f>
        <v>0</v>
      </c>
      <c r="BG378" s="160">
        <f>IF(N378="zákl. prenesená",J378,0)</f>
        <v>0</v>
      </c>
      <c r="BH378" s="160">
        <f>IF(N378="zníž. prenesená",J378,0)</f>
        <v>0</v>
      </c>
      <c r="BI378" s="160">
        <f>IF(N378="nulová",J378,0)</f>
        <v>0</v>
      </c>
      <c r="BJ378" s="18" t="s">
        <v>151</v>
      </c>
      <c r="BK378" s="160">
        <f>ROUND(I378*H378,2)</f>
        <v>0</v>
      </c>
      <c r="BL378" s="18" t="s">
        <v>150</v>
      </c>
      <c r="BM378" s="159" t="s">
        <v>329</v>
      </c>
    </row>
    <row r="379" spans="1:65" s="13" customFormat="1" x14ac:dyDescent="0.2">
      <c r="B379" s="161"/>
      <c r="D379" s="162" t="s">
        <v>152</v>
      </c>
      <c r="E379" s="163" t="s">
        <v>1</v>
      </c>
      <c r="F379" s="164" t="s">
        <v>1609</v>
      </c>
      <c r="H379" s="165">
        <v>4</v>
      </c>
      <c r="I379" s="166"/>
      <c r="L379" s="161"/>
      <c r="M379" s="167"/>
      <c r="N379" s="168"/>
      <c r="O379" s="168"/>
      <c r="P379" s="168"/>
      <c r="Q379" s="168"/>
      <c r="R379" s="168"/>
      <c r="S379" s="168"/>
      <c r="T379" s="169"/>
      <c r="AT379" s="163" t="s">
        <v>152</v>
      </c>
      <c r="AU379" s="163" t="s">
        <v>151</v>
      </c>
      <c r="AV379" s="13" t="s">
        <v>151</v>
      </c>
      <c r="AW379" s="13" t="s">
        <v>31</v>
      </c>
      <c r="AX379" s="13" t="s">
        <v>75</v>
      </c>
      <c r="AY379" s="163" t="s">
        <v>143</v>
      </c>
    </row>
    <row r="380" spans="1:65" s="14" customFormat="1" x14ac:dyDescent="0.2">
      <c r="B380" s="170"/>
      <c r="D380" s="162" t="s">
        <v>152</v>
      </c>
      <c r="E380" s="171" t="s">
        <v>1</v>
      </c>
      <c r="F380" s="172" t="s">
        <v>154</v>
      </c>
      <c r="H380" s="173">
        <v>4</v>
      </c>
      <c r="I380" s="174"/>
      <c r="L380" s="170"/>
      <c r="M380" s="175"/>
      <c r="N380" s="176"/>
      <c r="O380" s="176"/>
      <c r="P380" s="176"/>
      <c r="Q380" s="176"/>
      <c r="R380" s="176"/>
      <c r="S380" s="176"/>
      <c r="T380" s="177"/>
      <c r="AT380" s="171" t="s">
        <v>152</v>
      </c>
      <c r="AU380" s="171" t="s">
        <v>151</v>
      </c>
      <c r="AV380" s="14" t="s">
        <v>150</v>
      </c>
      <c r="AW380" s="14" t="s">
        <v>31</v>
      </c>
      <c r="AX380" s="14" t="s">
        <v>83</v>
      </c>
      <c r="AY380" s="171" t="s">
        <v>143</v>
      </c>
    </row>
    <row r="381" spans="1:65" s="2" customFormat="1" ht="24.2" customHeight="1" x14ac:dyDescent="0.2">
      <c r="A381" s="33"/>
      <c r="B381" s="146"/>
      <c r="C381" s="147" t="s">
        <v>231</v>
      </c>
      <c r="D381" s="147" t="s">
        <v>146</v>
      </c>
      <c r="E381" s="148" t="s">
        <v>312</v>
      </c>
      <c r="F381" s="149" t="s">
        <v>313</v>
      </c>
      <c r="G381" s="150" t="s">
        <v>314</v>
      </c>
      <c r="H381" s="151">
        <v>11.1</v>
      </c>
      <c r="I381" s="152"/>
      <c r="J381" s="153">
        <f>ROUND(I381*H381,2)</f>
        <v>0</v>
      </c>
      <c r="K381" s="154"/>
      <c r="L381" s="34"/>
      <c r="M381" s="155" t="s">
        <v>1</v>
      </c>
      <c r="N381" s="156" t="s">
        <v>41</v>
      </c>
      <c r="O381" s="59"/>
      <c r="P381" s="157">
        <f>O381*H381</f>
        <v>0</v>
      </c>
      <c r="Q381" s="157">
        <v>0</v>
      </c>
      <c r="R381" s="157">
        <f>Q381*H381</f>
        <v>0</v>
      </c>
      <c r="S381" s="157">
        <v>0</v>
      </c>
      <c r="T381" s="158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59" t="s">
        <v>150</v>
      </c>
      <c r="AT381" s="159" t="s">
        <v>146</v>
      </c>
      <c r="AU381" s="159" t="s">
        <v>151</v>
      </c>
      <c r="AY381" s="18" t="s">
        <v>143</v>
      </c>
      <c r="BE381" s="160">
        <f>IF(N381="základná",J381,0)</f>
        <v>0</v>
      </c>
      <c r="BF381" s="160">
        <f>IF(N381="znížená",J381,0)</f>
        <v>0</v>
      </c>
      <c r="BG381" s="160">
        <f>IF(N381="zákl. prenesená",J381,0)</f>
        <v>0</v>
      </c>
      <c r="BH381" s="160">
        <f>IF(N381="zníž. prenesená",J381,0)</f>
        <v>0</v>
      </c>
      <c r="BI381" s="160">
        <f>IF(N381="nulová",J381,0)</f>
        <v>0</v>
      </c>
      <c r="BJ381" s="18" t="s">
        <v>151</v>
      </c>
      <c r="BK381" s="160">
        <f>ROUND(I381*H381,2)</f>
        <v>0</v>
      </c>
      <c r="BL381" s="18" t="s">
        <v>150</v>
      </c>
      <c r="BM381" s="159" t="s">
        <v>334</v>
      </c>
    </row>
    <row r="382" spans="1:65" s="13" customFormat="1" x14ac:dyDescent="0.2">
      <c r="B382" s="161"/>
      <c r="D382" s="162" t="s">
        <v>152</v>
      </c>
      <c r="E382" s="163" t="s">
        <v>1</v>
      </c>
      <c r="F382" s="164" t="s">
        <v>1610</v>
      </c>
      <c r="H382" s="165">
        <v>11.1</v>
      </c>
      <c r="I382" s="166"/>
      <c r="L382" s="161"/>
      <c r="M382" s="167"/>
      <c r="N382" s="168"/>
      <c r="O382" s="168"/>
      <c r="P382" s="168"/>
      <c r="Q382" s="168"/>
      <c r="R382" s="168"/>
      <c r="S382" s="168"/>
      <c r="T382" s="169"/>
      <c r="AT382" s="163" t="s">
        <v>152</v>
      </c>
      <c r="AU382" s="163" t="s">
        <v>151</v>
      </c>
      <c r="AV382" s="13" t="s">
        <v>151</v>
      </c>
      <c r="AW382" s="13" t="s">
        <v>31</v>
      </c>
      <c r="AX382" s="13" t="s">
        <v>75</v>
      </c>
      <c r="AY382" s="163" t="s">
        <v>143</v>
      </c>
    </row>
    <row r="383" spans="1:65" s="14" customFormat="1" x14ac:dyDescent="0.2">
      <c r="B383" s="170"/>
      <c r="D383" s="162" t="s">
        <v>152</v>
      </c>
      <c r="E383" s="171" t="s">
        <v>1</v>
      </c>
      <c r="F383" s="172" t="s">
        <v>154</v>
      </c>
      <c r="H383" s="173">
        <v>11.1</v>
      </c>
      <c r="I383" s="174"/>
      <c r="L383" s="170"/>
      <c r="M383" s="175"/>
      <c r="N383" s="176"/>
      <c r="O383" s="176"/>
      <c r="P383" s="176"/>
      <c r="Q383" s="176"/>
      <c r="R383" s="176"/>
      <c r="S383" s="176"/>
      <c r="T383" s="177"/>
      <c r="AT383" s="171" t="s">
        <v>152</v>
      </c>
      <c r="AU383" s="171" t="s">
        <v>151</v>
      </c>
      <c r="AV383" s="14" t="s">
        <v>150</v>
      </c>
      <c r="AW383" s="14" t="s">
        <v>31</v>
      </c>
      <c r="AX383" s="14" t="s">
        <v>83</v>
      </c>
      <c r="AY383" s="171" t="s">
        <v>143</v>
      </c>
    </row>
    <row r="384" spans="1:65" s="2" customFormat="1" ht="37.9" customHeight="1" x14ac:dyDescent="0.2">
      <c r="A384" s="33"/>
      <c r="B384" s="146"/>
      <c r="C384" s="147" t="s">
        <v>335</v>
      </c>
      <c r="D384" s="147" t="s">
        <v>146</v>
      </c>
      <c r="E384" s="148" t="s">
        <v>318</v>
      </c>
      <c r="F384" s="149" t="s">
        <v>319</v>
      </c>
      <c r="G384" s="150" t="s">
        <v>314</v>
      </c>
      <c r="H384" s="151">
        <v>210</v>
      </c>
      <c r="I384" s="152"/>
      <c r="J384" s="153">
        <f>ROUND(I384*H384,2)</f>
        <v>0</v>
      </c>
      <c r="K384" s="154"/>
      <c r="L384" s="34"/>
      <c r="M384" s="155" t="s">
        <v>1</v>
      </c>
      <c r="N384" s="156" t="s">
        <v>41</v>
      </c>
      <c r="O384" s="59"/>
      <c r="P384" s="157">
        <f>O384*H384</f>
        <v>0</v>
      </c>
      <c r="Q384" s="157">
        <v>0</v>
      </c>
      <c r="R384" s="157">
        <f>Q384*H384</f>
        <v>0</v>
      </c>
      <c r="S384" s="157">
        <v>0</v>
      </c>
      <c r="T384" s="158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59" t="s">
        <v>150</v>
      </c>
      <c r="AT384" s="159" t="s">
        <v>146</v>
      </c>
      <c r="AU384" s="159" t="s">
        <v>151</v>
      </c>
      <c r="AY384" s="18" t="s">
        <v>143</v>
      </c>
      <c r="BE384" s="160">
        <f>IF(N384="základná",J384,0)</f>
        <v>0</v>
      </c>
      <c r="BF384" s="160">
        <f>IF(N384="znížená",J384,0)</f>
        <v>0</v>
      </c>
      <c r="BG384" s="160">
        <f>IF(N384="zákl. prenesená",J384,0)</f>
        <v>0</v>
      </c>
      <c r="BH384" s="160">
        <f>IF(N384="zníž. prenesená",J384,0)</f>
        <v>0</v>
      </c>
      <c r="BI384" s="160">
        <f>IF(N384="nulová",J384,0)</f>
        <v>0</v>
      </c>
      <c r="BJ384" s="18" t="s">
        <v>151</v>
      </c>
      <c r="BK384" s="160">
        <f>ROUND(I384*H384,2)</f>
        <v>0</v>
      </c>
      <c r="BL384" s="18" t="s">
        <v>150</v>
      </c>
      <c r="BM384" s="159" t="s">
        <v>338</v>
      </c>
    </row>
    <row r="385" spans="1:65" s="13" customFormat="1" x14ac:dyDescent="0.2">
      <c r="B385" s="161"/>
      <c r="D385" s="162" t="s">
        <v>152</v>
      </c>
      <c r="E385" s="163" t="s">
        <v>1</v>
      </c>
      <c r="F385" s="164" t="s">
        <v>1611</v>
      </c>
      <c r="H385" s="165">
        <v>210</v>
      </c>
      <c r="I385" s="166"/>
      <c r="L385" s="161"/>
      <c r="M385" s="167"/>
      <c r="N385" s="168"/>
      <c r="O385" s="168"/>
      <c r="P385" s="168"/>
      <c r="Q385" s="168"/>
      <c r="R385" s="168"/>
      <c r="S385" s="168"/>
      <c r="T385" s="169"/>
      <c r="AT385" s="163" t="s">
        <v>152</v>
      </c>
      <c r="AU385" s="163" t="s">
        <v>151</v>
      </c>
      <c r="AV385" s="13" t="s">
        <v>151</v>
      </c>
      <c r="AW385" s="13" t="s">
        <v>31</v>
      </c>
      <c r="AX385" s="13" t="s">
        <v>75</v>
      </c>
      <c r="AY385" s="163" t="s">
        <v>143</v>
      </c>
    </row>
    <row r="386" spans="1:65" s="14" customFormat="1" x14ac:dyDescent="0.2">
      <c r="B386" s="170"/>
      <c r="D386" s="162" t="s">
        <v>152</v>
      </c>
      <c r="E386" s="171" t="s">
        <v>1</v>
      </c>
      <c r="F386" s="172" t="s">
        <v>154</v>
      </c>
      <c r="H386" s="173">
        <v>210</v>
      </c>
      <c r="I386" s="174"/>
      <c r="L386" s="170"/>
      <c r="M386" s="175"/>
      <c r="N386" s="176"/>
      <c r="O386" s="176"/>
      <c r="P386" s="176"/>
      <c r="Q386" s="176"/>
      <c r="R386" s="176"/>
      <c r="S386" s="176"/>
      <c r="T386" s="177"/>
      <c r="AT386" s="171" t="s">
        <v>152</v>
      </c>
      <c r="AU386" s="171" t="s">
        <v>151</v>
      </c>
      <c r="AV386" s="14" t="s">
        <v>150</v>
      </c>
      <c r="AW386" s="14" t="s">
        <v>31</v>
      </c>
      <c r="AX386" s="14" t="s">
        <v>83</v>
      </c>
      <c r="AY386" s="171" t="s">
        <v>143</v>
      </c>
    </row>
    <row r="387" spans="1:65" s="2" customFormat="1" ht="37.9" customHeight="1" x14ac:dyDescent="0.2">
      <c r="A387" s="33"/>
      <c r="B387" s="146"/>
      <c r="C387" s="147" t="s">
        <v>241</v>
      </c>
      <c r="D387" s="147" t="s">
        <v>146</v>
      </c>
      <c r="E387" s="148" t="s">
        <v>322</v>
      </c>
      <c r="F387" s="149" t="s">
        <v>323</v>
      </c>
      <c r="G387" s="150" t="s">
        <v>314</v>
      </c>
      <c r="H387" s="151">
        <v>50</v>
      </c>
      <c r="I387" s="152"/>
      <c r="J387" s="153">
        <f>ROUND(I387*H387,2)</f>
        <v>0</v>
      </c>
      <c r="K387" s="154"/>
      <c r="L387" s="34"/>
      <c r="M387" s="155" t="s">
        <v>1</v>
      </c>
      <c r="N387" s="156" t="s">
        <v>41</v>
      </c>
      <c r="O387" s="59"/>
      <c r="P387" s="157">
        <f>O387*H387</f>
        <v>0</v>
      </c>
      <c r="Q387" s="157">
        <v>0</v>
      </c>
      <c r="R387" s="157">
        <f>Q387*H387</f>
        <v>0</v>
      </c>
      <c r="S387" s="157">
        <v>0</v>
      </c>
      <c r="T387" s="158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59" t="s">
        <v>150</v>
      </c>
      <c r="AT387" s="159" t="s">
        <v>146</v>
      </c>
      <c r="AU387" s="159" t="s">
        <v>151</v>
      </c>
      <c r="AY387" s="18" t="s">
        <v>143</v>
      </c>
      <c r="BE387" s="160">
        <f>IF(N387="základná",J387,0)</f>
        <v>0</v>
      </c>
      <c r="BF387" s="160">
        <f>IF(N387="znížená",J387,0)</f>
        <v>0</v>
      </c>
      <c r="BG387" s="160">
        <f>IF(N387="zákl. prenesená",J387,0)</f>
        <v>0</v>
      </c>
      <c r="BH387" s="160">
        <f>IF(N387="zníž. prenesená",J387,0)</f>
        <v>0</v>
      </c>
      <c r="BI387" s="160">
        <f>IF(N387="nulová",J387,0)</f>
        <v>0</v>
      </c>
      <c r="BJ387" s="18" t="s">
        <v>151</v>
      </c>
      <c r="BK387" s="160">
        <f>ROUND(I387*H387,2)</f>
        <v>0</v>
      </c>
      <c r="BL387" s="18" t="s">
        <v>150</v>
      </c>
      <c r="BM387" s="159" t="s">
        <v>343</v>
      </c>
    </row>
    <row r="388" spans="1:65" s="13" customFormat="1" x14ac:dyDescent="0.2">
      <c r="B388" s="161"/>
      <c r="D388" s="162" t="s">
        <v>152</v>
      </c>
      <c r="E388" s="163" t="s">
        <v>1</v>
      </c>
      <c r="F388" s="164" t="s">
        <v>1612</v>
      </c>
      <c r="H388" s="165">
        <v>50</v>
      </c>
      <c r="I388" s="166"/>
      <c r="L388" s="161"/>
      <c r="M388" s="167"/>
      <c r="N388" s="168"/>
      <c r="O388" s="168"/>
      <c r="P388" s="168"/>
      <c r="Q388" s="168"/>
      <c r="R388" s="168"/>
      <c r="S388" s="168"/>
      <c r="T388" s="169"/>
      <c r="AT388" s="163" t="s">
        <v>152</v>
      </c>
      <c r="AU388" s="163" t="s">
        <v>151</v>
      </c>
      <c r="AV388" s="13" t="s">
        <v>151</v>
      </c>
      <c r="AW388" s="13" t="s">
        <v>31</v>
      </c>
      <c r="AX388" s="13" t="s">
        <v>75</v>
      </c>
      <c r="AY388" s="163" t="s">
        <v>143</v>
      </c>
    </row>
    <row r="389" spans="1:65" s="14" customFormat="1" x14ac:dyDescent="0.2">
      <c r="B389" s="170"/>
      <c r="D389" s="162" t="s">
        <v>152</v>
      </c>
      <c r="E389" s="171" t="s">
        <v>1</v>
      </c>
      <c r="F389" s="172" t="s">
        <v>154</v>
      </c>
      <c r="H389" s="173">
        <v>50</v>
      </c>
      <c r="I389" s="174"/>
      <c r="L389" s="170"/>
      <c r="M389" s="175"/>
      <c r="N389" s="176"/>
      <c r="O389" s="176"/>
      <c r="P389" s="176"/>
      <c r="Q389" s="176"/>
      <c r="R389" s="176"/>
      <c r="S389" s="176"/>
      <c r="T389" s="177"/>
      <c r="AT389" s="171" t="s">
        <v>152</v>
      </c>
      <c r="AU389" s="171" t="s">
        <v>151</v>
      </c>
      <c r="AV389" s="14" t="s">
        <v>150</v>
      </c>
      <c r="AW389" s="14" t="s">
        <v>31</v>
      </c>
      <c r="AX389" s="14" t="s">
        <v>83</v>
      </c>
      <c r="AY389" s="171" t="s">
        <v>143</v>
      </c>
    </row>
    <row r="390" spans="1:65" s="2" customFormat="1" ht="24.2" customHeight="1" x14ac:dyDescent="0.2">
      <c r="A390" s="33"/>
      <c r="B390" s="146"/>
      <c r="C390" s="147" t="s">
        <v>344</v>
      </c>
      <c r="D390" s="147" t="s">
        <v>146</v>
      </c>
      <c r="E390" s="148" t="s">
        <v>327</v>
      </c>
      <c r="F390" s="149" t="s">
        <v>328</v>
      </c>
      <c r="G390" s="150" t="s">
        <v>314</v>
      </c>
      <c r="H390" s="151">
        <v>300</v>
      </c>
      <c r="I390" s="152"/>
      <c r="J390" s="153">
        <f>ROUND(I390*H390,2)</f>
        <v>0</v>
      </c>
      <c r="K390" s="154"/>
      <c r="L390" s="34"/>
      <c r="M390" s="155" t="s">
        <v>1</v>
      </c>
      <c r="N390" s="156" t="s">
        <v>41</v>
      </c>
      <c r="O390" s="59"/>
      <c r="P390" s="157">
        <f>O390*H390</f>
        <v>0</v>
      </c>
      <c r="Q390" s="157">
        <v>0</v>
      </c>
      <c r="R390" s="157">
        <f>Q390*H390</f>
        <v>0</v>
      </c>
      <c r="S390" s="157">
        <v>0</v>
      </c>
      <c r="T390" s="158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59" t="s">
        <v>150</v>
      </c>
      <c r="AT390" s="159" t="s">
        <v>146</v>
      </c>
      <c r="AU390" s="159" t="s">
        <v>151</v>
      </c>
      <c r="AY390" s="18" t="s">
        <v>143</v>
      </c>
      <c r="BE390" s="160">
        <f>IF(N390="základná",J390,0)</f>
        <v>0</v>
      </c>
      <c r="BF390" s="160">
        <f>IF(N390="znížená",J390,0)</f>
        <v>0</v>
      </c>
      <c r="BG390" s="160">
        <f>IF(N390="zákl. prenesená",J390,0)</f>
        <v>0</v>
      </c>
      <c r="BH390" s="160">
        <f>IF(N390="zníž. prenesená",J390,0)</f>
        <v>0</v>
      </c>
      <c r="BI390" s="160">
        <f>IF(N390="nulová",J390,0)</f>
        <v>0</v>
      </c>
      <c r="BJ390" s="18" t="s">
        <v>151</v>
      </c>
      <c r="BK390" s="160">
        <f>ROUND(I390*H390,2)</f>
        <v>0</v>
      </c>
      <c r="BL390" s="18" t="s">
        <v>150</v>
      </c>
      <c r="BM390" s="159" t="s">
        <v>347</v>
      </c>
    </row>
    <row r="391" spans="1:65" s="13" customFormat="1" x14ac:dyDescent="0.2">
      <c r="B391" s="161"/>
      <c r="D391" s="162" t="s">
        <v>152</v>
      </c>
      <c r="E391" s="163" t="s">
        <v>1</v>
      </c>
      <c r="F391" s="164" t="s">
        <v>1613</v>
      </c>
      <c r="H391" s="165">
        <v>300</v>
      </c>
      <c r="I391" s="166"/>
      <c r="L391" s="161"/>
      <c r="M391" s="167"/>
      <c r="N391" s="168"/>
      <c r="O391" s="168"/>
      <c r="P391" s="168"/>
      <c r="Q391" s="168"/>
      <c r="R391" s="168"/>
      <c r="S391" s="168"/>
      <c r="T391" s="169"/>
      <c r="AT391" s="163" t="s">
        <v>152</v>
      </c>
      <c r="AU391" s="163" t="s">
        <v>151</v>
      </c>
      <c r="AV391" s="13" t="s">
        <v>151</v>
      </c>
      <c r="AW391" s="13" t="s">
        <v>31</v>
      </c>
      <c r="AX391" s="13" t="s">
        <v>75</v>
      </c>
      <c r="AY391" s="163" t="s">
        <v>143</v>
      </c>
    </row>
    <row r="392" spans="1:65" s="14" customFormat="1" x14ac:dyDescent="0.2">
      <c r="B392" s="170"/>
      <c r="D392" s="162" t="s">
        <v>152</v>
      </c>
      <c r="E392" s="171" t="s">
        <v>1</v>
      </c>
      <c r="F392" s="172" t="s">
        <v>154</v>
      </c>
      <c r="H392" s="173">
        <v>300</v>
      </c>
      <c r="I392" s="174"/>
      <c r="L392" s="170"/>
      <c r="M392" s="175"/>
      <c r="N392" s="176"/>
      <c r="O392" s="176"/>
      <c r="P392" s="176"/>
      <c r="Q392" s="176"/>
      <c r="R392" s="176"/>
      <c r="S392" s="176"/>
      <c r="T392" s="177"/>
      <c r="AT392" s="171" t="s">
        <v>152</v>
      </c>
      <c r="AU392" s="171" t="s">
        <v>151</v>
      </c>
      <c r="AV392" s="14" t="s">
        <v>150</v>
      </c>
      <c r="AW392" s="14" t="s">
        <v>31</v>
      </c>
      <c r="AX392" s="14" t="s">
        <v>83</v>
      </c>
      <c r="AY392" s="171" t="s">
        <v>143</v>
      </c>
    </row>
    <row r="393" spans="1:65" s="2" customFormat="1" ht="24.2" customHeight="1" x14ac:dyDescent="0.2">
      <c r="A393" s="33"/>
      <c r="B393" s="146"/>
      <c r="C393" s="147" t="s">
        <v>246</v>
      </c>
      <c r="D393" s="147" t="s">
        <v>146</v>
      </c>
      <c r="E393" s="148" t="s">
        <v>331</v>
      </c>
      <c r="F393" s="149" t="s">
        <v>332</v>
      </c>
      <c r="G393" s="150" t="s">
        <v>333</v>
      </c>
      <c r="H393" s="151">
        <v>0.08</v>
      </c>
      <c r="I393" s="152"/>
      <c r="J393" s="153">
        <f>ROUND(I393*H393,2)</f>
        <v>0</v>
      </c>
      <c r="K393" s="154"/>
      <c r="L393" s="34"/>
      <c r="M393" s="155" t="s">
        <v>1</v>
      </c>
      <c r="N393" s="156" t="s">
        <v>41</v>
      </c>
      <c r="O393" s="59"/>
      <c r="P393" s="157">
        <f>O393*H393</f>
        <v>0</v>
      </c>
      <c r="Q393" s="157">
        <v>0</v>
      </c>
      <c r="R393" s="157">
        <f>Q393*H393</f>
        <v>0</v>
      </c>
      <c r="S393" s="157">
        <v>0</v>
      </c>
      <c r="T393" s="158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59" t="s">
        <v>150</v>
      </c>
      <c r="AT393" s="159" t="s">
        <v>146</v>
      </c>
      <c r="AU393" s="159" t="s">
        <v>151</v>
      </c>
      <c r="AY393" s="18" t="s">
        <v>143</v>
      </c>
      <c r="BE393" s="160">
        <f>IF(N393="základná",J393,0)</f>
        <v>0</v>
      </c>
      <c r="BF393" s="160">
        <f>IF(N393="znížená",J393,0)</f>
        <v>0</v>
      </c>
      <c r="BG393" s="160">
        <f>IF(N393="zákl. prenesená",J393,0)</f>
        <v>0</v>
      </c>
      <c r="BH393" s="160">
        <f>IF(N393="zníž. prenesená",J393,0)</f>
        <v>0</v>
      </c>
      <c r="BI393" s="160">
        <f>IF(N393="nulová",J393,0)</f>
        <v>0</v>
      </c>
      <c r="BJ393" s="18" t="s">
        <v>151</v>
      </c>
      <c r="BK393" s="160">
        <f>ROUND(I393*H393,2)</f>
        <v>0</v>
      </c>
      <c r="BL393" s="18" t="s">
        <v>150</v>
      </c>
      <c r="BM393" s="159" t="s">
        <v>350</v>
      </c>
    </row>
    <row r="394" spans="1:65" s="2" customFormat="1" ht="24.2" customHeight="1" x14ac:dyDescent="0.2">
      <c r="A394" s="33"/>
      <c r="B394" s="146"/>
      <c r="C394" s="147" t="s">
        <v>352</v>
      </c>
      <c r="D394" s="147" t="s">
        <v>146</v>
      </c>
      <c r="E394" s="148" t="s">
        <v>336</v>
      </c>
      <c r="F394" s="149" t="s">
        <v>337</v>
      </c>
      <c r="G394" s="150" t="s">
        <v>157</v>
      </c>
      <c r="H394" s="151">
        <v>482.9</v>
      </c>
      <c r="I394" s="152"/>
      <c r="J394" s="153">
        <f>ROUND(I394*H394,2)</f>
        <v>0</v>
      </c>
      <c r="K394" s="154"/>
      <c r="L394" s="34"/>
      <c r="M394" s="155" t="s">
        <v>1</v>
      </c>
      <c r="N394" s="156" t="s">
        <v>41</v>
      </c>
      <c r="O394" s="59"/>
      <c r="P394" s="157">
        <f>O394*H394</f>
        <v>0</v>
      </c>
      <c r="Q394" s="157">
        <v>0</v>
      </c>
      <c r="R394" s="157">
        <f>Q394*H394</f>
        <v>0</v>
      </c>
      <c r="S394" s="157">
        <v>0</v>
      </c>
      <c r="T394" s="158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59" t="s">
        <v>150</v>
      </c>
      <c r="AT394" s="159" t="s">
        <v>146</v>
      </c>
      <c r="AU394" s="159" t="s">
        <v>151</v>
      </c>
      <c r="AY394" s="18" t="s">
        <v>143</v>
      </c>
      <c r="BE394" s="160">
        <f>IF(N394="základná",J394,0)</f>
        <v>0</v>
      </c>
      <c r="BF394" s="160">
        <f>IF(N394="znížená",J394,0)</f>
        <v>0</v>
      </c>
      <c r="BG394" s="160">
        <f>IF(N394="zákl. prenesená",J394,0)</f>
        <v>0</v>
      </c>
      <c r="BH394" s="160">
        <f>IF(N394="zníž. prenesená",J394,0)</f>
        <v>0</v>
      </c>
      <c r="BI394" s="160">
        <f>IF(N394="nulová",J394,0)</f>
        <v>0</v>
      </c>
      <c r="BJ394" s="18" t="s">
        <v>151</v>
      </c>
      <c r="BK394" s="160">
        <f>ROUND(I394*H394,2)</f>
        <v>0</v>
      </c>
      <c r="BL394" s="18" t="s">
        <v>150</v>
      </c>
      <c r="BM394" s="159" t="s">
        <v>355</v>
      </c>
    </row>
    <row r="395" spans="1:65" s="13" customFormat="1" x14ac:dyDescent="0.2">
      <c r="B395" s="161"/>
      <c r="D395" s="162" t="s">
        <v>152</v>
      </c>
      <c r="E395" s="163" t="s">
        <v>1</v>
      </c>
      <c r="F395" s="164" t="s">
        <v>1614</v>
      </c>
      <c r="H395" s="165">
        <v>115.2</v>
      </c>
      <c r="I395" s="166"/>
      <c r="L395" s="161"/>
      <c r="M395" s="167"/>
      <c r="N395" s="168"/>
      <c r="O395" s="168"/>
      <c r="P395" s="168"/>
      <c r="Q395" s="168"/>
      <c r="R395" s="168"/>
      <c r="S395" s="168"/>
      <c r="T395" s="169"/>
      <c r="AT395" s="163" t="s">
        <v>152</v>
      </c>
      <c r="AU395" s="163" t="s">
        <v>151</v>
      </c>
      <c r="AV395" s="13" t="s">
        <v>151</v>
      </c>
      <c r="AW395" s="13" t="s">
        <v>31</v>
      </c>
      <c r="AX395" s="13" t="s">
        <v>75</v>
      </c>
      <c r="AY395" s="163" t="s">
        <v>143</v>
      </c>
    </row>
    <row r="396" spans="1:65" s="13" customFormat="1" x14ac:dyDescent="0.2">
      <c r="B396" s="161"/>
      <c r="D396" s="162" t="s">
        <v>152</v>
      </c>
      <c r="E396" s="163" t="s">
        <v>1</v>
      </c>
      <c r="F396" s="164" t="s">
        <v>1615</v>
      </c>
      <c r="H396" s="165">
        <v>126</v>
      </c>
      <c r="I396" s="166"/>
      <c r="L396" s="161"/>
      <c r="M396" s="167"/>
      <c r="N396" s="168"/>
      <c r="O396" s="168"/>
      <c r="P396" s="168"/>
      <c r="Q396" s="168"/>
      <c r="R396" s="168"/>
      <c r="S396" s="168"/>
      <c r="T396" s="169"/>
      <c r="AT396" s="163" t="s">
        <v>152</v>
      </c>
      <c r="AU396" s="163" t="s">
        <v>151</v>
      </c>
      <c r="AV396" s="13" t="s">
        <v>151</v>
      </c>
      <c r="AW396" s="13" t="s">
        <v>31</v>
      </c>
      <c r="AX396" s="13" t="s">
        <v>75</v>
      </c>
      <c r="AY396" s="163" t="s">
        <v>143</v>
      </c>
    </row>
    <row r="397" spans="1:65" s="13" customFormat="1" x14ac:dyDescent="0.2">
      <c r="B397" s="161"/>
      <c r="D397" s="162" t="s">
        <v>152</v>
      </c>
      <c r="E397" s="163" t="s">
        <v>1</v>
      </c>
      <c r="F397" s="164" t="s">
        <v>1616</v>
      </c>
      <c r="H397" s="165">
        <v>124</v>
      </c>
      <c r="I397" s="166"/>
      <c r="L397" s="161"/>
      <c r="M397" s="167"/>
      <c r="N397" s="168"/>
      <c r="O397" s="168"/>
      <c r="P397" s="168"/>
      <c r="Q397" s="168"/>
      <c r="R397" s="168"/>
      <c r="S397" s="168"/>
      <c r="T397" s="169"/>
      <c r="AT397" s="163" t="s">
        <v>152</v>
      </c>
      <c r="AU397" s="163" t="s">
        <v>151</v>
      </c>
      <c r="AV397" s="13" t="s">
        <v>151</v>
      </c>
      <c r="AW397" s="13" t="s">
        <v>31</v>
      </c>
      <c r="AX397" s="13" t="s">
        <v>75</v>
      </c>
      <c r="AY397" s="163" t="s">
        <v>143</v>
      </c>
    </row>
    <row r="398" spans="1:65" s="13" customFormat="1" x14ac:dyDescent="0.2">
      <c r="B398" s="161"/>
      <c r="D398" s="162" t="s">
        <v>152</v>
      </c>
      <c r="E398" s="163" t="s">
        <v>1</v>
      </c>
      <c r="F398" s="164" t="s">
        <v>1617</v>
      </c>
      <c r="H398" s="165">
        <v>117.7</v>
      </c>
      <c r="I398" s="166"/>
      <c r="L398" s="161"/>
      <c r="M398" s="167"/>
      <c r="N398" s="168"/>
      <c r="O398" s="168"/>
      <c r="P398" s="168"/>
      <c r="Q398" s="168"/>
      <c r="R398" s="168"/>
      <c r="S398" s="168"/>
      <c r="T398" s="169"/>
      <c r="AT398" s="163" t="s">
        <v>152</v>
      </c>
      <c r="AU398" s="163" t="s">
        <v>151</v>
      </c>
      <c r="AV398" s="13" t="s">
        <v>151</v>
      </c>
      <c r="AW398" s="13" t="s">
        <v>31</v>
      </c>
      <c r="AX398" s="13" t="s">
        <v>75</v>
      </c>
      <c r="AY398" s="163" t="s">
        <v>143</v>
      </c>
    </row>
    <row r="399" spans="1:65" s="14" customFormat="1" x14ac:dyDescent="0.2">
      <c r="B399" s="170"/>
      <c r="D399" s="162" t="s">
        <v>152</v>
      </c>
      <c r="E399" s="171" t="s">
        <v>1</v>
      </c>
      <c r="F399" s="172" t="s">
        <v>154</v>
      </c>
      <c r="H399" s="173">
        <v>482.9</v>
      </c>
      <c r="I399" s="174"/>
      <c r="L399" s="170"/>
      <c r="M399" s="175"/>
      <c r="N399" s="176"/>
      <c r="O399" s="176"/>
      <c r="P399" s="176"/>
      <c r="Q399" s="176"/>
      <c r="R399" s="176"/>
      <c r="S399" s="176"/>
      <c r="T399" s="177"/>
      <c r="AT399" s="171" t="s">
        <v>152</v>
      </c>
      <c r="AU399" s="171" t="s">
        <v>151</v>
      </c>
      <c r="AV399" s="14" t="s">
        <v>150</v>
      </c>
      <c r="AW399" s="14" t="s">
        <v>31</v>
      </c>
      <c r="AX399" s="14" t="s">
        <v>83</v>
      </c>
      <c r="AY399" s="171" t="s">
        <v>143</v>
      </c>
    </row>
    <row r="400" spans="1:65" s="2" customFormat="1" ht="14.45" customHeight="1" x14ac:dyDescent="0.2">
      <c r="A400" s="33"/>
      <c r="B400" s="146"/>
      <c r="C400" s="147" t="s">
        <v>250</v>
      </c>
      <c r="D400" s="147" t="s">
        <v>146</v>
      </c>
      <c r="E400" s="148" t="s">
        <v>340</v>
      </c>
      <c r="F400" s="149" t="s">
        <v>341</v>
      </c>
      <c r="G400" s="150" t="s">
        <v>342</v>
      </c>
      <c r="H400" s="151">
        <v>1</v>
      </c>
      <c r="I400" s="152"/>
      <c r="J400" s="153">
        <f>ROUND(I400*H400,2)</f>
        <v>0</v>
      </c>
      <c r="K400" s="154"/>
      <c r="L400" s="34"/>
      <c r="M400" s="155" t="s">
        <v>1</v>
      </c>
      <c r="N400" s="156" t="s">
        <v>41</v>
      </c>
      <c r="O400" s="59"/>
      <c r="P400" s="157">
        <f>O400*H400</f>
        <v>0</v>
      </c>
      <c r="Q400" s="157">
        <v>0</v>
      </c>
      <c r="R400" s="157">
        <f>Q400*H400</f>
        <v>0</v>
      </c>
      <c r="S400" s="157">
        <v>0</v>
      </c>
      <c r="T400" s="158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59" t="s">
        <v>150</v>
      </c>
      <c r="AT400" s="159" t="s">
        <v>146</v>
      </c>
      <c r="AU400" s="159" t="s">
        <v>151</v>
      </c>
      <c r="AY400" s="18" t="s">
        <v>143</v>
      </c>
      <c r="BE400" s="160">
        <f>IF(N400="základná",J400,0)</f>
        <v>0</v>
      </c>
      <c r="BF400" s="160">
        <f>IF(N400="znížená",J400,0)</f>
        <v>0</v>
      </c>
      <c r="BG400" s="160">
        <f>IF(N400="zákl. prenesená",J400,0)</f>
        <v>0</v>
      </c>
      <c r="BH400" s="160">
        <f>IF(N400="zníž. prenesená",J400,0)</f>
        <v>0</v>
      </c>
      <c r="BI400" s="160">
        <f>IF(N400="nulová",J400,0)</f>
        <v>0</v>
      </c>
      <c r="BJ400" s="18" t="s">
        <v>151</v>
      </c>
      <c r="BK400" s="160">
        <f>ROUND(I400*H400,2)</f>
        <v>0</v>
      </c>
      <c r="BL400" s="18" t="s">
        <v>150</v>
      </c>
      <c r="BM400" s="159" t="s">
        <v>358</v>
      </c>
    </row>
    <row r="401" spans="1:65" s="2" customFormat="1" ht="24.2" customHeight="1" x14ac:dyDescent="0.2">
      <c r="A401" s="33"/>
      <c r="B401" s="146"/>
      <c r="C401" s="147" t="s">
        <v>360</v>
      </c>
      <c r="D401" s="147" t="s">
        <v>146</v>
      </c>
      <c r="E401" s="148" t="s">
        <v>345</v>
      </c>
      <c r="F401" s="149" t="s">
        <v>346</v>
      </c>
      <c r="G401" s="150" t="s">
        <v>333</v>
      </c>
      <c r="H401" s="151">
        <v>85.733999999999995</v>
      </c>
      <c r="I401" s="152"/>
      <c r="J401" s="153">
        <f>ROUND(I401*H401,2)</f>
        <v>0</v>
      </c>
      <c r="K401" s="154"/>
      <c r="L401" s="34"/>
      <c r="M401" s="155" t="s">
        <v>1</v>
      </c>
      <c r="N401" s="156" t="s">
        <v>41</v>
      </c>
      <c r="O401" s="59"/>
      <c r="P401" s="157">
        <f>O401*H401</f>
        <v>0</v>
      </c>
      <c r="Q401" s="157">
        <v>0</v>
      </c>
      <c r="R401" s="157">
        <f>Q401*H401</f>
        <v>0</v>
      </c>
      <c r="S401" s="157">
        <v>0</v>
      </c>
      <c r="T401" s="158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59" t="s">
        <v>150</v>
      </c>
      <c r="AT401" s="159" t="s">
        <v>146</v>
      </c>
      <c r="AU401" s="159" t="s">
        <v>151</v>
      </c>
      <c r="AY401" s="18" t="s">
        <v>143</v>
      </c>
      <c r="BE401" s="160">
        <f>IF(N401="základná",J401,0)</f>
        <v>0</v>
      </c>
      <c r="BF401" s="160">
        <f>IF(N401="znížená",J401,0)</f>
        <v>0</v>
      </c>
      <c r="BG401" s="160">
        <f>IF(N401="zákl. prenesená",J401,0)</f>
        <v>0</v>
      </c>
      <c r="BH401" s="160">
        <f>IF(N401="zníž. prenesená",J401,0)</f>
        <v>0</v>
      </c>
      <c r="BI401" s="160">
        <f>IF(N401="nulová",J401,0)</f>
        <v>0</v>
      </c>
      <c r="BJ401" s="18" t="s">
        <v>151</v>
      </c>
      <c r="BK401" s="160">
        <f>ROUND(I401*H401,2)</f>
        <v>0</v>
      </c>
      <c r="BL401" s="18" t="s">
        <v>150</v>
      </c>
      <c r="BM401" s="159" t="s">
        <v>363</v>
      </c>
    </row>
    <row r="402" spans="1:65" s="2" customFormat="1" ht="24.2" customHeight="1" x14ac:dyDescent="0.2">
      <c r="A402" s="33"/>
      <c r="B402" s="146"/>
      <c r="C402" s="147" t="s">
        <v>255</v>
      </c>
      <c r="D402" s="147" t="s">
        <v>146</v>
      </c>
      <c r="E402" s="148" t="s">
        <v>348</v>
      </c>
      <c r="F402" s="149" t="s">
        <v>349</v>
      </c>
      <c r="G402" s="150" t="s">
        <v>333</v>
      </c>
      <c r="H402" s="151">
        <v>428.67</v>
      </c>
      <c r="I402" s="152"/>
      <c r="J402" s="153">
        <f>ROUND(I402*H402,2)</f>
        <v>0</v>
      </c>
      <c r="K402" s="154"/>
      <c r="L402" s="34"/>
      <c r="M402" s="155" t="s">
        <v>1</v>
      </c>
      <c r="N402" s="156" t="s">
        <v>41</v>
      </c>
      <c r="O402" s="59"/>
      <c r="P402" s="157">
        <f>O402*H402</f>
        <v>0</v>
      </c>
      <c r="Q402" s="157">
        <v>0</v>
      </c>
      <c r="R402" s="157">
        <f>Q402*H402</f>
        <v>0</v>
      </c>
      <c r="S402" s="157">
        <v>0</v>
      </c>
      <c r="T402" s="158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59" t="s">
        <v>150</v>
      </c>
      <c r="AT402" s="159" t="s">
        <v>146</v>
      </c>
      <c r="AU402" s="159" t="s">
        <v>151</v>
      </c>
      <c r="AY402" s="18" t="s">
        <v>143</v>
      </c>
      <c r="BE402" s="160">
        <f>IF(N402="základná",J402,0)</f>
        <v>0</v>
      </c>
      <c r="BF402" s="160">
        <f>IF(N402="znížená",J402,0)</f>
        <v>0</v>
      </c>
      <c r="BG402" s="160">
        <f>IF(N402="zákl. prenesená",J402,0)</f>
        <v>0</v>
      </c>
      <c r="BH402" s="160">
        <f>IF(N402="zníž. prenesená",J402,0)</f>
        <v>0</v>
      </c>
      <c r="BI402" s="160">
        <f>IF(N402="nulová",J402,0)</f>
        <v>0</v>
      </c>
      <c r="BJ402" s="18" t="s">
        <v>151</v>
      </c>
      <c r="BK402" s="160">
        <f>ROUND(I402*H402,2)</f>
        <v>0</v>
      </c>
      <c r="BL402" s="18" t="s">
        <v>150</v>
      </c>
      <c r="BM402" s="159" t="s">
        <v>366</v>
      </c>
    </row>
    <row r="403" spans="1:65" s="13" customFormat="1" x14ac:dyDescent="0.2">
      <c r="B403" s="161"/>
      <c r="D403" s="162" t="s">
        <v>152</v>
      </c>
      <c r="E403" s="163" t="s">
        <v>1</v>
      </c>
      <c r="F403" s="164" t="s">
        <v>1618</v>
      </c>
      <c r="H403" s="165">
        <v>428.67</v>
      </c>
      <c r="I403" s="166"/>
      <c r="L403" s="161"/>
      <c r="M403" s="167"/>
      <c r="N403" s="168"/>
      <c r="O403" s="168"/>
      <c r="P403" s="168"/>
      <c r="Q403" s="168"/>
      <c r="R403" s="168"/>
      <c r="S403" s="168"/>
      <c r="T403" s="169"/>
      <c r="AT403" s="163" t="s">
        <v>152</v>
      </c>
      <c r="AU403" s="163" t="s">
        <v>151</v>
      </c>
      <c r="AV403" s="13" t="s">
        <v>151</v>
      </c>
      <c r="AW403" s="13" t="s">
        <v>31</v>
      </c>
      <c r="AX403" s="13" t="s">
        <v>75</v>
      </c>
      <c r="AY403" s="163" t="s">
        <v>143</v>
      </c>
    </row>
    <row r="404" spans="1:65" s="14" customFormat="1" x14ac:dyDescent="0.2">
      <c r="B404" s="170"/>
      <c r="D404" s="162" t="s">
        <v>152</v>
      </c>
      <c r="E404" s="171" t="s">
        <v>1</v>
      </c>
      <c r="F404" s="172" t="s">
        <v>154</v>
      </c>
      <c r="H404" s="173">
        <v>428.67</v>
      </c>
      <c r="I404" s="174"/>
      <c r="L404" s="170"/>
      <c r="M404" s="175"/>
      <c r="N404" s="176"/>
      <c r="O404" s="176"/>
      <c r="P404" s="176"/>
      <c r="Q404" s="176"/>
      <c r="R404" s="176"/>
      <c r="S404" s="176"/>
      <c r="T404" s="177"/>
      <c r="AT404" s="171" t="s">
        <v>152</v>
      </c>
      <c r="AU404" s="171" t="s">
        <v>151</v>
      </c>
      <c r="AV404" s="14" t="s">
        <v>150</v>
      </c>
      <c r="AW404" s="14" t="s">
        <v>31</v>
      </c>
      <c r="AX404" s="14" t="s">
        <v>83</v>
      </c>
      <c r="AY404" s="171" t="s">
        <v>143</v>
      </c>
    </row>
    <row r="405" spans="1:65" s="2" customFormat="1" ht="14.45" customHeight="1" x14ac:dyDescent="0.2">
      <c r="A405" s="33"/>
      <c r="B405" s="146"/>
      <c r="C405" s="147" t="s">
        <v>368</v>
      </c>
      <c r="D405" s="147" t="s">
        <v>146</v>
      </c>
      <c r="E405" s="148" t="s">
        <v>353</v>
      </c>
      <c r="F405" s="149" t="s">
        <v>354</v>
      </c>
      <c r="G405" s="150" t="s">
        <v>333</v>
      </c>
      <c r="H405" s="151">
        <v>85.733999999999995</v>
      </c>
      <c r="I405" s="152"/>
      <c r="J405" s="153">
        <f>ROUND(I405*H405,2)</f>
        <v>0</v>
      </c>
      <c r="K405" s="154"/>
      <c r="L405" s="34"/>
      <c r="M405" s="155" t="s">
        <v>1</v>
      </c>
      <c r="N405" s="156" t="s">
        <v>41</v>
      </c>
      <c r="O405" s="59"/>
      <c r="P405" s="157">
        <f>O405*H405</f>
        <v>0</v>
      </c>
      <c r="Q405" s="157">
        <v>0</v>
      </c>
      <c r="R405" s="157">
        <f>Q405*H405</f>
        <v>0</v>
      </c>
      <c r="S405" s="157">
        <v>0</v>
      </c>
      <c r="T405" s="158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59" t="s">
        <v>150</v>
      </c>
      <c r="AT405" s="159" t="s">
        <v>146</v>
      </c>
      <c r="AU405" s="159" t="s">
        <v>151</v>
      </c>
      <c r="AY405" s="18" t="s">
        <v>143</v>
      </c>
      <c r="BE405" s="160">
        <f>IF(N405="základná",J405,0)</f>
        <v>0</v>
      </c>
      <c r="BF405" s="160">
        <f>IF(N405="znížená",J405,0)</f>
        <v>0</v>
      </c>
      <c r="BG405" s="160">
        <f>IF(N405="zákl. prenesená",J405,0)</f>
        <v>0</v>
      </c>
      <c r="BH405" s="160">
        <f>IF(N405="zníž. prenesená",J405,0)</f>
        <v>0</v>
      </c>
      <c r="BI405" s="160">
        <f>IF(N405="nulová",J405,0)</f>
        <v>0</v>
      </c>
      <c r="BJ405" s="18" t="s">
        <v>151</v>
      </c>
      <c r="BK405" s="160">
        <f>ROUND(I405*H405,2)</f>
        <v>0</v>
      </c>
      <c r="BL405" s="18" t="s">
        <v>150</v>
      </c>
      <c r="BM405" s="159" t="s">
        <v>371</v>
      </c>
    </row>
    <row r="406" spans="1:65" s="2" customFormat="1" ht="24.2" customHeight="1" x14ac:dyDescent="0.2">
      <c r="A406" s="33"/>
      <c r="B406" s="146"/>
      <c r="C406" s="147" t="s">
        <v>259</v>
      </c>
      <c r="D406" s="147" t="s">
        <v>146</v>
      </c>
      <c r="E406" s="148" t="s">
        <v>356</v>
      </c>
      <c r="F406" s="149" t="s">
        <v>357</v>
      </c>
      <c r="G406" s="150" t="s">
        <v>333</v>
      </c>
      <c r="H406" s="151">
        <v>2914.9560000000001</v>
      </c>
      <c r="I406" s="152"/>
      <c r="J406" s="153">
        <f>ROUND(I406*H406,2)</f>
        <v>0</v>
      </c>
      <c r="K406" s="154"/>
      <c r="L406" s="34"/>
      <c r="M406" s="155" t="s">
        <v>1</v>
      </c>
      <c r="N406" s="156" t="s">
        <v>41</v>
      </c>
      <c r="O406" s="59"/>
      <c r="P406" s="157">
        <f>O406*H406</f>
        <v>0</v>
      </c>
      <c r="Q406" s="157">
        <v>0</v>
      </c>
      <c r="R406" s="157">
        <f>Q406*H406</f>
        <v>0</v>
      </c>
      <c r="S406" s="157">
        <v>0</v>
      </c>
      <c r="T406" s="158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59" t="s">
        <v>150</v>
      </c>
      <c r="AT406" s="159" t="s">
        <v>146</v>
      </c>
      <c r="AU406" s="159" t="s">
        <v>151</v>
      </c>
      <c r="AY406" s="18" t="s">
        <v>143</v>
      </c>
      <c r="BE406" s="160">
        <f>IF(N406="základná",J406,0)</f>
        <v>0</v>
      </c>
      <c r="BF406" s="160">
        <f>IF(N406="znížená",J406,0)</f>
        <v>0</v>
      </c>
      <c r="BG406" s="160">
        <f>IF(N406="zákl. prenesená",J406,0)</f>
        <v>0</v>
      </c>
      <c r="BH406" s="160">
        <f>IF(N406="zníž. prenesená",J406,0)</f>
        <v>0</v>
      </c>
      <c r="BI406" s="160">
        <f>IF(N406="nulová",J406,0)</f>
        <v>0</v>
      </c>
      <c r="BJ406" s="18" t="s">
        <v>151</v>
      </c>
      <c r="BK406" s="160">
        <f>ROUND(I406*H406,2)</f>
        <v>0</v>
      </c>
      <c r="BL406" s="18" t="s">
        <v>150</v>
      </c>
      <c r="BM406" s="159" t="s">
        <v>376</v>
      </c>
    </row>
    <row r="407" spans="1:65" s="13" customFormat="1" x14ac:dyDescent="0.2">
      <c r="B407" s="161"/>
      <c r="D407" s="162" t="s">
        <v>152</v>
      </c>
      <c r="E407" s="163" t="s">
        <v>1</v>
      </c>
      <c r="F407" s="164" t="s">
        <v>1619</v>
      </c>
      <c r="H407" s="165">
        <v>2914.9560000000001</v>
      </c>
      <c r="I407" s="166"/>
      <c r="L407" s="161"/>
      <c r="M407" s="167"/>
      <c r="N407" s="168"/>
      <c r="O407" s="168"/>
      <c r="P407" s="168"/>
      <c r="Q407" s="168"/>
      <c r="R407" s="168"/>
      <c r="S407" s="168"/>
      <c r="T407" s="169"/>
      <c r="AT407" s="163" t="s">
        <v>152</v>
      </c>
      <c r="AU407" s="163" t="s">
        <v>151</v>
      </c>
      <c r="AV407" s="13" t="s">
        <v>151</v>
      </c>
      <c r="AW407" s="13" t="s">
        <v>31</v>
      </c>
      <c r="AX407" s="13" t="s">
        <v>75</v>
      </c>
      <c r="AY407" s="163" t="s">
        <v>143</v>
      </c>
    </row>
    <row r="408" spans="1:65" s="14" customFormat="1" x14ac:dyDescent="0.2">
      <c r="B408" s="170"/>
      <c r="D408" s="162" t="s">
        <v>152</v>
      </c>
      <c r="E408" s="171" t="s">
        <v>1</v>
      </c>
      <c r="F408" s="172" t="s">
        <v>154</v>
      </c>
      <c r="H408" s="173">
        <v>2914.9560000000001</v>
      </c>
      <c r="I408" s="174"/>
      <c r="L408" s="170"/>
      <c r="M408" s="175"/>
      <c r="N408" s="176"/>
      <c r="O408" s="176"/>
      <c r="P408" s="176"/>
      <c r="Q408" s="176"/>
      <c r="R408" s="176"/>
      <c r="S408" s="176"/>
      <c r="T408" s="177"/>
      <c r="AT408" s="171" t="s">
        <v>152</v>
      </c>
      <c r="AU408" s="171" t="s">
        <v>151</v>
      </c>
      <c r="AV408" s="14" t="s">
        <v>150</v>
      </c>
      <c r="AW408" s="14" t="s">
        <v>31</v>
      </c>
      <c r="AX408" s="14" t="s">
        <v>83</v>
      </c>
      <c r="AY408" s="171" t="s">
        <v>143</v>
      </c>
    </row>
    <row r="409" spans="1:65" s="2" customFormat="1" ht="24.2" customHeight="1" x14ac:dyDescent="0.2">
      <c r="A409" s="33"/>
      <c r="B409" s="146"/>
      <c r="C409" s="147" t="s">
        <v>381</v>
      </c>
      <c r="D409" s="147" t="s">
        <v>146</v>
      </c>
      <c r="E409" s="148" t="s">
        <v>361</v>
      </c>
      <c r="F409" s="149" t="s">
        <v>362</v>
      </c>
      <c r="G409" s="150" t="s">
        <v>333</v>
      </c>
      <c r="H409" s="151">
        <v>85.733999999999995</v>
      </c>
      <c r="I409" s="152"/>
      <c r="J409" s="153">
        <f>ROUND(I409*H409,2)</f>
        <v>0</v>
      </c>
      <c r="K409" s="154"/>
      <c r="L409" s="34"/>
      <c r="M409" s="155" t="s">
        <v>1</v>
      </c>
      <c r="N409" s="156" t="s">
        <v>41</v>
      </c>
      <c r="O409" s="59"/>
      <c r="P409" s="157">
        <f>O409*H409</f>
        <v>0</v>
      </c>
      <c r="Q409" s="157">
        <v>0</v>
      </c>
      <c r="R409" s="157">
        <f>Q409*H409</f>
        <v>0</v>
      </c>
      <c r="S409" s="157">
        <v>0</v>
      </c>
      <c r="T409" s="158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59" t="s">
        <v>150</v>
      </c>
      <c r="AT409" s="159" t="s">
        <v>146</v>
      </c>
      <c r="AU409" s="159" t="s">
        <v>151</v>
      </c>
      <c r="AY409" s="18" t="s">
        <v>143</v>
      </c>
      <c r="BE409" s="160">
        <f>IF(N409="základná",J409,0)</f>
        <v>0</v>
      </c>
      <c r="BF409" s="160">
        <f>IF(N409="znížená",J409,0)</f>
        <v>0</v>
      </c>
      <c r="BG409" s="160">
        <f>IF(N409="zákl. prenesená",J409,0)</f>
        <v>0</v>
      </c>
      <c r="BH409" s="160">
        <f>IF(N409="zníž. prenesená",J409,0)</f>
        <v>0</v>
      </c>
      <c r="BI409" s="160">
        <f>IF(N409="nulová",J409,0)</f>
        <v>0</v>
      </c>
      <c r="BJ409" s="18" t="s">
        <v>151</v>
      </c>
      <c r="BK409" s="160">
        <f>ROUND(I409*H409,2)</f>
        <v>0</v>
      </c>
      <c r="BL409" s="18" t="s">
        <v>150</v>
      </c>
      <c r="BM409" s="159" t="s">
        <v>599</v>
      </c>
    </row>
    <row r="410" spans="1:65" s="2" customFormat="1" ht="24.2" customHeight="1" x14ac:dyDescent="0.2">
      <c r="A410" s="33"/>
      <c r="B410" s="146"/>
      <c r="C410" s="147" t="s">
        <v>264</v>
      </c>
      <c r="D410" s="147" t="s">
        <v>146</v>
      </c>
      <c r="E410" s="148" t="s">
        <v>364</v>
      </c>
      <c r="F410" s="149" t="s">
        <v>365</v>
      </c>
      <c r="G410" s="150" t="s">
        <v>333</v>
      </c>
      <c r="H410" s="151">
        <v>1628.9459999999999</v>
      </c>
      <c r="I410" s="152"/>
      <c r="J410" s="153">
        <f>ROUND(I410*H410,2)</f>
        <v>0</v>
      </c>
      <c r="K410" s="154"/>
      <c r="L410" s="34"/>
      <c r="M410" s="155" t="s">
        <v>1</v>
      </c>
      <c r="N410" s="156" t="s">
        <v>41</v>
      </c>
      <c r="O410" s="59"/>
      <c r="P410" s="157">
        <f>O410*H410</f>
        <v>0</v>
      </c>
      <c r="Q410" s="157">
        <v>0</v>
      </c>
      <c r="R410" s="157">
        <f>Q410*H410</f>
        <v>0</v>
      </c>
      <c r="S410" s="157">
        <v>0</v>
      </c>
      <c r="T410" s="158">
        <f>S410*H410</f>
        <v>0</v>
      </c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R410" s="159" t="s">
        <v>150</v>
      </c>
      <c r="AT410" s="159" t="s">
        <v>146</v>
      </c>
      <c r="AU410" s="159" t="s">
        <v>151</v>
      </c>
      <c r="AY410" s="18" t="s">
        <v>143</v>
      </c>
      <c r="BE410" s="160">
        <f>IF(N410="základná",J410,0)</f>
        <v>0</v>
      </c>
      <c r="BF410" s="160">
        <f>IF(N410="znížená",J410,0)</f>
        <v>0</v>
      </c>
      <c r="BG410" s="160">
        <f>IF(N410="zákl. prenesená",J410,0)</f>
        <v>0</v>
      </c>
      <c r="BH410" s="160">
        <f>IF(N410="zníž. prenesená",J410,0)</f>
        <v>0</v>
      </c>
      <c r="BI410" s="160">
        <f>IF(N410="nulová",J410,0)</f>
        <v>0</v>
      </c>
      <c r="BJ410" s="18" t="s">
        <v>151</v>
      </c>
      <c r="BK410" s="160">
        <f>ROUND(I410*H410,2)</f>
        <v>0</v>
      </c>
      <c r="BL410" s="18" t="s">
        <v>150</v>
      </c>
      <c r="BM410" s="159" t="s">
        <v>388</v>
      </c>
    </row>
    <row r="411" spans="1:65" s="13" customFormat="1" x14ac:dyDescent="0.2">
      <c r="B411" s="161"/>
      <c r="D411" s="162" t="s">
        <v>152</v>
      </c>
      <c r="E411" s="163" t="s">
        <v>1</v>
      </c>
      <c r="F411" s="164" t="s">
        <v>1620</v>
      </c>
      <c r="H411" s="165">
        <v>1628.9459999999999</v>
      </c>
      <c r="I411" s="166"/>
      <c r="L411" s="161"/>
      <c r="M411" s="167"/>
      <c r="N411" s="168"/>
      <c r="O411" s="168"/>
      <c r="P411" s="168"/>
      <c r="Q411" s="168"/>
      <c r="R411" s="168"/>
      <c r="S411" s="168"/>
      <c r="T411" s="169"/>
      <c r="AT411" s="163" t="s">
        <v>152</v>
      </c>
      <c r="AU411" s="163" t="s">
        <v>151</v>
      </c>
      <c r="AV411" s="13" t="s">
        <v>151</v>
      </c>
      <c r="AW411" s="13" t="s">
        <v>31</v>
      </c>
      <c r="AX411" s="13" t="s">
        <v>75</v>
      </c>
      <c r="AY411" s="163" t="s">
        <v>143</v>
      </c>
    </row>
    <row r="412" spans="1:65" s="14" customFormat="1" x14ac:dyDescent="0.2">
      <c r="B412" s="170"/>
      <c r="D412" s="162" t="s">
        <v>152</v>
      </c>
      <c r="E412" s="171" t="s">
        <v>1</v>
      </c>
      <c r="F412" s="172" t="s">
        <v>154</v>
      </c>
      <c r="H412" s="173">
        <v>1628.9459999999999</v>
      </c>
      <c r="I412" s="174"/>
      <c r="L412" s="170"/>
      <c r="M412" s="175"/>
      <c r="N412" s="176"/>
      <c r="O412" s="176"/>
      <c r="P412" s="176"/>
      <c r="Q412" s="176"/>
      <c r="R412" s="176"/>
      <c r="S412" s="176"/>
      <c r="T412" s="177"/>
      <c r="AT412" s="171" t="s">
        <v>152</v>
      </c>
      <c r="AU412" s="171" t="s">
        <v>151</v>
      </c>
      <c r="AV412" s="14" t="s">
        <v>150</v>
      </c>
      <c r="AW412" s="14" t="s">
        <v>31</v>
      </c>
      <c r="AX412" s="14" t="s">
        <v>83</v>
      </c>
      <c r="AY412" s="171" t="s">
        <v>143</v>
      </c>
    </row>
    <row r="413" spans="1:65" s="2" customFormat="1" ht="24.2" customHeight="1" x14ac:dyDescent="0.2">
      <c r="A413" s="33"/>
      <c r="B413" s="146"/>
      <c r="C413" s="147" t="s">
        <v>390</v>
      </c>
      <c r="D413" s="147" t="s">
        <v>146</v>
      </c>
      <c r="E413" s="148" t="s">
        <v>369</v>
      </c>
      <c r="F413" s="149" t="s">
        <v>370</v>
      </c>
      <c r="G413" s="150" t="s">
        <v>333</v>
      </c>
      <c r="H413" s="151">
        <v>85.733999999999995</v>
      </c>
      <c r="I413" s="152"/>
      <c r="J413" s="153">
        <f>ROUND(I413*H413,2)</f>
        <v>0</v>
      </c>
      <c r="K413" s="154"/>
      <c r="L413" s="34"/>
      <c r="M413" s="155" t="s">
        <v>1</v>
      </c>
      <c r="N413" s="156" t="s">
        <v>41</v>
      </c>
      <c r="O413" s="59"/>
      <c r="P413" s="157">
        <f>O413*H413</f>
        <v>0</v>
      </c>
      <c r="Q413" s="157">
        <v>0</v>
      </c>
      <c r="R413" s="157">
        <f>Q413*H413</f>
        <v>0</v>
      </c>
      <c r="S413" s="157">
        <v>0</v>
      </c>
      <c r="T413" s="158">
        <f>S413*H413</f>
        <v>0</v>
      </c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R413" s="159" t="s">
        <v>150</v>
      </c>
      <c r="AT413" s="159" t="s">
        <v>146</v>
      </c>
      <c r="AU413" s="159" t="s">
        <v>151</v>
      </c>
      <c r="AY413" s="18" t="s">
        <v>143</v>
      </c>
      <c r="BE413" s="160">
        <f>IF(N413="základná",J413,0)</f>
        <v>0</v>
      </c>
      <c r="BF413" s="160">
        <f>IF(N413="znížená",J413,0)</f>
        <v>0</v>
      </c>
      <c r="BG413" s="160">
        <f>IF(N413="zákl. prenesená",J413,0)</f>
        <v>0</v>
      </c>
      <c r="BH413" s="160">
        <f>IF(N413="zníž. prenesená",J413,0)</f>
        <v>0</v>
      </c>
      <c r="BI413" s="160">
        <f>IF(N413="nulová",J413,0)</f>
        <v>0</v>
      </c>
      <c r="BJ413" s="18" t="s">
        <v>151</v>
      </c>
      <c r="BK413" s="160">
        <f>ROUND(I413*H413,2)</f>
        <v>0</v>
      </c>
      <c r="BL413" s="18" t="s">
        <v>150</v>
      </c>
      <c r="BM413" s="159" t="s">
        <v>393</v>
      </c>
    </row>
    <row r="414" spans="1:65" s="12" customFormat="1" ht="22.9" customHeight="1" x14ac:dyDescent="0.2">
      <c r="B414" s="134"/>
      <c r="D414" s="135" t="s">
        <v>74</v>
      </c>
      <c r="E414" s="144" t="s">
        <v>372</v>
      </c>
      <c r="F414" s="144" t="s">
        <v>373</v>
      </c>
      <c r="I414" s="137"/>
      <c r="J414" s="145">
        <f>BK414</f>
        <v>0</v>
      </c>
      <c r="L414" s="134"/>
      <c r="M414" s="138"/>
      <c r="N414" s="139"/>
      <c r="O414" s="139"/>
      <c r="P414" s="140">
        <f>P415</f>
        <v>0</v>
      </c>
      <c r="Q414" s="139"/>
      <c r="R414" s="140">
        <f>R415</f>
        <v>0</v>
      </c>
      <c r="S414" s="139"/>
      <c r="T414" s="141">
        <f>T415</f>
        <v>0</v>
      </c>
      <c r="AR414" s="135" t="s">
        <v>83</v>
      </c>
      <c r="AT414" s="142" t="s">
        <v>74</v>
      </c>
      <c r="AU414" s="142" t="s">
        <v>83</v>
      </c>
      <c r="AY414" s="135" t="s">
        <v>143</v>
      </c>
      <c r="BK414" s="143">
        <f>BK415</f>
        <v>0</v>
      </c>
    </row>
    <row r="415" spans="1:65" s="2" customFormat="1" ht="24.2" customHeight="1" x14ac:dyDescent="0.2">
      <c r="A415" s="33"/>
      <c r="B415" s="146"/>
      <c r="C415" s="147" t="s">
        <v>268</v>
      </c>
      <c r="D415" s="147" t="s">
        <v>146</v>
      </c>
      <c r="E415" s="148" t="s">
        <v>374</v>
      </c>
      <c r="F415" s="149" t="s">
        <v>375</v>
      </c>
      <c r="G415" s="150" t="s">
        <v>333</v>
      </c>
      <c r="H415" s="151">
        <v>23.058</v>
      </c>
      <c r="I415" s="152"/>
      <c r="J415" s="153">
        <f>ROUND(I415*H415,2)</f>
        <v>0</v>
      </c>
      <c r="K415" s="154"/>
      <c r="L415" s="34"/>
      <c r="M415" s="155" t="s">
        <v>1</v>
      </c>
      <c r="N415" s="156" t="s">
        <v>41</v>
      </c>
      <c r="O415" s="59"/>
      <c r="P415" s="157">
        <f>O415*H415</f>
        <v>0</v>
      </c>
      <c r="Q415" s="157">
        <v>0</v>
      </c>
      <c r="R415" s="157">
        <f>Q415*H415</f>
        <v>0</v>
      </c>
      <c r="S415" s="157">
        <v>0</v>
      </c>
      <c r="T415" s="158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59" t="s">
        <v>150</v>
      </c>
      <c r="AT415" s="159" t="s">
        <v>146</v>
      </c>
      <c r="AU415" s="159" t="s">
        <v>151</v>
      </c>
      <c r="AY415" s="18" t="s">
        <v>143</v>
      </c>
      <c r="BE415" s="160">
        <f>IF(N415="základná",J415,0)</f>
        <v>0</v>
      </c>
      <c r="BF415" s="160">
        <f>IF(N415="znížená",J415,0)</f>
        <v>0</v>
      </c>
      <c r="BG415" s="160">
        <f>IF(N415="zákl. prenesená",J415,0)</f>
        <v>0</v>
      </c>
      <c r="BH415" s="160">
        <f>IF(N415="zníž. prenesená",J415,0)</f>
        <v>0</v>
      </c>
      <c r="BI415" s="160">
        <f>IF(N415="nulová",J415,0)</f>
        <v>0</v>
      </c>
      <c r="BJ415" s="18" t="s">
        <v>151</v>
      </c>
      <c r="BK415" s="160">
        <f>ROUND(I415*H415,2)</f>
        <v>0</v>
      </c>
      <c r="BL415" s="18" t="s">
        <v>150</v>
      </c>
      <c r="BM415" s="159" t="s">
        <v>621</v>
      </c>
    </row>
    <row r="416" spans="1:65" s="12" customFormat="1" ht="25.9" customHeight="1" x14ac:dyDescent="0.2">
      <c r="B416" s="134"/>
      <c r="D416" s="135" t="s">
        <v>74</v>
      </c>
      <c r="E416" s="136" t="s">
        <v>377</v>
      </c>
      <c r="F416" s="136" t="s">
        <v>378</v>
      </c>
      <c r="I416" s="137"/>
      <c r="J416" s="122">
        <f>BK416</f>
        <v>0</v>
      </c>
      <c r="L416" s="134"/>
      <c r="M416" s="138"/>
      <c r="N416" s="139"/>
      <c r="O416" s="139"/>
      <c r="P416" s="140">
        <f>P417+P466+P650+P775+P866+P868+P871+P883+P949+P979+P988+P1008+P1021+P1032+P1087</f>
        <v>0</v>
      </c>
      <c r="Q416" s="139"/>
      <c r="R416" s="140">
        <f>R417+R466+R650+R775+R866+R868+R871+R883+R949+R979+R988+R1008+R1021+R1032+R1087</f>
        <v>1.1379999999999998E-2</v>
      </c>
      <c r="S416" s="139"/>
      <c r="T416" s="141">
        <f>T417+T466+T650+T775+T866+T868+T871+T883+T949+T979+T988+T1008+T1021+T1032+T1087</f>
        <v>0</v>
      </c>
      <c r="AR416" s="135" t="s">
        <v>151</v>
      </c>
      <c r="AT416" s="142" t="s">
        <v>74</v>
      </c>
      <c r="AU416" s="142" t="s">
        <v>75</v>
      </c>
      <c r="AY416" s="135" t="s">
        <v>143</v>
      </c>
      <c r="BK416" s="143">
        <f>BK417+BK466+BK650+BK775+BK866+BK868+BK871+BK883+BK949+BK979+BK988+BK1008+BK1021+BK1032+BK1087</f>
        <v>0</v>
      </c>
    </row>
    <row r="417" spans="1:65" s="12" customFormat="1" ht="22.9" customHeight="1" x14ac:dyDescent="0.2">
      <c r="B417" s="134"/>
      <c r="D417" s="135" t="s">
        <v>74</v>
      </c>
      <c r="E417" s="144" t="s">
        <v>379</v>
      </c>
      <c r="F417" s="144" t="s">
        <v>380</v>
      </c>
      <c r="I417" s="137"/>
      <c r="J417" s="145">
        <f>BK417</f>
        <v>0</v>
      </c>
      <c r="L417" s="134"/>
      <c r="M417" s="138"/>
      <c r="N417" s="139"/>
      <c r="O417" s="139"/>
      <c r="P417" s="140">
        <f>SUM(P418:P465)</f>
        <v>0</v>
      </c>
      <c r="Q417" s="139"/>
      <c r="R417" s="140">
        <f>SUM(R418:R465)</f>
        <v>0</v>
      </c>
      <c r="S417" s="139"/>
      <c r="T417" s="141">
        <f>SUM(T418:T465)</f>
        <v>0</v>
      </c>
      <c r="AR417" s="135" t="s">
        <v>151</v>
      </c>
      <c r="AT417" s="142" t="s">
        <v>74</v>
      </c>
      <c r="AU417" s="142" t="s">
        <v>83</v>
      </c>
      <c r="AY417" s="135" t="s">
        <v>143</v>
      </c>
      <c r="BK417" s="143">
        <f>SUM(BK418:BK465)</f>
        <v>0</v>
      </c>
    </row>
    <row r="418" spans="1:65" s="2" customFormat="1" ht="24.2" customHeight="1" x14ac:dyDescent="0.2">
      <c r="A418" s="33"/>
      <c r="B418" s="146"/>
      <c r="C418" s="147" t="s">
        <v>399</v>
      </c>
      <c r="D418" s="197" t="s">
        <v>146</v>
      </c>
      <c r="E418" s="148" t="s">
        <v>382</v>
      </c>
      <c r="F418" s="149" t="s">
        <v>383</v>
      </c>
      <c r="G418" s="150" t="s">
        <v>314</v>
      </c>
      <c r="H418" s="151">
        <v>44.109000000000002</v>
      </c>
      <c r="I418" s="152"/>
      <c r="J418" s="153">
        <f>ROUND(I418*H418,2)</f>
        <v>0</v>
      </c>
      <c r="K418" s="154"/>
      <c r="L418" s="34"/>
      <c r="M418" s="155" t="s">
        <v>1</v>
      </c>
      <c r="N418" s="156" t="s">
        <v>41</v>
      </c>
      <c r="O418" s="59"/>
      <c r="P418" s="157">
        <f>O418*H418</f>
        <v>0</v>
      </c>
      <c r="Q418" s="157">
        <v>0</v>
      </c>
      <c r="R418" s="157">
        <f>Q418*H418</f>
        <v>0</v>
      </c>
      <c r="S418" s="157">
        <v>0</v>
      </c>
      <c r="T418" s="158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59" t="s">
        <v>182</v>
      </c>
      <c r="AT418" s="159" t="s">
        <v>146</v>
      </c>
      <c r="AU418" s="159" t="s">
        <v>151</v>
      </c>
      <c r="AY418" s="18" t="s">
        <v>143</v>
      </c>
      <c r="BE418" s="160">
        <f>IF(N418="základná",J418,0)</f>
        <v>0</v>
      </c>
      <c r="BF418" s="160">
        <f>IF(N418="znížená",J418,0)</f>
        <v>0</v>
      </c>
      <c r="BG418" s="160">
        <f>IF(N418="zákl. prenesená",J418,0)</f>
        <v>0</v>
      </c>
      <c r="BH418" s="160">
        <f>IF(N418="zníž. prenesená",J418,0)</f>
        <v>0</v>
      </c>
      <c r="BI418" s="160">
        <f>IF(N418="nulová",J418,0)</f>
        <v>0</v>
      </c>
      <c r="BJ418" s="18" t="s">
        <v>151</v>
      </c>
      <c r="BK418" s="160">
        <f>ROUND(I418*H418,2)</f>
        <v>0</v>
      </c>
      <c r="BL418" s="18" t="s">
        <v>182</v>
      </c>
      <c r="BM418" s="159" t="s">
        <v>1621</v>
      </c>
    </row>
    <row r="419" spans="1:65" s="13" customFormat="1" x14ac:dyDescent="0.2">
      <c r="B419" s="161"/>
      <c r="D419" s="162" t="s">
        <v>152</v>
      </c>
      <c r="E419" s="163" t="s">
        <v>1</v>
      </c>
      <c r="F419" s="164" t="s">
        <v>1622</v>
      </c>
      <c r="H419" s="165">
        <v>44.109000000000002</v>
      </c>
      <c r="I419" s="166"/>
      <c r="L419" s="161"/>
      <c r="M419" s="167"/>
      <c r="N419" s="168"/>
      <c r="O419" s="168"/>
      <c r="P419" s="168"/>
      <c r="Q419" s="168"/>
      <c r="R419" s="168"/>
      <c r="S419" s="168"/>
      <c r="T419" s="169"/>
      <c r="AT419" s="163" t="s">
        <v>152</v>
      </c>
      <c r="AU419" s="163" t="s">
        <v>151</v>
      </c>
      <c r="AV419" s="13" t="s">
        <v>151</v>
      </c>
      <c r="AW419" s="13" t="s">
        <v>31</v>
      </c>
      <c r="AX419" s="13" t="s">
        <v>75</v>
      </c>
      <c r="AY419" s="163" t="s">
        <v>143</v>
      </c>
    </row>
    <row r="420" spans="1:65" s="14" customFormat="1" x14ac:dyDescent="0.2">
      <c r="B420" s="170"/>
      <c r="D420" s="162" t="s">
        <v>152</v>
      </c>
      <c r="E420" s="171" t="s">
        <v>1</v>
      </c>
      <c r="F420" s="172" t="s">
        <v>154</v>
      </c>
      <c r="H420" s="173">
        <v>44.109000000000002</v>
      </c>
      <c r="I420" s="174"/>
      <c r="L420" s="170"/>
      <c r="M420" s="175"/>
      <c r="N420" s="176"/>
      <c r="O420" s="176"/>
      <c r="P420" s="176"/>
      <c r="Q420" s="176"/>
      <c r="R420" s="176"/>
      <c r="S420" s="176"/>
      <c r="T420" s="177"/>
      <c r="AT420" s="171" t="s">
        <v>152</v>
      </c>
      <c r="AU420" s="171" t="s">
        <v>151</v>
      </c>
      <c r="AV420" s="14" t="s">
        <v>150</v>
      </c>
      <c r="AW420" s="14" t="s">
        <v>31</v>
      </c>
      <c r="AX420" s="14" t="s">
        <v>83</v>
      </c>
      <c r="AY420" s="171" t="s">
        <v>143</v>
      </c>
    </row>
    <row r="421" spans="1:65" s="2" customFormat="1" ht="24.2" customHeight="1" x14ac:dyDescent="0.2">
      <c r="A421" s="33"/>
      <c r="B421" s="146"/>
      <c r="C421" s="178" t="s">
        <v>272</v>
      </c>
      <c r="D421" s="198" t="s">
        <v>215</v>
      </c>
      <c r="E421" s="179" t="s">
        <v>386</v>
      </c>
      <c r="F421" s="180" t="s">
        <v>387</v>
      </c>
      <c r="G421" s="181" t="s">
        <v>314</v>
      </c>
      <c r="H421" s="182">
        <v>13.577</v>
      </c>
      <c r="I421" s="183"/>
      <c r="J421" s="184">
        <f>ROUND(I421*H421,2)</f>
        <v>0</v>
      </c>
      <c r="K421" s="185"/>
      <c r="L421" s="186"/>
      <c r="M421" s="187" t="s">
        <v>1</v>
      </c>
      <c r="N421" s="188" t="s">
        <v>41</v>
      </c>
      <c r="O421" s="59"/>
      <c r="P421" s="157">
        <f>O421*H421</f>
        <v>0</v>
      </c>
      <c r="Q421" s="157">
        <v>0</v>
      </c>
      <c r="R421" s="157">
        <f>Q421*H421</f>
        <v>0</v>
      </c>
      <c r="S421" s="157">
        <v>0</v>
      </c>
      <c r="T421" s="158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59" t="s">
        <v>210</v>
      </c>
      <c r="AT421" s="159" t="s">
        <v>215</v>
      </c>
      <c r="AU421" s="159" t="s">
        <v>151</v>
      </c>
      <c r="AY421" s="18" t="s">
        <v>143</v>
      </c>
      <c r="BE421" s="160">
        <f>IF(N421="základná",J421,0)</f>
        <v>0</v>
      </c>
      <c r="BF421" s="160">
        <f>IF(N421="znížená",J421,0)</f>
        <v>0</v>
      </c>
      <c r="BG421" s="160">
        <f>IF(N421="zákl. prenesená",J421,0)</f>
        <v>0</v>
      </c>
      <c r="BH421" s="160">
        <f>IF(N421="zníž. prenesená",J421,0)</f>
        <v>0</v>
      </c>
      <c r="BI421" s="160">
        <f>IF(N421="nulová",J421,0)</f>
        <v>0</v>
      </c>
      <c r="BJ421" s="18" t="s">
        <v>151</v>
      </c>
      <c r="BK421" s="160">
        <f>ROUND(I421*H421,2)</f>
        <v>0</v>
      </c>
      <c r="BL421" s="18" t="s">
        <v>182</v>
      </c>
      <c r="BM421" s="159" t="s">
        <v>406</v>
      </c>
    </row>
    <row r="422" spans="1:65" s="13" customFormat="1" x14ac:dyDescent="0.2">
      <c r="B422" s="161"/>
      <c r="D422" s="162" t="s">
        <v>152</v>
      </c>
      <c r="E422" s="163" t="s">
        <v>1</v>
      </c>
      <c r="F422" s="164" t="s">
        <v>1623</v>
      </c>
      <c r="H422" s="165">
        <v>13.577</v>
      </c>
      <c r="I422" s="166"/>
      <c r="L422" s="161"/>
      <c r="M422" s="167"/>
      <c r="N422" s="168"/>
      <c r="O422" s="168"/>
      <c r="P422" s="168"/>
      <c r="Q422" s="168"/>
      <c r="R422" s="168"/>
      <c r="S422" s="168"/>
      <c r="T422" s="169"/>
      <c r="AT422" s="163" t="s">
        <v>152</v>
      </c>
      <c r="AU422" s="163" t="s">
        <v>151</v>
      </c>
      <c r="AV422" s="13" t="s">
        <v>151</v>
      </c>
      <c r="AW422" s="13" t="s">
        <v>31</v>
      </c>
      <c r="AX422" s="13" t="s">
        <v>75</v>
      </c>
      <c r="AY422" s="163" t="s">
        <v>143</v>
      </c>
    </row>
    <row r="423" spans="1:65" s="14" customFormat="1" x14ac:dyDescent="0.2">
      <c r="B423" s="170"/>
      <c r="D423" s="162" t="s">
        <v>152</v>
      </c>
      <c r="E423" s="171" t="s">
        <v>1</v>
      </c>
      <c r="F423" s="172" t="s">
        <v>154</v>
      </c>
      <c r="H423" s="173">
        <v>13.577</v>
      </c>
      <c r="I423" s="174"/>
      <c r="L423" s="170"/>
      <c r="M423" s="175"/>
      <c r="N423" s="176"/>
      <c r="O423" s="176"/>
      <c r="P423" s="176"/>
      <c r="Q423" s="176"/>
      <c r="R423" s="176"/>
      <c r="S423" s="176"/>
      <c r="T423" s="177"/>
      <c r="AT423" s="171" t="s">
        <v>152</v>
      </c>
      <c r="AU423" s="171" t="s">
        <v>151</v>
      </c>
      <c r="AV423" s="14" t="s">
        <v>150</v>
      </c>
      <c r="AW423" s="14" t="s">
        <v>31</v>
      </c>
      <c r="AX423" s="14" t="s">
        <v>83</v>
      </c>
      <c r="AY423" s="171" t="s">
        <v>143</v>
      </c>
    </row>
    <row r="424" spans="1:65" s="2" customFormat="1" ht="24.2" customHeight="1" x14ac:dyDescent="0.2">
      <c r="A424" s="33"/>
      <c r="B424" s="146"/>
      <c r="C424" s="178" t="s">
        <v>408</v>
      </c>
      <c r="D424" s="198" t="s">
        <v>215</v>
      </c>
      <c r="E424" s="179" t="s">
        <v>391</v>
      </c>
      <c r="F424" s="180" t="s">
        <v>392</v>
      </c>
      <c r="G424" s="181" t="s">
        <v>314</v>
      </c>
      <c r="H424" s="182">
        <v>31.414000000000001</v>
      </c>
      <c r="I424" s="183"/>
      <c r="J424" s="184">
        <f>ROUND(I424*H424,2)</f>
        <v>0</v>
      </c>
      <c r="K424" s="185"/>
      <c r="L424" s="186"/>
      <c r="M424" s="187" t="s">
        <v>1</v>
      </c>
      <c r="N424" s="188" t="s">
        <v>41</v>
      </c>
      <c r="O424" s="59"/>
      <c r="P424" s="157">
        <f>O424*H424</f>
        <v>0</v>
      </c>
      <c r="Q424" s="157">
        <v>0</v>
      </c>
      <c r="R424" s="157">
        <f>Q424*H424</f>
        <v>0</v>
      </c>
      <c r="S424" s="157">
        <v>0</v>
      </c>
      <c r="T424" s="158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59" t="s">
        <v>210</v>
      </c>
      <c r="AT424" s="159" t="s">
        <v>215</v>
      </c>
      <c r="AU424" s="159" t="s">
        <v>151</v>
      </c>
      <c r="AY424" s="18" t="s">
        <v>143</v>
      </c>
      <c r="BE424" s="160">
        <f>IF(N424="základná",J424,0)</f>
        <v>0</v>
      </c>
      <c r="BF424" s="160">
        <f>IF(N424="znížená",J424,0)</f>
        <v>0</v>
      </c>
      <c r="BG424" s="160">
        <f>IF(N424="zákl. prenesená",J424,0)</f>
        <v>0</v>
      </c>
      <c r="BH424" s="160">
        <f>IF(N424="zníž. prenesená",J424,0)</f>
        <v>0</v>
      </c>
      <c r="BI424" s="160">
        <f>IF(N424="nulová",J424,0)</f>
        <v>0</v>
      </c>
      <c r="BJ424" s="18" t="s">
        <v>151</v>
      </c>
      <c r="BK424" s="160">
        <f>ROUND(I424*H424,2)</f>
        <v>0</v>
      </c>
      <c r="BL424" s="18" t="s">
        <v>182</v>
      </c>
      <c r="BM424" s="159" t="s">
        <v>411</v>
      </c>
    </row>
    <row r="425" spans="1:65" s="13" customFormat="1" x14ac:dyDescent="0.2">
      <c r="B425" s="161"/>
      <c r="D425" s="162" t="s">
        <v>152</v>
      </c>
      <c r="E425" s="163" t="s">
        <v>1</v>
      </c>
      <c r="F425" s="164" t="s">
        <v>1624</v>
      </c>
      <c r="H425" s="165">
        <v>31.414000000000001</v>
      </c>
      <c r="I425" s="166"/>
      <c r="L425" s="161"/>
      <c r="M425" s="167"/>
      <c r="N425" s="168"/>
      <c r="O425" s="168"/>
      <c r="P425" s="168"/>
      <c r="Q425" s="168"/>
      <c r="R425" s="168"/>
      <c r="S425" s="168"/>
      <c r="T425" s="169"/>
      <c r="AT425" s="163" t="s">
        <v>152</v>
      </c>
      <c r="AU425" s="163" t="s">
        <v>151</v>
      </c>
      <c r="AV425" s="13" t="s">
        <v>151</v>
      </c>
      <c r="AW425" s="13" t="s">
        <v>31</v>
      </c>
      <c r="AX425" s="13" t="s">
        <v>75</v>
      </c>
      <c r="AY425" s="163" t="s">
        <v>143</v>
      </c>
    </row>
    <row r="426" spans="1:65" s="14" customFormat="1" x14ac:dyDescent="0.2">
      <c r="B426" s="170"/>
      <c r="D426" s="162" t="s">
        <v>152</v>
      </c>
      <c r="E426" s="171" t="s">
        <v>1</v>
      </c>
      <c r="F426" s="172" t="s">
        <v>154</v>
      </c>
      <c r="H426" s="173">
        <v>31.414000000000001</v>
      </c>
      <c r="I426" s="174"/>
      <c r="L426" s="170"/>
      <c r="M426" s="175"/>
      <c r="N426" s="176"/>
      <c r="O426" s="176"/>
      <c r="P426" s="176"/>
      <c r="Q426" s="176"/>
      <c r="R426" s="176"/>
      <c r="S426" s="176"/>
      <c r="T426" s="177"/>
      <c r="AT426" s="171" t="s">
        <v>152</v>
      </c>
      <c r="AU426" s="171" t="s">
        <v>151</v>
      </c>
      <c r="AV426" s="14" t="s">
        <v>150</v>
      </c>
      <c r="AW426" s="14" t="s">
        <v>31</v>
      </c>
      <c r="AX426" s="14" t="s">
        <v>83</v>
      </c>
      <c r="AY426" s="171" t="s">
        <v>143</v>
      </c>
    </row>
    <row r="427" spans="1:65" s="2" customFormat="1" ht="24.2" customHeight="1" x14ac:dyDescent="0.2">
      <c r="A427" s="33"/>
      <c r="B427" s="146"/>
      <c r="C427" s="147" t="s">
        <v>279</v>
      </c>
      <c r="D427" s="197" t="s">
        <v>146</v>
      </c>
      <c r="E427" s="148" t="s">
        <v>395</v>
      </c>
      <c r="F427" s="149" t="s">
        <v>396</v>
      </c>
      <c r="G427" s="150" t="s">
        <v>314</v>
      </c>
      <c r="H427" s="151">
        <v>110.681</v>
      </c>
      <c r="I427" s="152"/>
      <c r="J427" s="153">
        <f>ROUND(I427*H427,2)</f>
        <v>0</v>
      </c>
      <c r="K427" s="154"/>
      <c r="L427" s="34"/>
      <c r="M427" s="155" t="s">
        <v>1</v>
      </c>
      <c r="N427" s="156" t="s">
        <v>41</v>
      </c>
      <c r="O427" s="59"/>
      <c r="P427" s="157">
        <f>O427*H427</f>
        <v>0</v>
      </c>
      <c r="Q427" s="157">
        <v>0</v>
      </c>
      <c r="R427" s="157">
        <f>Q427*H427</f>
        <v>0</v>
      </c>
      <c r="S427" s="157">
        <v>0</v>
      </c>
      <c r="T427" s="158">
        <f>S427*H427</f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59" t="s">
        <v>182</v>
      </c>
      <c r="AT427" s="159" t="s">
        <v>146</v>
      </c>
      <c r="AU427" s="159" t="s">
        <v>151</v>
      </c>
      <c r="AY427" s="18" t="s">
        <v>143</v>
      </c>
      <c r="BE427" s="160">
        <f>IF(N427="základná",J427,0)</f>
        <v>0</v>
      </c>
      <c r="BF427" s="160">
        <f>IF(N427="znížená",J427,0)</f>
        <v>0</v>
      </c>
      <c r="BG427" s="160">
        <f>IF(N427="zákl. prenesená",J427,0)</f>
        <v>0</v>
      </c>
      <c r="BH427" s="160">
        <f>IF(N427="zníž. prenesená",J427,0)</f>
        <v>0</v>
      </c>
      <c r="BI427" s="160">
        <f>IF(N427="nulová",J427,0)</f>
        <v>0</v>
      </c>
      <c r="BJ427" s="18" t="s">
        <v>151</v>
      </c>
      <c r="BK427" s="160">
        <f>ROUND(I427*H427,2)</f>
        <v>0</v>
      </c>
      <c r="BL427" s="18" t="s">
        <v>182</v>
      </c>
      <c r="BM427" s="159" t="s">
        <v>1625</v>
      </c>
    </row>
    <row r="428" spans="1:65" s="13" customFormat="1" x14ac:dyDescent="0.2">
      <c r="B428" s="161"/>
      <c r="D428" s="162" t="s">
        <v>152</v>
      </c>
      <c r="E428" s="163" t="s">
        <v>1</v>
      </c>
      <c r="F428" s="164" t="s">
        <v>1626</v>
      </c>
      <c r="H428" s="165">
        <v>110.681</v>
      </c>
      <c r="I428" s="166"/>
      <c r="L428" s="161"/>
      <c r="M428" s="167"/>
      <c r="N428" s="168"/>
      <c r="O428" s="168"/>
      <c r="P428" s="168"/>
      <c r="Q428" s="168"/>
      <c r="R428" s="168"/>
      <c r="S428" s="168"/>
      <c r="T428" s="169"/>
      <c r="AT428" s="163" t="s">
        <v>152</v>
      </c>
      <c r="AU428" s="163" t="s">
        <v>151</v>
      </c>
      <c r="AV428" s="13" t="s">
        <v>151</v>
      </c>
      <c r="AW428" s="13" t="s">
        <v>31</v>
      </c>
      <c r="AX428" s="13" t="s">
        <v>75</v>
      </c>
      <c r="AY428" s="163" t="s">
        <v>143</v>
      </c>
    </row>
    <row r="429" spans="1:65" s="14" customFormat="1" x14ac:dyDescent="0.2">
      <c r="B429" s="170"/>
      <c r="D429" s="162" t="s">
        <v>152</v>
      </c>
      <c r="E429" s="171" t="s">
        <v>1</v>
      </c>
      <c r="F429" s="172" t="s">
        <v>154</v>
      </c>
      <c r="H429" s="173">
        <v>110.681</v>
      </c>
      <c r="I429" s="174"/>
      <c r="L429" s="170"/>
      <c r="M429" s="175"/>
      <c r="N429" s="176"/>
      <c r="O429" s="176"/>
      <c r="P429" s="176"/>
      <c r="Q429" s="176"/>
      <c r="R429" s="176"/>
      <c r="S429" s="176"/>
      <c r="T429" s="177"/>
      <c r="AT429" s="171" t="s">
        <v>152</v>
      </c>
      <c r="AU429" s="171" t="s">
        <v>151</v>
      </c>
      <c r="AV429" s="14" t="s">
        <v>150</v>
      </c>
      <c r="AW429" s="14" t="s">
        <v>31</v>
      </c>
      <c r="AX429" s="14" t="s">
        <v>83</v>
      </c>
      <c r="AY429" s="171" t="s">
        <v>143</v>
      </c>
    </row>
    <row r="430" spans="1:65" s="2" customFormat="1" ht="24.2" customHeight="1" x14ac:dyDescent="0.2">
      <c r="A430" s="33"/>
      <c r="B430" s="146"/>
      <c r="C430" s="178" t="s">
        <v>417</v>
      </c>
      <c r="D430" s="198" t="s">
        <v>215</v>
      </c>
      <c r="E430" s="179" t="s">
        <v>400</v>
      </c>
      <c r="F430" s="180" t="s">
        <v>401</v>
      </c>
      <c r="G430" s="181" t="s">
        <v>314</v>
      </c>
      <c r="H430" s="182">
        <v>59.633000000000003</v>
      </c>
      <c r="I430" s="183"/>
      <c r="J430" s="184">
        <f>ROUND(I430*H430,2)</f>
        <v>0</v>
      </c>
      <c r="K430" s="185"/>
      <c r="L430" s="186"/>
      <c r="M430" s="187" t="s">
        <v>1</v>
      </c>
      <c r="N430" s="188" t="s">
        <v>41</v>
      </c>
      <c r="O430" s="59"/>
      <c r="P430" s="157">
        <f>O430*H430</f>
        <v>0</v>
      </c>
      <c r="Q430" s="157">
        <v>0</v>
      </c>
      <c r="R430" s="157">
        <f>Q430*H430</f>
        <v>0</v>
      </c>
      <c r="S430" s="157">
        <v>0</v>
      </c>
      <c r="T430" s="158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59" t="s">
        <v>210</v>
      </c>
      <c r="AT430" s="159" t="s">
        <v>215</v>
      </c>
      <c r="AU430" s="159" t="s">
        <v>151</v>
      </c>
      <c r="AY430" s="18" t="s">
        <v>143</v>
      </c>
      <c r="BE430" s="160">
        <f>IF(N430="základná",J430,0)</f>
        <v>0</v>
      </c>
      <c r="BF430" s="160">
        <f>IF(N430="znížená",J430,0)</f>
        <v>0</v>
      </c>
      <c r="BG430" s="160">
        <f>IF(N430="zákl. prenesená",J430,0)</f>
        <v>0</v>
      </c>
      <c r="BH430" s="160">
        <f>IF(N430="zníž. prenesená",J430,0)</f>
        <v>0</v>
      </c>
      <c r="BI430" s="160">
        <f>IF(N430="nulová",J430,0)</f>
        <v>0</v>
      </c>
      <c r="BJ430" s="18" t="s">
        <v>151</v>
      </c>
      <c r="BK430" s="160">
        <f>ROUND(I430*H430,2)</f>
        <v>0</v>
      </c>
      <c r="BL430" s="18" t="s">
        <v>182</v>
      </c>
      <c r="BM430" s="159" t="s">
        <v>657</v>
      </c>
    </row>
    <row r="431" spans="1:65" s="13" customFormat="1" x14ac:dyDescent="0.2">
      <c r="B431" s="161"/>
      <c r="D431" s="162" t="s">
        <v>152</v>
      </c>
      <c r="E431" s="163" t="s">
        <v>1</v>
      </c>
      <c r="F431" s="164" t="s">
        <v>1627</v>
      </c>
      <c r="H431" s="165">
        <v>59.633000000000003</v>
      </c>
      <c r="I431" s="166"/>
      <c r="L431" s="161"/>
      <c r="M431" s="167"/>
      <c r="N431" s="168"/>
      <c r="O431" s="168"/>
      <c r="P431" s="168"/>
      <c r="Q431" s="168"/>
      <c r="R431" s="168"/>
      <c r="S431" s="168"/>
      <c r="T431" s="169"/>
      <c r="AT431" s="163" t="s">
        <v>152</v>
      </c>
      <c r="AU431" s="163" t="s">
        <v>151</v>
      </c>
      <c r="AV431" s="13" t="s">
        <v>151</v>
      </c>
      <c r="AW431" s="13" t="s">
        <v>31</v>
      </c>
      <c r="AX431" s="13" t="s">
        <v>75</v>
      </c>
      <c r="AY431" s="163" t="s">
        <v>143</v>
      </c>
    </row>
    <row r="432" spans="1:65" s="14" customFormat="1" x14ac:dyDescent="0.2">
      <c r="B432" s="170"/>
      <c r="D432" s="162" t="s">
        <v>152</v>
      </c>
      <c r="E432" s="171" t="s">
        <v>1</v>
      </c>
      <c r="F432" s="172" t="s">
        <v>154</v>
      </c>
      <c r="H432" s="173">
        <v>59.633000000000003</v>
      </c>
      <c r="I432" s="174"/>
      <c r="L432" s="170"/>
      <c r="M432" s="175"/>
      <c r="N432" s="176"/>
      <c r="O432" s="176"/>
      <c r="P432" s="176"/>
      <c r="Q432" s="176"/>
      <c r="R432" s="176"/>
      <c r="S432" s="176"/>
      <c r="T432" s="177"/>
      <c r="AT432" s="171" t="s">
        <v>152</v>
      </c>
      <c r="AU432" s="171" t="s">
        <v>151</v>
      </c>
      <c r="AV432" s="14" t="s">
        <v>150</v>
      </c>
      <c r="AW432" s="14" t="s">
        <v>31</v>
      </c>
      <c r="AX432" s="14" t="s">
        <v>83</v>
      </c>
      <c r="AY432" s="171" t="s">
        <v>143</v>
      </c>
    </row>
    <row r="433" spans="1:65" s="2" customFormat="1" ht="24.2" customHeight="1" x14ac:dyDescent="0.2">
      <c r="A433" s="33"/>
      <c r="B433" s="146"/>
      <c r="C433" s="178" t="s">
        <v>284</v>
      </c>
      <c r="D433" s="198" t="s">
        <v>215</v>
      </c>
      <c r="E433" s="179" t="s">
        <v>404</v>
      </c>
      <c r="F433" s="180" t="s">
        <v>405</v>
      </c>
      <c r="G433" s="181" t="s">
        <v>314</v>
      </c>
      <c r="H433" s="182">
        <v>17.765000000000001</v>
      </c>
      <c r="I433" s="183"/>
      <c r="J433" s="184">
        <f>ROUND(I433*H433,2)</f>
        <v>0</v>
      </c>
      <c r="K433" s="185"/>
      <c r="L433" s="186"/>
      <c r="M433" s="187" t="s">
        <v>1</v>
      </c>
      <c r="N433" s="188" t="s">
        <v>41</v>
      </c>
      <c r="O433" s="59"/>
      <c r="P433" s="157">
        <f>O433*H433</f>
        <v>0</v>
      </c>
      <c r="Q433" s="157">
        <v>0</v>
      </c>
      <c r="R433" s="157">
        <f>Q433*H433</f>
        <v>0</v>
      </c>
      <c r="S433" s="157">
        <v>0</v>
      </c>
      <c r="T433" s="158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59" t="s">
        <v>210</v>
      </c>
      <c r="AT433" s="159" t="s">
        <v>215</v>
      </c>
      <c r="AU433" s="159" t="s">
        <v>151</v>
      </c>
      <c r="AY433" s="18" t="s">
        <v>143</v>
      </c>
      <c r="BE433" s="160">
        <f>IF(N433="základná",J433,0)</f>
        <v>0</v>
      </c>
      <c r="BF433" s="160">
        <f>IF(N433="znížená",J433,0)</f>
        <v>0</v>
      </c>
      <c r="BG433" s="160">
        <f>IF(N433="zákl. prenesená",J433,0)</f>
        <v>0</v>
      </c>
      <c r="BH433" s="160">
        <f>IF(N433="zníž. prenesená",J433,0)</f>
        <v>0</v>
      </c>
      <c r="BI433" s="160">
        <f>IF(N433="nulová",J433,0)</f>
        <v>0</v>
      </c>
      <c r="BJ433" s="18" t="s">
        <v>151</v>
      </c>
      <c r="BK433" s="160">
        <f>ROUND(I433*H433,2)</f>
        <v>0</v>
      </c>
      <c r="BL433" s="18" t="s">
        <v>182</v>
      </c>
      <c r="BM433" s="159" t="s">
        <v>423</v>
      </c>
    </row>
    <row r="434" spans="1:65" s="13" customFormat="1" x14ac:dyDescent="0.2">
      <c r="B434" s="161"/>
      <c r="D434" s="162" t="s">
        <v>152</v>
      </c>
      <c r="E434" s="163" t="s">
        <v>1</v>
      </c>
      <c r="F434" s="164" t="s">
        <v>1628</v>
      </c>
      <c r="H434" s="165">
        <v>17.765000000000001</v>
      </c>
      <c r="I434" s="166"/>
      <c r="L434" s="161"/>
      <c r="M434" s="167"/>
      <c r="N434" s="168"/>
      <c r="O434" s="168"/>
      <c r="P434" s="168"/>
      <c r="Q434" s="168"/>
      <c r="R434" s="168"/>
      <c r="S434" s="168"/>
      <c r="T434" s="169"/>
      <c r="AT434" s="163" t="s">
        <v>152</v>
      </c>
      <c r="AU434" s="163" t="s">
        <v>151</v>
      </c>
      <c r="AV434" s="13" t="s">
        <v>151</v>
      </c>
      <c r="AW434" s="13" t="s">
        <v>31</v>
      </c>
      <c r="AX434" s="13" t="s">
        <v>75</v>
      </c>
      <c r="AY434" s="163" t="s">
        <v>143</v>
      </c>
    </row>
    <row r="435" spans="1:65" s="14" customFormat="1" x14ac:dyDescent="0.2">
      <c r="B435" s="170"/>
      <c r="D435" s="162" t="s">
        <v>152</v>
      </c>
      <c r="E435" s="171" t="s">
        <v>1</v>
      </c>
      <c r="F435" s="172" t="s">
        <v>154</v>
      </c>
      <c r="H435" s="173">
        <v>17.765000000000001</v>
      </c>
      <c r="I435" s="174"/>
      <c r="L435" s="170"/>
      <c r="M435" s="175"/>
      <c r="N435" s="176"/>
      <c r="O435" s="176"/>
      <c r="P435" s="176"/>
      <c r="Q435" s="176"/>
      <c r="R435" s="176"/>
      <c r="S435" s="176"/>
      <c r="T435" s="177"/>
      <c r="AT435" s="171" t="s">
        <v>152</v>
      </c>
      <c r="AU435" s="171" t="s">
        <v>151</v>
      </c>
      <c r="AV435" s="14" t="s">
        <v>150</v>
      </c>
      <c r="AW435" s="14" t="s">
        <v>31</v>
      </c>
      <c r="AX435" s="14" t="s">
        <v>83</v>
      </c>
      <c r="AY435" s="171" t="s">
        <v>143</v>
      </c>
    </row>
    <row r="436" spans="1:65" s="2" customFormat="1" ht="24.2" customHeight="1" x14ac:dyDescent="0.2">
      <c r="A436" s="33"/>
      <c r="B436" s="146"/>
      <c r="C436" s="178" t="s">
        <v>424</v>
      </c>
      <c r="D436" s="198" t="s">
        <v>215</v>
      </c>
      <c r="E436" s="179" t="s">
        <v>409</v>
      </c>
      <c r="F436" s="180" t="s">
        <v>410</v>
      </c>
      <c r="G436" s="181" t="s">
        <v>314</v>
      </c>
      <c r="H436" s="182">
        <v>14.198</v>
      </c>
      <c r="I436" s="183"/>
      <c r="J436" s="184">
        <f>ROUND(I436*H436,2)</f>
        <v>0</v>
      </c>
      <c r="K436" s="185"/>
      <c r="L436" s="186"/>
      <c r="M436" s="187" t="s">
        <v>1</v>
      </c>
      <c r="N436" s="188" t="s">
        <v>41</v>
      </c>
      <c r="O436" s="59"/>
      <c r="P436" s="157">
        <f>O436*H436</f>
        <v>0</v>
      </c>
      <c r="Q436" s="157">
        <v>0</v>
      </c>
      <c r="R436" s="157">
        <f>Q436*H436</f>
        <v>0</v>
      </c>
      <c r="S436" s="157">
        <v>0</v>
      </c>
      <c r="T436" s="158">
        <f>S436*H436</f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59" t="s">
        <v>210</v>
      </c>
      <c r="AT436" s="159" t="s">
        <v>215</v>
      </c>
      <c r="AU436" s="159" t="s">
        <v>151</v>
      </c>
      <c r="AY436" s="18" t="s">
        <v>143</v>
      </c>
      <c r="BE436" s="160">
        <f>IF(N436="základná",J436,0)</f>
        <v>0</v>
      </c>
      <c r="BF436" s="160">
        <f>IF(N436="znížená",J436,0)</f>
        <v>0</v>
      </c>
      <c r="BG436" s="160">
        <f>IF(N436="zákl. prenesená",J436,0)</f>
        <v>0</v>
      </c>
      <c r="BH436" s="160">
        <f>IF(N436="zníž. prenesená",J436,0)</f>
        <v>0</v>
      </c>
      <c r="BI436" s="160">
        <f>IF(N436="nulová",J436,0)</f>
        <v>0</v>
      </c>
      <c r="BJ436" s="18" t="s">
        <v>151</v>
      </c>
      <c r="BK436" s="160">
        <f>ROUND(I436*H436,2)</f>
        <v>0</v>
      </c>
      <c r="BL436" s="18" t="s">
        <v>182</v>
      </c>
      <c r="BM436" s="159" t="s">
        <v>672</v>
      </c>
    </row>
    <row r="437" spans="1:65" s="13" customFormat="1" x14ac:dyDescent="0.2">
      <c r="B437" s="161"/>
      <c r="D437" s="162" t="s">
        <v>152</v>
      </c>
      <c r="E437" s="163" t="s">
        <v>1</v>
      </c>
      <c r="F437" s="164" t="s">
        <v>1629</v>
      </c>
      <c r="H437" s="165">
        <v>14.198</v>
      </c>
      <c r="I437" s="166"/>
      <c r="L437" s="161"/>
      <c r="M437" s="167"/>
      <c r="N437" s="168"/>
      <c r="O437" s="168"/>
      <c r="P437" s="168"/>
      <c r="Q437" s="168"/>
      <c r="R437" s="168"/>
      <c r="S437" s="168"/>
      <c r="T437" s="169"/>
      <c r="AT437" s="163" t="s">
        <v>152</v>
      </c>
      <c r="AU437" s="163" t="s">
        <v>151</v>
      </c>
      <c r="AV437" s="13" t="s">
        <v>151</v>
      </c>
      <c r="AW437" s="13" t="s">
        <v>31</v>
      </c>
      <c r="AX437" s="13" t="s">
        <v>75</v>
      </c>
      <c r="AY437" s="163" t="s">
        <v>143</v>
      </c>
    </row>
    <row r="438" spans="1:65" s="14" customFormat="1" x14ac:dyDescent="0.2">
      <c r="B438" s="170"/>
      <c r="D438" s="162" t="s">
        <v>152</v>
      </c>
      <c r="E438" s="171" t="s">
        <v>1</v>
      </c>
      <c r="F438" s="172" t="s">
        <v>154</v>
      </c>
      <c r="H438" s="173">
        <v>14.198</v>
      </c>
      <c r="I438" s="174"/>
      <c r="L438" s="170"/>
      <c r="M438" s="175"/>
      <c r="N438" s="176"/>
      <c r="O438" s="176"/>
      <c r="P438" s="176"/>
      <c r="Q438" s="176"/>
      <c r="R438" s="176"/>
      <c r="S438" s="176"/>
      <c r="T438" s="177"/>
      <c r="AT438" s="171" t="s">
        <v>152</v>
      </c>
      <c r="AU438" s="171" t="s">
        <v>151</v>
      </c>
      <c r="AV438" s="14" t="s">
        <v>150</v>
      </c>
      <c r="AW438" s="14" t="s">
        <v>31</v>
      </c>
      <c r="AX438" s="14" t="s">
        <v>83</v>
      </c>
      <c r="AY438" s="171" t="s">
        <v>143</v>
      </c>
    </row>
    <row r="439" spans="1:65" s="2" customFormat="1" ht="24.2" customHeight="1" x14ac:dyDescent="0.2">
      <c r="A439" s="33"/>
      <c r="B439" s="146"/>
      <c r="C439" s="178" t="s">
        <v>287</v>
      </c>
      <c r="D439" s="198" t="s">
        <v>215</v>
      </c>
      <c r="E439" s="179" t="s">
        <v>413</v>
      </c>
      <c r="F439" s="180" t="s">
        <v>414</v>
      </c>
      <c r="G439" s="181" t="s">
        <v>314</v>
      </c>
      <c r="H439" s="182">
        <v>21.297999999999998</v>
      </c>
      <c r="I439" s="183"/>
      <c r="J439" s="184">
        <f>ROUND(I439*H439,2)</f>
        <v>0</v>
      </c>
      <c r="K439" s="185"/>
      <c r="L439" s="186"/>
      <c r="M439" s="187" t="s">
        <v>1</v>
      </c>
      <c r="N439" s="188" t="s">
        <v>41</v>
      </c>
      <c r="O439" s="59"/>
      <c r="P439" s="157">
        <f>O439*H439</f>
        <v>0</v>
      </c>
      <c r="Q439" s="157">
        <v>0</v>
      </c>
      <c r="R439" s="157">
        <f>Q439*H439</f>
        <v>0</v>
      </c>
      <c r="S439" s="157">
        <v>0</v>
      </c>
      <c r="T439" s="158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59" t="s">
        <v>210</v>
      </c>
      <c r="AT439" s="159" t="s">
        <v>215</v>
      </c>
      <c r="AU439" s="159" t="s">
        <v>151</v>
      </c>
      <c r="AY439" s="18" t="s">
        <v>143</v>
      </c>
      <c r="BE439" s="160">
        <f>IF(N439="základná",J439,0)</f>
        <v>0</v>
      </c>
      <c r="BF439" s="160">
        <f>IF(N439="znížená",J439,0)</f>
        <v>0</v>
      </c>
      <c r="BG439" s="160">
        <f>IF(N439="zákl. prenesená",J439,0)</f>
        <v>0</v>
      </c>
      <c r="BH439" s="160">
        <f>IF(N439="zníž. prenesená",J439,0)</f>
        <v>0</v>
      </c>
      <c r="BI439" s="160">
        <f>IF(N439="nulová",J439,0)</f>
        <v>0</v>
      </c>
      <c r="BJ439" s="18" t="s">
        <v>151</v>
      </c>
      <c r="BK439" s="160">
        <f>ROUND(I439*H439,2)</f>
        <v>0</v>
      </c>
      <c r="BL439" s="18" t="s">
        <v>182</v>
      </c>
      <c r="BM439" s="159" t="s">
        <v>431</v>
      </c>
    </row>
    <row r="440" spans="1:65" s="13" customFormat="1" x14ac:dyDescent="0.2">
      <c r="B440" s="161"/>
      <c r="D440" s="162" t="s">
        <v>152</v>
      </c>
      <c r="E440" s="163" t="s">
        <v>1</v>
      </c>
      <c r="F440" s="164" t="s">
        <v>1630</v>
      </c>
      <c r="H440" s="165">
        <v>21.297999999999998</v>
      </c>
      <c r="I440" s="166"/>
      <c r="L440" s="161"/>
      <c r="M440" s="167"/>
      <c r="N440" s="168"/>
      <c r="O440" s="168"/>
      <c r="P440" s="168"/>
      <c r="Q440" s="168"/>
      <c r="R440" s="168"/>
      <c r="S440" s="168"/>
      <c r="T440" s="169"/>
      <c r="AT440" s="163" t="s">
        <v>152</v>
      </c>
      <c r="AU440" s="163" t="s">
        <v>151</v>
      </c>
      <c r="AV440" s="13" t="s">
        <v>151</v>
      </c>
      <c r="AW440" s="13" t="s">
        <v>31</v>
      </c>
      <c r="AX440" s="13" t="s">
        <v>75</v>
      </c>
      <c r="AY440" s="163" t="s">
        <v>143</v>
      </c>
    </row>
    <row r="441" spans="1:65" s="14" customFormat="1" x14ac:dyDescent="0.2">
      <c r="B441" s="170"/>
      <c r="D441" s="162" t="s">
        <v>152</v>
      </c>
      <c r="E441" s="171" t="s">
        <v>1</v>
      </c>
      <c r="F441" s="172" t="s">
        <v>154</v>
      </c>
      <c r="H441" s="173">
        <v>21.297999999999998</v>
      </c>
      <c r="I441" s="174"/>
      <c r="L441" s="170"/>
      <c r="M441" s="175"/>
      <c r="N441" s="176"/>
      <c r="O441" s="176"/>
      <c r="P441" s="176"/>
      <c r="Q441" s="176"/>
      <c r="R441" s="176"/>
      <c r="S441" s="176"/>
      <c r="T441" s="177"/>
      <c r="AT441" s="171" t="s">
        <v>152</v>
      </c>
      <c r="AU441" s="171" t="s">
        <v>151</v>
      </c>
      <c r="AV441" s="14" t="s">
        <v>150</v>
      </c>
      <c r="AW441" s="14" t="s">
        <v>31</v>
      </c>
      <c r="AX441" s="14" t="s">
        <v>83</v>
      </c>
      <c r="AY441" s="171" t="s">
        <v>143</v>
      </c>
    </row>
    <row r="442" spans="1:65" s="2" customFormat="1" ht="24.2" customHeight="1" x14ac:dyDescent="0.2">
      <c r="A442" s="33"/>
      <c r="B442" s="146"/>
      <c r="C442" s="147" t="s">
        <v>433</v>
      </c>
      <c r="D442" s="197" t="s">
        <v>146</v>
      </c>
      <c r="E442" s="148" t="s">
        <v>418</v>
      </c>
      <c r="F442" s="149" t="s">
        <v>419</v>
      </c>
      <c r="G442" s="150" t="s">
        <v>314</v>
      </c>
      <c r="H442" s="151">
        <v>22</v>
      </c>
      <c r="I442" s="152"/>
      <c r="J442" s="153">
        <f>ROUND(I442*H442,2)</f>
        <v>0</v>
      </c>
      <c r="K442" s="154"/>
      <c r="L442" s="34"/>
      <c r="M442" s="155" t="s">
        <v>1</v>
      </c>
      <c r="N442" s="156" t="s">
        <v>41</v>
      </c>
      <c r="O442" s="59"/>
      <c r="P442" s="157">
        <f>O442*H442</f>
        <v>0</v>
      </c>
      <c r="Q442" s="157">
        <v>0</v>
      </c>
      <c r="R442" s="157">
        <f>Q442*H442</f>
        <v>0</v>
      </c>
      <c r="S442" s="157">
        <v>0</v>
      </c>
      <c r="T442" s="158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59" t="s">
        <v>182</v>
      </c>
      <c r="AT442" s="159" t="s">
        <v>146</v>
      </c>
      <c r="AU442" s="159" t="s">
        <v>151</v>
      </c>
      <c r="AY442" s="18" t="s">
        <v>143</v>
      </c>
      <c r="BE442" s="160">
        <f>IF(N442="základná",J442,0)</f>
        <v>0</v>
      </c>
      <c r="BF442" s="160">
        <f>IF(N442="znížená",J442,0)</f>
        <v>0</v>
      </c>
      <c r="BG442" s="160">
        <f>IF(N442="zákl. prenesená",J442,0)</f>
        <v>0</v>
      </c>
      <c r="BH442" s="160">
        <f>IF(N442="zníž. prenesená",J442,0)</f>
        <v>0</v>
      </c>
      <c r="BI442" s="160">
        <f>IF(N442="nulová",J442,0)</f>
        <v>0</v>
      </c>
      <c r="BJ442" s="18" t="s">
        <v>151</v>
      </c>
      <c r="BK442" s="160">
        <f>ROUND(I442*H442,2)</f>
        <v>0</v>
      </c>
      <c r="BL442" s="18" t="s">
        <v>182</v>
      </c>
      <c r="BM442" s="159" t="s">
        <v>1631</v>
      </c>
    </row>
    <row r="443" spans="1:65" s="2" customFormat="1" ht="24.2" customHeight="1" x14ac:dyDescent="0.2">
      <c r="A443" s="33"/>
      <c r="B443" s="146"/>
      <c r="C443" s="178" t="s">
        <v>292</v>
      </c>
      <c r="D443" s="198" t="s">
        <v>215</v>
      </c>
      <c r="E443" s="179" t="s">
        <v>421</v>
      </c>
      <c r="F443" s="180" t="s">
        <v>422</v>
      </c>
      <c r="G443" s="181" t="s">
        <v>314</v>
      </c>
      <c r="H443" s="182">
        <v>22.44</v>
      </c>
      <c r="I443" s="183"/>
      <c r="J443" s="184">
        <f>ROUND(I443*H443,2)</f>
        <v>0</v>
      </c>
      <c r="K443" s="185"/>
      <c r="L443" s="186"/>
      <c r="M443" s="187" t="s">
        <v>1</v>
      </c>
      <c r="N443" s="188" t="s">
        <v>41</v>
      </c>
      <c r="O443" s="59"/>
      <c r="P443" s="157">
        <f>O443*H443</f>
        <v>0</v>
      </c>
      <c r="Q443" s="157">
        <v>0</v>
      </c>
      <c r="R443" s="157">
        <f>Q443*H443</f>
        <v>0</v>
      </c>
      <c r="S443" s="157">
        <v>0</v>
      </c>
      <c r="T443" s="158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59" t="s">
        <v>210</v>
      </c>
      <c r="AT443" s="159" t="s">
        <v>215</v>
      </c>
      <c r="AU443" s="159" t="s">
        <v>151</v>
      </c>
      <c r="AY443" s="18" t="s">
        <v>143</v>
      </c>
      <c r="BE443" s="160">
        <f>IF(N443="základná",J443,0)</f>
        <v>0</v>
      </c>
      <c r="BF443" s="160">
        <f>IF(N443="znížená",J443,0)</f>
        <v>0</v>
      </c>
      <c r="BG443" s="160">
        <f>IF(N443="zákl. prenesená",J443,0)</f>
        <v>0</v>
      </c>
      <c r="BH443" s="160">
        <f>IF(N443="zníž. prenesená",J443,0)</f>
        <v>0</v>
      </c>
      <c r="BI443" s="160">
        <f>IF(N443="nulová",J443,0)</f>
        <v>0</v>
      </c>
      <c r="BJ443" s="18" t="s">
        <v>151</v>
      </c>
      <c r="BK443" s="160">
        <f>ROUND(I443*H443,2)</f>
        <v>0</v>
      </c>
      <c r="BL443" s="18" t="s">
        <v>182</v>
      </c>
      <c r="BM443" s="159" t="s">
        <v>695</v>
      </c>
    </row>
    <row r="444" spans="1:65" s="2" customFormat="1" ht="14.45" customHeight="1" x14ac:dyDescent="0.2">
      <c r="A444" s="33"/>
      <c r="B444" s="146"/>
      <c r="C444" s="147" t="s">
        <v>441</v>
      </c>
      <c r="D444" s="197" t="s">
        <v>146</v>
      </c>
      <c r="E444" s="148" t="s">
        <v>425</v>
      </c>
      <c r="F444" s="149" t="s">
        <v>426</v>
      </c>
      <c r="G444" s="150" t="s">
        <v>314</v>
      </c>
      <c r="H444" s="151">
        <v>36.453000000000003</v>
      </c>
      <c r="I444" s="152"/>
      <c r="J444" s="153">
        <f>ROUND(I444*H444,2)</f>
        <v>0</v>
      </c>
      <c r="K444" s="154"/>
      <c r="L444" s="34"/>
      <c r="M444" s="155" t="s">
        <v>1</v>
      </c>
      <c r="N444" s="156" t="s">
        <v>41</v>
      </c>
      <c r="O444" s="59"/>
      <c r="P444" s="157">
        <f>O444*H444</f>
        <v>0</v>
      </c>
      <c r="Q444" s="157">
        <v>0</v>
      </c>
      <c r="R444" s="157">
        <f>Q444*H444</f>
        <v>0</v>
      </c>
      <c r="S444" s="157">
        <v>0</v>
      </c>
      <c r="T444" s="158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59" t="s">
        <v>182</v>
      </c>
      <c r="AT444" s="159" t="s">
        <v>146</v>
      </c>
      <c r="AU444" s="159" t="s">
        <v>151</v>
      </c>
      <c r="AY444" s="18" t="s">
        <v>143</v>
      </c>
      <c r="BE444" s="160">
        <f>IF(N444="základná",J444,0)</f>
        <v>0</v>
      </c>
      <c r="BF444" s="160">
        <f>IF(N444="znížená",J444,0)</f>
        <v>0</v>
      </c>
      <c r="BG444" s="160">
        <f>IF(N444="zákl. prenesená",J444,0)</f>
        <v>0</v>
      </c>
      <c r="BH444" s="160">
        <f>IF(N444="zníž. prenesená",J444,0)</f>
        <v>0</v>
      </c>
      <c r="BI444" s="160">
        <f>IF(N444="nulová",J444,0)</f>
        <v>0</v>
      </c>
      <c r="BJ444" s="18" t="s">
        <v>151</v>
      </c>
      <c r="BK444" s="160">
        <f>ROUND(I444*H444,2)</f>
        <v>0</v>
      </c>
      <c r="BL444" s="18" t="s">
        <v>182</v>
      </c>
      <c r="BM444" s="159" t="s">
        <v>1632</v>
      </c>
    </row>
    <row r="445" spans="1:65" s="13" customFormat="1" x14ac:dyDescent="0.2">
      <c r="B445" s="161"/>
      <c r="D445" s="162" t="s">
        <v>152</v>
      </c>
      <c r="E445" s="163" t="s">
        <v>1</v>
      </c>
      <c r="F445" s="164" t="s">
        <v>1633</v>
      </c>
      <c r="H445" s="165">
        <v>36.453000000000003</v>
      </c>
      <c r="I445" s="166"/>
      <c r="L445" s="161"/>
      <c r="M445" s="167"/>
      <c r="N445" s="168"/>
      <c r="O445" s="168"/>
      <c r="P445" s="168"/>
      <c r="Q445" s="168"/>
      <c r="R445" s="168"/>
      <c r="S445" s="168"/>
      <c r="T445" s="169"/>
      <c r="AT445" s="163" t="s">
        <v>152</v>
      </c>
      <c r="AU445" s="163" t="s">
        <v>151</v>
      </c>
      <c r="AV445" s="13" t="s">
        <v>151</v>
      </c>
      <c r="AW445" s="13" t="s">
        <v>31</v>
      </c>
      <c r="AX445" s="13" t="s">
        <v>75</v>
      </c>
      <c r="AY445" s="163" t="s">
        <v>143</v>
      </c>
    </row>
    <row r="446" spans="1:65" s="14" customFormat="1" x14ac:dyDescent="0.2">
      <c r="B446" s="170"/>
      <c r="D446" s="162" t="s">
        <v>152</v>
      </c>
      <c r="E446" s="171" t="s">
        <v>1</v>
      </c>
      <c r="F446" s="172" t="s">
        <v>154</v>
      </c>
      <c r="H446" s="173">
        <v>36.453000000000003</v>
      </c>
      <c r="I446" s="174"/>
      <c r="L446" s="170"/>
      <c r="M446" s="175"/>
      <c r="N446" s="176"/>
      <c r="O446" s="176"/>
      <c r="P446" s="176"/>
      <c r="Q446" s="176"/>
      <c r="R446" s="176"/>
      <c r="S446" s="176"/>
      <c r="T446" s="177"/>
      <c r="AT446" s="171" t="s">
        <v>152</v>
      </c>
      <c r="AU446" s="171" t="s">
        <v>151</v>
      </c>
      <c r="AV446" s="14" t="s">
        <v>150</v>
      </c>
      <c r="AW446" s="14" t="s">
        <v>31</v>
      </c>
      <c r="AX446" s="14" t="s">
        <v>83</v>
      </c>
      <c r="AY446" s="171" t="s">
        <v>143</v>
      </c>
    </row>
    <row r="447" spans="1:65" s="2" customFormat="1" ht="24.2" customHeight="1" x14ac:dyDescent="0.2">
      <c r="A447" s="33"/>
      <c r="B447" s="146"/>
      <c r="C447" s="178" t="s">
        <v>296</v>
      </c>
      <c r="D447" s="198" t="s">
        <v>215</v>
      </c>
      <c r="E447" s="179" t="s">
        <v>429</v>
      </c>
      <c r="F447" s="180" t="s">
        <v>430</v>
      </c>
      <c r="G447" s="181" t="s">
        <v>314</v>
      </c>
      <c r="H447" s="182">
        <v>19.523</v>
      </c>
      <c r="I447" s="183"/>
      <c r="J447" s="184">
        <f>ROUND(I447*H447,2)</f>
        <v>0</v>
      </c>
      <c r="K447" s="185"/>
      <c r="L447" s="186"/>
      <c r="M447" s="187" t="s">
        <v>1</v>
      </c>
      <c r="N447" s="188" t="s">
        <v>41</v>
      </c>
      <c r="O447" s="59"/>
      <c r="P447" s="157">
        <f>O447*H447</f>
        <v>0</v>
      </c>
      <c r="Q447" s="157">
        <v>0</v>
      </c>
      <c r="R447" s="157">
        <f>Q447*H447</f>
        <v>0</v>
      </c>
      <c r="S447" s="157">
        <v>0</v>
      </c>
      <c r="T447" s="158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59" t="s">
        <v>210</v>
      </c>
      <c r="AT447" s="159" t="s">
        <v>215</v>
      </c>
      <c r="AU447" s="159" t="s">
        <v>151</v>
      </c>
      <c r="AY447" s="18" t="s">
        <v>143</v>
      </c>
      <c r="BE447" s="160">
        <f>IF(N447="základná",J447,0)</f>
        <v>0</v>
      </c>
      <c r="BF447" s="160">
        <f>IF(N447="znížená",J447,0)</f>
        <v>0</v>
      </c>
      <c r="BG447" s="160">
        <f>IF(N447="zákl. prenesená",J447,0)</f>
        <v>0</v>
      </c>
      <c r="BH447" s="160">
        <f>IF(N447="zníž. prenesená",J447,0)</f>
        <v>0</v>
      </c>
      <c r="BI447" s="160">
        <f>IF(N447="nulová",J447,0)</f>
        <v>0</v>
      </c>
      <c r="BJ447" s="18" t="s">
        <v>151</v>
      </c>
      <c r="BK447" s="160">
        <f>ROUND(I447*H447,2)</f>
        <v>0</v>
      </c>
      <c r="BL447" s="18" t="s">
        <v>182</v>
      </c>
      <c r="BM447" s="159" t="s">
        <v>712</v>
      </c>
    </row>
    <row r="448" spans="1:65" s="13" customFormat="1" x14ac:dyDescent="0.2">
      <c r="B448" s="161"/>
      <c r="D448" s="162" t="s">
        <v>152</v>
      </c>
      <c r="E448" s="163" t="s">
        <v>1</v>
      </c>
      <c r="F448" s="164" t="s">
        <v>1634</v>
      </c>
      <c r="H448" s="165">
        <v>19.523</v>
      </c>
      <c r="I448" s="166"/>
      <c r="L448" s="161"/>
      <c r="M448" s="167"/>
      <c r="N448" s="168"/>
      <c r="O448" s="168"/>
      <c r="P448" s="168"/>
      <c r="Q448" s="168"/>
      <c r="R448" s="168"/>
      <c r="S448" s="168"/>
      <c r="T448" s="169"/>
      <c r="AT448" s="163" t="s">
        <v>152</v>
      </c>
      <c r="AU448" s="163" t="s">
        <v>151</v>
      </c>
      <c r="AV448" s="13" t="s">
        <v>151</v>
      </c>
      <c r="AW448" s="13" t="s">
        <v>31</v>
      </c>
      <c r="AX448" s="13" t="s">
        <v>75</v>
      </c>
      <c r="AY448" s="163" t="s">
        <v>143</v>
      </c>
    </row>
    <row r="449" spans="1:65" s="14" customFormat="1" x14ac:dyDescent="0.2">
      <c r="B449" s="170"/>
      <c r="D449" s="162" t="s">
        <v>152</v>
      </c>
      <c r="E449" s="171" t="s">
        <v>1</v>
      </c>
      <c r="F449" s="172" t="s">
        <v>154</v>
      </c>
      <c r="H449" s="173">
        <v>19.523</v>
      </c>
      <c r="I449" s="174"/>
      <c r="L449" s="170"/>
      <c r="M449" s="175"/>
      <c r="N449" s="176"/>
      <c r="O449" s="176"/>
      <c r="P449" s="176"/>
      <c r="Q449" s="176"/>
      <c r="R449" s="176"/>
      <c r="S449" s="176"/>
      <c r="T449" s="177"/>
      <c r="AT449" s="171" t="s">
        <v>152</v>
      </c>
      <c r="AU449" s="171" t="s">
        <v>151</v>
      </c>
      <c r="AV449" s="14" t="s">
        <v>150</v>
      </c>
      <c r="AW449" s="14" t="s">
        <v>31</v>
      </c>
      <c r="AX449" s="14" t="s">
        <v>83</v>
      </c>
      <c r="AY449" s="171" t="s">
        <v>143</v>
      </c>
    </row>
    <row r="450" spans="1:65" s="2" customFormat="1" ht="24.2" customHeight="1" x14ac:dyDescent="0.2">
      <c r="A450" s="33"/>
      <c r="B450" s="146"/>
      <c r="C450" s="178" t="s">
        <v>448</v>
      </c>
      <c r="D450" s="198" t="s">
        <v>215</v>
      </c>
      <c r="E450" s="179" t="s">
        <v>434</v>
      </c>
      <c r="F450" s="180" t="s">
        <v>435</v>
      </c>
      <c r="G450" s="181" t="s">
        <v>314</v>
      </c>
      <c r="H450" s="182">
        <v>17.571000000000002</v>
      </c>
      <c r="I450" s="183"/>
      <c r="J450" s="184">
        <f>ROUND(I450*H450,2)</f>
        <v>0</v>
      </c>
      <c r="K450" s="185"/>
      <c r="L450" s="186"/>
      <c r="M450" s="187" t="s">
        <v>1</v>
      </c>
      <c r="N450" s="188" t="s">
        <v>41</v>
      </c>
      <c r="O450" s="59"/>
      <c r="P450" s="157">
        <f>O450*H450</f>
        <v>0</v>
      </c>
      <c r="Q450" s="157">
        <v>0</v>
      </c>
      <c r="R450" s="157">
        <f>Q450*H450</f>
        <v>0</v>
      </c>
      <c r="S450" s="157">
        <v>0</v>
      </c>
      <c r="T450" s="158">
        <f>S450*H450</f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59" t="s">
        <v>210</v>
      </c>
      <c r="AT450" s="159" t="s">
        <v>215</v>
      </c>
      <c r="AU450" s="159" t="s">
        <v>151</v>
      </c>
      <c r="AY450" s="18" t="s">
        <v>143</v>
      </c>
      <c r="BE450" s="160">
        <f>IF(N450="základná",J450,0)</f>
        <v>0</v>
      </c>
      <c r="BF450" s="160">
        <f>IF(N450="znížená",J450,0)</f>
        <v>0</v>
      </c>
      <c r="BG450" s="160">
        <f>IF(N450="zákl. prenesená",J450,0)</f>
        <v>0</v>
      </c>
      <c r="BH450" s="160">
        <f>IF(N450="zníž. prenesená",J450,0)</f>
        <v>0</v>
      </c>
      <c r="BI450" s="160">
        <f>IF(N450="nulová",J450,0)</f>
        <v>0</v>
      </c>
      <c r="BJ450" s="18" t="s">
        <v>151</v>
      </c>
      <c r="BK450" s="160">
        <f>ROUND(I450*H450,2)</f>
        <v>0</v>
      </c>
      <c r="BL450" s="18" t="s">
        <v>182</v>
      </c>
      <c r="BM450" s="159" t="s">
        <v>451</v>
      </c>
    </row>
    <row r="451" spans="1:65" s="13" customFormat="1" x14ac:dyDescent="0.2">
      <c r="B451" s="161"/>
      <c r="D451" s="162" t="s">
        <v>152</v>
      </c>
      <c r="E451" s="163" t="s">
        <v>1</v>
      </c>
      <c r="F451" s="164" t="s">
        <v>1635</v>
      </c>
      <c r="H451" s="165">
        <v>17.571000000000002</v>
      </c>
      <c r="I451" s="166"/>
      <c r="L451" s="161"/>
      <c r="M451" s="167"/>
      <c r="N451" s="168"/>
      <c r="O451" s="168"/>
      <c r="P451" s="168"/>
      <c r="Q451" s="168"/>
      <c r="R451" s="168"/>
      <c r="S451" s="168"/>
      <c r="T451" s="169"/>
      <c r="AT451" s="163" t="s">
        <v>152</v>
      </c>
      <c r="AU451" s="163" t="s">
        <v>151</v>
      </c>
      <c r="AV451" s="13" t="s">
        <v>151</v>
      </c>
      <c r="AW451" s="13" t="s">
        <v>31</v>
      </c>
      <c r="AX451" s="13" t="s">
        <v>75</v>
      </c>
      <c r="AY451" s="163" t="s">
        <v>143</v>
      </c>
    </row>
    <row r="452" spans="1:65" s="14" customFormat="1" x14ac:dyDescent="0.2">
      <c r="B452" s="170"/>
      <c r="D452" s="162" t="s">
        <v>152</v>
      </c>
      <c r="E452" s="171" t="s">
        <v>1</v>
      </c>
      <c r="F452" s="172" t="s">
        <v>154</v>
      </c>
      <c r="H452" s="173">
        <v>17.571000000000002</v>
      </c>
      <c r="I452" s="174"/>
      <c r="L452" s="170"/>
      <c r="M452" s="175"/>
      <c r="N452" s="176"/>
      <c r="O452" s="176"/>
      <c r="P452" s="176"/>
      <c r="Q452" s="176"/>
      <c r="R452" s="176"/>
      <c r="S452" s="176"/>
      <c r="T452" s="177"/>
      <c r="AT452" s="171" t="s">
        <v>152</v>
      </c>
      <c r="AU452" s="171" t="s">
        <v>151</v>
      </c>
      <c r="AV452" s="14" t="s">
        <v>150</v>
      </c>
      <c r="AW452" s="14" t="s">
        <v>31</v>
      </c>
      <c r="AX452" s="14" t="s">
        <v>83</v>
      </c>
      <c r="AY452" s="171" t="s">
        <v>143</v>
      </c>
    </row>
    <row r="453" spans="1:65" s="2" customFormat="1" ht="24.2" customHeight="1" x14ac:dyDescent="0.2">
      <c r="A453" s="33"/>
      <c r="B453" s="146"/>
      <c r="C453" s="147" t="s">
        <v>301</v>
      </c>
      <c r="D453" s="197" t="s">
        <v>146</v>
      </c>
      <c r="E453" s="148" t="s">
        <v>438</v>
      </c>
      <c r="F453" s="149" t="s">
        <v>439</v>
      </c>
      <c r="G453" s="150" t="s">
        <v>178</v>
      </c>
      <c r="H453" s="151">
        <v>5</v>
      </c>
      <c r="I453" s="152"/>
      <c r="J453" s="153">
        <f>ROUND(I453*H453,2)</f>
        <v>0</v>
      </c>
      <c r="K453" s="154"/>
      <c r="L453" s="34"/>
      <c r="M453" s="155" t="s">
        <v>1</v>
      </c>
      <c r="N453" s="156" t="s">
        <v>41</v>
      </c>
      <c r="O453" s="59"/>
      <c r="P453" s="157">
        <f>O453*H453</f>
        <v>0</v>
      </c>
      <c r="Q453" s="157">
        <v>0</v>
      </c>
      <c r="R453" s="157">
        <f>Q453*H453</f>
        <v>0</v>
      </c>
      <c r="S453" s="157">
        <v>0</v>
      </c>
      <c r="T453" s="158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59" t="s">
        <v>182</v>
      </c>
      <c r="AT453" s="159" t="s">
        <v>146</v>
      </c>
      <c r="AU453" s="159" t="s">
        <v>151</v>
      </c>
      <c r="AY453" s="18" t="s">
        <v>143</v>
      </c>
      <c r="BE453" s="160">
        <f>IF(N453="základná",J453,0)</f>
        <v>0</v>
      </c>
      <c r="BF453" s="160">
        <f>IF(N453="znížená",J453,0)</f>
        <v>0</v>
      </c>
      <c r="BG453" s="160">
        <f>IF(N453="zákl. prenesená",J453,0)</f>
        <v>0</v>
      </c>
      <c r="BH453" s="160">
        <f>IF(N453="zníž. prenesená",J453,0)</f>
        <v>0</v>
      </c>
      <c r="BI453" s="160">
        <f>IF(N453="nulová",J453,0)</f>
        <v>0</v>
      </c>
      <c r="BJ453" s="18" t="s">
        <v>151</v>
      </c>
      <c r="BK453" s="160">
        <f>ROUND(I453*H453,2)</f>
        <v>0</v>
      </c>
      <c r="BL453" s="18" t="s">
        <v>182</v>
      </c>
      <c r="BM453" s="159" t="s">
        <v>1636</v>
      </c>
    </row>
    <row r="454" spans="1:65" s="13" customFormat="1" x14ac:dyDescent="0.2">
      <c r="B454" s="161"/>
      <c r="D454" s="162" t="s">
        <v>152</v>
      </c>
      <c r="E454" s="163" t="s">
        <v>1</v>
      </c>
      <c r="F454" s="164" t="s">
        <v>165</v>
      </c>
      <c r="H454" s="165">
        <v>5</v>
      </c>
      <c r="I454" s="166"/>
      <c r="L454" s="161"/>
      <c r="M454" s="167"/>
      <c r="N454" s="168"/>
      <c r="O454" s="168"/>
      <c r="P454" s="168"/>
      <c r="Q454" s="168"/>
      <c r="R454" s="168"/>
      <c r="S454" s="168"/>
      <c r="T454" s="169"/>
      <c r="AT454" s="163" t="s">
        <v>152</v>
      </c>
      <c r="AU454" s="163" t="s">
        <v>151</v>
      </c>
      <c r="AV454" s="13" t="s">
        <v>151</v>
      </c>
      <c r="AW454" s="13" t="s">
        <v>31</v>
      </c>
      <c r="AX454" s="13" t="s">
        <v>75</v>
      </c>
      <c r="AY454" s="163" t="s">
        <v>143</v>
      </c>
    </row>
    <row r="455" spans="1:65" s="14" customFormat="1" x14ac:dyDescent="0.2">
      <c r="B455" s="170"/>
      <c r="D455" s="162" t="s">
        <v>152</v>
      </c>
      <c r="E455" s="171" t="s">
        <v>1</v>
      </c>
      <c r="F455" s="172" t="s">
        <v>154</v>
      </c>
      <c r="H455" s="173">
        <v>5</v>
      </c>
      <c r="I455" s="174"/>
      <c r="L455" s="170"/>
      <c r="M455" s="175"/>
      <c r="N455" s="176"/>
      <c r="O455" s="176"/>
      <c r="P455" s="176"/>
      <c r="Q455" s="176"/>
      <c r="R455" s="176"/>
      <c r="S455" s="176"/>
      <c r="T455" s="177"/>
      <c r="AT455" s="171" t="s">
        <v>152</v>
      </c>
      <c r="AU455" s="171" t="s">
        <v>151</v>
      </c>
      <c r="AV455" s="14" t="s">
        <v>150</v>
      </c>
      <c r="AW455" s="14" t="s">
        <v>31</v>
      </c>
      <c r="AX455" s="14" t="s">
        <v>83</v>
      </c>
      <c r="AY455" s="171" t="s">
        <v>143</v>
      </c>
    </row>
    <row r="456" spans="1:65" s="2" customFormat="1" ht="14.45" customHeight="1" x14ac:dyDescent="0.2">
      <c r="A456" s="33"/>
      <c r="B456" s="146"/>
      <c r="C456" s="178" t="s">
        <v>458</v>
      </c>
      <c r="D456" s="198" t="s">
        <v>215</v>
      </c>
      <c r="E456" s="179" t="s">
        <v>442</v>
      </c>
      <c r="F456" s="180" t="s">
        <v>443</v>
      </c>
      <c r="G456" s="181" t="s">
        <v>178</v>
      </c>
      <c r="H456" s="182">
        <v>5</v>
      </c>
      <c r="I456" s="183"/>
      <c r="J456" s="184">
        <f>ROUND(I456*H456,2)</f>
        <v>0</v>
      </c>
      <c r="K456" s="185"/>
      <c r="L456" s="186"/>
      <c r="M456" s="187" t="s">
        <v>1</v>
      </c>
      <c r="N456" s="188" t="s">
        <v>41</v>
      </c>
      <c r="O456" s="59"/>
      <c r="P456" s="157">
        <f>O456*H456</f>
        <v>0</v>
      </c>
      <c r="Q456" s="157">
        <v>0</v>
      </c>
      <c r="R456" s="157">
        <f>Q456*H456</f>
        <v>0</v>
      </c>
      <c r="S456" s="157">
        <v>0</v>
      </c>
      <c r="T456" s="158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59" t="s">
        <v>210</v>
      </c>
      <c r="AT456" s="159" t="s">
        <v>215</v>
      </c>
      <c r="AU456" s="159" t="s">
        <v>151</v>
      </c>
      <c r="AY456" s="18" t="s">
        <v>143</v>
      </c>
      <c r="BE456" s="160">
        <f>IF(N456="základná",J456,0)</f>
        <v>0</v>
      </c>
      <c r="BF456" s="160">
        <f>IF(N456="znížená",J456,0)</f>
        <v>0</v>
      </c>
      <c r="BG456" s="160">
        <f>IF(N456="zákl. prenesená",J456,0)</f>
        <v>0</v>
      </c>
      <c r="BH456" s="160">
        <f>IF(N456="zníž. prenesená",J456,0)</f>
        <v>0</v>
      </c>
      <c r="BI456" s="160">
        <f>IF(N456="nulová",J456,0)</f>
        <v>0</v>
      </c>
      <c r="BJ456" s="18" t="s">
        <v>151</v>
      </c>
      <c r="BK456" s="160">
        <f>ROUND(I456*H456,2)</f>
        <v>0</v>
      </c>
      <c r="BL456" s="18" t="s">
        <v>182</v>
      </c>
      <c r="BM456" s="159" t="s">
        <v>740</v>
      </c>
    </row>
    <row r="457" spans="1:65" s="13" customFormat="1" x14ac:dyDescent="0.2">
      <c r="B457" s="161"/>
      <c r="D457" s="162" t="s">
        <v>152</v>
      </c>
      <c r="E457" s="163" t="s">
        <v>1</v>
      </c>
      <c r="F457" s="164" t="s">
        <v>165</v>
      </c>
      <c r="H457" s="165">
        <v>5</v>
      </c>
      <c r="I457" s="166"/>
      <c r="L457" s="161"/>
      <c r="M457" s="167"/>
      <c r="N457" s="168"/>
      <c r="O457" s="168"/>
      <c r="P457" s="168"/>
      <c r="Q457" s="168"/>
      <c r="R457" s="168"/>
      <c r="S457" s="168"/>
      <c r="T457" s="169"/>
      <c r="AT457" s="163" t="s">
        <v>152</v>
      </c>
      <c r="AU457" s="163" t="s">
        <v>151</v>
      </c>
      <c r="AV457" s="13" t="s">
        <v>151</v>
      </c>
      <c r="AW457" s="13" t="s">
        <v>31</v>
      </c>
      <c r="AX457" s="13" t="s">
        <v>75</v>
      </c>
      <c r="AY457" s="163" t="s">
        <v>143</v>
      </c>
    </row>
    <row r="458" spans="1:65" s="14" customFormat="1" x14ac:dyDescent="0.2">
      <c r="B458" s="170"/>
      <c r="D458" s="162" t="s">
        <v>152</v>
      </c>
      <c r="E458" s="171" t="s">
        <v>1</v>
      </c>
      <c r="F458" s="172" t="s">
        <v>154</v>
      </c>
      <c r="H458" s="173">
        <v>5</v>
      </c>
      <c r="I458" s="174"/>
      <c r="L458" s="170"/>
      <c r="M458" s="175"/>
      <c r="N458" s="176"/>
      <c r="O458" s="176"/>
      <c r="P458" s="176"/>
      <c r="Q458" s="176"/>
      <c r="R458" s="176"/>
      <c r="S458" s="176"/>
      <c r="T458" s="177"/>
      <c r="AT458" s="171" t="s">
        <v>152</v>
      </c>
      <c r="AU458" s="171" t="s">
        <v>151</v>
      </c>
      <c r="AV458" s="14" t="s">
        <v>150</v>
      </c>
      <c r="AW458" s="14" t="s">
        <v>31</v>
      </c>
      <c r="AX458" s="14" t="s">
        <v>83</v>
      </c>
      <c r="AY458" s="171" t="s">
        <v>143</v>
      </c>
    </row>
    <row r="459" spans="1:65" s="2" customFormat="1" ht="24.2" customHeight="1" x14ac:dyDescent="0.2">
      <c r="A459" s="33"/>
      <c r="B459" s="146"/>
      <c r="C459" s="147" t="s">
        <v>305</v>
      </c>
      <c r="D459" s="197" t="s">
        <v>146</v>
      </c>
      <c r="E459" s="148" t="s">
        <v>445</v>
      </c>
      <c r="F459" s="149" t="s">
        <v>446</v>
      </c>
      <c r="G459" s="150" t="s">
        <v>178</v>
      </c>
      <c r="H459" s="151">
        <v>32</v>
      </c>
      <c r="I459" s="152"/>
      <c r="J459" s="153">
        <f>ROUND(I459*H459,2)</f>
        <v>0</v>
      </c>
      <c r="K459" s="154"/>
      <c r="L459" s="34"/>
      <c r="M459" s="155" t="s">
        <v>1</v>
      </c>
      <c r="N459" s="156" t="s">
        <v>41</v>
      </c>
      <c r="O459" s="59"/>
      <c r="P459" s="157">
        <f>O459*H459</f>
        <v>0</v>
      </c>
      <c r="Q459" s="157">
        <v>0</v>
      </c>
      <c r="R459" s="157">
        <f>Q459*H459</f>
        <v>0</v>
      </c>
      <c r="S459" s="157">
        <v>0</v>
      </c>
      <c r="T459" s="158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59" t="s">
        <v>182</v>
      </c>
      <c r="AT459" s="159" t="s">
        <v>146</v>
      </c>
      <c r="AU459" s="159" t="s">
        <v>151</v>
      </c>
      <c r="AY459" s="18" t="s">
        <v>143</v>
      </c>
      <c r="BE459" s="160">
        <f>IF(N459="základná",J459,0)</f>
        <v>0</v>
      </c>
      <c r="BF459" s="160">
        <f>IF(N459="znížená",J459,0)</f>
        <v>0</v>
      </c>
      <c r="BG459" s="160">
        <f>IF(N459="zákl. prenesená",J459,0)</f>
        <v>0</v>
      </c>
      <c r="BH459" s="160">
        <f>IF(N459="zníž. prenesená",J459,0)</f>
        <v>0</v>
      </c>
      <c r="BI459" s="160">
        <f>IF(N459="nulová",J459,0)</f>
        <v>0</v>
      </c>
      <c r="BJ459" s="18" t="s">
        <v>151</v>
      </c>
      <c r="BK459" s="160">
        <f>ROUND(I459*H459,2)</f>
        <v>0</v>
      </c>
      <c r="BL459" s="18" t="s">
        <v>182</v>
      </c>
      <c r="BM459" s="159" t="s">
        <v>1637</v>
      </c>
    </row>
    <row r="460" spans="1:65" s="13" customFormat="1" x14ac:dyDescent="0.2">
      <c r="B460" s="161"/>
      <c r="D460" s="162" t="s">
        <v>152</v>
      </c>
      <c r="E460" s="163" t="s">
        <v>1</v>
      </c>
      <c r="F460" s="164" t="s">
        <v>210</v>
      </c>
      <c r="H460" s="165">
        <v>32</v>
      </c>
      <c r="I460" s="166"/>
      <c r="L460" s="161"/>
      <c r="M460" s="167"/>
      <c r="N460" s="168"/>
      <c r="O460" s="168"/>
      <c r="P460" s="168"/>
      <c r="Q460" s="168"/>
      <c r="R460" s="168"/>
      <c r="S460" s="168"/>
      <c r="T460" s="169"/>
      <c r="AT460" s="163" t="s">
        <v>152</v>
      </c>
      <c r="AU460" s="163" t="s">
        <v>151</v>
      </c>
      <c r="AV460" s="13" t="s">
        <v>151</v>
      </c>
      <c r="AW460" s="13" t="s">
        <v>31</v>
      </c>
      <c r="AX460" s="13" t="s">
        <v>75</v>
      </c>
      <c r="AY460" s="163" t="s">
        <v>143</v>
      </c>
    </row>
    <row r="461" spans="1:65" s="14" customFormat="1" x14ac:dyDescent="0.2">
      <c r="B461" s="170"/>
      <c r="D461" s="162" t="s">
        <v>152</v>
      </c>
      <c r="E461" s="171" t="s">
        <v>1</v>
      </c>
      <c r="F461" s="172" t="s">
        <v>154</v>
      </c>
      <c r="H461" s="173">
        <v>32</v>
      </c>
      <c r="I461" s="174"/>
      <c r="L461" s="170"/>
      <c r="M461" s="175"/>
      <c r="N461" s="176"/>
      <c r="O461" s="176"/>
      <c r="P461" s="176"/>
      <c r="Q461" s="176"/>
      <c r="R461" s="176"/>
      <c r="S461" s="176"/>
      <c r="T461" s="177"/>
      <c r="AT461" s="171" t="s">
        <v>152</v>
      </c>
      <c r="AU461" s="171" t="s">
        <v>151</v>
      </c>
      <c r="AV461" s="14" t="s">
        <v>150</v>
      </c>
      <c r="AW461" s="14" t="s">
        <v>31</v>
      </c>
      <c r="AX461" s="14" t="s">
        <v>83</v>
      </c>
      <c r="AY461" s="171" t="s">
        <v>143</v>
      </c>
    </row>
    <row r="462" spans="1:65" s="2" customFormat="1" ht="24.2" customHeight="1" x14ac:dyDescent="0.2">
      <c r="A462" s="33"/>
      <c r="B462" s="146"/>
      <c r="C462" s="178" t="s">
        <v>467</v>
      </c>
      <c r="D462" s="198" t="s">
        <v>215</v>
      </c>
      <c r="E462" s="179" t="s">
        <v>449</v>
      </c>
      <c r="F462" s="180" t="s">
        <v>450</v>
      </c>
      <c r="G462" s="181" t="s">
        <v>178</v>
      </c>
      <c r="H462" s="182">
        <v>32</v>
      </c>
      <c r="I462" s="183"/>
      <c r="J462" s="184">
        <f>ROUND(I462*H462,2)</f>
        <v>0</v>
      </c>
      <c r="K462" s="185"/>
      <c r="L462" s="186"/>
      <c r="M462" s="187" t="s">
        <v>1</v>
      </c>
      <c r="N462" s="188" t="s">
        <v>41</v>
      </c>
      <c r="O462" s="59"/>
      <c r="P462" s="157">
        <f>O462*H462</f>
        <v>0</v>
      </c>
      <c r="Q462" s="157">
        <v>0</v>
      </c>
      <c r="R462" s="157">
        <f>Q462*H462</f>
        <v>0</v>
      </c>
      <c r="S462" s="157">
        <v>0</v>
      </c>
      <c r="T462" s="158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59" t="s">
        <v>210</v>
      </c>
      <c r="AT462" s="159" t="s">
        <v>215</v>
      </c>
      <c r="AU462" s="159" t="s">
        <v>151</v>
      </c>
      <c r="AY462" s="18" t="s">
        <v>143</v>
      </c>
      <c r="BE462" s="160">
        <f>IF(N462="základná",J462,0)</f>
        <v>0</v>
      </c>
      <c r="BF462" s="160">
        <f>IF(N462="znížená",J462,0)</f>
        <v>0</v>
      </c>
      <c r="BG462" s="160">
        <f>IF(N462="zákl. prenesená",J462,0)</f>
        <v>0</v>
      </c>
      <c r="BH462" s="160">
        <f>IF(N462="zníž. prenesená",J462,0)</f>
        <v>0</v>
      </c>
      <c r="BI462" s="160">
        <f>IF(N462="nulová",J462,0)</f>
        <v>0</v>
      </c>
      <c r="BJ462" s="18" t="s">
        <v>151</v>
      </c>
      <c r="BK462" s="160">
        <f>ROUND(I462*H462,2)</f>
        <v>0</v>
      </c>
      <c r="BL462" s="18" t="s">
        <v>182</v>
      </c>
      <c r="BM462" s="159" t="s">
        <v>759</v>
      </c>
    </row>
    <row r="463" spans="1:65" s="13" customFormat="1" x14ac:dyDescent="0.2">
      <c r="B463" s="161"/>
      <c r="D463" s="162" t="s">
        <v>152</v>
      </c>
      <c r="E463" s="163" t="s">
        <v>1</v>
      </c>
      <c r="F463" s="164" t="s">
        <v>210</v>
      </c>
      <c r="H463" s="165">
        <v>32</v>
      </c>
      <c r="I463" s="166"/>
      <c r="L463" s="161"/>
      <c r="M463" s="167"/>
      <c r="N463" s="168"/>
      <c r="O463" s="168"/>
      <c r="P463" s="168"/>
      <c r="Q463" s="168"/>
      <c r="R463" s="168"/>
      <c r="S463" s="168"/>
      <c r="T463" s="169"/>
      <c r="AT463" s="163" t="s">
        <v>152</v>
      </c>
      <c r="AU463" s="163" t="s">
        <v>151</v>
      </c>
      <c r="AV463" s="13" t="s">
        <v>151</v>
      </c>
      <c r="AW463" s="13" t="s">
        <v>31</v>
      </c>
      <c r="AX463" s="13" t="s">
        <v>75</v>
      </c>
      <c r="AY463" s="163" t="s">
        <v>143</v>
      </c>
    </row>
    <row r="464" spans="1:65" s="14" customFormat="1" x14ac:dyDescent="0.2">
      <c r="B464" s="170"/>
      <c r="D464" s="162" t="s">
        <v>152</v>
      </c>
      <c r="E464" s="171" t="s">
        <v>1</v>
      </c>
      <c r="F464" s="172" t="s">
        <v>154</v>
      </c>
      <c r="H464" s="173">
        <v>32</v>
      </c>
      <c r="I464" s="174"/>
      <c r="L464" s="170"/>
      <c r="M464" s="175"/>
      <c r="N464" s="176"/>
      <c r="O464" s="176"/>
      <c r="P464" s="176"/>
      <c r="Q464" s="176"/>
      <c r="R464" s="176"/>
      <c r="S464" s="176"/>
      <c r="T464" s="177"/>
      <c r="AT464" s="171" t="s">
        <v>152</v>
      </c>
      <c r="AU464" s="171" t="s">
        <v>151</v>
      </c>
      <c r="AV464" s="14" t="s">
        <v>150</v>
      </c>
      <c r="AW464" s="14" t="s">
        <v>31</v>
      </c>
      <c r="AX464" s="14" t="s">
        <v>83</v>
      </c>
      <c r="AY464" s="171" t="s">
        <v>143</v>
      </c>
    </row>
    <row r="465" spans="1:65" s="2" customFormat="1" ht="24.2" customHeight="1" x14ac:dyDescent="0.2">
      <c r="A465" s="33"/>
      <c r="B465" s="146"/>
      <c r="C465" s="147" t="s">
        <v>310</v>
      </c>
      <c r="D465" s="197" t="s">
        <v>146</v>
      </c>
      <c r="E465" s="148" t="s">
        <v>452</v>
      </c>
      <c r="F465" s="149" t="s">
        <v>453</v>
      </c>
      <c r="G465" s="150" t="s">
        <v>454</v>
      </c>
      <c r="H465" s="199"/>
      <c r="I465" s="152"/>
      <c r="J465" s="153">
        <f>ROUND(I465*H465,2)</f>
        <v>0</v>
      </c>
      <c r="K465" s="154"/>
      <c r="L465" s="34"/>
      <c r="M465" s="155" t="s">
        <v>1</v>
      </c>
      <c r="N465" s="156" t="s">
        <v>41</v>
      </c>
      <c r="O465" s="59"/>
      <c r="P465" s="157">
        <f>O465*H465</f>
        <v>0</v>
      </c>
      <c r="Q465" s="157">
        <v>0</v>
      </c>
      <c r="R465" s="157">
        <f>Q465*H465</f>
        <v>0</v>
      </c>
      <c r="S465" s="157">
        <v>0</v>
      </c>
      <c r="T465" s="158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59" t="s">
        <v>182</v>
      </c>
      <c r="AT465" s="159" t="s">
        <v>146</v>
      </c>
      <c r="AU465" s="159" t="s">
        <v>151</v>
      </c>
      <c r="AY465" s="18" t="s">
        <v>143</v>
      </c>
      <c r="BE465" s="160">
        <f>IF(N465="základná",J465,0)</f>
        <v>0</v>
      </c>
      <c r="BF465" s="160">
        <f>IF(N465="znížená",J465,0)</f>
        <v>0</v>
      </c>
      <c r="BG465" s="160">
        <f>IF(N465="zákl. prenesená",J465,0)</f>
        <v>0</v>
      </c>
      <c r="BH465" s="160">
        <f>IF(N465="zníž. prenesená",J465,0)</f>
        <v>0</v>
      </c>
      <c r="BI465" s="160">
        <f>IF(N465="nulová",J465,0)</f>
        <v>0</v>
      </c>
      <c r="BJ465" s="18" t="s">
        <v>151</v>
      </c>
      <c r="BK465" s="160">
        <f>ROUND(I465*H465,2)</f>
        <v>0</v>
      </c>
      <c r="BL465" s="18" t="s">
        <v>182</v>
      </c>
      <c r="BM465" s="159" t="s">
        <v>1638</v>
      </c>
    </row>
    <row r="466" spans="1:65" s="12" customFormat="1" ht="22.9" customHeight="1" x14ac:dyDescent="0.2">
      <c r="B466" s="134"/>
      <c r="D466" s="135" t="s">
        <v>74</v>
      </c>
      <c r="E466" s="144" t="s">
        <v>456</v>
      </c>
      <c r="F466" s="144" t="s">
        <v>457</v>
      </c>
      <c r="I466" s="137"/>
      <c r="J466" s="145">
        <f>BK466</f>
        <v>0</v>
      </c>
      <c r="L466" s="134"/>
      <c r="M466" s="138"/>
      <c r="N466" s="139"/>
      <c r="O466" s="139"/>
      <c r="P466" s="140">
        <f>SUM(P467:P649)</f>
        <v>0</v>
      </c>
      <c r="Q466" s="139"/>
      <c r="R466" s="140">
        <f>SUM(R467:R649)</f>
        <v>1.1379999999999998E-2</v>
      </c>
      <c r="S466" s="139"/>
      <c r="T466" s="141">
        <f>SUM(T467:T649)</f>
        <v>0</v>
      </c>
      <c r="AR466" s="135" t="s">
        <v>151</v>
      </c>
      <c r="AT466" s="142" t="s">
        <v>74</v>
      </c>
      <c r="AU466" s="142" t="s">
        <v>83</v>
      </c>
      <c r="AY466" s="135" t="s">
        <v>143</v>
      </c>
      <c r="BK466" s="143">
        <f>SUM(BK467:BK649)</f>
        <v>0</v>
      </c>
    </row>
    <row r="467" spans="1:65" s="2" customFormat="1" ht="24.2" customHeight="1" x14ac:dyDescent="0.2">
      <c r="A467" s="33"/>
      <c r="B467" s="146"/>
      <c r="C467" s="147" t="s">
        <v>476</v>
      </c>
      <c r="D467" s="197" t="s">
        <v>146</v>
      </c>
      <c r="E467" s="148" t="s">
        <v>459</v>
      </c>
      <c r="F467" s="149" t="s">
        <v>460</v>
      </c>
      <c r="G467" s="150" t="s">
        <v>314</v>
      </c>
      <c r="H467" s="151">
        <v>26.1</v>
      </c>
      <c r="I467" s="152"/>
      <c r="J467" s="153">
        <f>ROUND(I467*H467,2)</f>
        <v>0</v>
      </c>
      <c r="K467" s="154"/>
      <c r="L467" s="34"/>
      <c r="M467" s="155" t="s">
        <v>1</v>
      </c>
      <c r="N467" s="156" t="s">
        <v>41</v>
      </c>
      <c r="O467" s="59"/>
      <c r="P467" s="157">
        <f>O467*H467</f>
        <v>0</v>
      </c>
      <c r="Q467" s="157">
        <v>0</v>
      </c>
      <c r="R467" s="157">
        <f>Q467*H467</f>
        <v>0</v>
      </c>
      <c r="S467" s="157">
        <v>0</v>
      </c>
      <c r="T467" s="158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59" t="s">
        <v>182</v>
      </c>
      <c r="AT467" s="159" t="s">
        <v>146</v>
      </c>
      <c r="AU467" s="159" t="s">
        <v>151</v>
      </c>
      <c r="AY467" s="18" t="s">
        <v>143</v>
      </c>
      <c r="BE467" s="160">
        <f>IF(N467="základná",J467,0)</f>
        <v>0</v>
      </c>
      <c r="BF467" s="160">
        <f>IF(N467="znížená",J467,0)</f>
        <v>0</v>
      </c>
      <c r="BG467" s="160">
        <f>IF(N467="zákl. prenesená",J467,0)</f>
        <v>0</v>
      </c>
      <c r="BH467" s="160">
        <f>IF(N467="zníž. prenesená",J467,0)</f>
        <v>0</v>
      </c>
      <c r="BI467" s="160">
        <f>IF(N467="nulová",J467,0)</f>
        <v>0</v>
      </c>
      <c r="BJ467" s="18" t="s">
        <v>151</v>
      </c>
      <c r="BK467" s="160">
        <f>ROUND(I467*H467,2)</f>
        <v>0</v>
      </c>
      <c r="BL467" s="18" t="s">
        <v>182</v>
      </c>
      <c r="BM467" s="159" t="s">
        <v>1639</v>
      </c>
    </row>
    <row r="468" spans="1:65" s="13" customFormat="1" x14ac:dyDescent="0.2">
      <c r="B468" s="161"/>
      <c r="D468" s="162" t="s">
        <v>152</v>
      </c>
      <c r="E468" s="163" t="s">
        <v>1</v>
      </c>
      <c r="F468" s="164" t="s">
        <v>1640</v>
      </c>
      <c r="H468" s="165">
        <v>26.1</v>
      </c>
      <c r="I468" s="166"/>
      <c r="L468" s="161"/>
      <c r="M468" s="167"/>
      <c r="N468" s="168"/>
      <c r="O468" s="168"/>
      <c r="P468" s="168"/>
      <c r="Q468" s="168"/>
      <c r="R468" s="168"/>
      <c r="S468" s="168"/>
      <c r="T468" s="169"/>
      <c r="AT468" s="163" t="s">
        <v>152</v>
      </c>
      <c r="AU468" s="163" t="s">
        <v>151</v>
      </c>
      <c r="AV468" s="13" t="s">
        <v>151</v>
      </c>
      <c r="AW468" s="13" t="s">
        <v>31</v>
      </c>
      <c r="AX468" s="13" t="s">
        <v>75</v>
      </c>
      <c r="AY468" s="163" t="s">
        <v>143</v>
      </c>
    </row>
    <row r="469" spans="1:65" s="14" customFormat="1" x14ac:dyDescent="0.2">
      <c r="B469" s="170"/>
      <c r="D469" s="162" t="s">
        <v>152</v>
      </c>
      <c r="E469" s="171" t="s">
        <v>1</v>
      </c>
      <c r="F469" s="172" t="s">
        <v>154</v>
      </c>
      <c r="H469" s="173">
        <v>26.1</v>
      </c>
      <c r="I469" s="174"/>
      <c r="L469" s="170"/>
      <c r="M469" s="175"/>
      <c r="N469" s="176"/>
      <c r="O469" s="176"/>
      <c r="P469" s="176"/>
      <c r="Q469" s="176"/>
      <c r="R469" s="176"/>
      <c r="S469" s="176"/>
      <c r="T469" s="177"/>
      <c r="AT469" s="171" t="s">
        <v>152</v>
      </c>
      <c r="AU469" s="171" t="s">
        <v>151</v>
      </c>
      <c r="AV469" s="14" t="s">
        <v>150</v>
      </c>
      <c r="AW469" s="14" t="s">
        <v>31</v>
      </c>
      <c r="AX469" s="14" t="s">
        <v>83</v>
      </c>
      <c r="AY469" s="171" t="s">
        <v>143</v>
      </c>
    </row>
    <row r="470" spans="1:65" s="2" customFormat="1" ht="24.2" customHeight="1" x14ac:dyDescent="0.2">
      <c r="A470" s="33"/>
      <c r="B470" s="146"/>
      <c r="C470" s="147" t="s">
        <v>315</v>
      </c>
      <c r="D470" s="197" t="s">
        <v>146</v>
      </c>
      <c r="E470" s="148" t="s">
        <v>463</v>
      </c>
      <c r="F470" s="149" t="s">
        <v>464</v>
      </c>
      <c r="G470" s="150" t="s">
        <v>314</v>
      </c>
      <c r="H470" s="151">
        <v>43.5</v>
      </c>
      <c r="I470" s="152"/>
      <c r="J470" s="153">
        <f>ROUND(I470*H470,2)</f>
        <v>0</v>
      </c>
      <c r="K470" s="154"/>
      <c r="L470" s="34"/>
      <c r="M470" s="155" t="s">
        <v>1</v>
      </c>
      <c r="N470" s="156" t="s">
        <v>41</v>
      </c>
      <c r="O470" s="59"/>
      <c r="P470" s="157">
        <f>O470*H470</f>
        <v>0</v>
      </c>
      <c r="Q470" s="157">
        <v>0</v>
      </c>
      <c r="R470" s="157">
        <f>Q470*H470</f>
        <v>0</v>
      </c>
      <c r="S470" s="157">
        <v>0</v>
      </c>
      <c r="T470" s="158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59" t="s">
        <v>182</v>
      </c>
      <c r="AT470" s="159" t="s">
        <v>146</v>
      </c>
      <c r="AU470" s="159" t="s">
        <v>151</v>
      </c>
      <c r="AY470" s="18" t="s">
        <v>143</v>
      </c>
      <c r="BE470" s="160">
        <f>IF(N470="základná",J470,0)</f>
        <v>0</v>
      </c>
      <c r="BF470" s="160">
        <f>IF(N470="znížená",J470,0)</f>
        <v>0</v>
      </c>
      <c r="BG470" s="160">
        <f>IF(N470="zákl. prenesená",J470,0)</f>
        <v>0</v>
      </c>
      <c r="BH470" s="160">
        <f>IF(N470="zníž. prenesená",J470,0)</f>
        <v>0</v>
      </c>
      <c r="BI470" s="160">
        <f>IF(N470="nulová",J470,0)</f>
        <v>0</v>
      </c>
      <c r="BJ470" s="18" t="s">
        <v>151</v>
      </c>
      <c r="BK470" s="160">
        <f>ROUND(I470*H470,2)</f>
        <v>0</v>
      </c>
      <c r="BL470" s="18" t="s">
        <v>182</v>
      </c>
      <c r="BM470" s="159" t="s">
        <v>1641</v>
      </c>
    </row>
    <row r="471" spans="1:65" s="13" customFormat="1" x14ac:dyDescent="0.2">
      <c r="B471" s="161"/>
      <c r="D471" s="162" t="s">
        <v>152</v>
      </c>
      <c r="E471" s="163" t="s">
        <v>1</v>
      </c>
      <c r="F471" s="164" t="s">
        <v>1642</v>
      </c>
      <c r="H471" s="165">
        <v>43.5</v>
      </c>
      <c r="I471" s="166"/>
      <c r="L471" s="161"/>
      <c r="M471" s="167"/>
      <c r="N471" s="168"/>
      <c r="O471" s="168"/>
      <c r="P471" s="168"/>
      <c r="Q471" s="168"/>
      <c r="R471" s="168"/>
      <c r="S471" s="168"/>
      <c r="T471" s="169"/>
      <c r="AT471" s="163" t="s">
        <v>152</v>
      </c>
      <c r="AU471" s="163" t="s">
        <v>151</v>
      </c>
      <c r="AV471" s="13" t="s">
        <v>151</v>
      </c>
      <c r="AW471" s="13" t="s">
        <v>31</v>
      </c>
      <c r="AX471" s="13" t="s">
        <v>75</v>
      </c>
      <c r="AY471" s="163" t="s">
        <v>143</v>
      </c>
    </row>
    <row r="472" spans="1:65" s="14" customFormat="1" x14ac:dyDescent="0.2">
      <c r="B472" s="170"/>
      <c r="D472" s="162" t="s">
        <v>152</v>
      </c>
      <c r="E472" s="171" t="s">
        <v>1</v>
      </c>
      <c r="F472" s="172" t="s">
        <v>154</v>
      </c>
      <c r="H472" s="173">
        <v>43.5</v>
      </c>
      <c r="I472" s="174"/>
      <c r="L472" s="170"/>
      <c r="M472" s="175"/>
      <c r="N472" s="176"/>
      <c r="O472" s="176"/>
      <c r="P472" s="176"/>
      <c r="Q472" s="176"/>
      <c r="R472" s="176"/>
      <c r="S472" s="176"/>
      <c r="T472" s="177"/>
      <c r="AT472" s="171" t="s">
        <v>152</v>
      </c>
      <c r="AU472" s="171" t="s">
        <v>151</v>
      </c>
      <c r="AV472" s="14" t="s">
        <v>150</v>
      </c>
      <c r="AW472" s="14" t="s">
        <v>31</v>
      </c>
      <c r="AX472" s="14" t="s">
        <v>83</v>
      </c>
      <c r="AY472" s="171" t="s">
        <v>143</v>
      </c>
    </row>
    <row r="473" spans="1:65" s="2" customFormat="1" ht="24.2" customHeight="1" x14ac:dyDescent="0.2">
      <c r="A473" s="33"/>
      <c r="B473" s="146"/>
      <c r="C473" s="147" t="s">
        <v>485</v>
      </c>
      <c r="D473" s="197" t="s">
        <v>146</v>
      </c>
      <c r="E473" s="148" t="s">
        <v>468</v>
      </c>
      <c r="F473" s="149" t="s">
        <v>469</v>
      </c>
      <c r="G473" s="150" t="s">
        <v>314</v>
      </c>
      <c r="H473" s="151">
        <v>8.6999999999999993</v>
      </c>
      <c r="I473" s="152"/>
      <c r="J473" s="153">
        <f>ROUND(I473*H473,2)</f>
        <v>0</v>
      </c>
      <c r="K473" s="154"/>
      <c r="L473" s="34"/>
      <c r="M473" s="155" t="s">
        <v>1</v>
      </c>
      <c r="N473" s="156" t="s">
        <v>41</v>
      </c>
      <c r="O473" s="59"/>
      <c r="P473" s="157">
        <f>O473*H473</f>
        <v>0</v>
      </c>
      <c r="Q473" s="157">
        <v>0</v>
      </c>
      <c r="R473" s="157">
        <f>Q473*H473</f>
        <v>0</v>
      </c>
      <c r="S473" s="157">
        <v>0</v>
      </c>
      <c r="T473" s="158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59" t="s">
        <v>182</v>
      </c>
      <c r="AT473" s="159" t="s">
        <v>146</v>
      </c>
      <c r="AU473" s="159" t="s">
        <v>151</v>
      </c>
      <c r="AY473" s="18" t="s">
        <v>143</v>
      </c>
      <c r="BE473" s="160">
        <f>IF(N473="základná",J473,0)</f>
        <v>0</v>
      </c>
      <c r="BF473" s="160">
        <f>IF(N473="znížená",J473,0)</f>
        <v>0</v>
      </c>
      <c r="BG473" s="160">
        <f>IF(N473="zákl. prenesená",J473,0)</f>
        <v>0</v>
      </c>
      <c r="BH473" s="160">
        <f>IF(N473="zníž. prenesená",J473,0)</f>
        <v>0</v>
      </c>
      <c r="BI473" s="160">
        <f>IF(N473="nulová",J473,0)</f>
        <v>0</v>
      </c>
      <c r="BJ473" s="18" t="s">
        <v>151</v>
      </c>
      <c r="BK473" s="160">
        <f>ROUND(I473*H473,2)</f>
        <v>0</v>
      </c>
      <c r="BL473" s="18" t="s">
        <v>182</v>
      </c>
      <c r="BM473" s="159" t="s">
        <v>1643</v>
      </c>
    </row>
    <row r="474" spans="1:65" s="13" customFormat="1" x14ac:dyDescent="0.2">
      <c r="B474" s="161"/>
      <c r="D474" s="162" t="s">
        <v>152</v>
      </c>
      <c r="E474" s="163" t="s">
        <v>1</v>
      </c>
      <c r="F474" s="164" t="s">
        <v>1644</v>
      </c>
      <c r="H474" s="165">
        <v>8.6999999999999993</v>
      </c>
      <c r="I474" s="166"/>
      <c r="L474" s="161"/>
      <c r="M474" s="167"/>
      <c r="N474" s="168"/>
      <c r="O474" s="168"/>
      <c r="P474" s="168"/>
      <c r="Q474" s="168"/>
      <c r="R474" s="168"/>
      <c r="S474" s="168"/>
      <c r="T474" s="169"/>
      <c r="AT474" s="163" t="s">
        <v>152</v>
      </c>
      <c r="AU474" s="163" t="s">
        <v>151</v>
      </c>
      <c r="AV474" s="13" t="s">
        <v>151</v>
      </c>
      <c r="AW474" s="13" t="s">
        <v>31</v>
      </c>
      <c r="AX474" s="13" t="s">
        <v>75</v>
      </c>
      <c r="AY474" s="163" t="s">
        <v>143</v>
      </c>
    </row>
    <row r="475" spans="1:65" s="14" customFormat="1" x14ac:dyDescent="0.2">
      <c r="B475" s="170"/>
      <c r="D475" s="162" t="s">
        <v>152</v>
      </c>
      <c r="E475" s="171" t="s">
        <v>1</v>
      </c>
      <c r="F475" s="172" t="s">
        <v>154</v>
      </c>
      <c r="H475" s="173">
        <v>8.6999999999999993</v>
      </c>
      <c r="I475" s="174"/>
      <c r="L475" s="170"/>
      <c r="M475" s="175"/>
      <c r="N475" s="176"/>
      <c r="O475" s="176"/>
      <c r="P475" s="176"/>
      <c r="Q475" s="176"/>
      <c r="R475" s="176"/>
      <c r="S475" s="176"/>
      <c r="T475" s="177"/>
      <c r="AT475" s="171" t="s">
        <v>152</v>
      </c>
      <c r="AU475" s="171" t="s">
        <v>151</v>
      </c>
      <c r="AV475" s="14" t="s">
        <v>150</v>
      </c>
      <c r="AW475" s="14" t="s">
        <v>31</v>
      </c>
      <c r="AX475" s="14" t="s">
        <v>83</v>
      </c>
      <c r="AY475" s="171" t="s">
        <v>143</v>
      </c>
    </row>
    <row r="476" spans="1:65" s="2" customFormat="1" ht="14.45" customHeight="1" x14ac:dyDescent="0.2">
      <c r="A476" s="33"/>
      <c r="B476" s="146"/>
      <c r="C476" s="147" t="s">
        <v>320</v>
      </c>
      <c r="D476" s="197" t="s">
        <v>146</v>
      </c>
      <c r="E476" s="148" t="s">
        <v>472</v>
      </c>
      <c r="F476" s="149" t="s">
        <v>473</v>
      </c>
      <c r="G476" s="150" t="s">
        <v>314</v>
      </c>
      <c r="H476" s="151">
        <v>21.75</v>
      </c>
      <c r="I476" s="152"/>
      <c r="J476" s="153">
        <f>ROUND(I476*H476,2)</f>
        <v>0</v>
      </c>
      <c r="K476" s="154"/>
      <c r="L476" s="34"/>
      <c r="M476" s="155" t="s">
        <v>1</v>
      </c>
      <c r="N476" s="156" t="s">
        <v>41</v>
      </c>
      <c r="O476" s="59"/>
      <c r="P476" s="157">
        <f>O476*H476</f>
        <v>0</v>
      </c>
      <c r="Q476" s="157">
        <v>0</v>
      </c>
      <c r="R476" s="157">
        <f>Q476*H476</f>
        <v>0</v>
      </c>
      <c r="S476" s="157">
        <v>0</v>
      </c>
      <c r="T476" s="158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59" t="s">
        <v>182</v>
      </c>
      <c r="AT476" s="159" t="s">
        <v>146</v>
      </c>
      <c r="AU476" s="159" t="s">
        <v>151</v>
      </c>
      <c r="AY476" s="18" t="s">
        <v>143</v>
      </c>
      <c r="BE476" s="160">
        <f>IF(N476="základná",J476,0)</f>
        <v>0</v>
      </c>
      <c r="BF476" s="160">
        <f>IF(N476="znížená",J476,0)</f>
        <v>0</v>
      </c>
      <c r="BG476" s="160">
        <f>IF(N476="zákl. prenesená",J476,0)</f>
        <v>0</v>
      </c>
      <c r="BH476" s="160">
        <f>IF(N476="zníž. prenesená",J476,0)</f>
        <v>0</v>
      </c>
      <c r="BI476" s="160">
        <f>IF(N476="nulová",J476,0)</f>
        <v>0</v>
      </c>
      <c r="BJ476" s="18" t="s">
        <v>151</v>
      </c>
      <c r="BK476" s="160">
        <f>ROUND(I476*H476,2)</f>
        <v>0</v>
      </c>
      <c r="BL476" s="18" t="s">
        <v>182</v>
      </c>
      <c r="BM476" s="159" t="s">
        <v>1645</v>
      </c>
    </row>
    <row r="477" spans="1:65" s="13" customFormat="1" x14ac:dyDescent="0.2">
      <c r="B477" s="161"/>
      <c r="D477" s="162" t="s">
        <v>152</v>
      </c>
      <c r="E477" s="163" t="s">
        <v>1</v>
      </c>
      <c r="F477" s="164" t="s">
        <v>1646</v>
      </c>
      <c r="H477" s="165">
        <v>21.75</v>
      </c>
      <c r="I477" s="166"/>
      <c r="L477" s="161"/>
      <c r="M477" s="167"/>
      <c r="N477" s="168"/>
      <c r="O477" s="168"/>
      <c r="P477" s="168"/>
      <c r="Q477" s="168"/>
      <c r="R477" s="168"/>
      <c r="S477" s="168"/>
      <c r="T477" s="169"/>
      <c r="AT477" s="163" t="s">
        <v>152</v>
      </c>
      <c r="AU477" s="163" t="s">
        <v>151</v>
      </c>
      <c r="AV477" s="13" t="s">
        <v>151</v>
      </c>
      <c r="AW477" s="13" t="s">
        <v>31</v>
      </c>
      <c r="AX477" s="13" t="s">
        <v>75</v>
      </c>
      <c r="AY477" s="163" t="s">
        <v>143</v>
      </c>
    </row>
    <row r="478" spans="1:65" s="14" customFormat="1" x14ac:dyDescent="0.2">
      <c r="B478" s="170"/>
      <c r="D478" s="162" t="s">
        <v>152</v>
      </c>
      <c r="E478" s="171" t="s">
        <v>1</v>
      </c>
      <c r="F478" s="172" t="s">
        <v>154</v>
      </c>
      <c r="H478" s="173">
        <v>21.75</v>
      </c>
      <c r="I478" s="174"/>
      <c r="L478" s="170"/>
      <c r="M478" s="175"/>
      <c r="N478" s="176"/>
      <c r="O478" s="176"/>
      <c r="P478" s="176"/>
      <c r="Q478" s="176"/>
      <c r="R478" s="176"/>
      <c r="S478" s="176"/>
      <c r="T478" s="177"/>
      <c r="AT478" s="171" t="s">
        <v>152</v>
      </c>
      <c r="AU478" s="171" t="s">
        <v>151</v>
      </c>
      <c r="AV478" s="14" t="s">
        <v>150</v>
      </c>
      <c r="AW478" s="14" t="s">
        <v>31</v>
      </c>
      <c r="AX478" s="14" t="s">
        <v>83</v>
      </c>
      <c r="AY478" s="171" t="s">
        <v>143</v>
      </c>
    </row>
    <row r="479" spans="1:65" s="2" customFormat="1" ht="24.2" customHeight="1" x14ac:dyDescent="0.2">
      <c r="A479" s="33"/>
      <c r="B479" s="146"/>
      <c r="C479" s="178" t="s">
        <v>494</v>
      </c>
      <c r="D479" s="198" t="s">
        <v>215</v>
      </c>
      <c r="E479" s="179" t="s">
        <v>477</v>
      </c>
      <c r="F479" s="180" t="s">
        <v>478</v>
      </c>
      <c r="G479" s="181" t="s">
        <v>178</v>
      </c>
      <c r="H479" s="182">
        <v>7.6130000000000004</v>
      </c>
      <c r="I479" s="183"/>
      <c r="J479" s="184">
        <f>ROUND(I479*H479,2)</f>
        <v>0</v>
      </c>
      <c r="K479" s="185"/>
      <c r="L479" s="186"/>
      <c r="M479" s="187" t="s">
        <v>1</v>
      </c>
      <c r="N479" s="188" t="s">
        <v>41</v>
      </c>
      <c r="O479" s="59"/>
      <c r="P479" s="157">
        <f>O479*H479</f>
        <v>0</v>
      </c>
      <c r="Q479" s="157">
        <v>0</v>
      </c>
      <c r="R479" s="157">
        <f>Q479*H479</f>
        <v>0</v>
      </c>
      <c r="S479" s="157">
        <v>0</v>
      </c>
      <c r="T479" s="158">
        <f>S479*H479</f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59" t="s">
        <v>210</v>
      </c>
      <c r="AT479" s="159" t="s">
        <v>215</v>
      </c>
      <c r="AU479" s="159" t="s">
        <v>151</v>
      </c>
      <c r="AY479" s="18" t="s">
        <v>143</v>
      </c>
      <c r="BE479" s="160">
        <f>IF(N479="základná",J479,0)</f>
        <v>0</v>
      </c>
      <c r="BF479" s="160">
        <f>IF(N479="znížená",J479,0)</f>
        <v>0</v>
      </c>
      <c r="BG479" s="160">
        <f>IF(N479="zákl. prenesená",J479,0)</f>
        <v>0</v>
      </c>
      <c r="BH479" s="160">
        <f>IF(N479="zníž. prenesená",J479,0)</f>
        <v>0</v>
      </c>
      <c r="BI479" s="160">
        <f>IF(N479="nulová",J479,0)</f>
        <v>0</v>
      </c>
      <c r="BJ479" s="18" t="s">
        <v>151</v>
      </c>
      <c r="BK479" s="160">
        <f>ROUND(I479*H479,2)</f>
        <v>0</v>
      </c>
      <c r="BL479" s="18" t="s">
        <v>182</v>
      </c>
      <c r="BM479" s="159" t="s">
        <v>808</v>
      </c>
    </row>
    <row r="480" spans="1:65" s="13" customFormat="1" x14ac:dyDescent="0.2">
      <c r="B480" s="161"/>
      <c r="D480" s="162" t="s">
        <v>152</v>
      </c>
      <c r="E480" s="163" t="s">
        <v>1</v>
      </c>
      <c r="F480" s="164" t="s">
        <v>1647</v>
      </c>
      <c r="H480" s="165">
        <v>7.6130000000000004</v>
      </c>
      <c r="I480" s="166"/>
      <c r="L480" s="161"/>
      <c r="M480" s="167"/>
      <c r="N480" s="168"/>
      <c r="O480" s="168"/>
      <c r="P480" s="168"/>
      <c r="Q480" s="168"/>
      <c r="R480" s="168"/>
      <c r="S480" s="168"/>
      <c r="T480" s="169"/>
      <c r="AT480" s="163" t="s">
        <v>152</v>
      </c>
      <c r="AU480" s="163" t="s">
        <v>151</v>
      </c>
      <c r="AV480" s="13" t="s">
        <v>151</v>
      </c>
      <c r="AW480" s="13" t="s">
        <v>31</v>
      </c>
      <c r="AX480" s="13" t="s">
        <v>75</v>
      </c>
      <c r="AY480" s="163" t="s">
        <v>143</v>
      </c>
    </row>
    <row r="481" spans="1:65" s="14" customFormat="1" x14ac:dyDescent="0.2">
      <c r="B481" s="170"/>
      <c r="D481" s="162" t="s">
        <v>152</v>
      </c>
      <c r="E481" s="171" t="s">
        <v>1</v>
      </c>
      <c r="F481" s="172" t="s">
        <v>154</v>
      </c>
      <c r="H481" s="173">
        <v>7.6130000000000004</v>
      </c>
      <c r="I481" s="174"/>
      <c r="L481" s="170"/>
      <c r="M481" s="175"/>
      <c r="N481" s="176"/>
      <c r="O481" s="176"/>
      <c r="P481" s="176"/>
      <c r="Q481" s="176"/>
      <c r="R481" s="176"/>
      <c r="S481" s="176"/>
      <c r="T481" s="177"/>
      <c r="AT481" s="171" t="s">
        <v>152</v>
      </c>
      <c r="AU481" s="171" t="s">
        <v>151</v>
      </c>
      <c r="AV481" s="14" t="s">
        <v>150</v>
      </c>
      <c r="AW481" s="14" t="s">
        <v>31</v>
      </c>
      <c r="AX481" s="14" t="s">
        <v>83</v>
      </c>
      <c r="AY481" s="171" t="s">
        <v>143</v>
      </c>
    </row>
    <row r="482" spans="1:65" s="2" customFormat="1" ht="14.45" customHeight="1" x14ac:dyDescent="0.2">
      <c r="A482" s="33"/>
      <c r="B482" s="146"/>
      <c r="C482" s="147" t="s">
        <v>324</v>
      </c>
      <c r="D482" s="197" t="s">
        <v>146</v>
      </c>
      <c r="E482" s="148" t="s">
        <v>481</v>
      </c>
      <c r="F482" s="149" t="s">
        <v>482</v>
      </c>
      <c r="G482" s="150" t="s">
        <v>314</v>
      </c>
      <c r="H482" s="151">
        <v>60.9</v>
      </c>
      <c r="I482" s="152"/>
      <c r="J482" s="153">
        <f>ROUND(I482*H482,2)</f>
        <v>0</v>
      </c>
      <c r="K482" s="154"/>
      <c r="L482" s="34"/>
      <c r="M482" s="155" t="s">
        <v>1</v>
      </c>
      <c r="N482" s="156" t="s">
        <v>41</v>
      </c>
      <c r="O482" s="59"/>
      <c r="P482" s="157">
        <f>O482*H482</f>
        <v>0</v>
      </c>
      <c r="Q482" s="157">
        <v>0</v>
      </c>
      <c r="R482" s="157">
        <f>Q482*H482</f>
        <v>0</v>
      </c>
      <c r="S482" s="157">
        <v>0</v>
      </c>
      <c r="T482" s="158">
        <f>S482*H482</f>
        <v>0</v>
      </c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R482" s="159" t="s">
        <v>182</v>
      </c>
      <c r="AT482" s="159" t="s">
        <v>146</v>
      </c>
      <c r="AU482" s="159" t="s">
        <v>151</v>
      </c>
      <c r="AY482" s="18" t="s">
        <v>143</v>
      </c>
      <c r="BE482" s="160">
        <f>IF(N482="základná",J482,0)</f>
        <v>0</v>
      </c>
      <c r="BF482" s="160">
        <f>IF(N482="znížená",J482,0)</f>
        <v>0</v>
      </c>
      <c r="BG482" s="160">
        <f>IF(N482="zákl. prenesená",J482,0)</f>
        <v>0</v>
      </c>
      <c r="BH482" s="160">
        <f>IF(N482="zníž. prenesená",J482,0)</f>
        <v>0</v>
      </c>
      <c r="BI482" s="160">
        <f>IF(N482="nulová",J482,0)</f>
        <v>0</v>
      </c>
      <c r="BJ482" s="18" t="s">
        <v>151</v>
      </c>
      <c r="BK482" s="160">
        <f>ROUND(I482*H482,2)</f>
        <v>0</v>
      </c>
      <c r="BL482" s="18" t="s">
        <v>182</v>
      </c>
      <c r="BM482" s="159" t="s">
        <v>1648</v>
      </c>
    </row>
    <row r="483" spans="1:65" s="13" customFormat="1" x14ac:dyDescent="0.2">
      <c r="B483" s="161"/>
      <c r="D483" s="162" t="s">
        <v>152</v>
      </c>
      <c r="E483" s="163" t="s">
        <v>1</v>
      </c>
      <c r="F483" s="164" t="s">
        <v>1649</v>
      </c>
      <c r="H483" s="165">
        <v>60.9</v>
      </c>
      <c r="I483" s="166"/>
      <c r="L483" s="161"/>
      <c r="M483" s="167"/>
      <c r="N483" s="168"/>
      <c r="O483" s="168"/>
      <c r="P483" s="168"/>
      <c r="Q483" s="168"/>
      <c r="R483" s="168"/>
      <c r="S483" s="168"/>
      <c r="T483" s="169"/>
      <c r="AT483" s="163" t="s">
        <v>152</v>
      </c>
      <c r="AU483" s="163" t="s">
        <v>151</v>
      </c>
      <c r="AV483" s="13" t="s">
        <v>151</v>
      </c>
      <c r="AW483" s="13" t="s">
        <v>31</v>
      </c>
      <c r="AX483" s="13" t="s">
        <v>75</v>
      </c>
      <c r="AY483" s="163" t="s">
        <v>143</v>
      </c>
    </row>
    <row r="484" spans="1:65" s="14" customFormat="1" x14ac:dyDescent="0.2">
      <c r="B484" s="170"/>
      <c r="D484" s="162" t="s">
        <v>152</v>
      </c>
      <c r="E484" s="171" t="s">
        <v>1</v>
      </c>
      <c r="F484" s="172" t="s">
        <v>154</v>
      </c>
      <c r="H484" s="173">
        <v>60.9</v>
      </c>
      <c r="I484" s="174"/>
      <c r="L484" s="170"/>
      <c r="M484" s="175"/>
      <c r="N484" s="176"/>
      <c r="O484" s="176"/>
      <c r="P484" s="176"/>
      <c r="Q484" s="176"/>
      <c r="R484" s="176"/>
      <c r="S484" s="176"/>
      <c r="T484" s="177"/>
      <c r="AT484" s="171" t="s">
        <v>152</v>
      </c>
      <c r="AU484" s="171" t="s">
        <v>151</v>
      </c>
      <c r="AV484" s="14" t="s">
        <v>150</v>
      </c>
      <c r="AW484" s="14" t="s">
        <v>31</v>
      </c>
      <c r="AX484" s="14" t="s">
        <v>83</v>
      </c>
      <c r="AY484" s="171" t="s">
        <v>143</v>
      </c>
    </row>
    <row r="485" spans="1:65" s="2" customFormat="1" ht="24.2" customHeight="1" x14ac:dyDescent="0.2">
      <c r="A485" s="33"/>
      <c r="B485" s="146"/>
      <c r="C485" s="178" t="s">
        <v>503</v>
      </c>
      <c r="D485" s="198" t="s">
        <v>215</v>
      </c>
      <c r="E485" s="179" t="s">
        <v>486</v>
      </c>
      <c r="F485" s="180" t="s">
        <v>487</v>
      </c>
      <c r="G485" s="181" t="s">
        <v>178</v>
      </c>
      <c r="H485" s="182">
        <v>21.315000000000001</v>
      </c>
      <c r="I485" s="183"/>
      <c r="J485" s="184">
        <f>ROUND(I485*H485,2)</f>
        <v>0</v>
      </c>
      <c r="K485" s="185"/>
      <c r="L485" s="186"/>
      <c r="M485" s="187" t="s">
        <v>1</v>
      </c>
      <c r="N485" s="188" t="s">
        <v>41</v>
      </c>
      <c r="O485" s="59"/>
      <c r="P485" s="157">
        <f>O485*H485</f>
        <v>0</v>
      </c>
      <c r="Q485" s="157">
        <v>0</v>
      </c>
      <c r="R485" s="157">
        <f>Q485*H485</f>
        <v>0</v>
      </c>
      <c r="S485" s="157">
        <v>0</v>
      </c>
      <c r="T485" s="158">
        <f>S485*H485</f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59" t="s">
        <v>210</v>
      </c>
      <c r="AT485" s="159" t="s">
        <v>215</v>
      </c>
      <c r="AU485" s="159" t="s">
        <v>151</v>
      </c>
      <c r="AY485" s="18" t="s">
        <v>143</v>
      </c>
      <c r="BE485" s="160">
        <f>IF(N485="základná",J485,0)</f>
        <v>0</v>
      </c>
      <c r="BF485" s="160">
        <f>IF(N485="znížená",J485,0)</f>
        <v>0</v>
      </c>
      <c r="BG485" s="160">
        <f>IF(N485="zákl. prenesená",J485,0)</f>
        <v>0</v>
      </c>
      <c r="BH485" s="160">
        <f>IF(N485="zníž. prenesená",J485,0)</f>
        <v>0</v>
      </c>
      <c r="BI485" s="160">
        <f>IF(N485="nulová",J485,0)</f>
        <v>0</v>
      </c>
      <c r="BJ485" s="18" t="s">
        <v>151</v>
      </c>
      <c r="BK485" s="160">
        <f>ROUND(I485*H485,2)</f>
        <v>0</v>
      </c>
      <c r="BL485" s="18" t="s">
        <v>182</v>
      </c>
      <c r="BM485" s="159" t="s">
        <v>506</v>
      </c>
    </row>
    <row r="486" spans="1:65" s="13" customFormat="1" x14ac:dyDescent="0.2">
      <c r="B486" s="161"/>
      <c r="D486" s="162" t="s">
        <v>152</v>
      </c>
      <c r="E486" s="163" t="s">
        <v>1</v>
      </c>
      <c r="F486" s="164" t="s">
        <v>1650</v>
      </c>
      <c r="H486" s="165">
        <v>21.315000000000001</v>
      </c>
      <c r="I486" s="166"/>
      <c r="L486" s="161"/>
      <c r="M486" s="167"/>
      <c r="N486" s="168"/>
      <c r="O486" s="168"/>
      <c r="P486" s="168"/>
      <c r="Q486" s="168"/>
      <c r="R486" s="168"/>
      <c r="S486" s="168"/>
      <c r="T486" s="169"/>
      <c r="AT486" s="163" t="s">
        <v>152</v>
      </c>
      <c r="AU486" s="163" t="s">
        <v>151</v>
      </c>
      <c r="AV486" s="13" t="s">
        <v>151</v>
      </c>
      <c r="AW486" s="13" t="s">
        <v>31</v>
      </c>
      <c r="AX486" s="13" t="s">
        <v>75</v>
      </c>
      <c r="AY486" s="163" t="s">
        <v>143</v>
      </c>
    </row>
    <row r="487" spans="1:65" s="14" customFormat="1" x14ac:dyDescent="0.2">
      <c r="B487" s="170"/>
      <c r="D487" s="162" t="s">
        <v>152</v>
      </c>
      <c r="E487" s="171" t="s">
        <v>1</v>
      </c>
      <c r="F487" s="172" t="s">
        <v>154</v>
      </c>
      <c r="H487" s="173">
        <v>21.315000000000001</v>
      </c>
      <c r="I487" s="174"/>
      <c r="L487" s="170"/>
      <c r="M487" s="175"/>
      <c r="N487" s="176"/>
      <c r="O487" s="176"/>
      <c r="P487" s="176"/>
      <c r="Q487" s="176"/>
      <c r="R487" s="176"/>
      <c r="S487" s="176"/>
      <c r="T487" s="177"/>
      <c r="AT487" s="171" t="s">
        <v>152</v>
      </c>
      <c r="AU487" s="171" t="s">
        <v>151</v>
      </c>
      <c r="AV487" s="14" t="s">
        <v>150</v>
      </c>
      <c r="AW487" s="14" t="s">
        <v>31</v>
      </c>
      <c r="AX487" s="14" t="s">
        <v>83</v>
      </c>
      <c r="AY487" s="171" t="s">
        <v>143</v>
      </c>
    </row>
    <row r="488" spans="1:65" s="2" customFormat="1" ht="24.2" customHeight="1" x14ac:dyDescent="0.2">
      <c r="A488" s="33"/>
      <c r="B488" s="146"/>
      <c r="C488" s="147" t="s">
        <v>329</v>
      </c>
      <c r="D488" s="197" t="s">
        <v>146</v>
      </c>
      <c r="E488" s="148" t="s">
        <v>490</v>
      </c>
      <c r="F488" s="149" t="s">
        <v>491</v>
      </c>
      <c r="G488" s="150" t="s">
        <v>314</v>
      </c>
      <c r="H488" s="151">
        <v>13.05</v>
      </c>
      <c r="I488" s="152"/>
      <c r="J488" s="153">
        <f>ROUND(I488*H488,2)</f>
        <v>0</v>
      </c>
      <c r="K488" s="154"/>
      <c r="L488" s="34"/>
      <c r="M488" s="155" t="s">
        <v>1</v>
      </c>
      <c r="N488" s="156" t="s">
        <v>41</v>
      </c>
      <c r="O488" s="59"/>
      <c r="P488" s="157">
        <f>O488*H488</f>
        <v>0</v>
      </c>
      <c r="Q488" s="157">
        <v>0</v>
      </c>
      <c r="R488" s="157">
        <f>Q488*H488</f>
        <v>0</v>
      </c>
      <c r="S488" s="157">
        <v>0</v>
      </c>
      <c r="T488" s="158">
        <f>S488*H488</f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59" t="s">
        <v>182</v>
      </c>
      <c r="AT488" s="159" t="s">
        <v>146</v>
      </c>
      <c r="AU488" s="159" t="s">
        <v>151</v>
      </c>
      <c r="AY488" s="18" t="s">
        <v>143</v>
      </c>
      <c r="BE488" s="160">
        <f>IF(N488="základná",J488,0)</f>
        <v>0</v>
      </c>
      <c r="BF488" s="160">
        <f>IF(N488="znížená",J488,0)</f>
        <v>0</v>
      </c>
      <c r="BG488" s="160">
        <f>IF(N488="zákl. prenesená",J488,0)</f>
        <v>0</v>
      </c>
      <c r="BH488" s="160">
        <f>IF(N488="zníž. prenesená",J488,0)</f>
        <v>0</v>
      </c>
      <c r="BI488" s="160">
        <f>IF(N488="nulová",J488,0)</f>
        <v>0</v>
      </c>
      <c r="BJ488" s="18" t="s">
        <v>151</v>
      </c>
      <c r="BK488" s="160">
        <f>ROUND(I488*H488,2)</f>
        <v>0</v>
      </c>
      <c r="BL488" s="18" t="s">
        <v>182</v>
      </c>
      <c r="BM488" s="159" t="s">
        <v>1651</v>
      </c>
    </row>
    <row r="489" spans="1:65" s="13" customFormat="1" x14ac:dyDescent="0.2">
      <c r="B489" s="161"/>
      <c r="D489" s="162" t="s">
        <v>152</v>
      </c>
      <c r="E489" s="163" t="s">
        <v>1</v>
      </c>
      <c r="F489" s="164" t="s">
        <v>1652</v>
      </c>
      <c r="H489" s="165">
        <v>13.05</v>
      </c>
      <c r="I489" s="166"/>
      <c r="L489" s="161"/>
      <c r="M489" s="167"/>
      <c r="N489" s="168"/>
      <c r="O489" s="168"/>
      <c r="P489" s="168"/>
      <c r="Q489" s="168"/>
      <c r="R489" s="168"/>
      <c r="S489" s="168"/>
      <c r="T489" s="169"/>
      <c r="AT489" s="163" t="s">
        <v>152</v>
      </c>
      <c r="AU489" s="163" t="s">
        <v>151</v>
      </c>
      <c r="AV489" s="13" t="s">
        <v>151</v>
      </c>
      <c r="AW489" s="13" t="s">
        <v>31</v>
      </c>
      <c r="AX489" s="13" t="s">
        <v>75</v>
      </c>
      <c r="AY489" s="163" t="s">
        <v>143</v>
      </c>
    </row>
    <row r="490" spans="1:65" s="14" customFormat="1" x14ac:dyDescent="0.2">
      <c r="B490" s="170"/>
      <c r="D490" s="162" t="s">
        <v>152</v>
      </c>
      <c r="E490" s="171" t="s">
        <v>1</v>
      </c>
      <c r="F490" s="172" t="s">
        <v>154</v>
      </c>
      <c r="H490" s="173">
        <v>13.05</v>
      </c>
      <c r="I490" s="174"/>
      <c r="L490" s="170"/>
      <c r="M490" s="175"/>
      <c r="N490" s="176"/>
      <c r="O490" s="176"/>
      <c r="P490" s="176"/>
      <c r="Q490" s="176"/>
      <c r="R490" s="176"/>
      <c r="S490" s="176"/>
      <c r="T490" s="177"/>
      <c r="AT490" s="171" t="s">
        <v>152</v>
      </c>
      <c r="AU490" s="171" t="s">
        <v>151</v>
      </c>
      <c r="AV490" s="14" t="s">
        <v>150</v>
      </c>
      <c r="AW490" s="14" t="s">
        <v>31</v>
      </c>
      <c r="AX490" s="14" t="s">
        <v>83</v>
      </c>
      <c r="AY490" s="171" t="s">
        <v>143</v>
      </c>
    </row>
    <row r="491" spans="1:65" s="2" customFormat="1" ht="24.2" customHeight="1" x14ac:dyDescent="0.2">
      <c r="A491" s="33"/>
      <c r="B491" s="146"/>
      <c r="C491" s="147" t="s">
        <v>512</v>
      </c>
      <c r="D491" s="197" t="s">
        <v>146</v>
      </c>
      <c r="E491" s="148" t="s">
        <v>495</v>
      </c>
      <c r="F491" s="149" t="s">
        <v>496</v>
      </c>
      <c r="G491" s="150" t="s">
        <v>314</v>
      </c>
      <c r="H491" s="151">
        <v>4.3499999999999996</v>
      </c>
      <c r="I491" s="152"/>
      <c r="J491" s="153">
        <f>ROUND(I491*H491,2)</f>
        <v>0</v>
      </c>
      <c r="K491" s="154"/>
      <c r="L491" s="34"/>
      <c r="M491" s="155" t="s">
        <v>1</v>
      </c>
      <c r="N491" s="156" t="s">
        <v>41</v>
      </c>
      <c r="O491" s="59"/>
      <c r="P491" s="157">
        <f>O491*H491</f>
        <v>0</v>
      </c>
      <c r="Q491" s="157">
        <v>0</v>
      </c>
      <c r="R491" s="157">
        <f>Q491*H491</f>
        <v>0</v>
      </c>
      <c r="S491" s="157">
        <v>0</v>
      </c>
      <c r="T491" s="158">
        <f>S491*H491</f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59" t="s">
        <v>182</v>
      </c>
      <c r="AT491" s="159" t="s">
        <v>146</v>
      </c>
      <c r="AU491" s="159" t="s">
        <v>151</v>
      </c>
      <c r="AY491" s="18" t="s">
        <v>143</v>
      </c>
      <c r="BE491" s="160">
        <f>IF(N491="základná",J491,0)</f>
        <v>0</v>
      </c>
      <c r="BF491" s="160">
        <f>IF(N491="znížená",J491,0)</f>
        <v>0</v>
      </c>
      <c r="BG491" s="160">
        <f>IF(N491="zákl. prenesená",J491,0)</f>
        <v>0</v>
      </c>
      <c r="BH491" s="160">
        <f>IF(N491="zníž. prenesená",J491,0)</f>
        <v>0</v>
      </c>
      <c r="BI491" s="160">
        <f>IF(N491="nulová",J491,0)</f>
        <v>0</v>
      </c>
      <c r="BJ491" s="18" t="s">
        <v>151</v>
      </c>
      <c r="BK491" s="160">
        <f>ROUND(I491*H491,2)</f>
        <v>0</v>
      </c>
      <c r="BL491" s="18" t="s">
        <v>182</v>
      </c>
      <c r="BM491" s="159" t="s">
        <v>1653</v>
      </c>
    </row>
    <row r="492" spans="1:65" s="13" customFormat="1" x14ac:dyDescent="0.2">
      <c r="B492" s="161"/>
      <c r="D492" s="162" t="s">
        <v>152</v>
      </c>
      <c r="E492" s="163" t="s">
        <v>1</v>
      </c>
      <c r="F492" s="164" t="s">
        <v>1654</v>
      </c>
      <c r="H492" s="165">
        <v>4.3499999999999996</v>
      </c>
      <c r="I492" s="166"/>
      <c r="L492" s="161"/>
      <c r="M492" s="167"/>
      <c r="N492" s="168"/>
      <c r="O492" s="168"/>
      <c r="P492" s="168"/>
      <c r="Q492" s="168"/>
      <c r="R492" s="168"/>
      <c r="S492" s="168"/>
      <c r="T492" s="169"/>
      <c r="AT492" s="163" t="s">
        <v>152</v>
      </c>
      <c r="AU492" s="163" t="s">
        <v>151</v>
      </c>
      <c r="AV492" s="13" t="s">
        <v>151</v>
      </c>
      <c r="AW492" s="13" t="s">
        <v>31</v>
      </c>
      <c r="AX492" s="13" t="s">
        <v>75</v>
      </c>
      <c r="AY492" s="163" t="s">
        <v>143</v>
      </c>
    </row>
    <row r="493" spans="1:65" s="14" customFormat="1" x14ac:dyDescent="0.2">
      <c r="B493" s="170"/>
      <c r="D493" s="162" t="s">
        <v>152</v>
      </c>
      <c r="E493" s="171" t="s">
        <v>1</v>
      </c>
      <c r="F493" s="172" t="s">
        <v>154</v>
      </c>
      <c r="H493" s="173">
        <v>4.3499999999999996</v>
      </c>
      <c r="I493" s="174"/>
      <c r="L493" s="170"/>
      <c r="M493" s="175"/>
      <c r="N493" s="176"/>
      <c r="O493" s="176"/>
      <c r="P493" s="176"/>
      <c r="Q493" s="176"/>
      <c r="R493" s="176"/>
      <c r="S493" s="176"/>
      <c r="T493" s="177"/>
      <c r="AT493" s="171" t="s">
        <v>152</v>
      </c>
      <c r="AU493" s="171" t="s">
        <v>151</v>
      </c>
      <c r="AV493" s="14" t="s">
        <v>150</v>
      </c>
      <c r="AW493" s="14" t="s">
        <v>31</v>
      </c>
      <c r="AX493" s="14" t="s">
        <v>83</v>
      </c>
      <c r="AY493" s="171" t="s">
        <v>143</v>
      </c>
    </row>
    <row r="494" spans="1:65" s="2" customFormat="1" ht="14.45" customHeight="1" x14ac:dyDescent="0.2">
      <c r="A494" s="33"/>
      <c r="B494" s="146"/>
      <c r="C494" s="147" t="s">
        <v>334</v>
      </c>
      <c r="D494" s="197" t="s">
        <v>146</v>
      </c>
      <c r="E494" s="148" t="s">
        <v>499</v>
      </c>
      <c r="F494" s="149" t="s">
        <v>500</v>
      </c>
      <c r="G494" s="150" t="s">
        <v>314</v>
      </c>
      <c r="H494" s="151">
        <v>30.45</v>
      </c>
      <c r="I494" s="152"/>
      <c r="J494" s="153">
        <f>ROUND(I494*H494,2)</f>
        <v>0</v>
      </c>
      <c r="K494" s="154"/>
      <c r="L494" s="34"/>
      <c r="M494" s="155" t="s">
        <v>1</v>
      </c>
      <c r="N494" s="156" t="s">
        <v>41</v>
      </c>
      <c r="O494" s="59"/>
      <c r="P494" s="157">
        <f>O494*H494</f>
        <v>0</v>
      </c>
      <c r="Q494" s="157">
        <v>0</v>
      </c>
      <c r="R494" s="157">
        <f>Q494*H494</f>
        <v>0</v>
      </c>
      <c r="S494" s="157">
        <v>0</v>
      </c>
      <c r="T494" s="158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59" t="s">
        <v>182</v>
      </c>
      <c r="AT494" s="159" t="s">
        <v>146</v>
      </c>
      <c r="AU494" s="159" t="s">
        <v>151</v>
      </c>
      <c r="AY494" s="18" t="s">
        <v>143</v>
      </c>
      <c r="BE494" s="160">
        <f>IF(N494="základná",J494,0)</f>
        <v>0</v>
      </c>
      <c r="BF494" s="160">
        <f>IF(N494="znížená",J494,0)</f>
        <v>0</v>
      </c>
      <c r="BG494" s="160">
        <f>IF(N494="zákl. prenesená",J494,0)</f>
        <v>0</v>
      </c>
      <c r="BH494" s="160">
        <f>IF(N494="zníž. prenesená",J494,0)</f>
        <v>0</v>
      </c>
      <c r="BI494" s="160">
        <f>IF(N494="nulová",J494,0)</f>
        <v>0</v>
      </c>
      <c r="BJ494" s="18" t="s">
        <v>151</v>
      </c>
      <c r="BK494" s="160">
        <f>ROUND(I494*H494,2)</f>
        <v>0</v>
      </c>
      <c r="BL494" s="18" t="s">
        <v>182</v>
      </c>
      <c r="BM494" s="159" t="s">
        <v>1655</v>
      </c>
    </row>
    <row r="495" spans="1:65" s="13" customFormat="1" x14ac:dyDescent="0.2">
      <c r="B495" s="161"/>
      <c r="D495" s="162" t="s">
        <v>152</v>
      </c>
      <c r="E495" s="163" t="s">
        <v>1</v>
      </c>
      <c r="F495" s="164" t="s">
        <v>1656</v>
      </c>
      <c r="H495" s="165">
        <v>30.45</v>
      </c>
      <c r="I495" s="166"/>
      <c r="L495" s="161"/>
      <c r="M495" s="167"/>
      <c r="N495" s="168"/>
      <c r="O495" s="168"/>
      <c r="P495" s="168"/>
      <c r="Q495" s="168"/>
      <c r="R495" s="168"/>
      <c r="S495" s="168"/>
      <c r="T495" s="169"/>
      <c r="AT495" s="163" t="s">
        <v>152</v>
      </c>
      <c r="AU495" s="163" t="s">
        <v>151</v>
      </c>
      <c r="AV495" s="13" t="s">
        <v>151</v>
      </c>
      <c r="AW495" s="13" t="s">
        <v>31</v>
      </c>
      <c r="AX495" s="13" t="s">
        <v>75</v>
      </c>
      <c r="AY495" s="163" t="s">
        <v>143</v>
      </c>
    </row>
    <row r="496" spans="1:65" s="14" customFormat="1" x14ac:dyDescent="0.2">
      <c r="B496" s="170"/>
      <c r="D496" s="162" t="s">
        <v>152</v>
      </c>
      <c r="E496" s="171" t="s">
        <v>1</v>
      </c>
      <c r="F496" s="172" t="s">
        <v>154</v>
      </c>
      <c r="H496" s="173">
        <v>30.45</v>
      </c>
      <c r="I496" s="174"/>
      <c r="L496" s="170"/>
      <c r="M496" s="175"/>
      <c r="N496" s="176"/>
      <c r="O496" s="176"/>
      <c r="P496" s="176"/>
      <c r="Q496" s="176"/>
      <c r="R496" s="176"/>
      <c r="S496" s="176"/>
      <c r="T496" s="177"/>
      <c r="AT496" s="171" t="s">
        <v>152</v>
      </c>
      <c r="AU496" s="171" t="s">
        <v>151</v>
      </c>
      <c r="AV496" s="14" t="s">
        <v>150</v>
      </c>
      <c r="AW496" s="14" t="s">
        <v>31</v>
      </c>
      <c r="AX496" s="14" t="s">
        <v>83</v>
      </c>
      <c r="AY496" s="171" t="s">
        <v>143</v>
      </c>
    </row>
    <row r="497" spans="1:65" s="2" customFormat="1" ht="24.2" customHeight="1" x14ac:dyDescent="0.2">
      <c r="A497" s="33"/>
      <c r="B497" s="146"/>
      <c r="C497" s="178" t="s">
        <v>521</v>
      </c>
      <c r="D497" s="198" t="s">
        <v>215</v>
      </c>
      <c r="E497" s="179" t="s">
        <v>504</v>
      </c>
      <c r="F497" s="180" t="s">
        <v>505</v>
      </c>
      <c r="G497" s="181" t="s">
        <v>178</v>
      </c>
      <c r="H497" s="182">
        <v>31.972999999999999</v>
      </c>
      <c r="I497" s="183"/>
      <c r="J497" s="184">
        <f>ROUND(I497*H497,2)</f>
        <v>0</v>
      </c>
      <c r="K497" s="185"/>
      <c r="L497" s="186"/>
      <c r="M497" s="187" t="s">
        <v>1</v>
      </c>
      <c r="N497" s="188" t="s">
        <v>41</v>
      </c>
      <c r="O497" s="59"/>
      <c r="P497" s="157">
        <f>O497*H497</f>
        <v>0</v>
      </c>
      <c r="Q497" s="157">
        <v>0</v>
      </c>
      <c r="R497" s="157">
        <f>Q497*H497</f>
        <v>0</v>
      </c>
      <c r="S497" s="157">
        <v>0</v>
      </c>
      <c r="T497" s="158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59" t="s">
        <v>210</v>
      </c>
      <c r="AT497" s="159" t="s">
        <v>215</v>
      </c>
      <c r="AU497" s="159" t="s">
        <v>151</v>
      </c>
      <c r="AY497" s="18" t="s">
        <v>143</v>
      </c>
      <c r="BE497" s="160">
        <f>IF(N497="základná",J497,0)</f>
        <v>0</v>
      </c>
      <c r="BF497" s="160">
        <f>IF(N497="znížená",J497,0)</f>
        <v>0</v>
      </c>
      <c r="BG497" s="160">
        <f>IF(N497="zákl. prenesená",J497,0)</f>
        <v>0</v>
      </c>
      <c r="BH497" s="160">
        <f>IF(N497="zníž. prenesená",J497,0)</f>
        <v>0</v>
      </c>
      <c r="BI497" s="160">
        <f>IF(N497="nulová",J497,0)</f>
        <v>0</v>
      </c>
      <c r="BJ497" s="18" t="s">
        <v>151</v>
      </c>
      <c r="BK497" s="160">
        <f>ROUND(I497*H497,2)</f>
        <v>0</v>
      </c>
      <c r="BL497" s="18" t="s">
        <v>182</v>
      </c>
      <c r="BM497" s="159" t="s">
        <v>524</v>
      </c>
    </row>
    <row r="498" spans="1:65" s="13" customFormat="1" x14ac:dyDescent="0.2">
      <c r="B498" s="161"/>
      <c r="D498" s="162" t="s">
        <v>152</v>
      </c>
      <c r="E498" s="163" t="s">
        <v>1</v>
      </c>
      <c r="F498" s="164" t="s">
        <v>1657</v>
      </c>
      <c r="H498" s="165">
        <v>31.972999999999999</v>
      </c>
      <c r="I498" s="166"/>
      <c r="L498" s="161"/>
      <c r="M498" s="167"/>
      <c r="N498" s="168"/>
      <c r="O498" s="168"/>
      <c r="P498" s="168"/>
      <c r="Q498" s="168"/>
      <c r="R498" s="168"/>
      <c r="S498" s="168"/>
      <c r="T498" s="169"/>
      <c r="AT498" s="163" t="s">
        <v>152</v>
      </c>
      <c r="AU498" s="163" t="s">
        <v>151</v>
      </c>
      <c r="AV498" s="13" t="s">
        <v>151</v>
      </c>
      <c r="AW498" s="13" t="s">
        <v>31</v>
      </c>
      <c r="AX498" s="13" t="s">
        <v>75</v>
      </c>
      <c r="AY498" s="163" t="s">
        <v>143</v>
      </c>
    </row>
    <row r="499" spans="1:65" s="14" customFormat="1" x14ac:dyDescent="0.2">
      <c r="B499" s="170"/>
      <c r="D499" s="162" t="s">
        <v>152</v>
      </c>
      <c r="E499" s="171" t="s">
        <v>1</v>
      </c>
      <c r="F499" s="172" t="s">
        <v>154</v>
      </c>
      <c r="H499" s="173">
        <v>31.972999999999999</v>
      </c>
      <c r="I499" s="174"/>
      <c r="L499" s="170"/>
      <c r="M499" s="175"/>
      <c r="N499" s="176"/>
      <c r="O499" s="176"/>
      <c r="P499" s="176"/>
      <c r="Q499" s="176"/>
      <c r="R499" s="176"/>
      <c r="S499" s="176"/>
      <c r="T499" s="177"/>
      <c r="AT499" s="171" t="s">
        <v>152</v>
      </c>
      <c r="AU499" s="171" t="s">
        <v>151</v>
      </c>
      <c r="AV499" s="14" t="s">
        <v>150</v>
      </c>
      <c r="AW499" s="14" t="s">
        <v>31</v>
      </c>
      <c r="AX499" s="14" t="s">
        <v>83</v>
      </c>
      <c r="AY499" s="171" t="s">
        <v>143</v>
      </c>
    </row>
    <row r="500" spans="1:65" s="2" customFormat="1" ht="14.45" customHeight="1" x14ac:dyDescent="0.2">
      <c r="A500" s="33"/>
      <c r="B500" s="146"/>
      <c r="C500" s="147" t="s">
        <v>338</v>
      </c>
      <c r="D500" s="197" t="s">
        <v>146</v>
      </c>
      <c r="E500" s="148" t="s">
        <v>508</v>
      </c>
      <c r="F500" s="149" t="s">
        <v>509</v>
      </c>
      <c r="G500" s="150" t="s">
        <v>314</v>
      </c>
      <c r="H500" s="151">
        <v>23.4</v>
      </c>
      <c r="I500" s="152"/>
      <c r="J500" s="153">
        <f>ROUND(I500*H500,2)</f>
        <v>0</v>
      </c>
      <c r="K500" s="154"/>
      <c r="L500" s="34"/>
      <c r="M500" s="155" t="s">
        <v>1</v>
      </c>
      <c r="N500" s="156" t="s">
        <v>41</v>
      </c>
      <c r="O500" s="59"/>
      <c r="P500" s="157">
        <f>O500*H500</f>
        <v>0</v>
      </c>
      <c r="Q500" s="157">
        <v>0</v>
      </c>
      <c r="R500" s="157">
        <f>Q500*H500</f>
        <v>0</v>
      </c>
      <c r="S500" s="157">
        <v>0</v>
      </c>
      <c r="T500" s="158">
        <f>S500*H500</f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59" t="s">
        <v>182</v>
      </c>
      <c r="AT500" s="159" t="s">
        <v>146</v>
      </c>
      <c r="AU500" s="159" t="s">
        <v>151</v>
      </c>
      <c r="AY500" s="18" t="s">
        <v>143</v>
      </c>
      <c r="BE500" s="160">
        <f>IF(N500="základná",J500,0)</f>
        <v>0</v>
      </c>
      <c r="BF500" s="160">
        <f>IF(N500="znížená",J500,0)</f>
        <v>0</v>
      </c>
      <c r="BG500" s="160">
        <f>IF(N500="zákl. prenesená",J500,0)</f>
        <v>0</v>
      </c>
      <c r="BH500" s="160">
        <f>IF(N500="zníž. prenesená",J500,0)</f>
        <v>0</v>
      </c>
      <c r="BI500" s="160">
        <f>IF(N500="nulová",J500,0)</f>
        <v>0</v>
      </c>
      <c r="BJ500" s="18" t="s">
        <v>151</v>
      </c>
      <c r="BK500" s="160">
        <f>ROUND(I500*H500,2)</f>
        <v>0</v>
      </c>
      <c r="BL500" s="18" t="s">
        <v>182</v>
      </c>
      <c r="BM500" s="159" t="s">
        <v>1658</v>
      </c>
    </row>
    <row r="501" spans="1:65" s="13" customFormat="1" x14ac:dyDescent="0.2">
      <c r="B501" s="161"/>
      <c r="D501" s="162" t="s">
        <v>152</v>
      </c>
      <c r="E501" s="163" t="s">
        <v>1</v>
      </c>
      <c r="F501" s="164" t="s">
        <v>1659</v>
      </c>
      <c r="H501" s="165">
        <v>23.4</v>
      </c>
      <c r="I501" s="166"/>
      <c r="L501" s="161"/>
      <c r="M501" s="167"/>
      <c r="N501" s="168"/>
      <c r="O501" s="168"/>
      <c r="P501" s="168"/>
      <c r="Q501" s="168"/>
      <c r="R501" s="168"/>
      <c r="S501" s="168"/>
      <c r="T501" s="169"/>
      <c r="AT501" s="163" t="s">
        <v>152</v>
      </c>
      <c r="AU501" s="163" t="s">
        <v>151</v>
      </c>
      <c r="AV501" s="13" t="s">
        <v>151</v>
      </c>
      <c r="AW501" s="13" t="s">
        <v>31</v>
      </c>
      <c r="AX501" s="13" t="s">
        <v>75</v>
      </c>
      <c r="AY501" s="163" t="s">
        <v>143</v>
      </c>
    </row>
    <row r="502" spans="1:65" s="14" customFormat="1" x14ac:dyDescent="0.2">
      <c r="B502" s="170"/>
      <c r="D502" s="162" t="s">
        <v>152</v>
      </c>
      <c r="E502" s="171" t="s">
        <v>1</v>
      </c>
      <c r="F502" s="172" t="s">
        <v>154</v>
      </c>
      <c r="H502" s="173">
        <v>23.4</v>
      </c>
      <c r="I502" s="174"/>
      <c r="L502" s="170"/>
      <c r="M502" s="175"/>
      <c r="N502" s="176"/>
      <c r="O502" s="176"/>
      <c r="P502" s="176"/>
      <c r="Q502" s="176"/>
      <c r="R502" s="176"/>
      <c r="S502" s="176"/>
      <c r="T502" s="177"/>
      <c r="AT502" s="171" t="s">
        <v>152</v>
      </c>
      <c r="AU502" s="171" t="s">
        <v>151</v>
      </c>
      <c r="AV502" s="14" t="s">
        <v>150</v>
      </c>
      <c r="AW502" s="14" t="s">
        <v>31</v>
      </c>
      <c r="AX502" s="14" t="s">
        <v>83</v>
      </c>
      <c r="AY502" s="171" t="s">
        <v>143</v>
      </c>
    </row>
    <row r="503" spans="1:65" s="2" customFormat="1" ht="24.2" customHeight="1" x14ac:dyDescent="0.2">
      <c r="A503" s="33"/>
      <c r="B503" s="146"/>
      <c r="C503" s="178" t="s">
        <v>529</v>
      </c>
      <c r="D503" s="198" t="s">
        <v>215</v>
      </c>
      <c r="E503" s="179" t="s">
        <v>513</v>
      </c>
      <c r="F503" s="180" t="s">
        <v>514</v>
      </c>
      <c r="G503" s="181" t="s">
        <v>178</v>
      </c>
      <c r="H503" s="182">
        <v>24.27</v>
      </c>
      <c r="I503" s="183"/>
      <c r="J503" s="184">
        <f>ROUND(I503*H503,2)</f>
        <v>0</v>
      </c>
      <c r="K503" s="185"/>
      <c r="L503" s="186"/>
      <c r="M503" s="187" t="s">
        <v>1</v>
      </c>
      <c r="N503" s="188" t="s">
        <v>41</v>
      </c>
      <c r="O503" s="59"/>
      <c r="P503" s="157">
        <f>O503*H503</f>
        <v>0</v>
      </c>
      <c r="Q503" s="157">
        <v>0</v>
      </c>
      <c r="R503" s="157">
        <f>Q503*H503</f>
        <v>0</v>
      </c>
      <c r="S503" s="157">
        <v>0</v>
      </c>
      <c r="T503" s="158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59" t="s">
        <v>210</v>
      </c>
      <c r="AT503" s="159" t="s">
        <v>215</v>
      </c>
      <c r="AU503" s="159" t="s">
        <v>151</v>
      </c>
      <c r="AY503" s="18" t="s">
        <v>143</v>
      </c>
      <c r="BE503" s="160">
        <f>IF(N503="základná",J503,0)</f>
        <v>0</v>
      </c>
      <c r="BF503" s="160">
        <f>IF(N503="znížená",J503,0)</f>
        <v>0</v>
      </c>
      <c r="BG503" s="160">
        <f>IF(N503="zákl. prenesená",J503,0)</f>
        <v>0</v>
      </c>
      <c r="BH503" s="160">
        <f>IF(N503="zníž. prenesená",J503,0)</f>
        <v>0</v>
      </c>
      <c r="BI503" s="160">
        <f>IF(N503="nulová",J503,0)</f>
        <v>0</v>
      </c>
      <c r="BJ503" s="18" t="s">
        <v>151</v>
      </c>
      <c r="BK503" s="160">
        <f>ROUND(I503*H503,2)</f>
        <v>0</v>
      </c>
      <c r="BL503" s="18" t="s">
        <v>182</v>
      </c>
      <c r="BM503" s="159" t="s">
        <v>532</v>
      </c>
    </row>
    <row r="504" spans="1:65" s="13" customFormat="1" x14ac:dyDescent="0.2">
      <c r="B504" s="161"/>
      <c r="D504" s="162" t="s">
        <v>152</v>
      </c>
      <c r="E504" s="163" t="s">
        <v>1</v>
      </c>
      <c r="F504" s="164" t="s">
        <v>1660</v>
      </c>
      <c r="H504" s="165">
        <v>24.27</v>
      </c>
      <c r="I504" s="166"/>
      <c r="L504" s="161"/>
      <c r="M504" s="167"/>
      <c r="N504" s="168"/>
      <c r="O504" s="168"/>
      <c r="P504" s="168"/>
      <c r="Q504" s="168"/>
      <c r="R504" s="168"/>
      <c r="S504" s="168"/>
      <c r="T504" s="169"/>
      <c r="AT504" s="163" t="s">
        <v>152</v>
      </c>
      <c r="AU504" s="163" t="s">
        <v>151</v>
      </c>
      <c r="AV504" s="13" t="s">
        <v>151</v>
      </c>
      <c r="AW504" s="13" t="s">
        <v>31</v>
      </c>
      <c r="AX504" s="13" t="s">
        <v>75</v>
      </c>
      <c r="AY504" s="163" t="s">
        <v>143</v>
      </c>
    </row>
    <row r="505" spans="1:65" s="14" customFormat="1" x14ac:dyDescent="0.2">
      <c r="B505" s="170"/>
      <c r="D505" s="162" t="s">
        <v>152</v>
      </c>
      <c r="E505" s="171" t="s">
        <v>1</v>
      </c>
      <c r="F505" s="172" t="s">
        <v>154</v>
      </c>
      <c r="H505" s="173">
        <v>24.27</v>
      </c>
      <c r="I505" s="174"/>
      <c r="L505" s="170"/>
      <c r="M505" s="175"/>
      <c r="N505" s="176"/>
      <c r="O505" s="176"/>
      <c r="P505" s="176"/>
      <c r="Q505" s="176"/>
      <c r="R505" s="176"/>
      <c r="S505" s="176"/>
      <c r="T505" s="177"/>
      <c r="AT505" s="171" t="s">
        <v>152</v>
      </c>
      <c r="AU505" s="171" t="s">
        <v>151</v>
      </c>
      <c r="AV505" s="14" t="s">
        <v>150</v>
      </c>
      <c r="AW505" s="14" t="s">
        <v>31</v>
      </c>
      <c r="AX505" s="14" t="s">
        <v>83</v>
      </c>
      <c r="AY505" s="171" t="s">
        <v>143</v>
      </c>
    </row>
    <row r="506" spans="1:65" s="2" customFormat="1" ht="14.45" customHeight="1" x14ac:dyDescent="0.2">
      <c r="A506" s="33"/>
      <c r="B506" s="146"/>
      <c r="C506" s="147" t="s">
        <v>343</v>
      </c>
      <c r="D506" s="197" t="s">
        <v>146</v>
      </c>
      <c r="E506" s="148" t="s">
        <v>517</v>
      </c>
      <c r="F506" s="149" t="s">
        <v>518</v>
      </c>
      <c r="G506" s="150" t="s">
        <v>314</v>
      </c>
      <c r="H506" s="151">
        <v>10.44</v>
      </c>
      <c r="I506" s="152"/>
      <c r="J506" s="153">
        <f>ROUND(I506*H506,2)</f>
        <v>0</v>
      </c>
      <c r="K506" s="154"/>
      <c r="L506" s="34"/>
      <c r="M506" s="155" t="s">
        <v>1</v>
      </c>
      <c r="N506" s="156" t="s">
        <v>41</v>
      </c>
      <c r="O506" s="59"/>
      <c r="P506" s="157">
        <f>O506*H506</f>
        <v>0</v>
      </c>
      <c r="Q506" s="157">
        <v>0</v>
      </c>
      <c r="R506" s="157">
        <f>Q506*H506</f>
        <v>0</v>
      </c>
      <c r="S506" s="157">
        <v>0</v>
      </c>
      <c r="T506" s="158">
        <f>S506*H506</f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59" t="s">
        <v>182</v>
      </c>
      <c r="AT506" s="159" t="s">
        <v>146</v>
      </c>
      <c r="AU506" s="159" t="s">
        <v>151</v>
      </c>
      <c r="AY506" s="18" t="s">
        <v>143</v>
      </c>
      <c r="BE506" s="160">
        <f>IF(N506="základná",J506,0)</f>
        <v>0</v>
      </c>
      <c r="BF506" s="160">
        <f>IF(N506="znížená",J506,0)</f>
        <v>0</v>
      </c>
      <c r="BG506" s="160">
        <f>IF(N506="zákl. prenesená",J506,0)</f>
        <v>0</v>
      </c>
      <c r="BH506" s="160">
        <f>IF(N506="zníž. prenesená",J506,0)</f>
        <v>0</v>
      </c>
      <c r="BI506" s="160">
        <f>IF(N506="nulová",J506,0)</f>
        <v>0</v>
      </c>
      <c r="BJ506" s="18" t="s">
        <v>151</v>
      </c>
      <c r="BK506" s="160">
        <f>ROUND(I506*H506,2)</f>
        <v>0</v>
      </c>
      <c r="BL506" s="18" t="s">
        <v>182</v>
      </c>
      <c r="BM506" s="159" t="s">
        <v>1661</v>
      </c>
    </row>
    <row r="507" spans="1:65" s="13" customFormat="1" x14ac:dyDescent="0.2">
      <c r="B507" s="161"/>
      <c r="D507" s="162" t="s">
        <v>152</v>
      </c>
      <c r="E507" s="163" t="s">
        <v>1</v>
      </c>
      <c r="F507" s="164" t="s">
        <v>1662</v>
      </c>
      <c r="H507" s="165">
        <v>10.44</v>
      </c>
      <c r="I507" s="166"/>
      <c r="L507" s="161"/>
      <c r="M507" s="167"/>
      <c r="N507" s="168"/>
      <c r="O507" s="168"/>
      <c r="P507" s="168"/>
      <c r="Q507" s="168"/>
      <c r="R507" s="168"/>
      <c r="S507" s="168"/>
      <c r="T507" s="169"/>
      <c r="AT507" s="163" t="s">
        <v>152</v>
      </c>
      <c r="AU507" s="163" t="s">
        <v>151</v>
      </c>
      <c r="AV507" s="13" t="s">
        <v>151</v>
      </c>
      <c r="AW507" s="13" t="s">
        <v>31</v>
      </c>
      <c r="AX507" s="13" t="s">
        <v>75</v>
      </c>
      <c r="AY507" s="163" t="s">
        <v>143</v>
      </c>
    </row>
    <row r="508" spans="1:65" s="14" customFormat="1" x14ac:dyDescent="0.2">
      <c r="B508" s="170"/>
      <c r="D508" s="162" t="s">
        <v>152</v>
      </c>
      <c r="E508" s="171" t="s">
        <v>1</v>
      </c>
      <c r="F508" s="172" t="s">
        <v>154</v>
      </c>
      <c r="H508" s="173">
        <v>10.44</v>
      </c>
      <c r="I508" s="174"/>
      <c r="L508" s="170"/>
      <c r="M508" s="175"/>
      <c r="N508" s="176"/>
      <c r="O508" s="176"/>
      <c r="P508" s="176"/>
      <c r="Q508" s="176"/>
      <c r="R508" s="176"/>
      <c r="S508" s="176"/>
      <c r="T508" s="177"/>
      <c r="AT508" s="171" t="s">
        <v>152</v>
      </c>
      <c r="AU508" s="171" t="s">
        <v>151</v>
      </c>
      <c r="AV508" s="14" t="s">
        <v>150</v>
      </c>
      <c r="AW508" s="14" t="s">
        <v>31</v>
      </c>
      <c r="AX508" s="14" t="s">
        <v>83</v>
      </c>
      <c r="AY508" s="171" t="s">
        <v>143</v>
      </c>
    </row>
    <row r="509" spans="1:65" s="2" customFormat="1" ht="24.2" customHeight="1" x14ac:dyDescent="0.2">
      <c r="A509" s="33"/>
      <c r="B509" s="146"/>
      <c r="C509" s="178" t="s">
        <v>537</v>
      </c>
      <c r="D509" s="198" t="s">
        <v>215</v>
      </c>
      <c r="E509" s="179" t="s">
        <v>522</v>
      </c>
      <c r="F509" s="180" t="s">
        <v>523</v>
      </c>
      <c r="G509" s="181" t="s">
        <v>178</v>
      </c>
      <c r="H509" s="182">
        <v>10.962</v>
      </c>
      <c r="I509" s="183"/>
      <c r="J509" s="184">
        <f>ROUND(I509*H509,2)</f>
        <v>0</v>
      </c>
      <c r="K509" s="185"/>
      <c r="L509" s="186"/>
      <c r="M509" s="187" t="s">
        <v>1</v>
      </c>
      <c r="N509" s="188" t="s">
        <v>41</v>
      </c>
      <c r="O509" s="59"/>
      <c r="P509" s="157">
        <f>O509*H509</f>
        <v>0</v>
      </c>
      <c r="Q509" s="157">
        <v>0</v>
      </c>
      <c r="R509" s="157">
        <f>Q509*H509</f>
        <v>0</v>
      </c>
      <c r="S509" s="157">
        <v>0</v>
      </c>
      <c r="T509" s="158">
        <f>S509*H509</f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59" t="s">
        <v>210</v>
      </c>
      <c r="AT509" s="159" t="s">
        <v>215</v>
      </c>
      <c r="AU509" s="159" t="s">
        <v>151</v>
      </c>
      <c r="AY509" s="18" t="s">
        <v>143</v>
      </c>
      <c r="BE509" s="160">
        <f>IF(N509="základná",J509,0)</f>
        <v>0</v>
      </c>
      <c r="BF509" s="160">
        <f>IF(N509="znížená",J509,0)</f>
        <v>0</v>
      </c>
      <c r="BG509" s="160">
        <f>IF(N509="zákl. prenesená",J509,0)</f>
        <v>0</v>
      </c>
      <c r="BH509" s="160">
        <f>IF(N509="zníž. prenesená",J509,0)</f>
        <v>0</v>
      </c>
      <c r="BI509" s="160">
        <f>IF(N509="nulová",J509,0)</f>
        <v>0</v>
      </c>
      <c r="BJ509" s="18" t="s">
        <v>151</v>
      </c>
      <c r="BK509" s="160">
        <f>ROUND(I509*H509,2)</f>
        <v>0</v>
      </c>
      <c r="BL509" s="18" t="s">
        <v>182</v>
      </c>
      <c r="BM509" s="159" t="s">
        <v>540</v>
      </c>
    </row>
    <row r="510" spans="1:65" s="13" customFormat="1" x14ac:dyDescent="0.2">
      <c r="B510" s="161"/>
      <c r="D510" s="162" t="s">
        <v>152</v>
      </c>
      <c r="E510" s="163" t="s">
        <v>1</v>
      </c>
      <c r="F510" s="164" t="s">
        <v>1663</v>
      </c>
      <c r="H510" s="165">
        <v>10.962</v>
      </c>
      <c r="I510" s="166"/>
      <c r="L510" s="161"/>
      <c r="M510" s="167"/>
      <c r="N510" s="168"/>
      <c r="O510" s="168"/>
      <c r="P510" s="168"/>
      <c r="Q510" s="168"/>
      <c r="R510" s="168"/>
      <c r="S510" s="168"/>
      <c r="T510" s="169"/>
      <c r="AT510" s="163" t="s">
        <v>152</v>
      </c>
      <c r="AU510" s="163" t="s">
        <v>151</v>
      </c>
      <c r="AV510" s="13" t="s">
        <v>151</v>
      </c>
      <c r="AW510" s="13" t="s">
        <v>31</v>
      </c>
      <c r="AX510" s="13" t="s">
        <v>75</v>
      </c>
      <c r="AY510" s="163" t="s">
        <v>143</v>
      </c>
    </row>
    <row r="511" spans="1:65" s="14" customFormat="1" x14ac:dyDescent="0.2">
      <c r="B511" s="170"/>
      <c r="D511" s="162" t="s">
        <v>152</v>
      </c>
      <c r="E511" s="171" t="s">
        <v>1</v>
      </c>
      <c r="F511" s="172" t="s">
        <v>154</v>
      </c>
      <c r="H511" s="173">
        <v>10.962</v>
      </c>
      <c r="I511" s="174"/>
      <c r="L511" s="170"/>
      <c r="M511" s="175"/>
      <c r="N511" s="176"/>
      <c r="O511" s="176"/>
      <c r="P511" s="176"/>
      <c r="Q511" s="176"/>
      <c r="R511" s="176"/>
      <c r="S511" s="176"/>
      <c r="T511" s="177"/>
      <c r="AT511" s="171" t="s">
        <v>152</v>
      </c>
      <c r="AU511" s="171" t="s">
        <v>151</v>
      </c>
      <c r="AV511" s="14" t="s">
        <v>150</v>
      </c>
      <c r="AW511" s="14" t="s">
        <v>31</v>
      </c>
      <c r="AX511" s="14" t="s">
        <v>83</v>
      </c>
      <c r="AY511" s="171" t="s">
        <v>143</v>
      </c>
    </row>
    <row r="512" spans="1:65" s="2" customFormat="1" ht="14.45" customHeight="1" x14ac:dyDescent="0.2">
      <c r="A512" s="33"/>
      <c r="B512" s="146"/>
      <c r="C512" s="147" t="s">
        <v>347</v>
      </c>
      <c r="D512" s="197" t="s">
        <v>146</v>
      </c>
      <c r="E512" s="148" t="s">
        <v>526</v>
      </c>
      <c r="F512" s="149" t="s">
        <v>527</v>
      </c>
      <c r="G512" s="150" t="s">
        <v>314</v>
      </c>
      <c r="H512" s="151">
        <v>4.3499999999999996</v>
      </c>
      <c r="I512" s="152"/>
      <c r="J512" s="153">
        <f>ROUND(I512*H512,2)</f>
        <v>0</v>
      </c>
      <c r="K512" s="154"/>
      <c r="L512" s="34"/>
      <c r="M512" s="155" t="s">
        <v>1</v>
      </c>
      <c r="N512" s="156" t="s">
        <v>41</v>
      </c>
      <c r="O512" s="59"/>
      <c r="P512" s="157">
        <f>O512*H512</f>
        <v>0</v>
      </c>
      <c r="Q512" s="157">
        <v>0</v>
      </c>
      <c r="R512" s="157">
        <f>Q512*H512</f>
        <v>0</v>
      </c>
      <c r="S512" s="157">
        <v>0</v>
      </c>
      <c r="T512" s="158">
        <f>S512*H512</f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59" t="s">
        <v>182</v>
      </c>
      <c r="AT512" s="159" t="s">
        <v>146</v>
      </c>
      <c r="AU512" s="159" t="s">
        <v>151</v>
      </c>
      <c r="AY512" s="18" t="s">
        <v>143</v>
      </c>
      <c r="BE512" s="160">
        <f>IF(N512="základná",J512,0)</f>
        <v>0</v>
      </c>
      <c r="BF512" s="160">
        <f>IF(N512="znížená",J512,0)</f>
        <v>0</v>
      </c>
      <c r="BG512" s="160">
        <f>IF(N512="zákl. prenesená",J512,0)</f>
        <v>0</v>
      </c>
      <c r="BH512" s="160">
        <f>IF(N512="zníž. prenesená",J512,0)</f>
        <v>0</v>
      </c>
      <c r="BI512" s="160">
        <f>IF(N512="nulová",J512,0)</f>
        <v>0</v>
      </c>
      <c r="BJ512" s="18" t="s">
        <v>151</v>
      </c>
      <c r="BK512" s="160">
        <f>ROUND(I512*H512,2)</f>
        <v>0</v>
      </c>
      <c r="BL512" s="18" t="s">
        <v>182</v>
      </c>
      <c r="BM512" s="159" t="s">
        <v>1664</v>
      </c>
    </row>
    <row r="513" spans="1:65" s="13" customFormat="1" x14ac:dyDescent="0.2">
      <c r="B513" s="161"/>
      <c r="D513" s="162" t="s">
        <v>152</v>
      </c>
      <c r="E513" s="163" t="s">
        <v>1</v>
      </c>
      <c r="F513" s="164" t="s">
        <v>1654</v>
      </c>
      <c r="H513" s="165">
        <v>4.3499999999999996</v>
      </c>
      <c r="I513" s="166"/>
      <c r="L513" s="161"/>
      <c r="M513" s="167"/>
      <c r="N513" s="168"/>
      <c r="O513" s="168"/>
      <c r="P513" s="168"/>
      <c r="Q513" s="168"/>
      <c r="R513" s="168"/>
      <c r="S513" s="168"/>
      <c r="T513" s="169"/>
      <c r="AT513" s="163" t="s">
        <v>152</v>
      </c>
      <c r="AU513" s="163" t="s">
        <v>151</v>
      </c>
      <c r="AV513" s="13" t="s">
        <v>151</v>
      </c>
      <c r="AW513" s="13" t="s">
        <v>31</v>
      </c>
      <c r="AX513" s="13" t="s">
        <v>75</v>
      </c>
      <c r="AY513" s="163" t="s">
        <v>143</v>
      </c>
    </row>
    <row r="514" spans="1:65" s="14" customFormat="1" x14ac:dyDescent="0.2">
      <c r="B514" s="170"/>
      <c r="D514" s="162" t="s">
        <v>152</v>
      </c>
      <c r="E514" s="171" t="s">
        <v>1</v>
      </c>
      <c r="F514" s="172" t="s">
        <v>154</v>
      </c>
      <c r="H514" s="173">
        <v>4.3499999999999996</v>
      </c>
      <c r="I514" s="174"/>
      <c r="L514" s="170"/>
      <c r="M514" s="175"/>
      <c r="N514" s="176"/>
      <c r="O514" s="176"/>
      <c r="P514" s="176"/>
      <c r="Q514" s="176"/>
      <c r="R514" s="176"/>
      <c r="S514" s="176"/>
      <c r="T514" s="177"/>
      <c r="AT514" s="171" t="s">
        <v>152</v>
      </c>
      <c r="AU514" s="171" t="s">
        <v>151</v>
      </c>
      <c r="AV514" s="14" t="s">
        <v>150</v>
      </c>
      <c r="AW514" s="14" t="s">
        <v>31</v>
      </c>
      <c r="AX514" s="14" t="s">
        <v>83</v>
      </c>
      <c r="AY514" s="171" t="s">
        <v>143</v>
      </c>
    </row>
    <row r="515" spans="1:65" s="2" customFormat="1" ht="24.2" customHeight="1" x14ac:dyDescent="0.2">
      <c r="A515" s="33"/>
      <c r="B515" s="146"/>
      <c r="C515" s="178" t="s">
        <v>545</v>
      </c>
      <c r="D515" s="198" t="s">
        <v>215</v>
      </c>
      <c r="E515" s="179" t="s">
        <v>530</v>
      </c>
      <c r="F515" s="180" t="s">
        <v>531</v>
      </c>
      <c r="G515" s="181" t="s">
        <v>314</v>
      </c>
      <c r="H515" s="182">
        <v>4.5679999999999996</v>
      </c>
      <c r="I515" s="183"/>
      <c r="J515" s="184">
        <f>ROUND(I515*H515,2)</f>
        <v>0</v>
      </c>
      <c r="K515" s="185"/>
      <c r="L515" s="186"/>
      <c r="M515" s="187" t="s">
        <v>1</v>
      </c>
      <c r="N515" s="188" t="s">
        <v>41</v>
      </c>
      <c r="O515" s="59"/>
      <c r="P515" s="157">
        <f>O515*H515</f>
        <v>0</v>
      </c>
      <c r="Q515" s="157">
        <v>0</v>
      </c>
      <c r="R515" s="157">
        <f>Q515*H515</f>
        <v>0</v>
      </c>
      <c r="S515" s="157">
        <v>0</v>
      </c>
      <c r="T515" s="158">
        <f>S515*H515</f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59" t="s">
        <v>210</v>
      </c>
      <c r="AT515" s="159" t="s">
        <v>215</v>
      </c>
      <c r="AU515" s="159" t="s">
        <v>151</v>
      </c>
      <c r="AY515" s="18" t="s">
        <v>143</v>
      </c>
      <c r="BE515" s="160">
        <f>IF(N515="základná",J515,0)</f>
        <v>0</v>
      </c>
      <c r="BF515" s="160">
        <f>IF(N515="znížená",J515,0)</f>
        <v>0</v>
      </c>
      <c r="BG515" s="160">
        <f>IF(N515="zákl. prenesená",J515,0)</f>
        <v>0</v>
      </c>
      <c r="BH515" s="160">
        <f>IF(N515="zníž. prenesená",J515,0)</f>
        <v>0</v>
      </c>
      <c r="BI515" s="160">
        <f>IF(N515="nulová",J515,0)</f>
        <v>0</v>
      </c>
      <c r="BJ515" s="18" t="s">
        <v>151</v>
      </c>
      <c r="BK515" s="160">
        <f>ROUND(I515*H515,2)</f>
        <v>0</v>
      </c>
      <c r="BL515" s="18" t="s">
        <v>182</v>
      </c>
      <c r="BM515" s="159" t="s">
        <v>555</v>
      </c>
    </row>
    <row r="516" spans="1:65" s="13" customFormat="1" x14ac:dyDescent="0.2">
      <c r="B516" s="161"/>
      <c r="D516" s="162" t="s">
        <v>152</v>
      </c>
      <c r="E516" s="163" t="s">
        <v>1</v>
      </c>
      <c r="F516" s="164" t="s">
        <v>1665</v>
      </c>
      <c r="H516" s="165">
        <v>4.5679999999999996</v>
      </c>
      <c r="I516" s="166"/>
      <c r="L516" s="161"/>
      <c r="M516" s="167"/>
      <c r="N516" s="168"/>
      <c r="O516" s="168"/>
      <c r="P516" s="168"/>
      <c r="Q516" s="168"/>
      <c r="R516" s="168"/>
      <c r="S516" s="168"/>
      <c r="T516" s="169"/>
      <c r="AT516" s="163" t="s">
        <v>152</v>
      </c>
      <c r="AU516" s="163" t="s">
        <v>151</v>
      </c>
      <c r="AV516" s="13" t="s">
        <v>151</v>
      </c>
      <c r="AW516" s="13" t="s">
        <v>31</v>
      </c>
      <c r="AX516" s="13" t="s">
        <v>75</v>
      </c>
      <c r="AY516" s="163" t="s">
        <v>143</v>
      </c>
    </row>
    <row r="517" spans="1:65" s="14" customFormat="1" x14ac:dyDescent="0.2">
      <c r="B517" s="170"/>
      <c r="D517" s="162" t="s">
        <v>152</v>
      </c>
      <c r="E517" s="171" t="s">
        <v>1</v>
      </c>
      <c r="F517" s="172" t="s">
        <v>154</v>
      </c>
      <c r="H517" s="173">
        <v>4.5679999999999996</v>
      </c>
      <c r="I517" s="174"/>
      <c r="L517" s="170"/>
      <c r="M517" s="175"/>
      <c r="N517" s="176"/>
      <c r="O517" s="176"/>
      <c r="P517" s="176"/>
      <c r="Q517" s="176"/>
      <c r="R517" s="176"/>
      <c r="S517" s="176"/>
      <c r="T517" s="177"/>
      <c r="AT517" s="171" t="s">
        <v>152</v>
      </c>
      <c r="AU517" s="171" t="s">
        <v>151</v>
      </c>
      <c r="AV517" s="14" t="s">
        <v>150</v>
      </c>
      <c r="AW517" s="14" t="s">
        <v>31</v>
      </c>
      <c r="AX517" s="14" t="s">
        <v>83</v>
      </c>
      <c r="AY517" s="171" t="s">
        <v>143</v>
      </c>
    </row>
    <row r="518" spans="1:65" s="2" customFormat="1" ht="14.45" customHeight="1" x14ac:dyDescent="0.2">
      <c r="A518" s="33"/>
      <c r="B518" s="146"/>
      <c r="C518" s="147" t="s">
        <v>350</v>
      </c>
      <c r="D518" s="197" t="s">
        <v>146</v>
      </c>
      <c r="E518" s="148" t="s">
        <v>534</v>
      </c>
      <c r="F518" s="149" t="s">
        <v>535</v>
      </c>
      <c r="G518" s="150" t="s">
        <v>314</v>
      </c>
      <c r="H518" s="151">
        <v>8.6999999999999993</v>
      </c>
      <c r="I518" s="152"/>
      <c r="J518" s="153">
        <f>ROUND(I518*H518,2)</f>
        <v>0</v>
      </c>
      <c r="K518" s="154"/>
      <c r="L518" s="34"/>
      <c r="M518" s="155" t="s">
        <v>1</v>
      </c>
      <c r="N518" s="156" t="s">
        <v>41</v>
      </c>
      <c r="O518" s="59"/>
      <c r="P518" s="157">
        <f>O518*H518</f>
        <v>0</v>
      </c>
      <c r="Q518" s="157">
        <v>0</v>
      </c>
      <c r="R518" s="157">
        <f>Q518*H518</f>
        <v>0</v>
      </c>
      <c r="S518" s="157">
        <v>0</v>
      </c>
      <c r="T518" s="158">
        <f>S518*H518</f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59" t="s">
        <v>182</v>
      </c>
      <c r="AT518" s="159" t="s">
        <v>146</v>
      </c>
      <c r="AU518" s="159" t="s">
        <v>151</v>
      </c>
      <c r="AY518" s="18" t="s">
        <v>143</v>
      </c>
      <c r="BE518" s="160">
        <f>IF(N518="základná",J518,0)</f>
        <v>0</v>
      </c>
      <c r="BF518" s="160">
        <f>IF(N518="znížená",J518,0)</f>
        <v>0</v>
      </c>
      <c r="BG518" s="160">
        <f>IF(N518="zákl. prenesená",J518,0)</f>
        <v>0</v>
      </c>
      <c r="BH518" s="160">
        <f>IF(N518="zníž. prenesená",J518,0)</f>
        <v>0</v>
      </c>
      <c r="BI518" s="160">
        <f>IF(N518="nulová",J518,0)</f>
        <v>0</v>
      </c>
      <c r="BJ518" s="18" t="s">
        <v>151</v>
      </c>
      <c r="BK518" s="160">
        <f>ROUND(I518*H518,2)</f>
        <v>0</v>
      </c>
      <c r="BL518" s="18" t="s">
        <v>182</v>
      </c>
      <c r="BM518" s="159" t="s">
        <v>1666</v>
      </c>
    </row>
    <row r="519" spans="1:65" s="13" customFormat="1" x14ac:dyDescent="0.2">
      <c r="B519" s="161"/>
      <c r="D519" s="162" t="s">
        <v>152</v>
      </c>
      <c r="E519" s="163" t="s">
        <v>1</v>
      </c>
      <c r="F519" s="164" t="s">
        <v>1644</v>
      </c>
      <c r="H519" s="165">
        <v>8.6999999999999993</v>
      </c>
      <c r="I519" s="166"/>
      <c r="L519" s="161"/>
      <c r="M519" s="167"/>
      <c r="N519" s="168"/>
      <c r="O519" s="168"/>
      <c r="P519" s="168"/>
      <c r="Q519" s="168"/>
      <c r="R519" s="168"/>
      <c r="S519" s="168"/>
      <c r="T519" s="169"/>
      <c r="AT519" s="163" t="s">
        <v>152</v>
      </c>
      <c r="AU519" s="163" t="s">
        <v>151</v>
      </c>
      <c r="AV519" s="13" t="s">
        <v>151</v>
      </c>
      <c r="AW519" s="13" t="s">
        <v>31</v>
      </c>
      <c r="AX519" s="13" t="s">
        <v>75</v>
      </c>
      <c r="AY519" s="163" t="s">
        <v>143</v>
      </c>
    </row>
    <row r="520" spans="1:65" s="14" customFormat="1" x14ac:dyDescent="0.2">
      <c r="B520" s="170"/>
      <c r="D520" s="162" t="s">
        <v>152</v>
      </c>
      <c r="E520" s="171" t="s">
        <v>1</v>
      </c>
      <c r="F520" s="172" t="s">
        <v>154</v>
      </c>
      <c r="H520" s="173">
        <v>8.6999999999999993</v>
      </c>
      <c r="I520" s="174"/>
      <c r="L520" s="170"/>
      <c r="M520" s="175"/>
      <c r="N520" s="176"/>
      <c r="O520" s="176"/>
      <c r="P520" s="176"/>
      <c r="Q520" s="176"/>
      <c r="R520" s="176"/>
      <c r="S520" s="176"/>
      <c r="T520" s="177"/>
      <c r="AT520" s="171" t="s">
        <v>152</v>
      </c>
      <c r="AU520" s="171" t="s">
        <v>151</v>
      </c>
      <c r="AV520" s="14" t="s">
        <v>150</v>
      </c>
      <c r="AW520" s="14" t="s">
        <v>31</v>
      </c>
      <c r="AX520" s="14" t="s">
        <v>83</v>
      </c>
      <c r="AY520" s="171" t="s">
        <v>143</v>
      </c>
    </row>
    <row r="521" spans="1:65" s="2" customFormat="1" ht="24.2" customHeight="1" x14ac:dyDescent="0.2">
      <c r="A521" s="33"/>
      <c r="B521" s="146"/>
      <c r="C521" s="178" t="s">
        <v>552</v>
      </c>
      <c r="D521" s="198" t="s">
        <v>215</v>
      </c>
      <c r="E521" s="179" t="s">
        <v>538</v>
      </c>
      <c r="F521" s="180" t="s">
        <v>539</v>
      </c>
      <c r="G521" s="181" t="s">
        <v>314</v>
      </c>
      <c r="H521" s="182">
        <v>9.1349999999999998</v>
      </c>
      <c r="I521" s="183"/>
      <c r="J521" s="184">
        <f>ROUND(I521*H521,2)</f>
        <v>0</v>
      </c>
      <c r="K521" s="185"/>
      <c r="L521" s="186"/>
      <c r="M521" s="187" t="s">
        <v>1</v>
      </c>
      <c r="N521" s="188" t="s">
        <v>41</v>
      </c>
      <c r="O521" s="59"/>
      <c r="P521" s="157">
        <f>O521*H521</f>
        <v>0</v>
      </c>
      <c r="Q521" s="157">
        <v>0</v>
      </c>
      <c r="R521" s="157">
        <f>Q521*H521</f>
        <v>0</v>
      </c>
      <c r="S521" s="157">
        <v>0</v>
      </c>
      <c r="T521" s="158">
        <f>S521*H521</f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59" t="s">
        <v>210</v>
      </c>
      <c r="AT521" s="159" t="s">
        <v>215</v>
      </c>
      <c r="AU521" s="159" t="s">
        <v>151</v>
      </c>
      <c r="AY521" s="18" t="s">
        <v>143</v>
      </c>
      <c r="BE521" s="160">
        <f>IF(N521="základná",J521,0)</f>
        <v>0</v>
      </c>
      <c r="BF521" s="160">
        <f>IF(N521="znížená",J521,0)</f>
        <v>0</v>
      </c>
      <c r="BG521" s="160">
        <f>IF(N521="zákl. prenesená",J521,0)</f>
        <v>0</v>
      </c>
      <c r="BH521" s="160">
        <f>IF(N521="zníž. prenesená",J521,0)</f>
        <v>0</v>
      </c>
      <c r="BI521" s="160">
        <f>IF(N521="nulová",J521,0)</f>
        <v>0</v>
      </c>
      <c r="BJ521" s="18" t="s">
        <v>151</v>
      </c>
      <c r="BK521" s="160">
        <f>ROUND(I521*H521,2)</f>
        <v>0</v>
      </c>
      <c r="BL521" s="18" t="s">
        <v>182</v>
      </c>
      <c r="BM521" s="159" t="s">
        <v>562</v>
      </c>
    </row>
    <row r="522" spans="1:65" s="13" customFormat="1" x14ac:dyDescent="0.2">
      <c r="B522" s="161"/>
      <c r="D522" s="162" t="s">
        <v>152</v>
      </c>
      <c r="E522" s="163" t="s">
        <v>1</v>
      </c>
      <c r="F522" s="164" t="s">
        <v>1667</v>
      </c>
      <c r="H522" s="165">
        <v>9.1349999999999998</v>
      </c>
      <c r="I522" s="166"/>
      <c r="L522" s="161"/>
      <c r="M522" s="167"/>
      <c r="N522" s="168"/>
      <c r="O522" s="168"/>
      <c r="P522" s="168"/>
      <c r="Q522" s="168"/>
      <c r="R522" s="168"/>
      <c r="S522" s="168"/>
      <c r="T522" s="169"/>
      <c r="AT522" s="163" t="s">
        <v>152</v>
      </c>
      <c r="AU522" s="163" t="s">
        <v>151</v>
      </c>
      <c r="AV522" s="13" t="s">
        <v>151</v>
      </c>
      <c r="AW522" s="13" t="s">
        <v>31</v>
      </c>
      <c r="AX522" s="13" t="s">
        <v>75</v>
      </c>
      <c r="AY522" s="163" t="s">
        <v>143</v>
      </c>
    </row>
    <row r="523" spans="1:65" s="14" customFormat="1" x14ac:dyDescent="0.2">
      <c r="B523" s="170"/>
      <c r="D523" s="162" t="s">
        <v>152</v>
      </c>
      <c r="E523" s="171" t="s">
        <v>1</v>
      </c>
      <c r="F523" s="172" t="s">
        <v>154</v>
      </c>
      <c r="H523" s="173">
        <v>9.1349999999999998</v>
      </c>
      <c r="I523" s="174"/>
      <c r="L523" s="170"/>
      <c r="M523" s="175"/>
      <c r="N523" s="176"/>
      <c r="O523" s="176"/>
      <c r="P523" s="176"/>
      <c r="Q523" s="176"/>
      <c r="R523" s="176"/>
      <c r="S523" s="176"/>
      <c r="T523" s="177"/>
      <c r="AT523" s="171" t="s">
        <v>152</v>
      </c>
      <c r="AU523" s="171" t="s">
        <v>151</v>
      </c>
      <c r="AV523" s="14" t="s">
        <v>150</v>
      </c>
      <c r="AW523" s="14" t="s">
        <v>31</v>
      </c>
      <c r="AX523" s="14" t="s">
        <v>83</v>
      </c>
      <c r="AY523" s="171" t="s">
        <v>143</v>
      </c>
    </row>
    <row r="524" spans="1:65" s="2" customFormat="1" ht="14.45" customHeight="1" x14ac:dyDescent="0.2">
      <c r="A524" s="33"/>
      <c r="B524" s="146"/>
      <c r="C524" s="147" t="s">
        <v>355</v>
      </c>
      <c r="D524" s="197" t="s">
        <v>146</v>
      </c>
      <c r="E524" s="148" t="s">
        <v>1668</v>
      </c>
      <c r="F524" s="149" t="s">
        <v>1669</v>
      </c>
      <c r="G524" s="150" t="s">
        <v>178</v>
      </c>
      <c r="H524" s="151">
        <v>22</v>
      </c>
      <c r="I524" s="152"/>
      <c r="J524" s="153">
        <f>ROUND(I524*H524,2)</f>
        <v>0</v>
      </c>
      <c r="K524" s="154"/>
      <c r="L524" s="34"/>
      <c r="M524" s="155" t="s">
        <v>1</v>
      </c>
      <c r="N524" s="156" t="s">
        <v>41</v>
      </c>
      <c r="O524" s="59"/>
      <c r="P524" s="157">
        <f>O524*H524</f>
        <v>0</v>
      </c>
      <c r="Q524" s="157">
        <v>1.3999999999999999E-4</v>
      </c>
      <c r="R524" s="157">
        <f>Q524*H524</f>
        <v>3.0799999999999998E-3</v>
      </c>
      <c r="S524" s="157">
        <v>0</v>
      </c>
      <c r="T524" s="158">
        <f>S524*H524</f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59" t="s">
        <v>182</v>
      </c>
      <c r="AT524" s="159" t="s">
        <v>146</v>
      </c>
      <c r="AU524" s="159" t="s">
        <v>151</v>
      </c>
      <c r="AY524" s="18" t="s">
        <v>143</v>
      </c>
      <c r="BE524" s="160">
        <f>IF(N524="základná",J524,0)</f>
        <v>0</v>
      </c>
      <c r="BF524" s="160">
        <f>IF(N524="znížená",J524,0)</f>
        <v>0</v>
      </c>
      <c r="BG524" s="160">
        <f>IF(N524="zákl. prenesená",J524,0)</f>
        <v>0</v>
      </c>
      <c r="BH524" s="160">
        <f>IF(N524="zníž. prenesená",J524,0)</f>
        <v>0</v>
      </c>
      <c r="BI524" s="160">
        <f>IF(N524="nulová",J524,0)</f>
        <v>0</v>
      </c>
      <c r="BJ524" s="18" t="s">
        <v>151</v>
      </c>
      <c r="BK524" s="160">
        <f>ROUND(I524*H524,2)</f>
        <v>0</v>
      </c>
      <c r="BL524" s="18" t="s">
        <v>182</v>
      </c>
      <c r="BM524" s="159" t="s">
        <v>1670</v>
      </c>
    </row>
    <row r="525" spans="1:65" s="13" customFormat="1" x14ac:dyDescent="0.2">
      <c r="B525" s="161"/>
      <c r="D525" s="162" t="s">
        <v>152</v>
      </c>
      <c r="E525" s="163" t="s">
        <v>1</v>
      </c>
      <c r="F525" s="164" t="s">
        <v>192</v>
      </c>
      <c r="H525" s="165">
        <v>22</v>
      </c>
      <c r="I525" s="166"/>
      <c r="L525" s="161"/>
      <c r="M525" s="167"/>
      <c r="N525" s="168"/>
      <c r="O525" s="168"/>
      <c r="P525" s="168"/>
      <c r="Q525" s="168"/>
      <c r="R525" s="168"/>
      <c r="S525" s="168"/>
      <c r="T525" s="169"/>
      <c r="AT525" s="163" t="s">
        <v>152</v>
      </c>
      <c r="AU525" s="163" t="s">
        <v>151</v>
      </c>
      <c r="AV525" s="13" t="s">
        <v>151</v>
      </c>
      <c r="AW525" s="13" t="s">
        <v>31</v>
      </c>
      <c r="AX525" s="13" t="s">
        <v>75</v>
      </c>
      <c r="AY525" s="163" t="s">
        <v>143</v>
      </c>
    </row>
    <row r="526" spans="1:65" s="14" customFormat="1" x14ac:dyDescent="0.2">
      <c r="B526" s="170"/>
      <c r="D526" s="162" t="s">
        <v>152</v>
      </c>
      <c r="E526" s="171" t="s">
        <v>1</v>
      </c>
      <c r="F526" s="172" t="s">
        <v>154</v>
      </c>
      <c r="H526" s="173">
        <v>22</v>
      </c>
      <c r="I526" s="174"/>
      <c r="L526" s="170"/>
      <c r="M526" s="175"/>
      <c r="N526" s="176"/>
      <c r="O526" s="176"/>
      <c r="P526" s="176"/>
      <c r="Q526" s="176"/>
      <c r="R526" s="176"/>
      <c r="S526" s="176"/>
      <c r="T526" s="177"/>
      <c r="AT526" s="171" t="s">
        <v>152</v>
      </c>
      <c r="AU526" s="171" t="s">
        <v>151</v>
      </c>
      <c r="AV526" s="14" t="s">
        <v>150</v>
      </c>
      <c r="AW526" s="14" t="s">
        <v>31</v>
      </c>
      <c r="AX526" s="14" t="s">
        <v>83</v>
      </c>
      <c r="AY526" s="171" t="s">
        <v>143</v>
      </c>
    </row>
    <row r="527" spans="1:65" s="2" customFormat="1" ht="24.2" customHeight="1" x14ac:dyDescent="0.2">
      <c r="A527" s="33"/>
      <c r="B527" s="146"/>
      <c r="C527" s="178" t="s">
        <v>559</v>
      </c>
      <c r="D527" s="198" t="s">
        <v>215</v>
      </c>
      <c r="E527" s="179" t="s">
        <v>1671</v>
      </c>
      <c r="F527" s="180" t="s">
        <v>1672</v>
      </c>
      <c r="G527" s="181" t="s">
        <v>178</v>
      </c>
      <c r="H527" s="182">
        <v>22</v>
      </c>
      <c r="I527" s="183"/>
      <c r="J527" s="184">
        <f>ROUND(I527*H527,2)</f>
        <v>0</v>
      </c>
      <c r="K527" s="185"/>
      <c r="L527" s="186"/>
      <c r="M527" s="187" t="s">
        <v>1</v>
      </c>
      <c r="N527" s="188" t="s">
        <v>41</v>
      </c>
      <c r="O527" s="59"/>
      <c r="P527" s="157">
        <f>O527*H527</f>
        <v>0</v>
      </c>
      <c r="Q527" s="157">
        <v>8.0000000000000007E-5</v>
      </c>
      <c r="R527" s="157">
        <f>Q527*H527</f>
        <v>1.7600000000000001E-3</v>
      </c>
      <c r="S527" s="157">
        <v>0</v>
      </c>
      <c r="T527" s="158">
        <f>S527*H527</f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59" t="s">
        <v>210</v>
      </c>
      <c r="AT527" s="159" t="s">
        <v>215</v>
      </c>
      <c r="AU527" s="159" t="s">
        <v>151</v>
      </c>
      <c r="AY527" s="18" t="s">
        <v>143</v>
      </c>
      <c r="BE527" s="160">
        <f>IF(N527="základná",J527,0)</f>
        <v>0</v>
      </c>
      <c r="BF527" s="160">
        <f>IF(N527="znížená",J527,0)</f>
        <v>0</v>
      </c>
      <c r="BG527" s="160">
        <f>IF(N527="zákl. prenesená",J527,0)</f>
        <v>0</v>
      </c>
      <c r="BH527" s="160">
        <f>IF(N527="zníž. prenesená",J527,0)</f>
        <v>0</v>
      </c>
      <c r="BI527" s="160">
        <f>IF(N527="nulová",J527,0)</f>
        <v>0</v>
      </c>
      <c r="BJ527" s="18" t="s">
        <v>151</v>
      </c>
      <c r="BK527" s="160">
        <f>ROUND(I527*H527,2)</f>
        <v>0</v>
      </c>
      <c r="BL527" s="18" t="s">
        <v>182</v>
      </c>
      <c r="BM527" s="159" t="s">
        <v>1673</v>
      </c>
    </row>
    <row r="528" spans="1:65" s="2" customFormat="1" ht="14.45" customHeight="1" x14ac:dyDescent="0.2">
      <c r="A528" s="33"/>
      <c r="B528" s="146"/>
      <c r="C528" s="147" t="s">
        <v>358</v>
      </c>
      <c r="D528" s="197" t="s">
        <v>146</v>
      </c>
      <c r="E528" s="148" t="s">
        <v>542</v>
      </c>
      <c r="F528" s="149" t="s">
        <v>543</v>
      </c>
      <c r="G528" s="150" t="s">
        <v>178</v>
      </c>
      <c r="H528" s="151">
        <v>8</v>
      </c>
      <c r="I528" s="152"/>
      <c r="J528" s="153">
        <f>ROUND(I528*H528,2)</f>
        <v>0</v>
      </c>
      <c r="K528" s="154"/>
      <c r="L528" s="34"/>
      <c r="M528" s="155" t="s">
        <v>1</v>
      </c>
      <c r="N528" s="156" t="s">
        <v>41</v>
      </c>
      <c r="O528" s="59"/>
      <c r="P528" s="157">
        <f>O528*H528</f>
        <v>0</v>
      </c>
      <c r="Q528" s="157">
        <v>1.9000000000000001E-4</v>
      </c>
      <c r="R528" s="157">
        <f>Q528*H528</f>
        <v>1.5200000000000001E-3</v>
      </c>
      <c r="S528" s="157">
        <v>0</v>
      </c>
      <c r="T528" s="158">
        <f>S528*H528</f>
        <v>0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59" t="s">
        <v>182</v>
      </c>
      <c r="AT528" s="159" t="s">
        <v>146</v>
      </c>
      <c r="AU528" s="159" t="s">
        <v>151</v>
      </c>
      <c r="AY528" s="18" t="s">
        <v>143</v>
      </c>
      <c r="BE528" s="160">
        <f>IF(N528="základná",J528,0)</f>
        <v>0</v>
      </c>
      <c r="BF528" s="160">
        <f>IF(N528="znížená",J528,0)</f>
        <v>0</v>
      </c>
      <c r="BG528" s="160">
        <f>IF(N528="zákl. prenesená",J528,0)</f>
        <v>0</v>
      </c>
      <c r="BH528" s="160">
        <f>IF(N528="zníž. prenesená",J528,0)</f>
        <v>0</v>
      </c>
      <c r="BI528" s="160">
        <f>IF(N528="nulová",J528,0)</f>
        <v>0</v>
      </c>
      <c r="BJ528" s="18" t="s">
        <v>151</v>
      </c>
      <c r="BK528" s="160">
        <f>ROUND(I528*H528,2)</f>
        <v>0</v>
      </c>
      <c r="BL528" s="18" t="s">
        <v>182</v>
      </c>
      <c r="BM528" s="159" t="s">
        <v>1674</v>
      </c>
    </row>
    <row r="529" spans="1:65" s="13" customFormat="1" x14ac:dyDescent="0.2">
      <c r="B529" s="161"/>
      <c r="D529" s="162" t="s">
        <v>152</v>
      </c>
      <c r="E529" s="163" t="s">
        <v>1</v>
      </c>
      <c r="F529" s="164" t="s">
        <v>163</v>
      </c>
      <c r="H529" s="165">
        <v>8</v>
      </c>
      <c r="I529" s="166"/>
      <c r="L529" s="161"/>
      <c r="M529" s="167"/>
      <c r="N529" s="168"/>
      <c r="O529" s="168"/>
      <c r="P529" s="168"/>
      <c r="Q529" s="168"/>
      <c r="R529" s="168"/>
      <c r="S529" s="168"/>
      <c r="T529" s="169"/>
      <c r="AT529" s="163" t="s">
        <v>152</v>
      </c>
      <c r="AU529" s="163" t="s">
        <v>151</v>
      </c>
      <c r="AV529" s="13" t="s">
        <v>151</v>
      </c>
      <c r="AW529" s="13" t="s">
        <v>31</v>
      </c>
      <c r="AX529" s="13" t="s">
        <v>75</v>
      </c>
      <c r="AY529" s="163" t="s">
        <v>143</v>
      </c>
    </row>
    <row r="530" spans="1:65" s="14" customFormat="1" x14ac:dyDescent="0.2">
      <c r="B530" s="170"/>
      <c r="D530" s="162" t="s">
        <v>152</v>
      </c>
      <c r="E530" s="171" t="s">
        <v>1</v>
      </c>
      <c r="F530" s="172" t="s">
        <v>154</v>
      </c>
      <c r="H530" s="173">
        <v>8</v>
      </c>
      <c r="I530" s="174"/>
      <c r="L530" s="170"/>
      <c r="M530" s="175"/>
      <c r="N530" s="176"/>
      <c r="O530" s="176"/>
      <c r="P530" s="176"/>
      <c r="Q530" s="176"/>
      <c r="R530" s="176"/>
      <c r="S530" s="176"/>
      <c r="T530" s="177"/>
      <c r="AT530" s="171" t="s">
        <v>152</v>
      </c>
      <c r="AU530" s="171" t="s">
        <v>151</v>
      </c>
      <c r="AV530" s="14" t="s">
        <v>150</v>
      </c>
      <c r="AW530" s="14" t="s">
        <v>31</v>
      </c>
      <c r="AX530" s="14" t="s">
        <v>83</v>
      </c>
      <c r="AY530" s="171" t="s">
        <v>143</v>
      </c>
    </row>
    <row r="531" spans="1:65" s="2" customFormat="1" ht="24.2" customHeight="1" x14ac:dyDescent="0.2">
      <c r="A531" s="33"/>
      <c r="B531" s="146"/>
      <c r="C531" s="178" t="s">
        <v>566</v>
      </c>
      <c r="D531" s="198" t="s">
        <v>215</v>
      </c>
      <c r="E531" s="179" t="s">
        <v>546</v>
      </c>
      <c r="F531" s="180" t="s">
        <v>547</v>
      </c>
      <c r="G531" s="181" t="s">
        <v>178</v>
      </c>
      <c r="H531" s="182">
        <v>8</v>
      </c>
      <c r="I531" s="183"/>
      <c r="J531" s="184">
        <f>ROUND(I531*H531,2)</f>
        <v>0</v>
      </c>
      <c r="K531" s="185"/>
      <c r="L531" s="186"/>
      <c r="M531" s="187" t="s">
        <v>1</v>
      </c>
      <c r="N531" s="188" t="s">
        <v>41</v>
      </c>
      <c r="O531" s="59"/>
      <c r="P531" s="157">
        <f>O531*H531</f>
        <v>0</v>
      </c>
      <c r="Q531" s="157">
        <v>2.1000000000000001E-4</v>
      </c>
      <c r="R531" s="157">
        <f>Q531*H531</f>
        <v>1.6800000000000001E-3</v>
      </c>
      <c r="S531" s="157">
        <v>0</v>
      </c>
      <c r="T531" s="158">
        <f>S531*H531</f>
        <v>0</v>
      </c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R531" s="159" t="s">
        <v>210</v>
      </c>
      <c r="AT531" s="159" t="s">
        <v>215</v>
      </c>
      <c r="AU531" s="159" t="s">
        <v>151</v>
      </c>
      <c r="AY531" s="18" t="s">
        <v>143</v>
      </c>
      <c r="BE531" s="160">
        <f>IF(N531="základná",J531,0)</f>
        <v>0</v>
      </c>
      <c r="BF531" s="160">
        <f>IF(N531="znížená",J531,0)</f>
        <v>0</v>
      </c>
      <c r="BG531" s="160">
        <f>IF(N531="zákl. prenesená",J531,0)</f>
        <v>0</v>
      </c>
      <c r="BH531" s="160">
        <f>IF(N531="zníž. prenesená",J531,0)</f>
        <v>0</v>
      </c>
      <c r="BI531" s="160">
        <f>IF(N531="nulová",J531,0)</f>
        <v>0</v>
      </c>
      <c r="BJ531" s="18" t="s">
        <v>151</v>
      </c>
      <c r="BK531" s="160">
        <f>ROUND(I531*H531,2)</f>
        <v>0</v>
      </c>
      <c r="BL531" s="18" t="s">
        <v>182</v>
      </c>
      <c r="BM531" s="159" t="s">
        <v>1675</v>
      </c>
    </row>
    <row r="532" spans="1:65" s="2" customFormat="1" ht="14.45" customHeight="1" x14ac:dyDescent="0.2">
      <c r="A532" s="33"/>
      <c r="B532" s="146"/>
      <c r="C532" s="147" t="s">
        <v>363</v>
      </c>
      <c r="D532" s="197" t="s">
        <v>146</v>
      </c>
      <c r="E532" s="148" t="s">
        <v>549</v>
      </c>
      <c r="F532" s="149" t="s">
        <v>550</v>
      </c>
      <c r="G532" s="150" t="s">
        <v>178</v>
      </c>
      <c r="H532" s="151">
        <v>3</v>
      </c>
      <c r="I532" s="152"/>
      <c r="J532" s="153">
        <f>ROUND(I532*H532,2)</f>
        <v>0</v>
      </c>
      <c r="K532" s="154"/>
      <c r="L532" s="34"/>
      <c r="M532" s="155" t="s">
        <v>1</v>
      </c>
      <c r="N532" s="156" t="s">
        <v>41</v>
      </c>
      <c r="O532" s="59"/>
      <c r="P532" s="157">
        <f>O532*H532</f>
        <v>0</v>
      </c>
      <c r="Q532" s="157">
        <v>0</v>
      </c>
      <c r="R532" s="157">
        <f>Q532*H532</f>
        <v>0</v>
      </c>
      <c r="S532" s="157">
        <v>0</v>
      </c>
      <c r="T532" s="158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59" t="s">
        <v>182</v>
      </c>
      <c r="AT532" s="159" t="s">
        <v>146</v>
      </c>
      <c r="AU532" s="159" t="s">
        <v>151</v>
      </c>
      <c r="AY532" s="18" t="s">
        <v>143</v>
      </c>
      <c r="BE532" s="160">
        <f>IF(N532="základná",J532,0)</f>
        <v>0</v>
      </c>
      <c r="BF532" s="160">
        <f>IF(N532="znížená",J532,0)</f>
        <v>0</v>
      </c>
      <c r="BG532" s="160">
        <f>IF(N532="zákl. prenesená",J532,0)</f>
        <v>0</v>
      </c>
      <c r="BH532" s="160">
        <f>IF(N532="zníž. prenesená",J532,0)</f>
        <v>0</v>
      </c>
      <c r="BI532" s="160">
        <f>IF(N532="nulová",J532,0)</f>
        <v>0</v>
      </c>
      <c r="BJ532" s="18" t="s">
        <v>151</v>
      </c>
      <c r="BK532" s="160">
        <f>ROUND(I532*H532,2)</f>
        <v>0</v>
      </c>
      <c r="BL532" s="18" t="s">
        <v>182</v>
      </c>
      <c r="BM532" s="159" t="s">
        <v>1676</v>
      </c>
    </row>
    <row r="533" spans="1:65" s="13" customFormat="1" x14ac:dyDescent="0.2">
      <c r="B533" s="161"/>
      <c r="D533" s="162" t="s">
        <v>152</v>
      </c>
      <c r="E533" s="163" t="s">
        <v>1</v>
      </c>
      <c r="F533" s="164" t="s">
        <v>1677</v>
      </c>
      <c r="H533" s="165">
        <v>3</v>
      </c>
      <c r="I533" s="166"/>
      <c r="L533" s="161"/>
      <c r="M533" s="167"/>
      <c r="N533" s="168"/>
      <c r="O533" s="168"/>
      <c r="P533" s="168"/>
      <c r="Q533" s="168"/>
      <c r="R533" s="168"/>
      <c r="S533" s="168"/>
      <c r="T533" s="169"/>
      <c r="AT533" s="163" t="s">
        <v>152</v>
      </c>
      <c r="AU533" s="163" t="s">
        <v>151</v>
      </c>
      <c r="AV533" s="13" t="s">
        <v>151</v>
      </c>
      <c r="AW533" s="13" t="s">
        <v>31</v>
      </c>
      <c r="AX533" s="13" t="s">
        <v>75</v>
      </c>
      <c r="AY533" s="163" t="s">
        <v>143</v>
      </c>
    </row>
    <row r="534" spans="1:65" s="14" customFormat="1" x14ac:dyDescent="0.2">
      <c r="B534" s="170"/>
      <c r="D534" s="162" t="s">
        <v>152</v>
      </c>
      <c r="E534" s="171" t="s">
        <v>1</v>
      </c>
      <c r="F534" s="172" t="s">
        <v>154</v>
      </c>
      <c r="H534" s="173">
        <v>3</v>
      </c>
      <c r="I534" s="174"/>
      <c r="L534" s="170"/>
      <c r="M534" s="175"/>
      <c r="N534" s="176"/>
      <c r="O534" s="176"/>
      <c r="P534" s="176"/>
      <c r="Q534" s="176"/>
      <c r="R534" s="176"/>
      <c r="S534" s="176"/>
      <c r="T534" s="177"/>
      <c r="AT534" s="171" t="s">
        <v>152</v>
      </c>
      <c r="AU534" s="171" t="s">
        <v>151</v>
      </c>
      <c r="AV534" s="14" t="s">
        <v>150</v>
      </c>
      <c r="AW534" s="14" t="s">
        <v>31</v>
      </c>
      <c r="AX534" s="14" t="s">
        <v>83</v>
      </c>
      <c r="AY534" s="171" t="s">
        <v>143</v>
      </c>
    </row>
    <row r="535" spans="1:65" s="2" customFormat="1" ht="24.2" customHeight="1" x14ac:dyDescent="0.2">
      <c r="A535" s="33"/>
      <c r="B535" s="146"/>
      <c r="C535" s="178" t="s">
        <v>372</v>
      </c>
      <c r="D535" s="198" t="s">
        <v>215</v>
      </c>
      <c r="E535" s="179" t="s">
        <v>553</v>
      </c>
      <c r="F535" s="180" t="s">
        <v>554</v>
      </c>
      <c r="G535" s="181" t="s">
        <v>178</v>
      </c>
      <c r="H535" s="182">
        <v>3</v>
      </c>
      <c r="I535" s="183"/>
      <c r="J535" s="184">
        <f>ROUND(I535*H535,2)</f>
        <v>0</v>
      </c>
      <c r="K535" s="185"/>
      <c r="L535" s="186"/>
      <c r="M535" s="187" t="s">
        <v>1</v>
      </c>
      <c r="N535" s="188" t="s">
        <v>41</v>
      </c>
      <c r="O535" s="59"/>
      <c r="P535" s="157">
        <f>O535*H535</f>
        <v>0</v>
      </c>
      <c r="Q535" s="157">
        <v>0</v>
      </c>
      <c r="R535" s="157">
        <f>Q535*H535</f>
        <v>0</v>
      </c>
      <c r="S535" s="157">
        <v>0</v>
      </c>
      <c r="T535" s="158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59" t="s">
        <v>210</v>
      </c>
      <c r="AT535" s="159" t="s">
        <v>215</v>
      </c>
      <c r="AU535" s="159" t="s">
        <v>151</v>
      </c>
      <c r="AY535" s="18" t="s">
        <v>143</v>
      </c>
      <c r="BE535" s="160">
        <f>IF(N535="základná",J535,0)</f>
        <v>0</v>
      </c>
      <c r="BF535" s="160">
        <f>IF(N535="znížená",J535,0)</f>
        <v>0</v>
      </c>
      <c r="BG535" s="160">
        <f>IF(N535="zákl. prenesená",J535,0)</f>
        <v>0</v>
      </c>
      <c r="BH535" s="160">
        <f>IF(N535="zníž. prenesená",J535,0)</f>
        <v>0</v>
      </c>
      <c r="BI535" s="160">
        <f>IF(N535="nulová",J535,0)</f>
        <v>0</v>
      </c>
      <c r="BJ535" s="18" t="s">
        <v>151</v>
      </c>
      <c r="BK535" s="160">
        <f>ROUND(I535*H535,2)</f>
        <v>0</v>
      </c>
      <c r="BL535" s="18" t="s">
        <v>182</v>
      </c>
      <c r="BM535" s="159" t="s">
        <v>569</v>
      </c>
    </row>
    <row r="536" spans="1:65" s="13" customFormat="1" x14ac:dyDescent="0.2">
      <c r="B536" s="161"/>
      <c r="D536" s="162" t="s">
        <v>152</v>
      </c>
      <c r="E536" s="163" t="s">
        <v>1</v>
      </c>
      <c r="F536" s="164" t="s">
        <v>1677</v>
      </c>
      <c r="H536" s="165">
        <v>3</v>
      </c>
      <c r="I536" s="166"/>
      <c r="L536" s="161"/>
      <c r="M536" s="167"/>
      <c r="N536" s="168"/>
      <c r="O536" s="168"/>
      <c r="P536" s="168"/>
      <c r="Q536" s="168"/>
      <c r="R536" s="168"/>
      <c r="S536" s="168"/>
      <c r="T536" s="169"/>
      <c r="AT536" s="163" t="s">
        <v>152</v>
      </c>
      <c r="AU536" s="163" t="s">
        <v>151</v>
      </c>
      <c r="AV536" s="13" t="s">
        <v>151</v>
      </c>
      <c r="AW536" s="13" t="s">
        <v>31</v>
      </c>
      <c r="AX536" s="13" t="s">
        <v>75</v>
      </c>
      <c r="AY536" s="163" t="s">
        <v>143</v>
      </c>
    </row>
    <row r="537" spans="1:65" s="14" customFormat="1" x14ac:dyDescent="0.2">
      <c r="B537" s="170"/>
      <c r="D537" s="162" t="s">
        <v>152</v>
      </c>
      <c r="E537" s="171" t="s">
        <v>1</v>
      </c>
      <c r="F537" s="172" t="s">
        <v>154</v>
      </c>
      <c r="H537" s="173">
        <v>3</v>
      </c>
      <c r="I537" s="174"/>
      <c r="L537" s="170"/>
      <c r="M537" s="175"/>
      <c r="N537" s="176"/>
      <c r="O537" s="176"/>
      <c r="P537" s="176"/>
      <c r="Q537" s="176"/>
      <c r="R537" s="176"/>
      <c r="S537" s="176"/>
      <c r="T537" s="177"/>
      <c r="AT537" s="171" t="s">
        <v>152</v>
      </c>
      <c r="AU537" s="171" t="s">
        <v>151</v>
      </c>
      <c r="AV537" s="14" t="s">
        <v>150</v>
      </c>
      <c r="AW537" s="14" t="s">
        <v>31</v>
      </c>
      <c r="AX537" s="14" t="s">
        <v>83</v>
      </c>
      <c r="AY537" s="171" t="s">
        <v>143</v>
      </c>
    </row>
    <row r="538" spans="1:65" s="2" customFormat="1" ht="14.45" customHeight="1" x14ac:dyDescent="0.2">
      <c r="A538" s="33"/>
      <c r="B538" s="146"/>
      <c r="C538" s="147" t="s">
        <v>366</v>
      </c>
      <c r="D538" s="197" t="s">
        <v>146</v>
      </c>
      <c r="E538" s="148" t="s">
        <v>556</v>
      </c>
      <c r="F538" s="149" t="s">
        <v>557</v>
      </c>
      <c r="G538" s="150" t="s">
        <v>178</v>
      </c>
      <c r="H538" s="151">
        <v>0</v>
      </c>
      <c r="I538" s="152"/>
      <c r="J538" s="153">
        <f>ROUND(I538*H538,2)</f>
        <v>0</v>
      </c>
      <c r="K538" s="154"/>
      <c r="L538" s="34"/>
      <c r="M538" s="155" t="s">
        <v>1</v>
      </c>
      <c r="N538" s="156" t="s">
        <v>41</v>
      </c>
      <c r="O538" s="59"/>
      <c r="P538" s="157">
        <f>O538*H538</f>
        <v>0</v>
      </c>
      <c r="Q538" s="157">
        <v>0</v>
      </c>
      <c r="R538" s="157">
        <f>Q538*H538</f>
        <v>0</v>
      </c>
      <c r="S538" s="157">
        <v>0</v>
      </c>
      <c r="T538" s="158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59" t="s">
        <v>182</v>
      </c>
      <c r="AT538" s="159" t="s">
        <v>146</v>
      </c>
      <c r="AU538" s="159" t="s">
        <v>151</v>
      </c>
      <c r="AY538" s="18" t="s">
        <v>143</v>
      </c>
      <c r="BE538" s="160">
        <f>IF(N538="základná",J538,0)</f>
        <v>0</v>
      </c>
      <c r="BF538" s="160">
        <f>IF(N538="znížená",J538,0)</f>
        <v>0</v>
      </c>
      <c r="BG538" s="160">
        <f>IF(N538="zákl. prenesená",J538,0)</f>
        <v>0</v>
      </c>
      <c r="BH538" s="160">
        <f>IF(N538="zníž. prenesená",J538,0)</f>
        <v>0</v>
      </c>
      <c r="BI538" s="160">
        <f>IF(N538="nulová",J538,0)</f>
        <v>0</v>
      </c>
      <c r="BJ538" s="18" t="s">
        <v>151</v>
      </c>
      <c r="BK538" s="160">
        <f>ROUND(I538*H538,2)</f>
        <v>0</v>
      </c>
      <c r="BL538" s="18" t="s">
        <v>182</v>
      </c>
      <c r="BM538" s="159" t="s">
        <v>1678</v>
      </c>
    </row>
    <row r="539" spans="1:65" s="13" customFormat="1" x14ac:dyDescent="0.2">
      <c r="B539" s="161"/>
      <c r="D539" s="162" t="s">
        <v>152</v>
      </c>
      <c r="E539" s="163" t="s">
        <v>1</v>
      </c>
      <c r="F539" s="164" t="s">
        <v>1031</v>
      </c>
      <c r="H539" s="165">
        <v>0</v>
      </c>
      <c r="I539" s="166"/>
      <c r="L539" s="161"/>
      <c r="M539" s="167"/>
      <c r="N539" s="168"/>
      <c r="O539" s="168"/>
      <c r="P539" s="168"/>
      <c r="Q539" s="168"/>
      <c r="R539" s="168"/>
      <c r="S539" s="168"/>
      <c r="T539" s="169"/>
      <c r="AT539" s="163" t="s">
        <v>152</v>
      </c>
      <c r="AU539" s="163" t="s">
        <v>151</v>
      </c>
      <c r="AV539" s="13" t="s">
        <v>151</v>
      </c>
      <c r="AW539" s="13" t="s">
        <v>31</v>
      </c>
      <c r="AX539" s="13" t="s">
        <v>75</v>
      </c>
      <c r="AY539" s="163" t="s">
        <v>143</v>
      </c>
    </row>
    <row r="540" spans="1:65" s="14" customFormat="1" x14ac:dyDescent="0.2">
      <c r="B540" s="170"/>
      <c r="D540" s="162" t="s">
        <v>152</v>
      </c>
      <c r="E540" s="171" t="s">
        <v>1</v>
      </c>
      <c r="F540" s="172" t="s">
        <v>154</v>
      </c>
      <c r="H540" s="173">
        <v>0</v>
      </c>
      <c r="I540" s="174"/>
      <c r="L540" s="170"/>
      <c r="M540" s="175"/>
      <c r="N540" s="176"/>
      <c r="O540" s="176"/>
      <c r="P540" s="176"/>
      <c r="Q540" s="176"/>
      <c r="R540" s="176"/>
      <c r="S540" s="176"/>
      <c r="T540" s="177"/>
      <c r="AT540" s="171" t="s">
        <v>152</v>
      </c>
      <c r="AU540" s="171" t="s">
        <v>151</v>
      </c>
      <c r="AV540" s="14" t="s">
        <v>150</v>
      </c>
      <c r="AW540" s="14" t="s">
        <v>31</v>
      </c>
      <c r="AX540" s="14" t="s">
        <v>83</v>
      </c>
      <c r="AY540" s="171" t="s">
        <v>143</v>
      </c>
    </row>
    <row r="541" spans="1:65" s="2" customFormat="1" ht="24.2" customHeight="1" x14ac:dyDescent="0.2">
      <c r="A541" s="33"/>
      <c r="B541" s="146"/>
      <c r="C541" s="178" t="s">
        <v>581</v>
      </c>
      <c r="D541" s="198" t="s">
        <v>215</v>
      </c>
      <c r="E541" s="179" t="s">
        <v>560</v>
      </c>
      <c r="F541" s="180" t="s">
        <v>561</v>
      </c>
      <c r="G541" s="181" t="s">
        <v>178</v>
      </c>
      <c r="H541" s="182">
        <v>0</v>
      </c>
      <c r="I541" s="183"/>
      <c r="J541" s="184">
        <f>ROUND(I541*H541,2)</f>
        <v>0</v>
      </c>
      <c r="K541" s="185"/>
      <c r="L541" s="186"/>
      <c r="M541" s="187" t="s">
        <v>1</v>
      </c>
      <c r="N541" s="188" t="s">
        <v>41</v>
      </c>
      <c r="O541" s="59"/>
      <c r="P541" s="157">
        <f>O541*H541</f>
        <v>0</v>
      </c>
      <c r="Q541" s="157">
        <v>0</v>
      </c>
      <c r="R541" s="157">
        <f>Q541*H541</f>
        <v>0</v>
      </c>
      <c r="S541" s="157">
        <v>0</v>
      </c>
      <c r="T541" s="158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59" t="s">
        <v>210</v>
      </c>
      <c r="AT541" s="159" t="s">
        <v>215</v>
      </c>
      <c r="AU541" s="159" t="s">
        <v>151</v>
      </c>
      <c r="AY541" s="18" t="s">
        <v>143</v>
      </c>
      <c r="BE541" s="160">
        <f>IF(N541="základná",J541,0)</f>
        <v>0</v>
      </c>
      <c r="BF541" s="160">
        <f>IF(N541="znížená",J541,0)</f>
        <v>0</v>
      </c>
      <c r="BG541" s="160">
        <f>IF(N541="zákl. prenesená",J541,0)</f>
        <v>0</v>
      </c>
      <c r="BH541" s="160">
        <f>IF(N541="zníž. prenesená",J541,0)</f>
        <v>0</v>
      </c>
      <c r="BI541" s="160">
        <f>IF(N541="nulová",J541,0)</f>
        <v>0</v>
      </c>
      <c r="BJ541" s="18" t="s">
        <v>151</v>
      </c>
      <c r="BK541" s="160">
        <f>ROUND(I541*H541,2)</f>
        <v>0</v>
      </c>
      <c r="BL541" s="18" t="s">
        <v>182</v>
      </c>
      <c r="BM541" s="159" t="s">
        <v>575</v>
      </c>
    </row>
    <row r="542" spans="1:65" s="13" customFormat="1" x14ac:dyDescent="0.2">
      <c r="B542" s="161"/>
      <c r="D542" s="162" t="s">
        <v>152</v>
      </c>
      <c r="E542" s="163" t="s">
        <v>1</v>
      </c>
      <c r="F542" s="164" t="s">
        <v>75</v>
      </c>
      <c r="H542" s="165">
        <v>0</v>
      </c>
      <c r="I542" s="166"/>
      <c r="L542" s="161"/>
      <c r="M542" s="167"/>
      <c r="N542" s="168"/>
      <c r="O542" s="168"/>
      <c r="P542" s="168"/>
      <c r="Q542" s="168"/>
      <c r="R542" s="168"/>
      <c r="S542" s="168"/>
      <c r="T542" s="169"/>
      <c r="AT542" s="163" t="s">
        <v>152</v>
      </c>
      <c r="AU542" s="163" t="s">
        <v>151</v>
      </c>
      <c r="AV542" s="13" t="s">
        <v>151</v>
      </c>
      <c r="AW542" s="13" t="s">
        <v>31</v>
      </c>
      <c r="AX542" s="13" t="s">
        <v>75</v>
      </c>
      <c r="AY542" s="163" t="s">
        <v>143</v>
      </c>
    </row>
    <row r="543" spans="1:65" s="14" customFormat="1" x14ac:dyDescent="0.2">
      <c r="B543" s="170"/>
      <c r="D543" s="162" t="s">
        <v>152</v>
      </c>
      <c r="E543" s="171" t="s">
        <v>1</v>
      </c>
      <c r="F543" s="172" t="s">
        <v>154</v>
      </c>
      <c r="H543" s="173">
        <v>0</v>
      </c>
      <c r="I543" s="174"/>
      <c r="L543" s="170"/>
      <c r="M543" s="175"/>
      <c r="N543" s="176"/>
      <c r="O543" s="176"/>
      <c r="P543" s="176"/>
      <c r="Q543" s="176"/>
      <c r="R543" s="176"/>
      <c r="S543" s="176"/>
      <c r="T543" s="177"/>
      <c r="AT543" s="171" t="s">
        <v>152</v>
      </c>
      <c r="AU543" s="171" t="s">
        <v>151</v>
      </c>
      <c r="AV543" s="14" t="s">
        <v>150</v>
      </c>
      <c r="AW543" s="14" t="s">
        <v>31</v>
      </c>
      <c r="AX543" s="14" t="s">
        <v>83</v>
      </c>
      <c r="AY543" s="171" t="s">
        <v>143</v>
      </c>
    </row>
    <row r="544" spans="1:65" s="2" customFormat="1" ht="14.45" customHeight="1" x14ac:dyDescent="0.2">
      <c r="A544" s="33"/>
      <c r="B544" s="146"/>
      <c r="C544" s="147" t="s">
        <v>371</v>
      </c>
      <c r="D544" s="197" t="s">
        <v>146</v>
      </c>
      <c r="E544" s="148" t="s">
        <v>563</v>
      </c>
      <c r="F544" s="149" t="s">
        <v>564</v>
      </c>
      <c r="G544" s="150" t="s">
        <v>178</v>
      </c>
      <c r="H544" s="151">
        <v>10</v>
      </c>
      <c r="I544" s="152"/>
      <c r="J544" s="153">
        <f>ROUND(I544*H544,2)</f>
        <v>0</v>
      </c>
      <c r="K544" s="154"/>
      <c r="L544" s="34"/>
      <c r="M544" s="155" t="s">
        <v>1</v>
      </c>
      <c r="N544" s="156" t="s">
        <v>41</v>
      </c>
      <c r="O544" s="59"/>
      <c r="P544" s="157">
        <f>O544*H544</f>
        <v>0</v>
      </c>
      <c r="Q544" s="157">
        <v>0</v>
      </c>
      <c r="R544" s="157">
        <f>Q544*H544</f>
        <v>0</v>
      </c>
      <c r="S544" s="157">
        <v>0</v>
      </c>
      <c r="T544" s="158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59" t="s">
        <v>182</v>
      </c>
      <c r="AT544" s="159" t="s">
        <v>146</v>
      </c>
      <c r="AU544" s="159" t="s">
        <v>151</v>
      </c>
      <c r="AY544" s="18" t="s">
        <v>143</v>
      </c>
      <c r="BE544" s="160">
        <f>IF(N544="základná",J544,0)</f>
        <v>0</v>
      </c>
      <c r="BF544" s="160">
        <f>IF(N544="znížená",J544,0)</f>
        <v>0</v>
      </c>
      <c r="BG544" s="160">
        <f>IF(N544="zákl. prenesená",J544,0)</f>
        <v>0</v>
      </c>
      <c r="BH544" s="160">
        <f>IF(N544="zníž. prenesená",J544,0)</f>
        <v>0</v>
      </c>
      <c r="BI544" s="160">
        <f>IF(N544="nulová",J544,0)</f>
        <v>0</v>
      </c>
      <c r="BJ544" s="18" t="s">
        <v>151</v>
      </c>
      <c r="BK544" s="160">
        <f>ROUND(I544*H544,2)</f>
        <v>0</v>
      </c>
      <c r="BL544" s="18" t="s">
        <v>182</v>
      </c>
      <c r="BM544" s="159" t="s">
        <v>1679</v>
      </c>
    </row>
    <row r="545" spans="1:65" s="2" customFormat="1" ht="24.2" customHeight="1" x14ac:dyDescent="0.2">
      <c r="A545" s="33"/>
      <c r="B545" s="146"/>
      <c r="C545" s="178" t="s">
        <v>588</v>
      </c>
      <c r="D545" s="198" t="s">
        <v>215</v>
      </c>
      <c r="E545" s="179" t="s">
        <v>567</v>
      </c>
      <c r="F545" s="180" t="s">
        <v>568</v>
      </c>
      <c r="G545" s="181" t="s">
        <v>178</v>
      </c>
      <c r="H545" s="182">
        <v>10</v>
      </c>
      <c r="I545" s="183"/>
      <c r="J545" s="184">
        <f>ROUND(I545*H545,2)</f>
        <v>0</v>
      </c>
      <c r="K545" s="185"/>
      <c r="L545" s="186"/>
      <c r="M545" s="187" t="s">
        <v>1</v>
      </c>
      <c r="N545" s="188" t="s">
        <v>41</v>
      </c>
      <c r="O545" s="59"/>
      <c r="P545" s="157">
        <f>O545*H545</f>
        <v>0</v>
      </c>
      <c r="Q545" s="157">
        <v>0</v>
      </c>
      <c r="R545" s="157">
        <f>Q545*H545</f>
        <v>0</v>
      </c>
      <c r="S545" s="157">
        <v>0</v>
      </c>
      <c r="T545" s="158">
        <f>S545*H545</f>
        <v>0</v>
      </c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R545" s="159" t="s">
        <v>210</v>
      </c>
      <c r="AT545" s="159" t="s">
        <v>215</v>
      </c>
      <c r="AU545" s="159" t="s">
        <v>151</v>
      </c>
      <c r="AY545" s="18" t="s">
        <v>143</v>
      </c>
      <c r="BE545" s="160">
        <f>IF(N545="základná",J545,0)</f>
        <v>0</v>
      </c>
      <c r="BF545" s="160">
        <f>IF(N545="znížená",J545,0)</f>
        <v>0</v>
      </c>
      <c r="BG545" s="160">
        <f>IF(N545="zákl. prenesená",J545,0)</f>
        <v>0</v>
      </c>
      <c r="BH545" s="160">
        <f>IF(N545="zníž. prenesená",J545,0)</f>
        <v>0</v>
      </c>
      <c r="BI545" s="160">
        <f>IF(N545="nulová",J545,0)</f>
        <v>0</v>
      </c>
      <c r="BJ545" s="18" t="s">
        <v>151</v>
      </c>
      <c r="BK545" s="160">
        <f>ROUND(I545*H545,2)</f>
        <v>0</v>
      </c>
      <c r="BL545" s="18" t="s">
        <v>182</v>
      </c>
      <c r="BM545" s="159" t="s">
        <v>584</v>
      </c>
    </row>
    <row r="546" spans="1:65" s="2" customFormat="1" ht="14.45" customHeight="1" x14ac:dyDescent="0.2">
      <c r="A546" s="33"/>
      <c r="B546" s="146"/>
      <c r="C546" s="147" t="s">
        <v>376</v>
      </c>
      <c r="D546" s="197" t="s">
        <v>146</v>
      </c>
      <c r="E546" s="148" t="s">
        <v>570</v>
      </c>
      <c r="F546" s="149" t="s">
        <v>571</v>
      </c>
      <c r="G546" s="150" t="s">
        <v>178</v>
      </c>
      <c r="H546" s="151">
        <v>10</v>
      </c>
      <c r="I546" s="152"/>
      <c r="J546" s="153">
        <f>ROUND(I546*H546,2)</f>
        <v>0</v>
      </c>
      <c r="K546" s="154"/>
      <c r="L546" s="34"/>
      <c r="M546" s="155" t="s">
        <v>1</v>
      </c>
      <c r="N546" s="156" t="s">
        <v>41</v>
      </c>
      <c r="O546" s="59"/>
      <c r="P546" s="157">
        <f>O546*H546</f>
        <v>0</v>
      </c>
      <c r="Q546" s="157">
        <v>0</v>
      </c>
      <c r="R546" s="157">
        <f>Q546*H546</f>
        <v>0</v>
      </c>
      <c r="S546" s="157">
        <v>0</v>
      </c>
      <c r="T546" s="158">
        <f>S546*H546</f>
        <v>0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59" t="s">
        <v>182</v>
      </c>
      <c r="AT546" s="159" t="s">
        <v>146</v>
      </c>
      <c r="AU546" s="159" t="s">
        <v>151</v>
      </c>
      <c r="AY546" s="18" t="s">
        <v>143</v>
      </c>
      <c r="BE546" s="160">
        <f>IF(N546="základná",J546,0)</f>
        <v>0</v>
      </c>
      <c r="BF546" s="160">
        <f>IF(N546="znížená",J546,0)</f>
        <v>0</v>
      </c>
      <c r="BG546" s="160">
        <f>IF(N546="zákl. prenesená",J546,0)</f>
        <v>0</v>
      </c>
      <c r="BH546" s="160">
        <f>IF(N546="zníž. prenesená",J546,0)</f>
        <v>0</v>
      </c>
      <c r="BI546" s="160">
        <f>IF(N546="nulová",J546,0)</f>
        <v>0</v>
      </c>
      <c r="BJ546" s="18" t="s">
        <v>151</v>
      </c>
      <c r="BK546" s="160">
        <f>ROUND(I546*H546,2)</f>
        <v>0</v>
      </c>
      <c r="BL546" s="18" t="s">
        <v>182</v>
      </c>
      <c r="BM546" s="159" t="s">
        <v>1680</v>
      </c>
    </row>
    <row r="547" spans="1:65" s="2" customFormat="1" ht="24.2" customHeight="1" x14ac:dyDescent="0.2">
      <c r="A547" s="33"/>
      <c r="B547" s="146"/>
      <c r="C547" s="178" t="s">
        <v>595</v>
      </c>
      <c r="D547" s="198" t="s">
        <v>215</v>
      </c>
      <c r="E547" s="179" t="s">
        <v>573</v>
      </c>
      <c r="F547" s="180" t="s">
        <v>574</v>
      </c>
      <c r="G547" s="181" t="s">
        <v>178</v>
      </c>
      <c r="H547" s="182">
        <v>10</v>
      </c>
      <c r="I547" s="183"/>
      <c r="J547" s="184">
        <f>ROUND(I547*H547,2)</f>
        <v>0</v>
      </c>
      <c r="K547" s="185"/>
      <c r="L547" s="186"/>
      <c r="M547" s="187" t="s">
        <v>1</v>
      </c>
      <c r="N547" s="188" t="s">
        <v>41</v>
      </c>
      <c r="O547" s="59"/>
      <c r="P547" s="157">
        <f>O547*H547</f>
        <v>0</v>
      </c>
      <c r="Q547" s="157">
        <v>0</v>
      </c>
      <c r="R547" s="157">
        <f>Q547*H547</f>
        <v>0</v>
      </c>
      <c r="S547" s="157">
        <v>0</v>
      </c>
      <c r="T547" s="158">
        <f>S547*H547</f>
        <v>0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59" t="s">
        <v>210</v>
      </c>
      <c r="AT547" s="159" t="s">
        <v>215</v>
      </c>
      <c r="AU547" s="159" t="s">
        <v>151</v>
      </c>
      <c r="AY547" s="18" t="s">
        <v>143</v>
      </c>
      <c r="BE547" s="160">
        <f>IF(N547="základná",J547,0)</f>
        <v>0</v>
      </c>
      <c r="BF547" s="160">
        <f>IF(N547="znížená",J547,0)</f>
        <v>0</v>
      </c>
      <c r="BG547" s="160">
        <f>IF(N547="zákl. prenesená",J547,0)</f>
        <v>0</v>
      </c>
      <c r="BH547" s="160">
        <f>IF(N547="zníž. prenesená",J547,0)</f>
        <v>0</v>
      </c>
      <c r="BI547" s="160">
        <f>IF(N547="nulová",J547,0)</f>
        <v>0</v>
      </c>
      <c r="BJ547" s="18" t="s">
        <v>151</v>
      </c>
      <c r="BK547" s="160">
        <f>ROUND(I547*H547,2)</f>
        <v>0</v>
      </c>
      <c r="BL547" s="18" t="s">
        <v>182</v>
      </c>
      <c r="BM547" s="159" t="s">
        <v>594</v>
      </c>
    </row>
    <row r="548" spans="1:65" s="2" customFormat="1" ht="14.45" customHeight="1" x14ac:dyDescent="0.2">
      <c r="A548" s="33"/>
      <c r="B548" s="146"/>
      <c r="C548" s="147" t="s">
        <v>599</v>
      </c>
      <c r="D548" s="197" t="s">
        <v>146</v>
      </c>
      <c r="E548" s="148" t="s">
        <v>576</v>
      </c>
      <c r="F548" s="149" t="s">
        <v>577</v>
      </c>
      <c r="G548" s="150" t="s">
        <v>178</v>
      </c>
      <c r="H548" s="151">
        <v>6</v>
      </c>
      <c r="I548" s="152"/>
      <c r="J548" s="153">
        <f>ROUND(I548*H548,2)</f>
        <v>0</v>
      </c>
      <c r="K548" s="154"/>
      <c r="L548" s="34"/>
      <c r="M548" s="155" t="s">
        <v>1</v>
      </c>
      <c r="N548" s="156" t="s">
        <v>41</v>
      </c>
      <c r="O548" s="59"/>
      <c r="P548" s="157">
        <f>O548*H548</f>
        <v>0</v>
      </c>
      <c r="Q548" s="157">
        <v>0</v>
      </c>
      <c r="R548" s="157">
        <f>Q548*H548</f>
        <v>0</v>
      </c>
      <c r="S548" s="157">
        <v>0</v>
      </c>
      <c r="T548" s="158">
        <f>S548*H548</f>
        <v>0</v>
      </c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R548" s="159" t="s">
        <v>182</v>
      </c>
      <c r="AT548" s="159" t="s">
        <v>146</v>
      </c>
      <c r="AU548" s="159" t="s">
        <v>151</v>
      </c>
      <c r="AY548" s="18" t="s">
        <v>143</v>
      </c>
      <c r="BE548" s="160">
        <f>IF(N548="základná",J548,0)</f>
        <v>0</v>
      </c>
      <c r="BF548" s="160">
        <f>IF(N548="znížená",J548,0)</f>
        <v>0</v>
      </c>
      <c r="BG548" s="160">
        <f>IF(N548="zákl. prenesená",J548,0)</f>
        <v>0</v>
      </c>
      <c r="BH548" s="160">
        <f>IF(N548="zníž. prenesená",J548,0)</f>
        <v>0</v>
      </c>
      <c r="BI548" s="160">
        <f>IF(N548="nulová",J548,0)</f>
        <v>0</v>
      </c>
      <c r="BJ548" s="18" t="s">
        <v>151</v>
      </c>
      <c r="BK548" s="160">
        <f>ROUND(I548*H548,2)</f>
        <v>0</v>
      </c>
      <c r="BL548" s="18" t="s">
        <v>182</v>
      </c>
      <c r="BM548" s="159" t="s">
        <v>1681</v>
      </c>
    </row>
    <row r="549" spans="1:65" s="16" customFormat="1" x14ac:dyDescent="0.2">
      <c r="B549" s="200"/>
      <c r="D549" s="162" t="s">
        <v>152</v>
      </c>
      <c r="E549" s="201" t="s">
        <v>1</v>
      </c>
      <c r="F549" s="202" t="s">
        <v>580</v>
      </c>
      <c r="H549" s="201" t="s">
        <v>1</v>
      </c>
      <c r="I549" s="203"/>
      <c r="L549" s="200"/>
      <c r="M549" s="204"/>
      <c r="N549" s="205"/>
      <c r="O549" s="205"/>
      <c r="P549" s="205"/>
      <c r="Q549" s="205"/>
      <c r="R549" s="205"/>
      <c r="S549" s="205"/>
      <c r="T549" s="206"/>
      <c r="AT549" s="201" t="s">
        <v>152</v>
      </c>
      <c r="AU549" s="201" t="s">
        <v>151</v>
      </c>
      <c r="AV549" s="16" t="s">
        <v>83</v>
      </c>
      <c r="AW549" s="16" t="s">
        <v>31</v>
      </c>
      <c r="AX549" s="16" t="s">
        <v>75</v>
      </c>
      <c r="AY549" s="201" t="s">
        <v>143</v>
      </c>
    </row>
    <row r="550" spans="1:65" s="13" customFormat="1" x14ac:dyDescent="0.2">
      <c r="B550" s="161"/>
      <c r="D550" s="162" t="s">
        <v>152</v>
      </c>
      <c r="E550" s="163" t="s">
        <v>1</v>
      </c>
      <c r="F550" s="164" t="s">
        <v>1682</v>
      </c>
      <c r="H550" s="165">
        <v>4</v>
      </c>
      <c r="I550" s="166"/>
      <c r="L550" s="161"/>
      <c r="M550" s="167"/>
      <c r="N550" s="168"/>
      <c r="O550" s="168"/>
      <c r="P550" s="168"/>
      <c r="Q550" s="168"/>
      <c r="R550" s="168"/>
      <c r="S550" s="168"/>
      <c r="T550" s="169"/>
      <c r="AT550" s="163" t="s">
        <v>152</v>
      </c>
      <c r="AU550" s="163" t="s">
        <v>151</v>
      </c>
      <c r="AV550" s="13" t="s">
        <v>151</v>
      </c>
      <c r="AW550" s="13" t="s">
        <v>31</v>
      </c>
      <c r="AX550" s="13" t="s">
        <v>75</v>
      </c>
      <c r="AY550" s="163" t="s">
        <v>143</v>
      </c>
    </row>
    <row r="551" spans="1:65" s="16" customFormat="1" x14ac:dyDescent="0.2">
      <c r="B551" s="200"/>
      <c r="D551" s="162" t="s">
        <v>152</v>
      </c>
      <c r="E551" s="201" t="s">
        <v>1</v>
      </c>
      <c r="F551" s="202" t="s">
        <v>579</v>
      </c>
      <c r="H551" s="201" t="s">
        <v>1</v>
      </c>
      <c r="I551" s="203"/>
      <c r="L551" s="200"/>
      <c r="M551" s="204"/>
      <c r="N551" s="205"/>
      <c r="O551" s="205"/>
      <c r="P551" s="205"/>
      <c r="Q551" s="205"/>
      <c r="R551" s="205"/>
      <c r="S551" s="205"/>
      <c r="T551" s="206"/>
      <c r="AT551" s="201" t="s">
        <v>152</v>
      </c>
      <c r="AU551" s="201" t="s">
        <v>151</v>
      </c>
      <c r="AV551" s="16" t="s">
        <v>83</v>
      </c>
      <c r="AW551" s="16" t="s">
        <v>31</v>
      </c>
      <c r="AX551" s="16" t="s">
        <v>75</v>
      </c>
      <c r="AY551" s="201" t="s">
        <v>143</v>
      </c>
    </row>
    <row r="552" spans="1:65" s="13" customFormat="1" x14ac:dyDescent="0.2">
      <c r="B552" s="161"/>
      <c r="D552" s="162" t="s">
        <v>152</v>
      </c>
      <c r="E552" s="163" t="s">
        <v>1</v>
      </c>
      <c r="F552" s="164" t="s">
        <v>151</v>
      </c>
      <c r="H552" s="165">
        <v>2</v>
      </c>
      <c r="I552" s="166"/>
      <c r="L552" s="161"/>
      <c r="M552" s="167"/>
      <c r="N552" s="168"/>
      <c r="O552" s="168"/>
      <c r="P552" s="168"/>
      <c r="Q552" s="168"/>
      <c r="R552" s="168"/>
      <c r="S552" s="168"/>
      <c r="T552" s="169"/>
      <c r="AT552" s="163" t="s">
        <v>152</v>
      </c>
      <c r="AU552" s="163" t="s">
        <v>151</v>
      </c>
      <c r="AV552" s="13" t="s">
        <v>151</v>
      </c>
      <c r="AW552" s="13" t="s">
        <v>31</v>
      </c>
      <c r="AX552" s="13" t="s">
        <v>75</v>
      </c>
      <c r="AY552" s="163" t="s">
        <v>143</v>
      </c>
    </row>
    <row r="553" spans="1:65" s="14" customFormat="1" x14ac:dyDescent="0.2">
      <c r="B553" s="170"/>
      <c r="D553" s="162" t="s">
        <v>152</v>
      </c>
      <c r="E553" s="171" t="s">
        <v>1</v>
      </c>
      <c r="F553" s="172" t="s">
        <v>154</v>
      </c>
      <c r="H553" s="173">
        <v>6</v>
      </c>
      <c r="I553" s="174"/>
      <c r="L553" s="170"/>
      <c r="M553" s="175"/>
      <c r="N553" s="176"/>
      <c r="O553" s="176"/>
      <c r="P553" s="176"/>
      <c r="Q553" s="176"/>
      <c r="R553" s="176"/>
      <c r="S553" s="176"/>
      <c r="T553" s="177"/>
      <c r="AT553" s="171" t="s">
        <v>152</v>
      </c>
      <c r="AU553" s="171" t="s">
        <v>151</v>
      </c>
      <c r="AV553" s="14" t="s">
        <v>150</v>
      </c>
      <c r="AW553" s="14" t="s">
        <v>31</v>
      </c>
      <c r="AX553" s="14" t="s">
        <v>83</v>
      </c>
      <c r="AY553" s="171" t="s">
        <v>143</v>
      </c>
    </row>
    <row r="554" spans="1:65" s="2" customFormat="1" ht="24.2" customHeight="1" x14ac:dyDescent="0.2">
      <c r="A554" s="33"/>
      <c r="B554" s="146"/>
      <c r="C554" s="178" t="s">
        <v>603</v>
      </c>
      <c r="D554" s="198" t="s">
        <v>215</v>
      </c>
      <c r="E554" s="179" t="s">
        <v>582</v>
      </c>
      <c r="F554" s="180" t="s">
        <v>583</v>
      </c>
      <c r="G554" s="181" t="s">
        <v>178</v>
      </c>
      <c r="H554" s="182">
        <v>4</v>
      </c>
      <c r="I554" s="183"/>
      <c r="J554" s="184">
        <f>ROUND(I554*H554,2)</f>
        <v>0</v>
      </c>
      <c r="K554" s="185"/>
      <c r="L554" s="186"/>
      <c r="M554" s="187" t="s">
        <v>1</v>
      </c>
      <c r="N554" s="188" t="s">
        <v>41</v>
      </c>
      <c r="O554" s="59"/>
      <c r="P554" s="157">
        <f>O554*H554</f>
        <v>0</v>
      </c>
      <c r="Q554" s="157">
        <v>0</v>
      </c>
      <c r="R554" s="157">
        <f>Q554*H554</f>
        <v>0</v>
      </c>
      <c r="S554" s="157">
        <v>0</v>
      </c>
      <c r="T554" s="158">
        <f>S554*H554</f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59" t="s">
        <v>210</v>
      </c>
      <c r="AT554" s="159" t="s">
        <v>215</v>
      </c>
      <c r="AU554" s="159" t="s">
        <v>151</v>
      </c>
      <c r="AY554" s="18" t="s">
        <v>143</v>
      </c>
      <c r="BE554" s="160">
        <f>IF(N554="základná",J554,0)</f>
        <v>0</v>
      </c>
      <c r="BF554" s="160">
        <f>IF(N554="znížená",J554,0)</f>
        <v>0</v>
      </c>
      <c r="BG554" s="160">
        <f>IF(N554="zákl. prenesená",J554,0)</f>
        <v>0</v>
      </c>
      <c r="BH554" s="160">
        <f>IF(N554="zníž. prenesená",J554,0)</f>
        <v>0</v>
      </c>
      <c r="BI554" s="160">
        <f>IF(N554="nulová",J554,0)</f>
        <v>0</v>
      </c>
      <c r="BJ554" s="18" t="s">
        <v>151</v>
      </c>
      <c r="BK554" s="160">
        <f>ROUND(I554*H554,2)</f>
        <v>0</v>
      </c>
      <c r="BL554" s="18" t="s">
        <v>182</v>
      </c>
      <c r="BM554" s="159" t="s">
        <v>1001</v>
      </c>
    </row>
    <row r="555" spans="1:65" s="13" customFormat="1" x14ac:dyDescent="0.2">
      <c r="B555" s="161"/>
      <c r="D555" s="162" t="s">
        <v>152</v>
      </c>
      <c r="E555" s="163" t="s">
        <v>1</v>
      </c>
      <c r="F555" s="164" t="s">
        <v>1682</v>
      </c>
      <c r="H555" s="165">
        <v>4</v>
      </c>
      <c r="I555" s="166"/>
      <c r="L555" s="161"/>
      <c r="M555" s="167"/>
      <c r="N555" s="168"/>
      <c r="O555" s="168"/>
      <c r="P555" s="168"/>
      <c r="Q555" s="168"/>
      <c r="R555" s="168"/>
      <c r="S555" s="168"/>
      <c r="T555" s="169"/>
      <c r="AT555" s="163" t="s">
        <v>152</v>
      </c>
      <c r="AU555" s="163" t="s">
        <v>151</v>
      </c>
      <c r="AV555" s="13" t="s">
        <v>151</v>
      </c>
      <c r="AW555" s="13" t="s">
        <v>31</v>
      </c>
      <c r="AX555" s="13" t="s">
        <v>75</v>
      </c>
      <c r="AY555" s="163" t="s">
        <v>143</v>
      </c>
    </row>
    <row r="556" spans="1:65" s="14" customFormat="1" x14ac:dyDescent="0.2">
      <c r="B556" s="170"/>
      <c r="D556" s="162" t="s">
        <v>152</v>
      </c>
      <c r="E556" s="171" t="s">
        <v>1</v>
      </c>
      <c r="F556" s="172" t="s">
        <v>154</v>
      </c>
      <c r="H556" s="173">
        <v>4</v>
      </c>
      <c r="I556" s="174"/>
      <c r="L556" s="170"/>
      <c r="M556" s="175"/>
      <c r="N556" s="176"/>
      <c r="O556" s="176"/>
      <c r="P556" s="176"/>
      <c r="Q556" s="176"/>
      <c r="R556" s="176"/>
      <c r="S556" s="176"/>
      <c r="T556" s="177"/>
      <c r="AT556" s="171" t="s">
        <v>152</v>
      </c>
      <c r="AU556" s="171" t="s">
        <v>151</v>
      </c>
      <c r="AV556" s="14" t="s">
        <v>150</v>
      </c>
      <c r="AW556" s="14" t="s">
        <v>31</v>
      </c>
      <c r="AX556" s="14" t="s">
        <v>83</v>
      </c>
      <c r="AY556" s="171" t="s">
        <v>143</v>
      </c>
    </row>
    <row r="557" spans="1:65" s="2" customFormat="1" ht="24.2" customHeight="1" x14ac:dyDescent="0.2">
      <c r="A557" s="33"/>
      <c r="B557" s="146"/>
      <c r="C557" s="178" t="s">
        <v>388</v>
      </c>
      <c r="D557" s="198" t="s">
        <v>215</v>
      </c>
      <c r="E557" s="179" t="s">
        <v>585</v>
      </c>
      <c r="F557" s="180" t="s">
        <v>1683</v>
      </c>
      <c r="G557" s="181" t="s">
        <v>178</v>
      </c>
      <c r="H557" s="182">
        <v>2</v>
      </c>
      <c r="I557" s="183"/>
      <c r="J557" s="184">
        <f>ROUND(I557*H557,2)</f>
        <v>0</v>
      </c>
      <c r="K557" s="185"/>
      <c r="L557" s="186"/>
      <c r="M557" s="187" t="s">
        <v>1</v>
      </c>
      <c r="N557" s="188" t="s">
        <v>41</v>
      </c>
      <c r="O557" s="59"/>
      <c r="P557" s="157">
        <f>O557*H557</f>
        <v>0</v>
      </c>
      <c r="Q557" s="157">
        <v>1.1E-4</v>
      </c>
      <c r="R557" s="157">
        <f>Q557*H557</f>
        <v>2.2000000000000001E-4</v>
      </c>
      <c r="S557" s="157">
        <v>0</v>
      </c>
      <c r="T557" s="158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59" t="s">
        <v>210</v>
      </c>
      <c r="AT557" s="159" t="s">
        <v>215</v>
      </c>
      <c r="AU557" s="159" t="s">
        <v>151</v>
      </c>
      <c r="AY557" s="18" t="s">
        <v>143</v>
      </c>
      <c r="BE557" s="160">
        <f>IF(N557="základná",J557,0)</f>
        <v>0</v>
      </c>
      <c r="BF557" s="160">
        <f>IF(N557="znížená",J557,0)</f>
        <v>0</v>
      </c>
      <c r="BG557" s="160">
        <f>IF(N557="zákl. prenesená",J557,0)</f>
        <v>0</v>
      </c>
      <c r="BH557" s="160">
        <f>IF(N557="zníž. prenesená",J557,0)</f>
        <v>0</v>
      </c>
      <c r="BI557" s="160">
        <f>IF(N557="nulová",J557,0)</f>
        <v>0</v>
      </c>
      <c r="BJ557" s="18" t="s">
        <v>151</v>
      </c>
      <c r="BK557" s="160">
        <f>ROUND(I557*H557,2)</f>
        <v>0</v>
      </c>
      <c r="BL557" s="18" t="s">
        <v>182</v>
      </c>
      <c r="BM557" s="159" t="s">
        <v>1684</v>
      </c>
    </row>
    <row r="558" spans="1:65" s="13" customFormat="1" x14ac:dyDescent="0.2">
      <c r="B558" s="161"/>
      <c r="D558" s="162" t="s">
        <v>152</v>
      </c>
      <c r="E558" s="163" t="s">
        <v>1</v>
      </c>
      <c r="F558" s="164" t="s">
        <v>151</v>
      </c>
      <c r="H558" s="165">
        <v>2</v>
      </c>
      <c r="I558" s="166"/>
      <c r="L558" s="161"/>
      <c r="M558" s="167"/>
      <c r="N558" s="168"/>
      <c r="O558" s="168"/>
      <c r="P558" s="168"/>
      <c r="Q558" s="168"/>
      <c r="R558" s="168"/>
      <c r="S558" s="168"/>
      <c r="T558" s="169"/>
      <c r="AT558" s="163" t="s">
        <v>152</v>
      </c>
      <c r="AU558" s="163" t="s">
        <v>151</v>
      </c>
      <c r="AV558" s="13" t="s">
        <v>151</v>
      </c>
      <c r="AW558" s="13" t="s">
        <v>31</v>
      </c>
      <c r="AX558" s="13" t="s">
        <v>75</v>
      </c>
      <c r="AY558" s="163" t="s">
        <v>143</v>
      </c>
    </row>
    <row r="559" spans="1:65" s="14" customFormat="1" x14ac:dyDescent="0.2">
      <c r="B559" s="170"/>
      <c r="D559" s="162" t="s">
        <v>152</v>
      </c>
      <c r="E559" s="171" t="s">
        <v>1</v>
      </c>
      <c r="F559" s="172" t="s">
        <v>154</v>
      </c>
      <c r="H559" s="173">
        <v>2</v>
      </c>
      <c r="I559" s="174"/>
      <c r="L559" s="170"/>
      <c r="M559" s="175"/>
      <c r="N559" s="176"/>
      <c r="O559" s="176"/>
      <c r="P559" s="176"/>
      <c r="Q559" s="176"/>
      <c r="R559" s="176"/>
      <c r="S559" s="176"/>
      <c r="T559" s="177"/>
      <c r="AT559" s="171" t="s">
        <v>152</v>
      </c>
      <c r="AU559" s="171" t="s">
        <v>151</v>
      </c>
      <c r="AV559" s="14" t="s">
        <v>150</v>
      </c>
      <c r="AW559" s="14" t="s">
        <v>31</v>
      </c>
      <c r="AX559" s="14" t="s">
        <v>83</v>
      </c>
      <c r="AY559" s="171" t="s">
        <v>143</v>
      </c>
    </row>
    <row r="560" spans="1:65" s="2" customFormat="1" ht="14.45" customHeight="1" x14ac:dyDescent="0.2">
      <c r="A560" s="33"/>
      <c r="B560" s="146"/>
      <c r="C560" s="147" t="s">
        <v>610</v>
      </c>
      <c r="D560" s="197" t="s">
        <v>146</v>
      </c>
      <c r="E560" s="148" t="s">
        <v>589</v>
      </c>
      <c r="F560" s="149" t="s">
        <v>590</v>
      </c>
      <c r="G560" s="150" t="s">
        <v>178</v>
      </c>
      <c r="H560" s="151">
        <v>10</v>
      </c>
      <c r="I560" s="152"/>
      <c r="J560" s="153">
        <f>ROUND(I560*H560,2)</f>
        <v>0</v>
      </c>
      <c r="K560" s="154"/>
      <c r="L560" s="34"/>
      <c r="M560" s="155" t="s">
        <v>1</v>
      </c>
      <c r="N560" s="156" t="s">
        <v>41</v>
      </c>
      <c r="O560" s="59"/>
      <c r="P560" s="157">
        <f>O560*H560</f>
        <v>0</v>
      </c>
      <c r="Q560" s="157">
        <v>0</v>
      </c>
      <c r="R560" s="157">
        <f>Q560*H560</f>
        <v>0</v>
      </c>
      <c r="S560" s="157">
        <v>0</v>
      </c>
      <c r="T560" s="158">
        <f>S560*H560</f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59" t="s">
        <v>182</v>
      </c>
      <c r="AT560" s="159" t="s">
        <v>146</v>
      </c>
      <c r="AU560" s="159" t="s">
        <v>151</v>
      </c>
      <c r="AY560" s="18" t="s">
        <v>143</v>
      </c>
      <c r="BE560" s="160">
        <f>IF(N560="základná",J560,0)</f>
        <v>0</v>
      </c>
      <c r="BF560" s="160">
        <f>IF(N560="znížená",J560,0)</f>
        <v>0</v>
      </c>
      <c r="BG560" s="160">
        <f>IF(N560="zákl. prenesená",J560,0)</f>
        <v>0</v>
      </c>
      <c r="BH560" s="160">
        <f>IF(N560="zníž. prenesená",J560,0)</f>
        <v>0</v>
      </c>
      <c r="BI560" s="160">
        <f>IF(N560="nulová",J560,0)</f>
        <v>0</v>
      </c>
      <c r="BJ560" s="18" t="s">
        <v>151</v>
      </c>
      <c r="BK560" s="160">
        <f>ROUND(I560*H560,2)</f>
        <v>0</v>
      </c>
      <c r="BL560" s="18" t="s">
        <v>182</v>
      </c>
      <c r="BM560" s="159" t="s">
        <v>1685</v>
      </c>
    </row>
    <row r="561" spans="1:65" s="2" customFormat="1" ht="24.2" customHeight="1" x14ac:dyDescent="0.2">
      <c r="A561" s="33"/>
      <c r="B561" s="146"/>
      <c r="C561" s="178" t="s">
        <v>393</v>
      </c>
      <c r="D561" s="198" t="s">
        <v>215</v>
      </c>
      <c r="E561" s="179" t="s">
        <v>592</v>
      </c>
      <c r="F561" s="180" t="s">
        <v>593</v>
      </c>
      <c r="G561" s="181" t="s">
        <v>178</v>
      </c>
      <c r="H561" s="182">
        <v>5</v>
      </c>
      <c r="I561" s="183"/>
      <c r="J561" s="184">
        <f>ROUND(I561*H561,2)</f>
        <v>0</v>
      </c>
      <c r="K561" s="185"/>
      <c r="L561" s="186"/>
      <c r="M561" s="187" t="s">
        <v>1</v>
      </c>
      <c r="N561" s="188" t="s">
        <v>41</v>
      </c>
      <c r="O561" s="59"/>
      <c r="P561" s="157">
        <f>O561*H561</f>
        <v>0</v>
      </c>
      <c r="Q561" s="157">
        <v>0</v>
      </c>
      <c r="R561" s="157">
        <f>Q561*H561</f>
        <v>0</v>
      </c>
      <c r="S561" s="157">
        <v>0</v>
      </c>
      <c r="T561" s="158">
        <f>S561*H561</f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59" t="s">
        <v>210</v>
      </c>
      <c r="AT561" s="159" t="s">
        <v>215</v>
      </c>
      <c r="AU561" s="159" t="s">
        <v>151</v>
      </c>
      <c r="AY561" s="18" t="s">
        <v>143</v>
      </c>
      <c r="BE561" s="160">
        <f>IF(N561="základná",J561,0)</f>
        <v>0</v>
      </c>
      <c r="BF561" s="160">
        <f>IF(N561="znížená",J561,0)</f>
        <v>0</v>
      </c>
      <c r="BG561" s="160">
        <f>IF(N561="zákl. prenesená",J561,0)</f>
        <v>0</v>
      </c>
      <c r="BH561" s="160">
        <f>IF(N561="zníž. prenesená",J561,0)</f>
        <v>0</v>
      </c>
      <c r="BI561" s="160">
        <f>IF(N561="nulová",J561,0)</f>
        <v>0</v>
      </c>
      <c r="BJ561" s="18" t="s">
        <v>151</v>
      </c>
      <c r="BK561" s="160">
        <f>ROUND(I561*H561,2)</f>
        <v>0</v>
      </c>
      <c r="BL561" s="18" t="s">
        <v>182</v>
      </c>
      <c r="BM561" s="159" t="s">
        <v>1016</v>
      </c>
    </row>
    <row r="562" spans="1:65" s="2" customFormat="1" ht="24.2" customHeight="1" x14ac:dyDescent="0.2">
      <c r="A562" s="33"/>
      <c r="B562" s="146"/>
      <c r="C562" s="178" t="s">
        <v>617</v>
      </c>
      <c r="D562" s="198" t="s">
        <v>215</v>
      </c>
      <c r="E562" s="179" t="s">
        <v>596</v>
      </c>
      <c r="F562" s="180" t="s">
        <v>597</v>
      </c>
      <c r="G562" s="181" t="s">
        <v>178</v>
      </c>
      <c r="H562" s="182">
        <v>5</v>
      </c>
      <c r="I562" s="183"/>
      <c r="J562" s="184">
        <f>ROUND(I562*H562,2)</f>
        <v>0</v>
      </c>
      <c r="K562" s="185"/>
      <c r="L562" s="186"/>
      <c r="M562" s="187" t="s">
        <v>1</v>
      </c>
      <c r="N562" s="188" t="s">
        <v>41</v>
      </c>
      <c r="O562" s="59"/>
      <c r="P562" s="157">
        <f>O562*H562</f>
        <v>0</v>
      </c>
      <c r="Q562" s="157">
        <v>0</v>
      </c>
      <c r="R562" s="157">
        <f>Q562*H562</f>
        <v>0</v>
      </c>
      <c r="S562" s="157">
        <v>0</v>
      </c>
      <c r="T562" s="158">
        <f>S562*H562</f>
        <v>0</v>
      </c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R562" s="159" t="s">
        <v>210</v>
      </c>
      <c r="AT562" s="159" t="s">
        <v>215</v>
      </c>
      <c r="AU562" s="159" t="s">
        <v>151</v>
      </c>
      <c r="AY562" s="18" t="s">
        <v>143</v>
      </c>
      <c r="BE562" s="160">
        <f>IF(N562="základná",J562,0)</f>
        <v>0</v>
      </c>
      <c r="BF562" s="160">
        <f>IF(N562="znížená",J562,0)</f>
        <v>0</v>
      </c>
      <c r="BG562" s="160">
        <f>IF(N562="zákl. prenesená",J562,0)</f>
        <v>0</v>
      </c>
      <c r="BH562" s="160">
        <f>IF(N562="zníž. prenesená",J562,0)</f>
        <v>0</v>
      </c>
      <c r="BI562" s="160">
        <f>IF(N562="nulová",J562,0)</f>
        <v>0</v>
      </c>
      <c r="BJ562" s="18" t="s">
        <v>151</v>
      </c>
      <c r="BK562" s="160">
        <f>ROUND(I562*H562,2)</f>
        <v>0</v>
      </c>
      <c r="BL562" s="18" t="s">
        <v>182</v>
      </c>
      <c r="BM562" s="159" t="s">
        <v>613</v>
      </c>
    </row>
    <row r="563" spans="1:65" s="2" customFormat="1" ht="14.45" customHeight="1" x14ac:dyDescent="0.2">
      <c r="A563" s="33"/>
      <c r="B563" s="146"/>
      <c r="C563" s="147" t="s">
        <v>621</v>
      </c>
      <c r="D563" s="197" t="s">
        <v>146</v>
      </c>
      <c r="E563" s="148" t="s">
        <v>600</v>
      </c>
      <c r="F563" s="149" t="s">
        <v>601</v>
      </c>
      <c r="G563" s="150" t="s">
        <v>178</v>
      </c>
      <c r="H563" s="151">
        <v>5</v>
      </c>
      <c r="I563" s="152"/>
      <c r="J563" s="153">
        <f>ROUND(I563*H563,2)</f>
        <v>0</v>
      </c>
      <c r="K563" s="154"/>
      <c r="L563" s="34"/>
      <c r="M563" s="155" t="s">
        <v>1</v>
      </c>
      <c r="N563" s="156" t="s">
        <v>41</v>
      </c>
      <c r="O563" s="59"/>
      <c r="P563" s="157">
        <f>O563*H563</f>
        <v>0</v>
      </c>
      <c r="Q563" s="157">
        <v>0</v>
      </c>
      <c r="R563" s="157">
        <f>Q563*H563</f>
        <v>0</v>
      </c>
      <c r="S563" s="157">
        <v>0</v>
      </c>
      <c r="T563" s="158">
        <f>S563*H563</f>
        <v>0</v>
      </c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R563" s="159" t="s">
        <v>182</v>
      </c>
      <c r="AT563" s="159" t="s">
        <v>146</v>
      </c>
      <c r="AU563" s="159" t="s">
        <v>151</v>
      </c>
      <c r="AY563" s="18" t="s">
        <v>143</v>
      </c>
      <c r="BE563" s="160">
        <f>IF(N563="základná",J563,0)</f>
        <v>0</v>
      </c>
      <c r="BF563" s="160">
        <f>IF(N563="znížená",J563,0)</f>
        <v>0</v>
      </c>
      <c r="BG563" s="160">
        <f>IF(N563="zákl. prenesená",J563,0)</f>
        <v>0</v>
      </c>
      <c r="BH563" s="160">
        <f>IF(N563="zníž. prenesená",J563,0)</f>
        <v>0</v>
      </c>
      <c r="BI563" s="160">
        <f>IF(N563="nulová",J563,0)</f>
        <v>0</v>
      </c>
      <c r="BJ563" s="18" t="s">
        <v>151</v>
      </c>
      <c r="BK563" s="160">
        <f>ROUND(I563*H563,2)</f>
        <v>0</v>
      </c>
      <c r="BL563" s="18" t="s">
        <v>182</v>
      </c>
      <c r="BM563" s="159" t="s">
        <v>1686</v>
      </c>
    </row>
    <row r="564" spans="1:65" s="13" customFormat="1" x14ac:dyDescent="0.2">
      <c r="B564" s="161"/>
      <c r="D564" s="162" t="s">
        <v>152</v>
      </c>
      <c r="E564" s="163" t="s">
        <v>1</v>
      </c>
      <c r="F564" s="164" t="s">
        <v>1687</v>
      </c>
      <c r="H564" s="165">
        <v>5</v>
      </c>
      <c r="I564" s="166"/>
      <c r="L564" s="161"/>
      <c r="M564" s="167"/>
      <c r="N564" s="168"/>
      <c r="O564" s="168"/>
      <c r="P564" s="168"/>
      <c r="Q564" s="168"/>
      <c r="R564" s="168"/>
      <c r="S564" s="168"/>
      <c r="T564" s="169"/>
      <c r="AT564" s="163" t="s">
        <v>152</v>
      </c>
      <c r="AU564" s="163" t="s">
        <v>151</v>
      </c>
      <c r="AV564" s="13" t="s">
        <v>151</v>
      </c>
      <c r="AW564" s="13" t="s">
        <v>31</v>
      </c>
      <c r="AX564" s="13" t="s">
        <v>75</v>
      </c>
      <c r="AY564" s="163" t="s">
        <v>143</v>
      </c>
    </row>
    <row r="565" spans="1:65" s="14" customFormat="1" x14ac:dyDescent="0.2">
      <c r="B565" s="170"/>
      <c r="D565" s="162" t="s">
        <v>152</v>
      </c>
      <c r="E565" s="171" t="s">
        <v>1</v>
      </c>
      <c r="F565" s="172" t="s">
        <v>154</v>
      </c>
      <c r="H565" s="173">
        <v>5</v>
      </c>
      <c r="I565" s="174"/>
      <c r="L565" s="170"/>
      <c r="M565" s="175"/>
      <c r="N565" s="176"/>
      <c r="O565" s="176"/>
      <c r="P565" s="176"/>
      <c r="Q565" s="176"/>
      <c r="R565" s="176"/>
      <c r="S565" s="176"/>
      <c r="T565" s="177"/>
      <c r="AT565" s="171" t="s">
        <v>152</v>
      </c>
      <c r="AU565" s="171" t="s">
        <v>151</v>
      </c>
      <c r="AV565" s="14" t="s">
        <v>150</v>
      </c>
      <c r="AW565" s="14" t="s">
        <v>31</v>
      </c>
      <c r="AX565" s="14" t="s">
        <v>83</v>
      </c>
      <c r="AY565" s="171" t="s">
        <v>143</v>
      </c>
    </row>
    <row r="566" spans="1:65" s="2" customFormat="1" ht="24.2" customHeight="1" x14ac:dyDescent="0.2">
      <c r="A566" s="33"/>
      <c r="B566" s="146"/>
      <c r="C566" s="178" t="s">
        <v>625</v>
      </c>
      <c r="D566" s="198" t="s">
        <v>215</v>
      </c>
      <c r="E566" s="179" t="s">
        <v>604</v>
      </c>
      <c r="F566" s="180" t="s">
        <v>605</v>
      </c>
      <c r="G566" s="181" t="s">
        <v>178</v>
      </c>
      <c r="H566" s="182">
        <v>5</v>
      </c>
      <c r="I566" s="183"/>
      <c r="J566" s="184">
        <f>ROUND(I566*H566,2)</f>
        <v>0</v>
      </c>
      <c r="K566" s="185"/>
      <c r="L566" s="186"/>
      <c r="M566" s="187" t="s">
        <v>1</v>
      </c>
      <c r="N566" s="188" t="s">
        <v>41</v>
      </c>
      <c r="O566" s="59"/>
      <c r="P566" s="157">
        <f>O566*H566</f>
        <v>0</v>
      </c>
      <c r="Q566" s="157">
        <v>0</v>
      </c>
      <c r="R566" s="157">
        <f>Q566*H566</f>
        <v>0</v>
      </c>
      <c r="S566" s="157">
        <v>0</v>
      </c>
      <c r="T566" s="158">
        <f>S566*H566</f>
        <v>0</v>
      </c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R566" s="159" t="s">
        <v>210</v>
      </c>
      <c r="AT566" s="159" t="s">
        <v>215</v>
      </c>
      <c r="AU566" s="159" t="s">
        <v>151</v>
      </c>
      <c r="AY566" s="18" t="s">
        <v>143</v>
      </c>
      <c r="BE566" s="160">
        <f>IF(N566="základná",J566,0)</f>
        <v>0</v>
      </c>
      <c r="BF566" s="160">
        <f>IF(N566="znížená",J566,0)</f>
        <v>0</v>
      </c>
      <c r="BG566" s="160">
        <f>IF(N566="zákl. prenesená",J566,0)</f>
        <v>0</v>
      </c>
      <c r="BH566" s="160">
        <f>IF(N566="zníž. prenesená",J566,0)</f>
        <v>0</v>
      </c>
      <c r="BI566" s="160">
        <f>IF(N566="nulová",J566,0)</f>
        <v>0</v>
      </c>
      <c r="BJ566" s="18" t="s">
        <v>151</v>
      </c>
      <c r="BK566" s="160">
        <f>ROUND(I566*H566,2)</f>
        <v>0</v>
      </c>
      <c r="BL566" s="18" t="s">
        <v>182</v>
      </c>
      <c r="BM566" s="159" t="s">
        <v>620</v>
      </c>
    </row>
    <row r="567" spans="1:65" s="13" customFormat="1" x14ac:dyDescent="0.2">
      <c r="B567" s="161"/>
      <c r="D567" s="162" t="s">
        <v>152</v>
      </c>
      <c r="E567" s="163" t="s">
        <v>1</v>
      </c>
      <c r="F567" s="164" t="s">
        <v>1687</v>
      </c>
      <c r="H567" s="165">
        <v>5</v>
      </c>
      <c r="I567" s="166"/>
      <c r="L567" s="161"/>
      <c r="M567" s="167"/>
      <c r="N567" s="168"/>
      <c r="O567" s="168"/>
      <c r="P567" s="168"/>
      <c r="Q567" s="168"/>
      <c r="R567" s="168"/>
      <c r="S567" s="168"/>
      <c r="T567" s="169"/>
      <c r="AT567" s="163" t="s">
        <v>152</v>
      </c>
      <c r="AU567" s="163" t="s">
        <v>151</v>
      </c>
      <c r="AV567" s="13" t="s">
        <v>151</v>
      </c>
      <c r="AW567" s="13" t="s">
        <v>31</v>
      </c>
      <c r="AX567" s="13" t="s">
        <v>75</v>
      </c>
      <c r="AY567" s="163" t="s">
        <v>143</v>
      </c>
    </row>
    <row r="568" spans="1:65" s="14" customFormat="1" x14ac:dyDescent="0.2">
      <c r="B568" s="170"/>
      <c r="D568" s="162" t="s">
        <v>152</v>
      </c>
      <c r="E568" s="171" t="s">
        <v>1</v>
      </c>
      <c r="F568" s="172" t="s">
        <v>154</v>
      </c>
      <c r="H568" s="173">
        <v>5</v>
      </c>
      <c r="I568" s="174"/>
      <c r="L568" s="170"/>
      <c r="M568" s="175"/>
      <c r="N568" s="176"/>
      <c r="O568" s="176"/>
      <c r="P568" s="176"/>
      <c r="Q568" s="176"/>
      <c r="R568" s="176"/>
      <c r="S568" s="176"/>
      <c r="T568" s="177"/>
      <c r="AT568" s="171" t="s">
        <v>152</v>
      </c>
      <c r="AU568" s="171" t="s">
        <v>151</v>
      </c>
      <c r="AV568" s="14" t="s">
        <v>150</v>
      </c>
      <c r="AW568" s="14" t="s">
        <v>31</v>
      </c>
      <c r="AX568" s="14" t="s">
        <v>83</v>
      </c>
      <c r="AY568" s="171" t="s">
        <v>143</v>
      </c>
    </row>
    <row r="569" spans="1:65" s="2" customFormat="1" ht="14.45" customHeight="1" x14ac:dyDescent="0.2">
      <c r="A569" s="33"/>
      <c r="B569" s="146"/>
      <c r="C569" s="147" t="s">
        <v>402</v>
      </c>
      <c r="D569" s="197" t="s">
        <v>146</v>
      </c>
      <c r="E569" s="148" t="s">
        <v>607</v>
      </c>
      <c r="F569" s="149" t="s">
        <v>608</v>
      </c>
      <c r="G569" s="150" t="s">
        <v>178</v>
      </c>
      <c r="H569" s="151">
        <v>3</v>
      </c>
      <c r="I569" s="152"/>
      <c r="J569" s="153">
        <f>ROUND(I569*H569,2)</f>
        <v>0</v>
      </c>
      <c r="K569" s="154"/>
      <c r="L569" s="34"/>
      <c r="M569" s="155" t="s">
        <v>1</v>
      </c>
      <c r="N569" s="156" t="s">
        <v>41</v>
      </c>
      <c r="O569" s="59"/>
      <c r="P569" s="157">
        <f>O569*H569</f>
        <v>0</v>
      </c>
      <c r="Q569" s="157">
        <v>0</v>
      </c>
      <c r="R569" s="157">
        <f>Q569*H569</f>
        <v>0</v>
      </c>
      <c r="S569" s="157">
        <v>0</v>
      </c>
      <c r="T569" s="158">
        <f>S569*H569</f>
        <v>0</v>
      </c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R569" s="159" t="s">
        <v>182</v>
      </c>
      <c r="AT569" s="159" t="s">
        <v>146</v>
      </c>
      <c r="AU569" s="159" t="s">
        <v>151</v>
      </c>
      <c r="AY569" s="18" t="s">
        <v>143</v>
      </c>
      <c r="BE569" s="160">
        <f>IF(N569="základná",J569,0)</f>
        <v>0</v>
      </c>
      <c r="BF569" s="160">
        <f>IF(N569="znížená",J569,0)</f>
        <v>0</v>
      </c>
      <c r="BG569" s="160">
        <f>IF(N569="zákl. prenesená",J569,0)</f>
        <v>0</v>
      </c>
      <c r="BH569" s="160">
        <f>IF(N569="zníž. prenesená",J569,0)</f>
        <v>0</v>
      </c>
      <c r="BI569" s="160">
        <f>IF(N569="nulová",J569,0)</f>
        <v>0</v>
      </c>
      <c r="BJ569" s="18" t="s">
        <v>151</v>
      </c>
      <c r="BK569" s="160">
        <f>ROUND(I569*H569,2)</f>
        <v>0</v>
      </c>
      <c r="BL569" s="18" t="s">
        <v>182</v>
      </c>
      <c r="BM569" s="159" t="s">
        <v>1688</v>
      </c>
    </row>
    <row r="570" spans="1:65" s="13" customFormat="1" x14ac:dyDescent="0.2">
      <c r="B570" s="161"/>
      <c r="D570" s="162" t="s">
        <v>152</v>
      </c>
      <c r="E570" s="163" t="s">
        <v>1</v>
      </c>
      <c r="F570" s="164" t="s">
        <v>1689</v>
      </c>
      <c r="H570" s="165">
        <v>3</v>
      </c>
      <c r="I570" s="166"/>
      <c r="L570" s="161"/>
      <c r="M570" s="167"/>
      <c r="N570" s="168"/>
      <c r="O570" s="168"/>
      <c r="P570" s="168"/>
      <c r="Q570" s="168"/>
      <c r="R570" s="168"/>
      <c r="S570" s="168"/>
      <c r="T570" s="169"/>
      <c r="AT570" s="163" t="s">
        <v>152</v>
      </c>
      <c r="AU570" s="163" t="s">
        <v>151</v>
      </c>
      <c r="AV570" s="13" t="s">
        <v>151</v>
      </c>
      <c r="AW570" s="13" t="s">
        <v>31</v>
      </c>
      <c r="AX570" s="13" t="s">
        <v>75</v>
      </c>
      <c r="AY570" s="163" t="s">
        <v>143</v>
      </c>
    </row>
    <row r="571" spans="1:65" s="14" customFormat="1" x14ac:dyDescent="0.2">
      <c r="B571" s="170"/>
      <c r="D571" s="162" t="s">
        <v>152</v>
      </c>
      <c r="E571" s="171" t="s">
        <v>1</v>
      </c>
      <c r="F571" s="172" t="s">
        <v>154</v>
      </c>
      <c r="H571" s="173">
        <v>3</v>
      </c>
      <c r="I571" s="174"/>
      <c r="L571" s="170"/>
      <c r="M571" s="175"/>
      <c r="N571" s="176"/>
      <c r="O571" s="176"/>
      <c r="P571" s="176"/>
      <c r="Q571" s="176"/>
      <c r="R571" s="176"/>
      <c r="S571" s="176"/>
      <c r="T571" s="177"/>
      <c r="AT571" s="171" t="s">
        <v>152</v>
      </c>
      <c r="AU571" s="171" t="s">
        <v>151</v>
      </c>
      <c r="AV571" s="14" t="s">
        <v>150</v>
      </c>
      <c r="AW571" s="14" t="s">
        <v>31</v>
      </c>
      <c r="AX571" s="14" t="s">
        <v>83</v>
      </c>
      <c r="AY571" s="171" t="s">
        <v>143</v>
      </c>
    </row>
    <row r="572" spans="1:65" s="2" customFormat="1" ht="24.2" customHeight="1" x14ac:dyDescent="0.2">
      <c r="A572" s="33"/>
      <c r="B572" s="146"/>
      <c r="C572" s="178" t="s">
        <v>632</v>
      </c>
      <c r="D572" s="198" t="s">
        <v>215</v>
      </c>
      <c r="E572" s="179" t="s">
        <v>611</v>
      </c>
      <c r="F572" s="180" t="s">
        <v>612</v>
      </c>
      <c r="G572" s="181" t="s">
        <v>178</v>
      </c>
      <c r="H572" s="182">
        <v>3</v>
      </c>
      <c r="I572" s="183"/>
      <c r="J572" s="184">
        <f>ROUND(I572*H572,2)</f>
        <v>0</v>
      </c>
      <c r="K572" s="185"/>
      <c r="L572" s="186"/>
      <c r="M572" s="187" t="s">
        <v>1</v>
      </c>
      <c r="N572" s="188" t="s">
        <v>41</v>
      </c>
      <c r="O572" s="59"/>
      <c r="P572" s="157">
        <f>O572*H572</f>
        <v>0</v>
      </c>
      <c r="Q572" s="157">
        <v>0</v>
      </c>
      <c r="R572" s="157">
        <f>Q572*H572</f>
        <v>0</v>
      </c>
      <c r="S572" s="157">
        <v>0</v>
      </c>
      <c r="T572" s="158">
        <f>S572*H572</f>
        <v>0</v>
      </c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R572" s="159" t="s">
        <v>210</v>
      </c>
      <c r="AT572" s="159" t="s">
        <v>215</v>
      </c>
      <c r="AU572" s="159" t="s">
        <v>151</v>
      </c>
      <c r="AY572" s="18" t="s">
        <v>143</v>
      </c>
      <c r="BE572" s="160">
        <f>IF(N572="základná",J572,0)</f>
        <v>0</v>
      </c>
      <c r="BF572" s="160">
        <f>IF(N572="znížená",J572,0)</f>
        <v>0</v>
      </c>
      <c r="BG572" s="160">
        <f>IF(N572="zákl. prenesená",J572,0)</f>
        <v>0</v>
      </c>
      <c r="BH572" s="160">
        <f>IF(N572="zníž. prenesená",J572,0)</f>
        <v>0</v>
      </c>
      <c r="BI572" s="160">
        <f>IF(N572="nulová",J572,0)</f>
        <v>0</v>
      </c>
      <c r="BJ572" s="18" t="s">
        <v>151</v>
      </c>
      <c r="BK572" s="160">
        <f>ROUND(I572*H572,2)</f>
        <v>0</v>
      </c>
      <c r="BL572" s="18" t="s">
        <v>182</v>
      </c>
      <c r="BM572" s="159" t="s">
        <v>628</v>
      </c>
    </row>
    <row r="573" spans="1:65" s="13" customFormat="1" x14ac:dyDescent="0.2">
      <c r="B573" s="161"/>
      <c r="D573" s="162" t="s">
        <v>152</v>
      </c>
      <c r="E573" s="163" t="s">
        <v>1</v>
      </c>
      <c r="F573" s="164" t="s">
        <v>1689</v>
      </c>
      <c r="H573" s="165">
        <v>3</v>
      </c>
      <c r="I573" s="166"/>
      <c r="L573" s="161"/>
      <c r="M573" s="167"/>
      <c r="N573" s="168"/>
      <c r="O573" s="168"/>
      <c r="P573" s="168"/>
      <c r="Q573" s="168"/>
      <c r="R573" s="168"/>
      <c r="S573" s="168"/>
      <c r="T573" s="169"/>
      <c r="AT573" s="163" t="s">
        <v>152</v>
      </c>
      <c r="AU573" s="163" t="s">
        <v>151</v>
      </c>
      <c r="AV573" s="13" t="s">
        <v>151</v>
      </c>
      <c r="AW573" s="13" t="s">
        <v>31</v>
      </c>
      <c r="AX573" s="13" t="s">
        <v>75</v>
      </c>
      <c r="AY573" s="163" t="s">
        <v>143</v>
      </c>
    </row>
    <row r="574" spans="1:65" s="14" customFormat="1" x14ac:dyDescent="0.2">
      <c r="B574" s="170"/>
      <c r="D574" s="162" t="s">
        <v>152</v>
      </c>
      <c r="E574" s="171" t="s">
        <v>1</v>
      </c>
      <c r="F574" s="172" t="s">
        <v>154</v>
      </c>
      <c r="H574" s="173">
        <v>3</v>
      </c>
      <c r="I574" s="174"/>
      <c r="L574" s="170"/>
      <c r="M574" s="175"/>
      <c r="N574" s="176"/>
      <c r="O574" s="176"/>
      <c r="P574" s="176"/>
      <c r="Q574" s="176"/>
      <c r="R574" s="176"/>
      <c r="S574" s="176"/>
      <c r="T574" s="177"/>
      <c r="AT574" s="171" t="s">
        <v>152</v>
      </c>
      <c r="AU574" s="171" t="s">
        <v>151</v>
      </c>
      <c r="AV574" s="14" t="s">
        <v>150</v>
      </c>
      <c r="AW574" s="14" t="s">
        <v>31</v>
      </c>
      <c r="AX574" s="14" t="s">
        <v>83</v>
      </c>
      <c r="AY574" s="171" t="s">
        <v>143</v>
      </c>
    </row>
    <row r="575" spans="1:65" s="2" customFormat="1" ht="14.45" customHeight="1" x14ac:dyDescent="0.2">
      <c r="A575" s="33"/>
      <c r="B575" s="146"/>
      <c r="C575" s="147" t="s">
        <v>406</v>
      </c>
      <c r="D575" s="197" t="s">
        <v>146</v>
      </c>
      <c r="E575" s="148" t="s">
        <v>614</v>
      </c>
      <c r="F575" s="149" t="s">
        <v>615</v>
      </c>
      <c r="G575" s="150" t="s">
        <v>178</v>
      </c>
      <c r="H575" s="151">
        <v>2</v>
      </c>
      <c r="I575" s="152"/>
      <c r="J575" s="153">
        <f t="shared" ref="J575:J587" si="10">ROUND(I575*H575,2)</f>
        <v>0</v>
      </c>
      <c r="K575" s="154"/>
      <c r="L575" s="34"/>
      <c r="M575" s="155" t="s">
        <v>1</v>
      </c>
      <c r="N575" s="156" t="s">
        <v>41</v>
      </c>
      <c r="O575" s="59"/>
      <c r="P575" s="157">
        <f t="shared" ref="P575:P587" si="11">O575*H575</f>
        <v>0</v>
      </c>
      <c r="Q575" s="157">
        <v>0</v>
      </c>
      <c r="R575" s="157">
        <f t="shared" ref="R575:R587" si="12">Q575*H575</f>
        <v>0</v>
      </c>
      <c r="S575" s="157">
        <v>0</v>
      </c>
      <c r="T575" s="158">
        <f t="shared" ref="T575:T587" si="13">S575*H575</f>
        <v>0</v>
      </c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R575" s="159" t="s">
        <v>182</v>
      </c>
      <c r="AT575" s="159" t="s">
        <v>146</v>
      </c>
      <c r="AU575" s="159" t="s">
        <v>151</v>
      </c>
      <c r="AY575" s="18" t="s">
        <v>143</v>
      </c>
      <c r="BE575" s="160">
        <f t="shared" ref="BE575:BE587" si="14">IF(N575="základná",J575,0)</f>
        <v>0</v>
      </c>
      <c r="BF575" s="160">
        <f t="shared" ref="BF575:BF587" si="15">IF(N575="znížená",J575,0)</f>
        <v>0</v>
      </c>
      <c r="BG575" s="160">
        <f t="shared" ref="BG575:BG587" si="16">IF(N575="zákl. prenesená",J575,0)</f>
        <v>0</v>
      </c>
      <c r="BH575" s="160">
        <f t="shared" ref="BH575:BH587" si="17">IF(N575="zníž. prenesená",J575,0)</f>
        <v>0</v>
      </c>
      <c r="BI575" s="160">
        <f t="shared" ref="BI575:BI587" si="18">IF(N575="nulová",J575,0)</f>
        <v>0</v>
      </c>
      <c r="BJ575" s="18" t="s">
        <v>151</v>
      </c>
      <c r="BK575" s="160">
        <f t="shared" ref="BK575:BK587" si="19">ROUND(I575*H575,2)</f>
        <v>0</v>
      </c>
      <c r="BL575" s="18" t="s">
        <v>182</v>
      </c>
      <c r="BM575" s="159" t="s">
        <v>1690</v>
      </c>
    </row>
    <row r="576" spans="1:65" s="2" customFormat="1" ht="24.2" customHeight="1" x14ac:dyDescent="0.2">
      <c r="A576" s="33"/>
      <c r="B576" s="146"/>
      <c r="C576" s="178" t="s">
        <v>639</v>
      </c>
      <c r="D576" s="198" t="s">
        <v>215</v>
      </c>
      <c r="E576" s="179" t="s">
        <v>618</v>
      </c>
      <c r="F576" s="180" t="s">
        <v>619</v>
      </c>
      <c r="G576" s="181" t="s">
        <v>178</v>
      </c>
      <c r="H576" s="182">
        <v>2</v>
      </c>
      <c r="I576" s="183"/>
      <c r="J576" s="184">
        <f t="shared" si="10"/>
        <v>0</v>
      </c>
      <c r="K576" s="185"/>
      <c r="L576" s="186"/>
      <c r="M576" s="187" t="s">
        <v>1</v>
      </c>
      <c r="N576" s="188" t="s">
        <v>41</v>
      </c>
      <c r="O576" s="59"/>
      <c r="P576" s="157">
        <f t="shared" si="11"/>
        <v>0</v>
      </c>
      <c r="Q576" s="157">
        <v>0</v>
      </c>
      <c r="R576" s="157">
        <f t="shared" si="12"/>
        <v>0</v>
      </c>
      <c r="S576" s="157">
        <v>0</v>
      </c>
      <c r="T576" s="158">
        <f t="shared" si="13"/>
        <v>0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59" t="s">
        <v>210</v>
      </c>
      <c r="AT576" s="159" t="s">
        <v>215</v>
      </c>
      <c r="AU576" s="159" t="s">
        <v>151</v>
      </c>
      <c r="AY576" s="18" t="s">
        <v>143</v>
      </c>
      <c r="BE576" s="160">
        <f t="shared" si="14"/>
        <v>0</v>
      </c>
      <c r="BF576" s="160">
        <f t="shared" si="15"/>
        <v>0</v>
      </c>
      <c r="BG576" s="160">
        <f t="shared" si="16"/>
        <v>0</v>
      </c>
      <c r="BH576" s="160">
        <f t="shared" si="17"/>
        <v>0</v>
      </c>
      <c r="BI576" s="160">
        <f t="shared" si="18"/>
        <v>0</v>
      </c>
      <c r="BJ576" s="18" t="s">
        <v>151</v>
      </c>
      <c r="BK576" s="160">
        <f t="shared" si="19"/>
        <v>0</v>
      </c>
      <c r="BL576" s="18" t="s">
        <v>182</v>
      </c>
      <c r="BM576" s="159" t="s">
        <v>635</v>
      </c>
    </row>
    <row r="577" spans="1:65" s="2" customFormat="1" ht="14.45" customHeight="1" x14ac:dyDescent="0.2">
      <c r="A577" s="33"/>
      <c r="B577" s="146"/>
      <c r="C577" s="147" t="s">
        <v>411</v>
      </c>
      <c r="D577" s="197" t="s">
        <v>146</v>
      </c>
      <c r="E577" s="148" t="s">
        <v>622</v>
      </c>
      <c r="F577" s="149" t="s">
        <v>623</v>
      </c>
      <c r="G577" s="150" t="s">
        <v>178</v>
      </c>
      <c r="H577" s="151">
        <v>2</v>
      </c>
      <c r="I577" s="152"/>
      <c r="J577" s="153">
        <f t="shared" si="10"/>
        <v>0</v>
      </c>
      <c r="K577" s="154"/>
      <c r="L577" s="34"/>
      <c r="M577" s="155" t="s">
        <v>1</v>
      </c>
      <c r="N577" s="156" t="s">
        <v>41</v>
      </c>
      <c r="O577" s="59"/>
      <c r="P577" s="157">
        <f t="shared" si="11"/>
        <v>0</v>
      </c>
      <c r="Q577" s="157">
        <v>0</v>
      </c>
      <c r="R577" s="157">
        <f t="shared" si="12"/>
        <v>0</v>
      </c>
      <c r="S577" s="157">
        <v>0</v>
      </c>
      <c r="T577" s="158">
        <f t="shared" si="13"/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59" t="s">
        <v>182</v>
      </c>
      <c r="AT577" s="159" t="s">
        <v>146</v>
      </c>
      <c r="AU577" s="159" t="s">
        <v>151</v>
      </c>
      <c r="AY577" s="18" t="s">
        <v>143</v>
      </c>
      <c r="BE577" s="160">
        <f t="shared" si="14"/>
        <v>0</v>
      </c>
      <c r="BF577" s="160">
        <f t="shared" si="15"/>
        <v>0</v>
      </c>
      <c r="BG577" s="160">
        <f t="shared" si="16"/>
        <v>0</v>
      </c>
      <c r="BH577" s="160">
        <f t="shared" si="17"/>
        <v>0</v>
      </c>
      <c r="BI577" s="160">
        <f t="shared" si="18"/>
        <v>0</v>
      </c>
      <c r="BJ577" s="18" t="s">
        <v>151</v>
      </c>
      <c r="BK577" s="160">
        <f t="shared" si="19"/>
        <v>0</v>
      </c>
      <c r="BL577" s="18" t="s">
        <v>182</v>
      </c>
      <c r="BM577" s="159" t="s">
        <v>1691</v>
      </c>
    </row>
    <row r="578" spans="1:65" s="2" customFormat="1" ht="24.2" customHeight="1" x14ac:dyDescent="0.2">
      <c r="A578" s="33"/>
      <c r="B578" s="146"/>
      <c r="C578" s="178" t="s">
        <v>646</v>
      </c>
      <c r="D578" s="198" t="s">
        <v>215</v>
      </c>
      <c r="E578" s="179" t="s">
        <v>626</v>
      </c>
      <c r="F578" s="180" t="s">
        <v>627</v>
      </c>
      <c r="G578" s="181" t="s">
        <v>178</v>
      </c>
      <c r="H578" s="182">
        <v>2</v>
      </c>
      <c r="I578" s="183"/>
      <c r="J578" s="184">
        <f t="shared" si="10"/>
        <v>0</v>
      </c>
      <c r="K578" s="185"/>
      <c r="L578" s="186"/>
      <c r="M578" s="187" t="s">
        <v>1</v>
      </c>
      <c r="N578" s="188" t="s">
        <v>41</v>
      </c>
      <c r="O578" s="59"/>
      <c r="P578" s="157">
        <f t="shared" si="11"/>
        <v>0</v>
      </c>
      <c r="Q578" s="157">
        <v>0</v>
      </c>
      <c r="R578" s="157">
        <f t="shared" si="12"/>
        <v>0</v>
      </c>
      <c r="S578" s="157">
        <v>0</v>
      </c>
      <c r="T578" s="158">
        <f t="shared" si="13"/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59" t="s">
        <v>210</v>
      </c>
      <c r="AT578" s="159" t="s">
        <v>215</v>
      </c>
      <c r="AU578" s="159" t="s">
        <v>151</v>
      </c>
      <c r="AY578" s="18" t="s">
        <v>143</v>
      </c>
      <c r="BE578" s="160">
        <f t="shared" si="14"/>
        <v>0</v>
      </c>
      <c r="BF578" s="160">
        <f t="shared" si="15"/>
        <v>0</v>
      </c>
      <c r="BG578" s="160">
        <f t="shared" si="16"/>
        <v>0</v>
      </c>
      <c r="BH578" s="160">
        <f t="shared" si="17"/>
        <v>0</v>
      </c>
      <c r="BI578" s="160">
        <f t="shared" si="18"/>
        <v>0</v>
      </c>
      <c r="BJ578" s="18" t="s">
        <v>151</v>
      </c>
      <c r="BK578" s="160">
        <f t="shared" si="19"/>
        <v>0</v>
      </c>
      <c r="BL578" s="18" t="s">
        <v>182</v>
      </c>
      <c r="BM578" s="159" t="s">
        <v>642</v>
      </c>
    </row>
    <row r="579" spans="1:65" s="2" customFormat="1" ht="14.45" customHeight="1" x14ac:dyDescent="0.2">
      <c r="A579" s="33"/>
      <c r="B579" s="146"/>
      <c r="C579" s="147" t="s">
        <v>415</v>
      </c>
      <c r="D579" s="197" t="s">
        <v>146</v>
      </c>
      <c r="E579" s="148" t="s">
        <v>629</v>
      </c>
      <c r="F579" s="149" t="s">
        <v>630</v>
      </c>
      <c r="G579" s="150" t="s">
        <v>178</v>
      </c>
      <c r="H579" s="151">
        <v>2</v>
      </c>
      <c r="I579" s="152"/>
      <c r="J579" s="153">
        <f t="shared" si="10"/>
        <v>0</v>
      </c>
      <c r="K579" s="154"/>
      <c r="L579" s="34"/>
      <c r="M579" s="155" t="s">
        <v>1</v>
      </c>
      <c r="N579" s="156" t="s">
        <v>41</v>
      </c>
      <c r="O579" s="59"/>
      <c r="P579" s="157">
        <f t="shared" si="11"/>
        <v>0</v>
      </c>
      <c r="Q579" s="157">
        <v>0</v>
      </c>
      <c r="R579" s="157">
        <f t="shared" si="12"/>
        <v>0</v>
      </c>
      <c r="S579" s="157">
        <v>0</v>
      </c>
      <c r="T579" s="158">
        <f t="shared" si="13"/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59" t="s">
        <v>182</v>
      </c>
      <c r="AT579" s="159" t="s">
        <v>146</v>
      </c>
      <c r="AU579" s="159" t="s">
        <v>151</v>
      </c>
      <c r="AY579" s="18" t="s">
        <v>143</v>
      </c>
      <c r="BE579" s="160">
        <f t="shared" si="14"/>
        <v>0</v>
      </c>
      <c r="BF579" s="160">
        <f t="shared" si="15"/>
        <v>0</v>
      </c>
      <c r="BG579" s="160">
        <f t="shared" si="16"/>
        <v>0</v>
      </c>
      <c r="BH579" s="160">
        <f t="shared" si="17"/>
        <v>0</v>
      </c>
      <c r="BI579" s="160">
        <f t="shared" si="18"/>
        <v>0</v>
      </c>
      <c r="BJ579" s="18" t="s">
        <v>151</v>
      </c>
      <c r="BK579" s="160">
        <f t="shared" si="19"/>
        <v>0</v>
      </c>
      <c r="BL579" s="18" t="s">
        <v>182</v>
      </c>
      <c r="BM579" s="159" t="s">
        <v>1692</v>
      </c>
    </row>
    <row r="580" spans="1:65" s="2" customFormat="1" ht="24.2" customHeight="1" x14ac:dyDescent="0.2">
      <c r="A580" s="33"/>
      <c r="B580" s="146"/>
      <c r="C580" s="178" t="s">
        <v>653</v>
      </c>
      <c r="D580" s="198" t="s">
        <v>215</v>
      </c>
      <c r="E580" s="179" t="s">
        <v>633</v>
      </c>
      <c r="F580" s="180" t="s">
        <v>634</v>
      </c>
      <c r="G580" s="181" t="s">
        <v>178</v>
      </c>
      <c r="H580" s="182">
        <v>2</v>
      </c>
      <c r="I580" s="183"/>
      <c r="J580" s="184">
        <f t="shared" si="10"/>
        <v>0</v>
      </c>
      <c r="K580" s="185"/>
      <c r="L580" s="186"/>
      <c r="M580" s="187" t="s">
        <v>1</v>
      </c>
      <c r="N580" s="188" t="s">
        <v>41</v>
      </c>
      <c r="O580" s="59"/>
      <c r="P580" s="157">
        <f t="shared" si="11"/>
        <v>0</v>
      </c>
      <c r="Q580" s="157">
        <v>0</v>
      </c>
      <c r="R580" s="157">
        <f t="shared" si="12"/>
        <v>0</v>
      </c>
      <c r="S580" s="157">
        <v>0</v>
      </c>
      <c r="T580" s="158">
        <f t="shared" si="13"/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59" t="s">
        <v>210</v>
      </c>
      <c r="AT580" s="159" t="s">
        <v>215</v>
      </c>
      <c r="AU580" s="159" t="s">
        <v>151</v>
      </c>
      <c r="AY580" s="18" t="s">
        <v>143</v>
      </c>
      <c r="BE580" s="160">
        <f t="shared" si="14"/>
        <v>0</v>
      </c>
      <c r="BF580" s="160">
        <f t="shared" si="15"/>
        <v>0</v>
      </c>
      <c r="BG580" s="160">
        <f t="shared" si="16"/>
        <v>0</v>
      </c>
      <c r="BH580" s="160">
        <f t="shared" si="17"/>
        <v>0</v>
      </c>
      <c r="BI580" s="160">
        <f t="shared" si="18"/>
        <v>0</v>
      </c>
      <c r="BJ580" s="18" t="s">
        <v>151</v>
      </c>
      <c r="BK580" s="160">
        <f t="shared" si="19"/>
        <v>0</v>
      </c>
      <c r="BL580" s="18" t="s">
        <v>182</v>
      </c>
      <c r="BM580" s="159" t="s">
        <v>649</v>
      </c>
    </row>
    <row r="581" spans="1:65" s="2" customFormat="1" ht="14.45" customHeight="1" x14ac:dyDescent="0.2">
      <c r="A581" s="33"/>
      <c r="B581" s="146"/>
      <c r="C581" s="147" t="s">
        <v>657</v>
      </c>
      <c r="D581" s="197" t="s">
        <v>146</v>
      </c>
      <c r="E581" s="148" t="s">
        <v>636</v>
      </c>
      <c r="F581" s="149" t="s">
        <v>637</v>
      </c>
      <c r="G581" s="150" t="s">
        <v>178</v>
      </c>
      <c r="H581" s="151">
        <v>2</v>
      </c>
      <c r="I581" s="152"/>
      <c r="J581" s="153">
        <f t="shared" si="10"/>
        <v>0</v>
      </c>
      <c r="K581" s="154"/>
      <c r="L581" s="34"/>
      <c r="M581" s="155" t="s">
        <v>1</v>
      </c>
      <c r="N581" s="156" t="s">
        <v>41</v>
      </c>
      <c r="O581" s="59"/>
      <c r="P581" s="157">
        <f t="shared" si="11"/>
        <v>0</v>
      </c>
      <c r="Q581" s="157">
        <v>0</v>
      </c>
      <c r="R581" s="157">
        <f t="shared" si="12"/>
        <v>0</v>
      </c>
      <c r="S581" s="157">
        <v>0</v>
      </c>
      <c r="T581" s="158">
        <f t="shared" si="13"/>
        <v>0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59" t="s">
        <v>182</v>
      </c>
      <c r="AT581" s="159" t="s">
        <v>146</v>
      </c>
      <c r="AU581" s="159" t="s">
        <v>151</v>
      </c>
      <c r="AY581" s="18" t="s">
        <v>143</v>
      </c>
      <c r="BE581" s="160">
        <f t="shared" si="14"/>
        <v>0</v>
      </c>
      <c r="BF581" s="160">
        <f t="shared" si="15"/>
        <v>0</v>
      </c>
      <c r="BG581" s="160">
        <f t="shared" si="16"/>
        <v>0</v>
      </c>
      <c r="BH581" s="160">
        <f t="shared" si="17"/>
        <v>0</v>
      </c>
      <c r="BI581" s="160">
        <f t="shared" si="18"/>
        <v>0</v>
      </c>
      <c r="BJ581" s="18" t="s">
        <v>151</v>
      </c>
      <c r="BK581" s="160">
        <f t="shared" si="19"/>
        <v>0</v>
      </c>
      <c r="BL581" s="18" t="s">
        <v>182</v>
      </c>
      <c r="BM581" s="159" t="s">
        <v>1693</v>
      </c>
    </row>
    <row r="582" spans="1:65" s="2" customFormat="1" ht="24.2" customHeight="1" x14ac:dyDescent="0.2">
      <c r="A582" s="33"/>
      <c r="B582" s="146"/>
      <c r="C582" s="178" t="s">
        <v>661</v>
      </c>
      <c r="D582" s="198" t="s">
        <v>215</v>
      </c>
      <c r="E582" s="179" t="s">
        <v>640</v>
      </c>
      <c r="F582" s="180" t="s">
        <v>641</v>
      </c>
      <c r="G582" s="181" t="s">
        <v>178</v>
      </c>
      <c r="H582" s="182">
        <v>2</v>
      </c>
      <c r="I582" s="183"/>
      <c r="J582" s="184">
        <f t="shared" si="10"/>
        <v>0</v>
      </c>
      <c r="K582" s="185"/>
      <c r="L582" s="186"/>
      <c r="M582" s="187" t="s">
        <v>1</v>
      </c>
      <c r="N582" s="188" t="s">
        <v>41</v>
      </c>
      <c r="O582" s="59"/>
      <c r="P582" s="157">
        <f t="shared" si="11"/>
        <v>0</v>
      </c>
      <c r="Q582" s="157">
        <v>0</v>
      </c>
      <c r="R582" s="157">
        <f t="shared" si="12"/>
        <v>0</v>
      </c>
      <c r="S582" s="157">
        <v>0</v>
      </c>
      <c r="T582" s="158">
        <f t="shared" si="13"/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59" t="s">
        <v>210</v>
      </c>
      <c r="AT582" s="159" t="s">
        <v>215</v>
      </c>
      <c r="AU582" s="159" t="s">
        <v>151</v>
      </c>
      <c r="AY582" s="18" t="s">
        <v>143</v>
      </c>
      <c r="BE582" s="160">
        <f t="shared" si="14"/>
        <v>0</v>
      </c>
      <c r="BF582" s="160">
        <f t="shared" si="15"/>
        <v>0</v>
      </c>
      <c r="BG582" s="160">
        <f t="shared" si="16"/>
        <v>0</v>
      </c>
      <c r="BH582" s="160">
        <f t="shared" si="17"/>
        <v>0</v>
      </c>
      <c r="BI582" s="160">
        <f t="shared" si="18"/>
        <v>0</v>
      </c>
      <c r="BJ582" s="18" t="s">
        <v>151</v>
      </c>
      <c r="BK582" s="160">
        <f t="shared" si="19"/>
        <v>0</v>
      </c>
      <c r="BL582" s="18" t="s">
        <v>182</v>
      </c>
      <c r="BM582" s="159" t="s">
        <v>656</v>
      </c>
    </row>
    <row r="583" spans="1:65" s="2" customFormat="1" ht="14.45" customHeight="1" x14ac:dyDescent="0.2">
      <c r="A583" s="33"/>
      <c r="B583" s="146"/>
      <c r="C583" s="147" t="s">
        <v>423</v>
      </c>
      <c r="D583" s="197" t="s">
        <v>146</v>
      </c>
      <c r="E583" s="148" t="s">
        <v>643</v>
      </c>
      <c r="F583" s="149" t="s">
        <v>644</v>
      </c>
      <c r="G583" s="150" t="s">
        <v>178</v>
      </c>
      <c r="H583" s="151">
        <v>1</v>
      </c>
      <c r="I583" s="152"/>
      <c r="J583" s="153">
        <f t="shared" si="10"/>
        <v>0</v>
      </c>
      <c r="K583" s="154"/>
      <c r="L583" s="34"/>
      <c r="M583" s="155" t="s">
        <v>1</v>
      </c>
      <c r="N583" s="156" t="s">
        <v>41</v>
      </c>
      <c r="O583" s="59"/>
      <c r="P583" s="157">
        <f t="shared" si="11"/>
        <v>0</v>
      </c>
      <c r="Q583" s="157">
        <v>0</v>
      </c>
      <c r="R583" s="157">
        <f t="shared" si="12"/>
        <v>0</v>
      </c>
      <c r="S583" s="157">
        <v>0</v>
      </c>
      <c r="T583" s="158">
        <f t="shared" si="13"/>
        <v>0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59" t="s">
        <v>182</v>
      </c>
      <c r="AT583" s="159" t="s">
        <v>146</v>
      </c>
      <c r="AU583" s="159" t="s">
        <v>151</v>
      </c>
      <c r="AY583" s="18" t="s">
        <v>143</v>
      </c>
      <c r="BE583" s="160">
        <f t="shared" si="14"/>
        <v>0</v>
      </c>
      <c r="BF583" s="160">
        <f t="shared" si="15"/>
        <v>0</v>
      </c>
      <c r="BG583" s="160">
        <f t="shared" si="16"/>
        <v>0</v>
      </c>
      <c r="BH583" s="160">
        <f t="shared" si="17"/>
        <v>0</v>
      </c>
      <c r="BI583" s="160">
        <f t="shared" si="18"/>
        <v>0</v>
      </c>
      <c r="BJ583" s="18" t="s">
        <v>151</v>
      </c>
      <c r="BK583" s="160">
        <f t="shared" si="19"/>
        <v>0</v>
      </c>
      <c r="BL583" s="18" t="s">
        <v>182</v>
      </c>
      <c r="BM583" s="159" t="s">
        <v>1694</v>
      </c>
    </row>
    <row r="584" spans="1:65" s="2" customFormat="1" ht="14.45" customHeight="1" x14ac:dyDescent="0.2">
      <c r="A584" s="33"/>
      <c r="B584" s="146"/>
      <c r="C584" s="178" t="s">
        <v>668</v>
      </c>
      <c r="D584" s="198" t="s">
        <v>215</v>
      </c>
      <c r="E584" s="179" t="s">
        <v>647</v>
      </c>
      <c r="F584" s="180" t="s">
        <v>648</v>
      </c>
      <c r="G584" s="181" t="s">
        <v>178</v>
      </c>
      <c r="H584" s="182">
        <v>1</v>
      </c>
      <c r="I584" s="183"/>
      <c r="J584" s="184">
        <f t="shared" si="10"/>
        <v>0</v>
      </c>
      <c r="K584" s="185"/>
      <c r="L584" s="186"/>
      <c r="M584" s="187" t="s">
        <v>1</v>
      </c>
      <c r="N584" s="188" t="s">
        <v>41</v>
      </c>
      <c r="O584" s="59"/>
      <c r="P584" s="157">
        <f t="shared" si="11"/>
        <v>0</v>
      </c>
      <c r="Q584" s="157">
        <v>0</v>
      </c>
      <c r="R584" s="157">
        <f t="shared" si="12"/>
        <v>0</v>
      </c>
      <c r="S584" s="157">
        <v>0</v>
      </c>
      <c r="T584" s="158">
        <f t="shared" si="13"/>
        <v>0</v>
      </c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R584" s="159" t="s">
        <v>210</v>
      </c>
      <c r="AT584" s="159" t="s">
        <v>215</v>
      </c>
      <c r="AU584" s="159" t="s">
        <v>151</v>
      </c>
      <c r="AY584" s="18" t="s">
        <v>143</v>
      </c>
      <c r="BE584" s="160">
        <f t="shared" si="14"/>
        <v>0</v>
      </c>
      <c r="BF584" s="160">
        <f t="shared" si="15"/>
        <v>0</v>
      </c>
      <c r="BG584" s="160">
        <f t="shared" si="16"/>
        <v>0</v>
      </c>
      <c r="BH584" s="160">
        <f t="shared" si="17"/>
        <v>0</v>
      </c>
      <c r="BI584" s="160">
        <f t="shared" si="18"/>
        <v>0</v>
      </c>
      <c r="BJ584" s="18" t="s">
        <v>151</v>
      </c>
      <c r="BK584" s="160">
        <f t="shared" si="19"/>
        <v>0</v>
      </c>
      <c r="BL584" s="18" t="s">
        <v>182</v>
      </c>
      <c r="BM584" s="159" t="s">
        <v>664</v>
      </c>
    </row>
    <row r="585" spans="1:65" s="2" customFormat="1" ht="14.45" customHeight="1" x14ac:dyDescent="0.2">
      <c r="A585" s="33"/>
      <c r="B585" s="146"/>
      <c r="C585" s="147" t="s">
        <v>672</v>
      </c>
      <c r="D585" s="197" t="s">
        <v>146</v>
      </c>
      <c r="E585" s="148" t="s">
        <v>650</v>
      </c>
      <c r="F585" s="149" t="s">
        <v>651</v>
      </c>
      <c r="G585" s="150" t="s">
        <v>178</v>
      </c>
      <c r="H585" s="151">
        <v>1</v>
      </c>
      <c r="I585" s="152"/>
      <c r="J585" s="153">
        <f t="shared" si="10"/>
        <v>0</v>
      </c>
      <c r="K585" s="154"/>
      <c r="L585" s="34"/>
      <c r="M585" s="155" t="s">
        <v>1</v>
      </c>
      <c r="N585" s="156" t="s">
        <v>41</v>
      </c>
      <c r="O585" s="59"/>
      <c r="P585" s="157">
        <f t="shared" si="11"/>
        <v>0</v>
      </c>
      <c r="Q585" s="157">
        <v>0</v>
      </c>
      <c r="R585" s="157">
        <f t="shared" si="12"/>
        <v>0</v>
      </c>
      <c r="S585" s="157">
        <v>0</v>
      </c>
      <c r="T585" s="158">
        <f t="shared" si="13"/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59" t="s">
        <v>182</v>
      </c>
      <c r="AT585" s="159" t="s">
        <v>146</v>
      </c>
      <c r="AU585" s="159" t="s">
        <v>151</v>
      </c>
      <c r="AY585" s="18" t="s">
        <v>143</v>
      </c>
      <c r="BE585" s="160">
        <f t="shared" si="14"/>
        <v>0</v>
      </c>
      <c r="BF585" s="160">
        <f t="shared" si="15"/>
        <v>0</v>
      </c>
      <c r="BG585" s="160">
        <f t="shared" si="16"/>
        <v>0</v>
      </c>
      <c r="BH585" s="160">
        <f t="shared" si="17"/>
        <v>0</v>
      </c>
      <c r="BI585" s="160">
        <f t="shared" si="18"/>
        <v>0</v>
      </c>
      <c r="BJ585" s="18" t="s">
        <v>151</v>
      </c>
      <c r="BK585" s="160">
        <f t="shared" si="19"/>
        <v>0</v>
      </c>
      <c r="BL585" s="18" t="s">
        <v>182</v>
      </c>
      <c r="BM585" s="159" t="s">
        <v>1695</v>
      </c>
    </row>
    <row r="586" spans="1:65" s="2" customFormat="1" ht="14.45" customHeight="1" x14ac:dyDescent="0.2">
      <c r="A586" s="33"/>
      <c r="B586" s="146"/>
      <c r="C586" s="178" t="s">
        <v>676</v>
      </c>
      <c r="D586" s="198" t="s">
        <v>215</v>
      </c>
      <c r="E586" s="179" t="s">
        <v>654</v>
      </c>
      <c r="F586" s="180" t="s">
        <v>655</v>
      </c>
      <c r="G586" s="181" t="s">
        <v>178</v>
      </c>
      <c r="H586" s="182">
        <v>1</v>
      </c>
      <c r="I586" s="183"/>
      <c r="J586" s="184">
        <f t="shared" si="10"/>
        <v>0</v>
      </c>
      <c r="K586" s="185"/>
      <c r="L586" s="186"/>
      <c r="M586" s="187" t="s">
        <v>1</v>
      </c>
      <c r="N586" s="188" t="s">
        <v>41</v>
      </c>
      <c r="O586" s="59"/>
      <c r="P586" s="157">
        <f t="shared" si="11"/>
        <v>0</v>
      </c>
      <c r="Q586" s="157">
        <v>0</v>
      </c>
      <c r="R586" s="157">
        <f t="shared" si="12"/>
        <v>0</v>
      </c>
      <c r="S586" s="157">
        <v>0</v>
      </c>
      <c r="T586" s="158">
        <f t="shared" si="13"/>
        <v>0</v>
      </c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R586" s="159" t="s">
        <v>210</v>
      </c>
      <c r="AT586" s="159" t="s">
        <v>215</v>
      </c>
      <c r="AU586" s="159" t="s">
        <v>151</v>
      </c>
      <c r="AY586" s="18" t="s">
        <v>143</v>
      </c>
      <c r="BE586" s="160">
        <f t="shared" si="14"/>
        <v>0</v>
      </c>
      <c r="BF586" s="160">
        <f t="shared" si="15"/>
        <v>0</v>
      </c>
      <c r="BG586" s="160">
        <f t="shared" si="16"/>
        <v>0</v>
      </c>
      <c r="BH586" s="160">
        <f t="shared" si="17"/>
        <v>0</v>
      </c>
      <c r="BI586" s="160">
        <f t="shared" si="18"/>
        <v>0</v>
      </c>
      <c r="BJ586" s="18" t="s">
        <v>151</v>
      </c>
      <c r="BK586" s="160">
        <f t="shared" si="19"/>
        <v>0</v>
      </c>
      <c r="BL586" s="18" t="s">
        <v>182</v>
      </c>
      <c r="BM586" s="159" t="s">
        <v>671</v>
      </c>
    </row>
    <row r="587" spans="1:65" s="2" customFormat="1" ht="14.45" customHeight="1" x14ac:dyDescent="0.2">
      <c r="A587" s="33"/>
      <c r="B587" s="146"/>
      <c r="C587" s="147" t="s">
        <v>431</v>
      </c>
      <c r="D587" s="197" t="s">
        <v>146</v>
      </c>
      <c r="E587" s="148" t="s">
        <v>658</v>
      </c>
      <c r="F587" s="149" t="s">
        <v>659</v>
      </c>
      <c r="G587" s="150" t="s">
        <v>178</v>
      </c>
      <c r="H587" s="151">
        <v>24</v>
      </c>
      <c r="I587" s="152"/>
      <c r="J587" s="153">
        <f t="shared" si="10"/>
        <v>0</v>
      </c>
      <c r="K587" s="154"/>
      <c r="L587" s="34"/>
      <c r="M587" s="155" t="s">
        <v>1</v>
      </c>
      <c r="N587" s="156" t="s">
        <v>41</v>
      </c>
      <c r="O587" s="59"/>
      <c r="P587" s="157">
        <f t="shared" si="11"/>
        <v>0</v>
      </c>
      <c r="Q587" s="157">
        <v>0</v>
      </c>
      <c r="R587" s="157">
        <f t="shared" si="12"/>
        <v>0</v>
      </c>
      <c r="S587" s="157">
        <v>0</v>
      </c>
      <c r="T587" s="158">
        <f t="shared" si="13"/>
        <v>0</v>
      </c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R587" s="159" t="s">
        <v>182</v>
      </c>
      <c r="AT587" s="159" t="s">
        <v>146</v>
      </c>
      <c r="AU587" s="159" t="s">
        <v>151</v>
      </c>
      <c r="AY587" s="18" t="s">
        <v>143</v>
      </c>
      <c r="BE587" s="160">
        <f t="shared" si="14"/>
        <v>0</v>
      </c>
      <c r="BF587" s="160">
        <f t="shared" si="15"/>
        <v>0</v>
      </c>
      <c r="BG587" s="160">
        <f t="shared" si="16"/>
        <v>0</v>
      </c>
      <c r="BH587" s="160">
        <f t="shared" si="17"/>
        <v>0</v>
      </c>
      <c r="BI587" s="160">
        <f t="shared" si="18"/>
        <v>0</v>
      </c>
      <c r="BJ587" s="18" t="s">
        <v>151</v>
      </c>
      <c r="BK587" s="160">
        <f t="shared" si="19"/>
        <v>0</v>
      </c>
      <c r="BL587" s="18" t="s">
        <v>182</v>
      </c>
      <c r="BM587" s="159" t="s">
        <v>1696</v>
      </c>
    </row>
    <row r="588" spans="1:65" s="13" customFormat="1" x14ac:dyDescent="0.2">
      <c r="B588" s="161"/>
      <c r="D588" s="162" t="s">
        <v>152</v>
      </c>
      <c r="E588" s="163" t="s">
        <v>1</v>
      </c>
      <c r="F588" s="164" t="s">
        <v>1697</v>
      </c>
      <c r="H588" s="165">
        <v>24</v>
      </c>
      <c r="I588" s="166"/>
      <c r="L588" s="161"/>
      <c r="M588" s="167"/>
      <c r="N588" s="168"/>
      <c r="O588" s="168"/>
      <c r="P588" s="168"/>
      <c r="Q588" s="168"/>
      <c r="R588" s="168"/>
      <c r="S588" s="168"/>
      <c r="T588" s="169"/>
      <c r="AT588" s="163" t="s">
        <v>152</v>
      </c>
      <c r="AU588" s="163" t="s">
        <v>151</v>
      </c>
      <c r="AV588" s="13" t="s">
        <v>151</v>
      </c>
      <c r="AW588" s="13" t="s">
        <v>31</v>
      </c>
      <c r="AX588" s="13" t="s">
        <v>75</v>
      </c>
      <c r="AY588" s="163" t="s">
        <v>143</v>
      </c>
    </row>
    <row r="589" spans="1:65" s="14" customFormat="1" x14ac:dyDescent="0.2">
      <c r="B589" s="170"/>
      <c r="D589" s="162" t="s">
        <v>152</v>
      </c>
      <c r="E589" s="171" t="s">
        <v>1</v>
      </c>
      <c r="F589" s="172" t="s">
        <v>154</v>
      </c>
      <c r="H589" s="173">
        <v>24</v>
      </c>
      <c r="I589" s="174"/>
      <c r="L589" s="170"/>
      <c r="M589" s="175"/>
      <c r="N589" s="176"/>
      <c r="O589" s="176"/>
      <c r="P589" s="176"/>
      <c r="Q589" s="176"/>
      <c r="R589" s="176"/>
      <c r="S589" s="176"/>
      <c r="T589" s="177"/>
      <c r="AT589" s="171" t="s">
        <v>152</v>
      </c>
      <c r="AU589" s="171" t="s">
        <v>151</v>
      </c>
      <c r="AV589" s="14" t="s">
        <v>150</v>
      </c>
      <c r="AW589" s="14" t="s">
        <v>31</v>
      </c>
      <c r="AX589" s="14" t="s">
        <v>83</v>
      </c>
      <c r="AY589" s="171" t="s">
        <v>143</v>
      </c>
    </row>
    <row r="590" spans="1:65" s="2" customFormat="1" ht="24.2" customHeight="1" x14ac:dyDescent="0.2">
      <c r="A590" s="33"/>
      <c r="B590" s="146"/>
      <c r="C590" s="178" t="s">
        <v>683</v>
      </c>
      <c r="D590" s="198" t="s">
        <v>215</v>
      </c>
      <c r="E590" s="179" t="s">
        <v>662</v>
      </c>
      <c r="F590" s="180" t="s">
        <v>663</v>
      </c>
      <c r="G590" s="181" t="s">
        <v>178</v>
      </c>
      <c r="H590" s="182">
        <v>24</v>
      </c>
      <c r="I590" s="183"/>
      <c r="J590" s="184">
        <f>ROUND(I590*H590,2)</f>
        <v>0</v>
      </c>
      <c r="K590" s="185"/>
      <c r="L590" s="186"/>
      <c r="M590" s="187" t="s">
        <v>1</v>
      </c>
      <c r="N590" s="188" t="s">
        <v>41</v>
      </c>
      <c r="O590" s="59"/>
      <c r="P590" s="157">
        <f>O590*H590</f>
        <v>0</v>
      </c>
      <c r="Q590" s="157">
        <v>0</v>
      </c>
      <c r="R590" s="157">
        <f>Q590*H590</f>
        <v>0</v>
      </c>
      <c r="S590" s="157">
        <v>0</v>
      </c>
      <c r="T590" s="158">
        <f>S590*H590</f>
        <v>0</v>
      </c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R590" s="159" t="s">
        <v>210</v>
      </c>
      <c r="AT590" s="159" t="s">
        <v>215</v>
      </c>
      <c r="AU590" s="159" t="s">
        <v>151</v>
      </c>
      <c r="AY590" s="18" t="s">
        <v>143</v>
      </c>
      <c r="BE590" s="160">
        <f>IF(N590="základná",J590,0)</f>
        <v>0</v>
      </c>
      <c r="BF590" s="160">
        <f>IF(N590="znížená",J590,0)</f>
        <v>0</v>
      </c>
      <c r="BG590" s="160">
        <f>IF(N590="zákl. prenesená",J590,0)</f>
        <v>0</v>
      </c>
      <c r="BH590" s="160">
        <f>IF(N590="zníž. prenesená",J590,0)</f>
        <v>0</v>
      </c>
      <c r="BI590" s="160">
        <f>IF(N590="nulová",J590,0)</f>
        <v>0</v>
      </c>
      <c r="BJ590" s="18" t="s">
        <v>151</v>
      </c>
      <c r="BK590" s="160">
        <f>ROUND(I590*H590,2)</f>
        <v>0</v>
      </c>
      <c r="BL590" s="18" t="s">
        <v>182</v>
      </c>
      <c r="BM590" s="159" t="s">
        <v>679</v>
      </c>
    </row>
    <row r="591" spans="1:65" s="13" customFormat="1" x14ac:dyDescent="0.2">
      <c r="B591" s="161"/>
      <c r="D591" s="162" t="s">
        <v>152</v>
      </c>
      <c r="E591" s="163" t="s">
        <v>1</v>
      </c>
      <c r="F591" s="164" t="s">
        <v>195</v>
      </c>
      <c r="H591" s="165">
        <v>24</v>
      </c>
      <c r="I591" s="166"/>
      <c r="L591" s="161"/>
      <c r="M591" s="167"/>
      <c r="N591" s="168"/>
      <c r="O591" s="168"/>
      <c r="P591" s="168"/>
      <c r="Q591" s="168"/>
      <c r="R591" s="168"/>
      <c r="S591" s="168"/>
      <c r="T591" s="169"/>
      <c r="AT591" s="163" t="s">
        <v>152</v>
      </c>
      <c r="AU591" s="163" t="s">
        <v>151</v>
      </c>
      <c r="AV591" s="13" t="s">
        <v>151</v>
      </c>
      <c r="AW591" s="13" t="s">
        <v>31</v>
      </c>
      <c r="AX591" s="13" t="s">
        <v>75</v>
      </c>
      <c r="AY591" s="163" t="s">
        <v>143</v>
      </c>
    </row>
    <row r="592" spans="1:65" s="14" customFormat="1" x14ac:dyDescent="0.2">
      <c r="B592" s="170"/>
      <c r="D592" s="162" t="s">
        <v>152</v>
      </c>
      <c r="E592" s="171" t="s">
        <v>1</v>
      </c>
      <c r="F592" s="172" t="s">
        <v>154</v>
      </c>
      <c r="H592" s="173">
        <v>24</v>
      </c>
      <c r="I592" s="174"/>
      <c r="L592" s="170"/>
      <c r="M592" s="175"/>
      <c r="N592" s="176"/>
      <c r="O592" s="176"/>
      <c r="P592" s="176"/>
      <c r="Q592" s="176"/>
      <c r="R592" s="176"/>
      <c r="S592" s="176"/>
      <c r="T592" s="177"/>
      <c r="AT592" s="171" t="s">
        <v>152</v>
      </c>
      <c r="AU592" s="171" t="s">
        <v>151</v>
      </c>
      <c r="AV592" s="14" t="s">
        <v>150</v>
      </c>
      <c r="AW592" s="14" t="s">
        <v>31</v>
      </c>
      <c r="AX592" s="14" t="s">
        <v>83</v>
      </c>
      <c r="AY592" s="171" t="s">
        <v>143</v>
      </c>
    </row>
    <row r="593" spans="1:65" s="2" customFormat="1" ht="24.2" customHeight="1" x14ac:dyDescent="0.2">
      <c r="A593" s="33"/>
      <c r="B593" s="146"/>
      <c r="C593" s="147" t="s">
        <v>436</v>
      </c>
      <c r="D593" s="197" t="s">
        <v>146</v>
      </c>
      <c r="E593" s="148" t="s">
        <v>665</v>
      </c>
      <c r="F593" s="149" t="s">
        <v>666</v>
      </c>
      <c r="G593" s="150" t="s">
        <v>178</v>
      </c>
      <c r="H593" s="151">
        <v>6</v>
      </c>
      <c r="I593" s="152"/>
      <c r="J593" s="153">
        <f>ROUND(I593*H593,2)</f>
        <v>0</v>
      </c>
      <c r="K593" s="154"/>
      <c r="L593" s="34"/>
      <c r="M593" s="155" t="s">
        <v>1</v>
      </c>
      <c r="N593" s="156" t="s">
        <v>41</v>
      </c>
      <c r="O593" s="59"/>
      <c r="P593" s="157">
        <f>O593*H593</f>
        <v>0</v>
      </c>
      <c r="Q593" s="157">
        <v>0</v>
      </c>
      <c r="R593" s="157">
        <f>Q593*H593</f>
        <v>0</v>
      </c>
      <c r="S593" s="157">
        <v>0</v>
      </c>
      <c r="T593" s="158">
        <f>S593*H593</f>
        <v>0</v>
      </c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R593" s="159" t="s">
        <v>182</v>
      </c>
      <c r="AT593" s="159" t="s">
        <v>146</v>
      </c>
      <c r="AU593" s="159" t="s">
        <v>151</v>
      </c>
      <c r="AY593" s="18" t="s">
        <v>143</v>
      </c>
      <c r="BE593" s="160">
        <f>IF(N593="základná",J593,0)</f>
        <v>0</v>
      </c>
      <c r="BF593" s="160">
        <f>IF(N593="znížená",J593,0)</f>
        <v>0</v>
      </c>
      <c r="BG593" s="160">
        <f>IF(N593="zákl. prenesená",J593,0)</f>
        <v>0</v>
      </c>
      <c r="BH593" s="160">
        <f>IF(N593="zníž. prenesená",J593,0)</f>
        <v>0</v>
      </c>
      <c r="BI593" s="160">
        <f>IF(N593="nulová",J593,0)</f>
        <v>0</v>
      </c>
      <c r="BJ593" s="18" t="s">
        <v>151</v>
      </c>
      <c r="BK593" s="160">
        <f>ROUND(I593*H593,2)</f>
        <v>0</v>
      </c>
      <c r="BL593" s="18" t="s">
        <v>182</v>
      </c>
      <c r="BM593" s="159" t="s">
        <v>1698</v>
      </c>
    </row>
    <row r="594" spans="1:65" s="13" customFormat="1" x14ac:dyDescent="0.2">
      <c r="B594" s="161"/>
      <c r="D594" s="162" t="s">
        <v>152</v>
      </c>
      <c r="E594" s="163" t="s">
        <v>1</v>
      </c>
      <c r="F594" s="164" t="s">
        <v>1699</v>
      </c>
      <c r="H594" s="165">
        <v>6</v>
      </c>
      <c r="I594" s="166"/>
      <c r="L594" s="161"/>
      <c r="M594" s="167"/>
      <c r="N594" s="168"/>
      <c r="O594" s="168"/>
      <c r="P594" s="168"/>
      <c r="Q594" s="168"/>
      <c r="R594" s="168"/>
      <c r="S594" s="168"/>
      <c r="T594" s="169"/>
      <c r="AT594" s="163" t="s">
        <v>152</v>
      </c>
      <c r="AU594" s="163" t="s">
        <v>151</v>
      </c>
      <c r="AV594" s="13" t="s">
        <v>151</v>
      </c>
      <c r="AW594" s="13" t="s">
        <v>31</v>
      </c>
      <c r="AX594" s="13" t="s">
        <v>75</v>
      </c>
      <c r="AY594" s="163" t="s">
        <v>143</v>
      </c>
    </row>
    <row r="595" spans="1:65" s="14" customFormat="1" x14ac:dyDescent="0.2">
      <c r="B595" s="170"/>
      <c r="D595" s="162" t="s">
        <v>152</v>
      </c>
      <c r="E595" s="171" t="s">
        <v>1</v>
      </c>
      <c r="F595" s="172" t="s">
        <v>154</v>
      </c>
      <c r="H595" s="173">
        <v>6</v>
      </c>
      <c r="I595" s="174"/>
      <c r="L595" s="170"/>
      <c r="M595" s="175"/>
      <c r="N595" s="176"/>
      <c r="O595" s="176"/>
      <c r="P595" s="176"/>
      <c r="Q595" s="176"/>
      <c r="R595" s="176"/>
      <c r="S595" s="176"/>
      <c r="T595" s="177"/>
      <c r="AT595" s="171" t="s">
        <v>152</v>
      </c>
      <c r="AU595" s="171" t="s">
        <v>151</v>
      </c>
      <c r="AV595" s="14" t="s">
        <v>150</v>
      </c>
      <c r="AW595" s="14" t="s">
        <v>31</v>
      </c>
      <c r="AX595" s="14" t="s">
        <v>83</v>
      </c>
      <c r="AY595" s="171" t="s">
        <v>143</v>
      </c>
    </row>
    <row r="596" spans="1:65" s="2" customFormat="1" ht="37.9" customHeight="1" x14ac:dyDescent="0.2">
      <c r="A596" s="33"/>
      <c r="B596" s="146"/>
      <c r="C596" s="178" t="s">
        <v>691</v>
      </c>
      <c r="D596" s="198" t="s">
        <v>215</v>
      </c>
      <c r="E596" s="179" t="s">
        <v>669</v>
      </c>
      <c r="F596" s="180" t="s">
        <v>670</v>
      </c>
      <c r="G596" s="181" t="s">
        <v>178</v>
      </c>
      <c r="H596" s="182">
        <v>6</v>
      </c>
      <c r="I596" s="183"/>
      <c r="J596" s="184">
        <f>ROUND(I596*H596,2)</f>
        <v>0</v>
      </c>
      <c r="K596" s="185"/>
      <c r="L596" s="186"/>
      <c r="M596" s="187" t="s">
        <v>1</v>
      </c>
      <c r="N596" s="188" t="s">
        <v>41</v>
      </c>
      <c r="O596" s="59"/>
      <c r="P596" s="157">
        <f>O596*H596</f>
        <v>0</v>
      </c>
      <c r="Q596" s="157">
        <v>0</v>
      </c>
      <c r="R596" s="157">
        <f>Q596*H596</f>
        <v>0</v>
      </c>
      <c r="S596" s="157">
        <v>0</v>
      </c>
      <c r="T596" s="158">
        <f>S596*H596</f>
        <v>0</v>
      </c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R596" s="159" t="s">
        <v>210</v>
      </c>
      <c r="AT596" s="159" t="s">
        <v>215</v>
      </c>
      <c r="AU596" s="159" t="s">
        <v>151</v>
      </c>
      <c r="AY596" s="18" t="s">
        <v>143</v>
      </c>
      <c r="BE596" s="160">
        <f>IF(N596="základná",J596,0)</f>
        <v>0</v>
      </c>
      <c r="BF596" s="160">
        <f>IF(N596="znížená",J596,0)</f>
        <v>0</v>
      </c>
      <c r="BG596" s="160">
        <f>IF(N596="zákl. prenesená",J596,0)</f>
        <v>0</v>
      </c>
      <c r="BH596" s="160">
        <f>IF(N596="zníž. prenesená",J596,0)</f>
        <v>0</v>
      </c>
      <c r="BI596" s="160">
        <f>IF(N596="nulová",J596,0)</f>
        <v>0</v>
      </c>
      <c r="BJ596" s="18" t="s">
        <v>151</v>
      </c>
      <c r="BK596" s="160">
        <f>ROUND(I596*H596,2)</f>
        <v>0</v>
      </c>
      <c r="BL596" s="18" t="s">
        <v>182</v>
      </c>
      <c r="BM596" s="159" t="s">
        <v>686</v>
      </c>
    </row>
    <row r="597" spans="1:65" s="13" customFormat="1" x14ac:dyDescent="0.2">
      <c r="B597" s="161"/>
      <c r="D597" s="162" t="s">
        <v>152</v>
      </c>
      <c r="E597" s="163" t="s">
        <v>1</v>
      </c>
      <c r="F597" s="164" t="s">
        <v>1699</v>
      </c>
      <c r="H597" s="165">
        <v>6</v>
      </c>
      <c r="I597" s="166"/>
      <c r="L597" s="161"/>
      <c r="M597" s="167"/>
      <c r="N597" s="168"/>
      <c r="O597" s="168"/>
      <c r="P597" s="168"/>
      <c r="Q597" s="168"/>
      <c r="R597" s="168"/>
      <c r="S597" s="168"/>
      <c r="T597" s="169"/>
      <c r="AT597" s="163" t="s">
        <v>152</v>
      </c>
      <c r="AU597" s="163" t="s">
        <v>151</v>
      </c>
      <c r="AV597" s="13" t="s">
        <v>151</v>
      </c>
      <c r="AW597" s="13" t="s">
        <v>31</v>
      </c>
      <c r="AX597" s="13" t="s">
        <v>75</v>
      </c>
      <c r="AY597" s="163" t="s">
        <v>143</v>
      </c>
    </row>
    <row r="598" spans="1:65" s="14" customFormat="1" x14ac:dyDescent="0.2">
      <c r="B598" s="170"/>
      <c r="D598" s="162" t="s">
        <v>152</v>
      </c>
      <c r="E598" s="171" t="s">
        <v>1</v>
      </c>
      <c r="F598" s="172" t="s">
        <v>154</v>
      </c>
      <c r="H598" s="173">
        <v>6</v>
      </c>
      <c r="I598" s="174"/>
      <c r="L598" s="170"/>
      <c r="M598" s="175"/>
      <c r="N598" s="176"/>
      <c r="O598" s="176"/>
      <c r="P598" s="176"/>
      <c r="Q598" s="176"/>
      <c r="R598" s="176"/>
      <c r="S598" s="176"/>
      <c r="T598" s="177"/>
      <c r="AT598" s="171" t="s">
        <v>152</v>
      </c>
      <c r="AU598" s="171" t="s">
        <v>151</v>
      </c>
      <c r="AV598" s="14" t="s">
        <v>150</v>
      </c>
      <c r="AW598" s="14" t="s">
        <v>31</v>
      </c>
      <c r="AX598" s="14" t="s">
        <v>83</v>
      </c>
      <c r="AY598" s="171" t="s">
        <v>143</v>
      </c>
    </row>
    <row r="599" spans="1:65" s="2" customFormat="1" ht="24.2" customHeight="1" x14ac:dyDescent="0.2">
      <c r="A599" s="33"/>
      <c r="B599" s="146"/>
      <c r="C599" s="147" t="s">
        <v>695</v>
      </c>
      <c r="D599" s="197" t="s">
        <v>146</v>
      </c>
      <c r="E599" s="148" t="s">
        <v>673</v>
      </c>
      <c r="F599" s="149" t="s">
        <v>674</v>
      </c>
      <c r="G599" s="150" t="s">
        <v>178</v>
      </c>
      <c r="H599" s="151">
        <v>16</v>
      </c>
      <c r="I599" s="152"/>
      <c r="J599" s="153">
        <f>ROUND(I599*H599,2)</f>
        <v>0</v>
      </c>
      <c r="K599" s="154"/>
      <c r="L599" s="34"/>
      <c r="M599" s="155" t="s">
        <v>1</v>
      </c>
      <c r="N599" s="156" t="s">
        <v>41</v>
      </c>
      <c r="O599" s="59"/>
      <c r="P599" s="157">
        <f>O599*H599</f>
        <v>0</v>
      </c>
      <c r="Q599" s="157">
        <v>0</v>
      </c>
      <c r="R599" s="157">
        <f>Q599*H599</f>
        <v>0</v>
      </c>
      <c r="S599" s="157">
        <v>0</v>
      </c>
      <c r="T599" s="158">
        <f>S599*H599</f>
        <v>0</v>
      </c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R599" s="159" t="s">
        <v>182</v>
      </c>
      <c r="AT599" s="159" t="s">
        <v>146</v>
      </c>
      <c r="AU599" s="159" t="s">
        <v>151</v>
      </c>
      <c r="AY599" s="18" t="s">
        <v>143</v>
      </c>
      <c r="BE599" s="160">
        <f>IF(N599="základná",J599,0)</f>
        <v>0</v>
      </c>
      <c r="BF599" s="160">
        <f>IF(N599="znížená",J599,0)</f>
        <v>0</v>
      </c>
      <c r="BG599" s="160">
        <f>IF(N599="zákl. prenesená",J599,0)</f>
        <v>0</v>
      </c>
      <c r="BH599" s="160">
        <f>IF(N599="zníž. prenesená",J599,0)</f>
        <v>0</v>
      </c>
      <c r="BI599" s="160">
        <f>IF(N599="nulová",J599,0)</f>
        <v>0</v>
      </c>
      <c r="BJ599" s="18" t="s">
        <v>151</v>
      </c>
      <c r="BK599" s="160">
        <f>ROUND(I599*H599,2)</f>
        <v>0</v>
      </c>
      <c r="BL599" s="18" t="s">
        <v>182</v>
      </c>
      <c r="BM599" s="159" t="s">
        <v>1700</v>
      </c>
    </row>
    <row r="600" spans="1:65" s="13" customFormat="1" x14ac:dyDescent="0.2">
      <c r="B600" s="161"/>
      <c r="D600" s="162" t="s">
        <v>152</v>
      </c>
      <c r="E600" s="163" t="s">
        <v>1</v>
      </c>
      <c r="F600" s="164" t="s">
        <v>1701</v>
      </c>
      <c r="H600" s="165">
        <v>16</v>
      </c>
      <c r="I600" s="166"/>
      <c r="L600" s="161"/>
      <c r="M600" s="167"/>
      <c r="N600" s="168"/>
      <c r="O600" s="168"/>
      <c r="P600" s="168"/>
      <c r="Q600" s="168"/>
      <c r="R600" s="168"/>
      <c r="S600" s="168"/>
      <c r="T600" s="169"/>
      <c r="AT600" s="163" t="s">
        <v>152</v>
      </c>
      <c r="AU600" s="163" t="s">
        <v>151</v>
      </c>
      <c r="AV600" s="13" t="s">
        <v>151</v>
      </c>
      <c r="AW600" s="13" t="s">
        <v>31</v>
      </c>
      <c r="AX600" s="13" t="s">
        <v>75</v>
      </c>
      <c r="AY600" s="163" t="s">
        <v>143</v>
      </c>
    </row>
    <row r="601" spans="1:65" s="14" customFormat="1" x14ac:dyDescent="0.2">
      <c r="B601" s="170"/>
      <c r="D601" s="162" t="s">
        <v>152</v>
      </c>
      <c r="E601" s="171" t="s">
        <v>1</v>
      </c>
      <c r="F601" s="172" t="s">
        <v>154</v>
      </c>
      <c r="H601" s="173">
        <v>16</v>
      </c>
      <c r="I601" s="174"/>
      <c r="L601" s="170"/>
      <c r="M601" s="175"/>
      <c r="N601" s="176"/>
      <c r="O601" s="176"/>
      <c r="P601" s="176"/>
      <c r="Q601" s="176"/>
      <c r="R601" s="176"/>
      <c r="S601" s="176"/>
      <c r="T601" s="177"/>
      <c r="AT601" s="171" t="s">
        <v>152</v>
      </c>
      <c r="AU601" s="171" t="s">
        <v>151</v>
      </c>
      <c r="AV601" s="14" t="s">
        <v>150</v>
      </c>
      <c r="AW601" s="14" t="s">
        <v>31</v>
      </c>
      <c r="AX601" s="14" t="s">
        <v>83</v>
      </c>
      <c r="AY601" s="171" t="s">
        <v>143</v>
      </c>
    </row>
    <row r="602" spans="1:65" s="2" customFormat="1" ht="37.9" customHeight="1" x14ac:dyDescent="0.2">
      <c r="A602" s="33"/>
      <c r="B602" s="146"/>
      <c r="C602" s="178" t="s">
        <v>699</v>
      </c>
      <c r="D602" s="198" t="s">
        <v>215</v>
      </c>
      <c r="E602" s="179" t="s">
        <v>677</v>
      </c>
      <c r="F602" s="180" t="s">
        <v>678</v>
      </c>
      <c r="G602" s="181" t="s">
        <v>178</v>
      </c>
      <c r="H602" s="182">
        <v>16</v>
      </c>
      <c r="I602" s="183"/>
      <c r="J602" s="184">
        <f>ROUND(I602*H602,2)</f>
        <v>0</v>
      </c>
      <c r="K602" s="185"/>
      <c r="L602" s="186"/>
      <c r="M602" s="187" t="s">
        <v>1</v>
      </c>
      <c r="N602" s="188" t="s">
        <v>41</v>
      </c>
      <c r="O602" s="59"/>
      <c r="P602" s="157">
        <f>O602*H602</f>
        <v>0</v>
      </c>
      <c r="Q602" s="157">
        <v>0</v>
      </c>
      <c r="R602" s="157">
        <f>Q602*H602</f>
        <v>0</v>
      </c>
      <c r="S602" s="157">
        <v>0</v>
      </c>
      <c r="T602" s="158">
        <f>S602*H602</f>
        <v>0</v>
      </c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R602" s="159" t="s">
        <v>210</v>
      </c>
      <c r="AT602" s="159" t="s">
        <v>215</v>
      </c>
      <c r="AU602" s="159" t="s">
        <v>151</v>
      </c>
      <c r="AY602" s="18" t="s">
        <v>143</v>
      </c>
      <c r="BE602" s="160">
        <f>IF(N602="základná",J602,0)</f>
        <v>0</v>
      </c>
      <c r="BF602" s="160">
        <f>IF(N602="znížená",J602,0)</f>
        <v>0</v>
      </c>
      <c r="BG602" s="160">
        <f>IF(N602="zákl. prenesená",J602,0)</f>
        <v>0</v>
      </c>
      <c r="BH602" s="160">
        <f>IF(N602="zníž. prenesená",J602,0)</f>
        <v>0</v>
      </c>
      <c r="BI602" s="160">
        <f>IF(N602="nulová",J602,0)</f>
        <v>0</v>
      </c>
      <c r="BJ602" s="18" t="s">
        <v>151</v>
      </c>
      <c r="BK602" s="160">
        <f>ROUND(I602*H602,2)</f>
        <v>0</v>
      </c>
      <c r="BL602" s="18" t="s">
        <v>182</v>
      </c>
      <c r="BM602" s="159" t="s">
        <v>694</v>
      </c>
    </row>
    <row r="603" spans="1:65" s="13" customFormat="1" x14ac:dyDescent="0.2">
      <c r="B603" s="161"/>
      <c r="D603" s="162" t="s">
        <v>152</v>
      </c>
      <c r="E603" s="163" t="s">
        <v>1</v>
      </c>
      <c r="F603" s="164" t="s">
        <v>182</v>
      </c>
      <c r="H603" s="165">
        <v>16</v>
      </c>
      <c r="I603" s="166"/>
      <c r="L603" s="161"/>
      <c r="M603" s="167"/>
      <c r="N603" s="168"/>
      <c r="O603" s="168"/>
      <c r="P603" s="168"/>
      <c r="Q603" s="168"/>
      <c r="R603" s="168"/>
      <c r="S603" s="168"/>
      <c r="T603" s="169"/>
      <c r="AT603" s="163" t="s">
        <v>152</v>
      </c>
      <c r="AU603" s="163" t="s">
        <v>151</v>
      </c>
      <c r="AV603" s="13" t="s">
        <v>151</v>
      </c>
      <c r="AW603" s="13" t="s">
        <v>31</v>
      </c>
      <c r="AX603" s="13" t="s">
        <v>75</v>
      </c>
      <c r="AY603" s="163" t="s">
        <v>143</v>
      </c>
    </row>
    <row r="604" spans="1:65" s="14" customFormat="1" x14ac:dyDescent="0.2">
      <c r="B604" s="170"/>
      <c r="D604" s="162" t="s">
        <v>152</v>
      </c>
      <c r="E604" s="171" t="s">
        <v>1</v>
      </c>
      <c r="F604" s="172" t="s">
        <v>154</v>
      </c>
      <c r="H604" s="173">
        <v>16</v>
      </c>
      <c r="I604" s="174"/>
      <c r="L604" s="170"/>
      <c r="M604" s="175"/>
      <c r="N604" s="176"/>
      <c r="O604" s="176"/>
      <c r="P604" s="176"/>
      <c r="Q604" s="176"/>
      <c r="R604" s="176"/>
      <c r="S604" s="176"/>
      <c r="T604" s="177"/>
      <c r="AT604" s="171" t="s">
        <v>152</v>
      </c>
      <c r="AU604" s="171" t="s">
        <v>151</v>
      </c>
      <c r="AV604" s="14" t="s">
        <v>150</v>
      </c>
      <c r="AW604" s="14" t="s">
        <v>31</v>
      </c>
      <c r="AX604" s="14" t="s">
        <v>83</v>
      </c>
      <c r="AY604" s="171" t="s">
        <v>143</v>
      </c>
    </row>
    <row r="605" spans="1:65" s="2" customFormat="1" ht="24.2" customHeight="1" x14ac:dyDescent="0.2">
      <c r="A605" s="33"/>
      <c r="B605" s="146"/>
      <c r="C605" s="147" t="s">
        <v>444</v>
      </c>
      <c r="D605" s="197" t="s">
        <v>146</v>
      </c>
      <c r="E605" s="148" t="s">
        <v>680</v>
      </c>
      <c r="F605" s="149" t="s">
        <v>681</v>
      </c>
      <c r="G605" s="150" t="s">
        <v>178</v>
      </c>
      <c r="H605" s="151">
        <v>22</v>
      </c>
      <c r="I605" s="152"/>
      <c r="J605" s="153">
        <f>ROUND(I605*H605,2)</f>
        <v>0</v>
      </c>
      <c r="K605" s="154"/>
      <c r="L605" s="34"/>
      <c r="M605" s="155" t="s">
        <v>1</v>
      </c>
      <c r="N605" s="156" t="s">
        <v>41</v>
      </c>
      <c r="O605" s="59"/>
      <c r="P605" s="157">
        <f>O605*H605</f>
        <v>0</v>
      </c>
      <c r="Q605" s="157">
        <v>0</v>
      </c>
      <c r="R605" s="157">
        <f>Q605*H605</f>
        <v>0</v>
      </c>
      <c r="S605" s="157">
        <v>0</v>
      </c>
      <c r="T605" s="158">
        <f>S605*H605</f>
        <v>0</v>
      </c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R605" s="159" t="s">
        <v>182</v>
      </c>
      <c r="AT605" s="159" t="s">
        <v>146</v>
      </c>
      <c r="AU605" s="159" t="s">
        <v>151</v>
      </c>
      <c r="AY605" s="18" t="s">
        <v>143</v>
      </c>
      <c r="BE605" s="160">
        <f>IF(N605="základná",J605,0)</f>
        <v>0</v>
      </c>
      <c r="BF605" s="160">
        <f>IF(N605="znížená",J605,0)</f>
        <v>0</v>
      </c>
      <c r="BG605" s="160">
        <f>IF(N605="zákl. prenesená",J605,0)</f>
        <v>0</v>
      </c>
      <c r="BH605" s="160">
        <f>IF(N605="zníž. prenesená",J605,0)</f>
        <v>0</v>
      </c>
      <c r="BI605" s="160">
        <f>IF(N605="nulová",J605,0)</f>
        <v>0</v>
      </c>
      <c r="BJ605" s="18" t="s">
        <v>151</v>
      </c>
      <c r="BK605" s="160">
        <f>ROUND(I605*H605,2)</f>
        <v>0</v>
      </c>
      <c r="BL605" s="18" t="s">
        <v>182</v>
      </c>
      <c r="BM605" s="159" t="s">
        <v>1702</v>
      </c>
    </row>
    <row r="606" spans="1:65" s="13" customFormat="1" x14ac:dyDescent="0.2">
      <c r="B606" s="161"/>
      <c r="D606" s="162" t="s">
        <v>152</v>
      </c>
      <c r="E606" s="163" t="s">
        <v>1</v>
      </c>
      <c r="F606" s="164" t="s">
        <v>1703</v>
      </c>
      <c r="H606" s="165">
        <v>20</v>
      </c>
      <c r="I606" s="166"/>
      <c r="L606" s="161"/>
      <c r="M606" s="167"/>
      <c r="N606" s="168"/>
      <c r="O606" s="168"/>
      <c r="P606" s="168"/>
      <c r="Q606" s="168"/>
      <c r="R606" s="168"/>
      <c r="S606" s="168"/>
      <c r="T606" s="169"/>
      <c r="AT606" s="163" t="s">
        <v>152</v>
      </c>
      <c r="AU606" s="163" t="s">
        <v>151</v>
      </c>
      <c r="AV606" s="13" t="s">
        <v>151</v>
      </c>
      <c r="AW606" s="13" t="s">
        <v>31</v>
      </c>
      <c r="AX606" s="13" t="s">
        <v>75</v>
      </c>
      <c r="AY606" s="163" t="s">
        <v>143</v>
      </c>
    </row>
    <row r="607" spans="1:65" s="13" customFormat="1" x14ac:dyDescent="0.2">
      <c r="B607" s="161"/>
      <c r="D607" s="162" t="s">
        <v>152</v>
      </c>
      <c r="E607" s="163" t="s">
        <v>1</v>
      </c>
      <c r="F607" s="164" t="s">
        <v>151</v>
      </c>
      <c r="H607" s="165">
        <v>2</v>
      </c>
      <c r="I607" s="166"/>
      <c r="L607" s="161"/>
      <c r="M607" s="167"/>
      <c r="N607" s="168"/>
      <c r="O607" s="168"/>
      <c r="P607" s="168"/>
      <c r="Q607" s="168"/>
      <c r="R607" s="168"/>
      <c r="S607" s="168"/>
      <c r="T607" s="169"/>
      <c r="AT607" s="163" t="s">
        <v>152</v>
      </c>
      <c r="AU607" s="163" t="s">
        <v>151</v>
      </c>
      <c r="AV607" s="13" t="s">
        <v>151</v>
      </c>
      <c r="AW607" s="13" t="s">
        <v>31</v>
      </c>
      <c r="AX607" s="13" t="s">
        <v>75</v>
      </c>
      <c r="AY607" s="163" t="s">
        <v>143</v>
      </c>
    </row>
    <row r="608" spans="1:65" s="14" customFormat="1" x14ac:dyDescent="0.2">
      <c r="B608" s="170"/>
      <c r="D608" s="162" t="s">
        <v>152</v>
      </c>
      <c r="E608" s="171" t="s">
        <v>1</v>
      </c>
      <c r="F608" s="172" t="s">
        <v>154</v>
      </c>
      <c r="H608" s="173">
        <v>22</v>
      </c>
      <c r="I608" s="174"/>
      <c r="L608" s="170"/>
      <c r="M608" s="175"/>
      <c r="N608" s="176"/>
      <c r="O608" s="176"/>
      <c r="P608" s="176"/>
      <c r="Q608" s="176"/>
      <c r="R608" s="176"/>
      <c r="S608" s="176"/>
      <c r="T608" s="177"/>
      <c r="AT608" s="171" t="s">
        <v>152</v>
      </c>
      <c r="AU608" s="171" t="s">
        <v>151</v>
      </c>
      <c r="AV608" s="14" t="s">
        <v>150</v>
      </c>
      <c r="AW608" s="14" t="s">
        <v>31</v>
      </c>
      <c r="AX608" s="14" t="s">
        <v>83</v>
      </c>
      <c r="AY608" s="171" t="s">
        <v>143</v>
      </c>
    </row>
    <row r="609" spans="1:65" s="2" customFormat="1" ht="37.9" customHeight="1" x14ac:dyDescent="0.2">
      <c r="A609" s="33"/>
      <c r="B609" s="146"/>
      <c r="C609" s="178" t="s">
        <v>707</v>
      </c>
      <c r="D609" s="198" t="s">
        <v>215</v>
      </c>
      <c r="E609" s="179" t="s">
        <v>684</v>
      </c>
      <c r="F609" s="180" t="s">
        <v>685</v>
      </c>
      <c r="G609" s="181" t="s">
        <v>178</v>
      </c>
      <c r="H609" s="182">
        <v>20</v>
      </c>
      <c r="I609" s="183"/>
      <c r="J609" s="184">
        <f>ROUND(I609*H609,2)</f>
        <v>0</v>
      </c>
      <c r="K609" s="185"/>
      <c r="L609" s="186"/>
      <c r="M609" s="187" t="s">
        <v>1</v>
      </c>
      <c r="N609" s="188" t="s">
        <v>41</v>
      </c>
      <c r="O609" s="59"/>
      <c r="P609" s="157">
        <f>O609*H609</f>
        <v>0</v>
      </c>
      <c r="Q609" s="157">
        <v>0</v>
      </c>
      <c r="R609" s="157">
        <f>Q609*H609</f>
        <v>0</v>
      </c>
      <c r="S609" s="157">
        <v>0</v>
      </c>
      <c r="T609" s="158">
        <f>S609*H609</f>
        <v>0</v>
      </c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R609" s="159" t="s">
        <v>210</v>
      </c>
      <c r="AT609" s="159" t="s">
        <v>215</v>
      </c>
      <c r="AU609" s="159" t="s">
        <v>151</v>
      </c>
      <c r="AY609" s="18" t="s">
        <v>143</v>
      </c>
      <c r="BE609" s="160">
        <f>IF(N609="základná",J609,0)</f>
        <v>0</v>
      </c>
      <c r="BF609" s="160">
        <f>IF(N609="znížená",J609,0)</f>
        <v>0</v>
      </c>
      <c r="BG609" s="160">
        <f>IF(N609="zákl. prenesená",J609,0)</f>
        <v>0</v>
      </c>
      <c r="BH609" s="160">
        <f>IF(N609="zníž. prenesená",J609,0)</f>
        <v>0</v>
      </c>
      <c r="BI609" s="160">
        <f>IF(N609="nulová",J609,0)</f>
        <v>0</v>
      </c>
      <c r="BJ609" s="18" t="s">
        <v>151</v>
      </c>
      <c r="BK609" s="160">
        <f>ROUND(I609*H609,2)</f>
        <v>0</v>
      </c>
      <c r="BL609" s="18" t="s">
        <v>182</v>
      </c>
      <c r="BM609" s="159" t="s">
        <v>1254</v>
      </c>
    </row>
    <row r="610" spans="1:65" s="13" customFormat="1" x14ac:dyDescent="0.2">
      <c r="B610" s="161"/>
      <c r="D610" s="162" t="s">
        <v>152</v>
      </c>
      <c r="E610" s="163" t="s">
        <v>1</v>
      </c>
      <c r="F610" s="164" t="s">
        <v>7</v>
      </c>
      <c r="H610" s="165">
        <v>20</v>
      </c>
      <c r="I610" s="166"/>
      <c r="L610" s="161"/>
      <c r="M610" s="167"/>
      <c r="N610" s="168"/>
      <c r="O610" s="168"/>
      <c r="P610" s="168"/>
      <c r="Q610" s="168"/>
      <c r="R610" s="168"/>
      <c r="S610" s="168"/>
      <c r="T610" s="169"/>
      <c r="AT610" s="163" t="s">
        <v>152</v>
      </c>
      <c r="AU610" s="163" t="s">
        <v>151</v>
      </c>
      <c r="AV610" s="13" t="s">
        <v>151</v>
      </c>
      <c r="AW610" s="13" t="s">
        <v>31</v>
      </c>
      <c r="AX610" s="13" t="s">
        <v>75</v>
      </c>
      <c r="AY610" s="163" t="s">
        <v>143</v>
      </c>
    </row>
    <row r="611" spans="1:65" s="14" customFormat="1" x14ac:dyDescent="0.2">
      <c r="B611" s="170"/>
      <c r="D611" s="162" t="s">
        <v>152</v>
      </c>
      <c r="E611" s="171" t="s">
        <v>1</v>
      </c>
      <c r="F611" s="172" t="s">
        <v>154</v>
      </c>
      <c r="H611" s="173">
        <v>20</v>
      </c>
      <c r="I611" s="174"/>
      <c r="L611" s="170"/>
      <c r="M611" s="175"/>
      <c r="N611" s="176"/>
      <c r="O611" s="176"/>
      <c r="P611" s="176"/>
      <c r="Q611" s="176"/>
      <c r="R611" s="176"/>
      <c r="S611" s="176"/>
      <c r="T611" s="177"/>
      <c r="AT611" s="171" t="s">
        <v>152</v>
      </c>
      <c r="AU611" s="171" t="s">
        <v>151</v>
      </c>
      <c r="AV611" s="14" t="s">
        <v>150</v>
      </c>
      <c r="AW611" s="14" t="s">
        <v>31</v>
      </c>
      <c r="AX611" s="14" t="s">
        <v>83</v>
      </c>
      <c r="AY611" s="171" t="s">
        <v>143</v>
      </c>
    </row>
    <row r="612" spans="1:65" s="2" customFormat="1" ht="37.9" customHeight="1" x14ac:dyDescent="0.2">
      <c r="A612" s="33"/>
      <c r="B612" s="146"/>
      <c r="C612" s="178" t="s">
        <v>712</v>
      </c>
      <c r="D612" s="198" t="s">
        <v>215</v>
      </c>
      <c r="E612" s="179" t="s">
        <v>1704</v>
      </c>
      <c r="F612" s="180" t="s">
        <v>1705</v>
      </c>
      <c r="G612" s="181" t="s">
        <v>178</v>
      </c>
      <c r="H612" s="182">
        <v>2</v>
      </c>
      <c r="I612" s="183"/>
      <c r="J612" s="184">
        <f>ROUND(I612*H612,2)</f>
        <v>0</v>
      </c>
      <c r="K612" s="185"/>
      <c r="L612" s="186"/>
      <c r="M612" s="187" t="s">
        <v>1</v>
      </c>
      <c r="N612" s="188" t="s">
        <v>41</v>
      </c>
      <c r="O612" s="59"/>
      <c r="P612" s="157">
        <f>O612*H612</f>
        <v>0</v>
      </c>
      <c r="Q612" s="157">
        <v>1.7000000000000001E-4</v>
      </c>
      <c r="R612" s="157">
        <f>Q612*H612</f>
        <v>3.4000000000000002E-4</v>
      </c>
      <c r="S612" s="157">
        <v>0</v>
      </c>
      <c r="T612" s="158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59" t="s">
        <v>210</v>
      </c>
      <c r="AT612" s="159" t="s">
        <v>215</v>
      </c>
      <c r="AU612" s="159" t="s">
        <v>151</v>
      </c>
      <c r="AY612" s="18" t="s">
        <v>143</v>
      </c>
      <c r="BE612" s="160">
        <f>IF(N612="základná",J612,0)</f>
        <v>0</v>
      </c>
      <c r="BF612" s="160">
        <f>IF(N612="znížená",J612,0)</f>
        <v>0</v>
      </c>
      <c r="BG612" s="160">
        <f>IF(N612="zákl. prenesená",J612,0)</f>
        <v>0</v>
      </c>
      <c r="BH612" s="160">
        <f>IF(N612="zníž. prenesená",J612,0)</f>
        <v>0</v>
      </c>
      <c r="BI612" s="160">
        <f>IF(N612="nulová",J612,0)</f>
        <v>0</v>
      </c>
      <c r="BJ612" s="18" t="s">
        <v>151</v>
      </c>
      <c r="BK612" s="160">
        <f>ROUND(I612*H612,2)</f>
        <v>0</v>
      </c>
      <c r="BL612" s="18" t="s">
        <v>182</v>
      </c>
      <c r="BM612" s="159" t="s">
        <v>1706</v>
      </c>
    </row>
    <row r="613" spans="1:65" s="13" customFormat="1" x14ac:dyDescent="0.2">
      <c r="B613" s="161"/>
      <c r="D613" s="162" t="s">
        <v>152</v>
      </c>
      <c r="E613" s="163" t="s">
        <v>1</v>
      </c>
      <c r="F613" s="164" t="s">
        <v>151</v>
      </c>
      <c r="H613" s="165">
        <v>2</v>
      </c>
      <c r="I613" s="166"/>
      <c r="L613" s="161"/>
      <c r="M613" s="167"/>
      <c r="N613" s="168"/>
      <c r="O613" s="168"/>
      <c r="P613" s="168"/>
      <c r="Q613" s="168"/>
      <c r="R613" s="168"/>
      <c r="S613" s="168"/>
      <c r="T613" s="169"/>
      <c r="AT613" s="163" t="s">
        <v>152</v>
      </c>
      <c r="AU613" s="163" t="s">
        <v>151</v>
      </c>
      <c r="AV613" s="13" t="s">
        <v>151</v>
      </c>
      <c r="AW613" s="13" t="s">
        <v>31</v>
      </c>
      <c r="AX613" s="13" t="s">
        <v>75</v>
      </c>
      <c r="AY613" s="163" t="s">
        <v>143</v>
      </c>
    </row>
    <row r="614" spans="1:65" s="14" customFormat="1" x14ac:dyDescent="0.2">
      <c r="B614" s="170"/>
      <c r="D614" s="162" t="s">
        <v>152</v>
      </c>
      <c r="E614" s="171" t="s">
        <v>1</v>
      </c>
      <c r="F614" s="172" t="s">
        <v>154</v>
      </c>
      <c r="H614" s="173">
        <v>2</v>
      </c>
      <c r="I614" s="174"/>
      <c r="L614" s="170"/>
      <c r="M614" s="175"/>
      <c r="N614" s="176"/>
      <c r="O614" s="176"/>
      <c r="P614" s="176"/>
      <c r="Q614" s="176"/>
      <c r="R614" s="176"/>
      <c r="S614" s="176"/>
      <c r="T614" s="177"/>
      <c r="AT614" s="171" t="s">
        <v>152</v>
      </c>
      <c r="AU614" s="171" t="s">
        <v>151</v>
      </c>
      <c r="AV614" s="14" t="s">
        <v>150</v>
      </c>
      <c r="AW614" s="14" t="s">
        <v>31</v>
      </c>
      <c r="AX614" s="14" t="s">
        <v>83</v>
      </c>
      <c r="AY614" s="171" t="s">
        <v>143</v>
      </c>
    </row>
    <row r="615" spans="1:65" s="2" customFormat="1" ht="24.2" customHeight="1" x14ac:dyDescent="0.2">
      <c r="A615" s="33"/>
      <c r="B615" s="146"/>
      <c r="C615" s="147" t="s">
        <v>717</v>
      </c>
      <c r="D615" s="197" t="s">
        <v>146</v>
      </c>
      <c r="E615" s="148" t="s">
        <v>687</v>
      </c>
      <c r="F615" s="149" t="s">
        <v>688</v>
      </c>
      <c r="G615" s="150" t="s">
        <v>178</v>
      </c>
      <c r="H615" s="151">
        <v>25</v>
      </c>
      <c r="I615" s="152"/>
      <c r="J615" s="153">
        <f>ROUND(I615*H615,2)</f>
        <v>0</v>
      </c>
      <c r="K615" s="154"/>
      <c r="L615" s="34"/>
      <c r="M615" s="155" t="s">
        <v>1</v>
      </c>
      <c r="N615" s="156" t="s">
        <v>41</v>
      </c>
      <c r="O615" s="59"/>
      <c r="P615" s="157">
        <f>O615*H615</f>
        <v>0</v>
      </c>
      <c r="Q615" s="157">
        <v>0</v>
      </c>
      <c r="R615" s="157">
        <f>Q615*H615</f>
        <v>0</v>
      </c>
      <c r="S615" s="157">
        <v>0</v>
      </c>
      <c r="T615" s="158">
        <f>S615*H615</f>
        <v>0</v>
      </c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R615" s="159" t="s">
        <v>182</v>
      </c>
      <c r="AT615" s="159" t="s">
        <v>146</v>
      </c>
      <c r="AU615" s="159" t="s">
        <v>151</v>
      </c>
      <c r="AY615" s="18" t="s">
        <v>143</v>
      </c>
      <c r="BE615" s="160">
        <f>IF(N615="základná",J615,0)</f>
        <v>0</v>
      </c>
      <c r="BF615" s="160">
        <f>IF(N615="znížená",J615,0)</f>
        <v>0</v>
      </c>
      <c r="BG615" s="160">
        <f>IF(N615="zákl. prenesená",J615,0)</f>
        <v>0</v>
      </c>
      <c r="BH615" s="160">
        <f>IF(N615="zníž. prenesená",J615,0)</f>
        <v>0</v>
      </c>
      <c r="BI615" s="160">
        <f>IF(N615="nulová",J615,0)</f>
        <v>0</v>
      </c>
      <c r="BJ615" s="18" t="s">
        <v>151</v>
      </c>
      <c r="BK615" s="160">
        <f>ROUND(I615*H615,2)</f>
        <v>0</v>
      </c>
      <c r="BL615" s="18" t="s">
        <v>182</v>
      </c>
      <c r="BM615" s="159" t="s">
        <v>1707</v>
      </c>
    </row>
    <row r="616" spans="1:65" s="13" customFormat="1" x14ac:dyDescent="0.2">
      <c r="B616" s="161"/>
      <c r="D616" s="162" t="s">
        <v>152</v>
      </c>
      <c r="E616" s="163" t="s">
        <v>1</v>
      </c>
      <c r="F616" s="164" t="s">
        <v>1708</v>
      </c>
      <c r="H616" s="165">
        <v>25</v>
      </c>
      <c r="I616" s="166"/>
      <c r="L616" s="161"/>
      <c r="M616" s="167"/>
      <c r="N616" s="168"/>
      <c r="O616" s="168"/>
      <c r="P616" s="168"/>
      <c r="Q616" s="168"/>
      <c r="R616" s="168"/>
      <c r="S616" s="168"/>
      <c r="T616" s="169"/>
      <c r="AT616" s="163" t="s">
        <v>152</v>
      </c>
      <c r="AU616" s="163" t="s">
        <v>151</v>
      </c>
      <c r="AV616" s="13" t="s">
        <v>151</v>
      </c>
      <c r="AW616" s="13" t="s">
        <v>31</v>
      </c>
      <c r="AX616" s="13" t="s">
        <v>75</v>
      </c>
      <c r="AY616" s="163" t="s">
        <v>143</v>
      </c>
    </row>
    <row r="617" spans="1:65" s="14" customFormat="1" x14ac:dyDescent="0.2">
      <c r="B617" s="170"/>
      <c r="D617" s="162" t="s">
        <v>152</v>
      </c>
      <c r="E617" s="171" t="s">
        <v>1</v>
      </c>
      <c r="F617" s="172" t="s">
        <v>154</v>
      </c>
      <c r="H617" s="173">
        <v>25</v>
      </c>
      <c r="I617" s="174"/>
      <c r="L617" s="170"/>
      <c r="M617" s="175"/>
      <c r="N617" s="176"/>
      <c r="O617" s="176"/>
      <c r="P617" s="176"/>
      <c r="Q617" s="176"/>
      <c r="R617" s="176"/>
      <c r="S617" s="176"/>
      <c r="T617" s="177"/>
      <c r="AT617" s="171" t="s">
        <v>152</v>
      </c>
      <c r="AU617" s="171" t="s">
        <v>151</v>
      </c>
      <c r="AV617" s="14" t="s">
        <v>150</v>
      </c>
      <c r="AW617" s="14" t="s">
        <v>31</v>
      </c>
      <c r="AX617" s="14" t="s">
        <v>83</v>
      </c>
      <c r="AY617" s="171" t="s">
        <v>143</v>
      </c>
    </row>
    <row r="618" spans="1:65" s="2" customFormat="1" ht="37.9" customHeight="1" x14ac:dyDescent="0.2">
      <c r="A618" s="33"/>
      <c r="B618" s="146"/>
      <c r="C618" s="178" t="s">
        <v>451</v>
      </c>
      <c r="D618" s="198" t="s">
        <v>215</v>
      </c>
      <c r="E618" s="179" t="s">
        <v>692</v>
      </c>
      <c r="F618" s="180" t="s">
        <v>693</v>
      </c>
      <c r="G618" s="181" t="s">
        <v>178</v>
      </c>
      <c r="H618" s="182">
        <v>17</v>
      </c>
      <c r="I618" s="183"/>
      <c r="J618" s="184">
        <f>ROUND(I618*H618,2)</f>
        <v>0</v>
      </c>
      <c r="K618" s="185"/>
      <c r="L618" s="186"/>
      <c r="M618" s="187" t="s">
        <v>1</v>
      </c>
      <c r="N618" s="188" t="s">
        <v>41</v>
      </c>
      <c r="O618" s="59"/>
      <c r="P618" s="157">
        <f>O618*H618</f>
        <v>0</v>
      </c>
      <c r="Q618" s="157">
        <v>0</v>
      </c>
      <c r="R618" s="157">
        <f>Q618*H618</f>
        <v>0</v>
      </c>
      <c r="S618" s="157">
        <v>0</v>
      </c>
      <c r="T618" s="158">
        <f>S618*H618</f>
        <v>0</v>
      </c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R618" s="159" t="s">
        <v>210</v>
      </c>
      <c r="AT618" s="159" t="s">
        <v>215</v>
      </c>
      <c r="AU618" s="159" t="s">
        <v>151</v>
      </c>
      <c r="AY618" s="18" t="s">
        <v>143</v>
      </c>
      <c r="BE618" s="160">
        <f>IF(N618="základná",J618,0)</f>
        <v>0</v>
      </c>
      <c r="BF618" s="160">
        <f>IF(N618="znížená",J618,0)</f>
        <v>0</v>
      </c>
      <c r="BG618" s="160">
        <f>IF(N618="zákl. prenesená",J618,0)</f>
        <v>0</v>
      </c>
      <c r="BH618" s="160">
        <f>IF(N618="zníž. prenesená",J618,0)</f>
        <v>0</v>
      </c>
      <c r="BI618" s="160">
        <f>IF(N618="nulová",J618,0)</f>
        <v>0</v>
      </c>
      <c r="BJ618" s="18" t="s">
        <v>151</v>
      </c>
      <c r="BK618" s="160">
        <f>ROUND(I618*H618,2)</f>
        <v>0</v>
      </c>
      <c r="BL618" s="18" t="s">
        <v>182</v>
      </c>
      <c r="BM618" s="159" t="s">
        <v>1278</v>
      </c>
    </row>
    <row r="619" spans="1:65" s="13" customFormat="1" x14ac:dyDescent="0.2">
      <c r="B619" s="161"/>
      <c r="D619" s="162" t="s">
        <v>152</v>
      </c>
      <c r="E619" s="163" t="s">
        <v>1</v>
      </c>
      <c r="F619" s="164" t="s">
        <v>1709</v>
      </c>
      <c r="H619" s="165">
        <v>15</v>
      </c>
      <c r="I619" s="166"/>
      <c r="L619" s="161"/>
      <c r="M619" s="167"/>
      <c r="N619" s="168"/>
      <c r="O619" s="168"/>
      <c r="P619" s="168"/>
      <c r="Q619" s="168"/>
      <c r="R619" s="168"/>
      <c r="S619" s="168"/>
      <c r="T619" s="169"/>
      <c r="AT619" s="163" t="s">
        <v>152</v>
      </c>
      <c r="AU619" s="163" t="s">
        <v>151</v>
      </c>
      <c r="AV619" s="13" t="s">
        <v>151</v>
      </c>
      <c r="AW619" s="13" t="s">
        <v>31</v>
      </c>
      <c r="AX619" s="13" t="s">
        <v>75</v>
      </c>
      <c r="AY619" s="163" t="s">
        <v>143</v>
      </c>
    </row>
    <row r="620" spans="1:65" s="13" customFormat="1" x14ac:dyDescent="0.2">
      <c r="B620" s="161"/>
      <c r="D620" s="162" t="s">
        <v>152</v>
      </c>
      <c r="E620" s="163" t="s">
        <v>1</v>
      </c>
      <c r="F620" s="164" t="s">
        <v>151</v>
      </c>
      <c r="H620" s="165">
        <v>2</v>
      </c>
      <c r="I620" s="166"/>
      <c r="L620" s="161"/>
      <c r="M620" s="167"/>
      <c r="N620" s="168"/>
      <c r="O620" s="168"/>
      <c r="P620" s="168"/>
      <c r="Q620" s="168"/>
      <c r="R620" s="168"/>
      <c r="S620" s="168"/>
      <c r="T620" s="169"/>
      <c r="AT620" s="163" t="s">
        <v>152</v>
      </c>
      <c r="AU620" s="163" t="s">
        <v>151</v>
      </c>
      <c r="AV620" s="13" t="s">
        <v>151</v>
      </c>
      <c r="AW620" s="13" t="s">
        <v>31</v>
      </c>
      <c r="AX620" s="13" t="s">
        <v>75</v>
      </c>
      <c r="AY620" s="163" t="s">
        <v>143</v>
      </c>
    </row>
    <row r="621" spans="1:65" s="14" customFormat="1" x14ac:dyDescent="0.2">
      <c r="B621" s="170"/>
      <c r="D621" s="162" t="s">
        <v>152</v>
      </c>
      <c r="E621" s="171" t="s">
        <v>1</v>
      </c>
      <c r="F621" s="172" t="s">
        <v>154</v>
      </c>
      <c r="H621" s="173">
        <v>17</v>
      </c>
      <c r="I621" s="174"/>
      <c r="L621" s="170"/>
      <c r="M621" s="175"/>
      <c r="N621" s="176"/>
      <c r="O621" s="176"/>
      <c r="P621" s="176"/>
      <c r="Q621" s="176"/>
      <c r="R621" s="176"/>
      <c r="S621" s="176"/>
      <c r="T621" s="177"/>
      <c r="AT621" s="171" t="s">
        <v>152</v>
      </c>
      <c r="AU621" s="171" t="s">
        <v>151</v>
      </c>
      <c r="AV621" s="14" t="s">
        <v>150</v>
      </c>
      <c r="AW621" s="14" t="s">
        <v>31</v>
      </c>
      <c r="AX621" s="14" t="s">
        <v>83</v>
      </c>
      <c r="AY621" s="171" t="s">
        <v>143</v>
      </c>
    </row>
    <row r="622" spans="1:65" s="2" customFormat="1" ht="37.9" customHeight="1" x14ac:dyDescent="0.2">
      <c r="A622" s="33"/>
      <c r="B622" s="146"/>
      <c r="C622" s="178" t="s">
        <v>726</v>
      </c>
      <c r="D622" s="198" t="s">
        <v>215</v>
      </c>
      <c r="E622" s="179" t="s">
        <v>696</v>
      </c>
      <c r="F622" s="180" t="s">
        <v>697</v>
      </c>
      <c r="G622" s="181" t="s">
        <v>178</v>
      </c>
      <c r="H622" s="182">
        <v>2</v>
      </c>
      <c r="I622" s="183"/>
      <c r="J622" s="184">
        <f>ROUND(I622*H622,2)</f>
        <v>0</v>
      </c>
      <c r="K622" s="185"/>
      <c r="L622" s="186"/>
      <c r="M622" s="187" t="s">
        <v>1</v>
      </c>
      <c r="N622" s="188" t="s">
        <v>41</v>
      </c>
      <c r="O622" s="59"/>
      <c r="P622" s="157">
        <f>O622*H622</f>
        <v>0</v>
      </c>
      <c r="Q622" s="157">
        <v>6.9999999999999999E-4</v>
      </c>
      <c r="R622" s="157">
        <f>Q622*H622</f>
        <v>1.4E-3</v>
      </c>
      <c r="S622" s="157">
        <v>0</v>
      </c>
      <c r="T622" s="158">
        <f>S622*H622</f>
        <v>0</v>
      </c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R622" s="159" t="s">
        <v>210</v>
      </c>
      <c r="AT622" s="159" t="s">
        <v>215</v>
      </c>
      <c r="AU622" s="159" t="s">
        <v>151</v>
      </c>
      <c r="AY622" s="18" t="s">
        <v>143</v>
      </c>
      <c r="BE622" s="160">
        <f>IF(N622="základná",J622,0)</f>
        <v>0</v>
      </c>
      <c r="BF622" s="160">
        <f>IF(N622="znížená",J622,0)</f>
        <v>0</v>
      </c>
      <c r="BG622" s="160">
        <f>IF(N622="zákl. prenesená",J622,0)</f>
        <v>0</v>
      </c>
      <c r="BH622" s="160">
        <f>IF(N622="zníž. prenesená",J622,0)</f>
        <v>0</v>
      </c>
      <c r="BI622" s="160">
        <f>IF(N622="nulová",J622,0)</f>
        <v>0</v>
      </c>
      <c r="BJ622" s="18" t="s">
        <v>151</v>
      </c>
      <c r="BK622" s="160">
        <f>ROUND(I622*H622,2)</f>
        <v>0</v>
      </c>
      <c r="BL622" s="18" t="s">
        <v>182</v>
      </c>
      <c r="BM622" s="159" t="s">
        <v>1710</v>
      </c>
    </row>
    <row r="623" spans="1:65" s="13" customFormat="1" x14ac:dyDescent="0.2">
      <c r="B623" s="161"/>
      <c r="D623" s="162" t="s">
        <v>152</v>
      </c>
      <c r="E623" s="163" t="s">
        <v>1</v>
      </c>
      <c r="F623" s="164" t="s">
        <v>151</v>
      </c>
      <c r="H623" s="165">
        <v>2</v>
      </c>
      <c r="I623" s="166"/>
      <c r="L623" s="161"/>
      <c r="M623" s="167"/>
      <c r="N623" s="168"/>
      <c r="O623" s="168"/>
      <c r="P623" s="168"/>
      <c r="Q623" s="168"/>
      <c r="R623" s="168"/>
      <c r="S623" s="168"/>
      <c r="T623" s="169"/>
      <c r="AT623" s="163" t="s">
        <v>152</v>
      </c>
      <c r="AU623" s="163" t="s">
        <v>151</v>
      </c>
      <c r="AV623" s="13" t="s">
        <v>151</v>
      </c>
      <c r="AW623" s="13" t="s">
        <v>31</v>
      </c>
      <c r="AX623" s="13" t="s">
        <v>75</v>
      </c>
      <c r="AY623" s="163" t="s">
        <v>143</v>
      </c>
    </row>
    <row r="624" spans="1:65" s="14" customFormat="1" x14ac:dyDescent="0.2">
      <c r="B624" s="170"/>
      <c r="D624" s="162" t="s">
        <v>152</v>
      </c>
      <c r="E624" s="171" t="s">
        <v>1</v>
      </c>
      <c r="F624" s="172" t="s">
        <v>154</v>
      </c>
      <c r="H624" s="173">
        <v>2</v>
      </c>
      <c r="I624" s="174"/>
      <c r="L624" s="170"/>
      <c r="M624" s="175"/>
      <c r="N624" s="176"/>
      <c r="O624" s="176"/>
      <c r="P624" s="176"/>
      <c r="Q624" s="176"/>
      <c r="R624" s="176"/>
      <c r="S624" s="176"/>
      <c r="T624" s="177"/>
      <c r="AT624" s="171" t="s">
        <v>152</v>
      </c>
      <c r="AU624" s="171" t="s">
        <v>151</v>
      </c>
      <c r="AV624" s="14" t="s">
        <v>150</v>
      </c>
      <c r="AW624" s="14" t="s">
        <v>31</v>
      </c>
      <c r="AX624" s="14" t="s">
        <v>83</v>
      </c>
      <c r="AY624" s="171" t="s">
        <v>143</v>
      </c>
    </row>
    <row r="625" spans="1:65" s="2" customFormat="1" ht="37.9" customHeight="1" x14ac:dyDescent="0.2">
      <c r="A625" s="33"/>
      <c r="B625" s="146"/>
      <c r="C625" s="178" t="s">
        <v>730</v>
      </c>
      <c r="D625" s="198" t="s">
        <v>215</v>
      </c>
      <c r="E625" s="179" t="s">
        <v>700</v>
      </c>
      <c r="F625" s="180" t="s">
        <v>1711</v>
      </c>
      <c r="G625" s="181" t="s">
        <v>178</v>
      </c>
      <c r="H625" s="182">
        <v>3</v>
      </c>
      <c r="I625" s="183"/>
      <c r="J625" s="184">
        <f>ROUND(I625*H625,2)</f>
        <v>0</v>
      </c>
      <c r="K625" s="185"/>
      <c r="L625" s="186"/>
      <c r="M625" s="187" t="s">
        <v>1</v>
      </c>
      <c r="N625" s="188" t="s">
        <v>41</v>
      </c>
      <c r="O625" s="59"/>
      <c r="P625" s="157">
        <f>O625*H625</f>
        <v>0</v>
      </c>
      <c r="Q625" s="157">
        <v>0</v>
      </c>
      <c r="R625" s="157">
        <f>Q625*H625</f>
        <v>0</v>
      </c>
      <c r="S625" s="157">
        <v>0</v>
      </c>
      <c r="T625" s="158">
        <f>S625*H625</f>
        <v>0</v>
      </c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R625" s="159" t="s">
        <v>210</v>
      </c>
      <c r="AT625" s="159" t="s">
        <v>215</v>
      </c>
      <c r="AU625" s="159" t="s">
        <v>151</v>
      </c>
      <c r="AY625" s="18" t="s">
        <v>143</v>
      </c>
      <c r="BE625" s="160">
        <f>IF(N625="základná",J625,0)</f>
        <v>0</v>
      </c>
      <c r="BF625" s="160">
        <f>IF(N625="znížená",J625,0)</f>
        <v>0</v>
      </c>
      <c r="BG625" s="160">
        <f>IF(N625="zákl. prenesená",J625,0)</f>
        <v>0</v>
      </c>
      <c r="BH625" s="160">
        <f>IF(N625="zníž. prenesená",J625,0)</f>
        <v>0</v>
      </c>
      <c r="BI625" s="160">
        <f>IF(N625="nulová",J625,0)</f>
        <v>0</v>
      </c>
      <c r="BJ625" s="18" t="s">
        <v>151</v>
      </c>
      <c r="BK625" s="160">
        <f>ROUND(I625*H625,2)</f>
        <v>0</v>
      </c>
      <c r="BL625" s="18" t="s">
        <v>182</v>
      </c>
      <c r="BM625" s="159" t="s">
        <v>1286</v>
      </c>
    </row>
    <row r="626" spans="1:65" s="13" customFormat="1" x14ac:dyDescent="0.2">
      <c r="B626" s="161"/>
      <c r="D626" s="162" t="s">
        <v>152</v>
      </c>
      <c r="E626" s="163" t="s">
        <v>1</v>
      </c>
      <c r="F626" s="164" t="s">
        <v>1712</v>
      </c>
      <c r="H626" s="165">
        <v>3</v>
      </c>
      <c r="I626" s="166"/>
      <c r="L626" s="161"/>
      <c r="M626" s="167"/>
      <c r="N626" s="168"/>
      <c r="O626" s="168"/>
      <c r="P626" s="168"/>
      <c r="Q626" s="168"/>
      <c r="R626" s="168"/>
      <c r="S626" s="168"/>
      <c r="T626" s="169"/>
      <c r="AT626" s="163" t="s">
        <v>152</v>
      </c>
      <c r="AU626" s="163" t="s">
        <v>151</v>
      </c>
      <c r="AV626" s="13" t="s">
        <v>151</v>
      </c>
      <c r="AW626" s="13" t="s">
        <v>31</v>
      </c>
      <c r="AX626" s="13" t="s">
        <v>75</v>
      </c>
      <c r="AY626" s="163" t="s">
        <v>143</v>
      </c>
    </row>
    <row r="627" spans="1:65" s="14" customFormat="1" x14ac:dyDescent="0.2">
      <c r="B627" s="170"/>
      <c r="D627" s="162" t="s">
        <v>152</v>
      </c>
      <c r="E627" s="171" t="s">
        <v>1</v>
      </c>
      <c r="F627" s="172" t="s">
        <v>154</v>
      </c>
      <c r="H627" s="173">
        <v>3</v>
      </c>
      <c r="I627" s="174"/>
      <c r="L627" s="170"/>
      <c r="M627" s="175"/>
      <c r="N627" s="176"/>
      <c r="O627" s="176"/>
      <c r="P627" s="176"/>
      <c r="Q627" s="176"/>
      <c r="R627" s="176"/>
      <c r="S627" s="176"/>
      <c r="T627" s="177"/>
      <c r="AT627" s="171" t="s">
        <v>152</v>
      </c>
      <c r="AU627" s="171" t="s">
        <v>151</v>
      </c>
      <c r="AV627" s="14" t="s">
        <v>150</v>
      </c>
      <c r="AW627" s="14" t="s">
        <v>31</v>
      </c>
      <c r="AX627" s="14" t="s">
        <v>83</v>
      </c>
      <c r="AY627" s="171" t="s">
        <v>143</v>
      </c>
    </row>
    <row r="628" spans="1:65" s="2" customFormat="1" ht="37.9" customHeight="1" x14ac:dyDescent="0.2">
      <c r="A628" s="33"/>
      <c r="B628" s="146"/>
      <c r="C628" s="178" t="s">
        <v>736</v>
      </c>
      <c r="D628" s="198" t="s">
        <v>215</v>
      </c>
      <c r="E628" s="179" t="s">
        <v>1713</v>
      </c>
      <c r="F628" s="180" t="s">
        <v>1714</v>
      </c>
      <c r="G628" s="181" t="s">
        <v>178</v>
      </c>
      <c r="H628" s="182">
        <v>3</v>
      </c>
      <c r="I628" s="183"/>
      <c r="J628" s="184">
        <f>ROUND(I628*H628,2)</f>
        <v>0</v>
      </c>
      <c r="K628" s="185"/>
      <c r="L628" s="186"/>
      <c r="M628" s="187" t="s">
        <v>1</v>
      </c>
      <c r="N628" s="188" t="s">
        <v>41</v>
      </c>
      <c r="O628" s="59"/>
      <c r="P628" s="157">
        <f>O628*H628</f>
        <v>0</v>
      </c>
      <c r="Q628" s="157">
        <v>4.6000000000000001E-4</v>
      </c>
      <c r="R628" s="157">
        <f>Q628*H628</f>
        <v>1.3800000000000002E-3</v>
      </c>
      <c r="S628" s="157">
        <v>0</v>
      </c>
      <c r="T628" s="158">
        <f>S628*H628</f>
        <v>0</v>
      </c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R628" s="159" t="s">
        <v>210</v>
      </c>
      <c r="AT628" s="159" t="s">
        <v>215</v>
      </c>
      <c r="AU628" s="159" t="s">
        <v>151</v>
      </c>
      <c r="AY628" s="18" t="s">
        <v>143</v>
      </c>
      <c r="BE628" s="160">
        <f>IF(N628="základná",J628,0)</f>
        <v>0</v>
      </c>
      <c r="BF628" s="160">
        <f>IF(N628="znížená",J628,0)</f>
        <v>0</v>
      </c>
      <c r="BG628" s="160">
        <f>IF(N628="zákl. prenesená",J628,0)</f>
        <v>0</v>
      </c>
      <c r="BH628" s="160">
        <f>IF(N628="zníž. prenesená",J628,0)</f>
        <v>0</v>
      </c>
      <c r="BI628" s="160">
        <f>IF(N628="nulová",J628,0)</f>
        <v>0</v>
      </c>
      <c r="BJ628" s="18" t="s">
        <v>151</v>
      </c>
      <c r="BK628" s="160">
        <f>ROUND(I628*H628,2)</f>
        <v>0</v>
      </c>
      <c r="BL628" s="18" t="s">
        <v>182</v>
      </c>
      <c r="BM628" s="159" t="s">
        <v>1715</v>
      </c>
    </row>
    <row r="629" spans="1:65" s="13" customFormat="1" x14ac:dyDescent="0.2">
      <c r="B629" s="161"/>
      <c r="D629" s="162" t="s">
        <v>152</v>
      </c>
      <c r="E629" s="163" t="s">
        <v>1</v>
      </c>
      <c r="F629" s="164" t="s">
        <v>144</v>
      </c>
      <c r="H629" s="165">
        <v>3</v>
      </c>
      <c r="I629" s="166"/>
      <c r="L629" s="161"/>
      <c r="M629" s="167"/>
      <c r="N629" s="168"/>
      <c r="O629" s="168"/>
      <c r="P629" s="168"/>
      <c r="Q629" s="168"/>
      <c r="R629" s="168"/>
      <c r="S629" s="168"/>
      <c r="T629" s="169"/>
      <c r="AT629" s="163" t="s">
        <v>152</v>
      </c>
      <c r="AU629" s="163" t="s">
        <v>151</v>
      </c>
      <c r="AV629" s="13" t="s">
        <v>151</v>
      </c>
      <c r="AW629" s="13" t="s">
        <v>31</v>
      </c>
      <c r="AX629" s="13" t="s">
        <v>75</v>
      </c>
      <c r="AY629" s="163" t="s">
        <v>143</v>
      </c>
    </row>
    <row r="630" spans="1:65" s="14" customFormat="1" x14ac:dyDescent="0.2">
      <c r="B630" s="170"/>
      <c r="D630" s="162" t="s">
        <v>152</v>
      </c>
      <c r="E630" s="171" t="s">
        <v>1</v>
      </c>
      <c r="F630" s="172" t="s">
        <v>154</v>
      </c>
      <c r="H630" s="173">
        <v>3</v>
      </c>
      <c r="I630" s="174"/>
      <c r="L630" s="170"/>
      <c r="M630" s="175"/>
      <c r="N630" s="176"/>
      <c r="O630" s="176"/>
      <c r="P630" s="176"/>
      <c r="Q630" s="176"/>
      <c r="R630" s="176"/>
      <c r="S630" s="176"/>
      <c r="T630" s="177"/>
      <c r="AT630" s="171" t="s">
        <v>152</v>
      </c>
      <c r="AU630" s="171" t="s">
        <v>151</v>
      </c>
      <c r="AV630" s="14" t="s">
        <v>150</v>
      </c>
      <c r="AW630" s="14" t="s">
        <v>31</v>
      </c>
      <c r="AX630" s="14" t="s">
        <v>83</v>
      </c>
      <c r="AY630" s="171" t="s">
        <v>143</v>
      </c>
    </row>
    <row r="631" spans="1:65" s="2" customFormat="1" ht="24.2" customHeight="1" x14ac:dyDescent="0.2">
      <c r="A631" s="33"/>
      <c r="B631" s="146"/>
      <c r="C631" s="147" t="s">
        <v>740</v>
      </c>
      <c r="D631" s="197" t="s">
        <v>146</v>
      </c>
      <c r="E631" s="148" t="s">
        <v>703</v>
      </c>
      <c r="F631" s="149" t="s">
        <v>704</v>
      </c>
      <c r="G631" s="150" t="s">
        <v>178</v>
      </c>
      <c r="H631" s="151">
        <v>24</v>
      </c>
      <c r="I631" s="152"/>
      <c r="J631" s="153">
        <f>ROUND(I631*H631,2)</f>
        <v>0</v>
      </c>
      <c r="K631" s="154"/>
      <c r="L631" s="34"/>
      <c r="M631" s="155" t="s">
        <v>1</v>
      </c>
      <c r="N631" s="156" t="s">
        <v>41</v>
      </c>
      <c r="O631" s="59"/>
      <c r="P631" s="157">
        <f>O631*H631</f>
        <v>0</v>
      </c>
      <c r="Q631" s="157">
        <v>0</v>
      </c>
      <c r="R631" s="157">
        <f>Q631*H631</f>
        <v>0</v>
      </c>
      <c r="S631" s="157">
        <v>0</v>
      </c>
      <c r="T631" s="158">
        <f>S631*H631</f>
        <v>0</v>
      </c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R631" s="159" t="s">
        <v>182</v>
      </c>
      <c r="AT631" s="159" t="s">
        <v>146</v>
      </c>
      <c r="AU631" s="159" t="s">
        <v>151</v>
      </c>
      <c r="AY631" s="18" t="s">
        <v>143</v>
      </c>
      <c r="BE631" s="160">
        <f>IF(N631="základná",J631,0)</f>
        <v>0</v>
      </c>
      <c r="BF631" s="160">
        <f>IF(N631="znížená",J631,0)</f>
        <v>0</v>
      </c>
      <c r="BG631" s="160">
        <f>IF(N631="zákl. prenesená",J631,0)</f>
        <v>0</v>
      </c>
      <c r="BH631" s="160">
        <f>IF(N631="zníž. prenesená",J631,0)</f>
        <v>0</v>
      </c>
      <c r="BI631" s="160">
        <f>IF(N631="nulová",J631,0)</f>
        <v>0</v>
      </c>
      <c r="BJ631" s="18" t="s">
        <v>151</v>
      </c>
      <c r="BK631" s="160">
        <f>ROUND(I631*H631,2)</f>
        <v>0</v>
      </c>
      <c r="BL631" s="18" t="s">
        <v>182</v>
      </c>
      <c r="BM631" s="159" t="s">
        <v>1716</v>
      </c>
    </row>
    <row r="632" spans="1:65" s="13" customFormat="1" x14ac:dyDescent="0.2">
      <c r="B632" s="161"/>
      <c r="D632" s="162" t="s">
        <v>152</v>
      </c>
      <c r="E632" s="163" t="s">
        <v>1</v>
      </c>
      <c r="F632" s="164" t="s">
        <v>1717</v>
      </c>
      <c r="H632" s="165">
        <v>24</v>
      </c>
      <c r="I632" s="166"/>
      <c r="L632" s="161"/>
      <c r="M632" s="167"/>
      <c r="N632" s="168"/>
      <c r="O632" s="168"/>
      <c r="P632" s="168"/>
      <c r="Q632" s="168"/>
      <c r="R632" s="168"/>
      <c r="S632" s="168"/>
      <c r="T632" s="169"/>
      <c r="AT632" s="163" t="s">
        <v>152</v>
      </c>
      <c r="AU632" s="163" t="s">
        <v>151</v>
      </c>
      <c r="AV632" s="13" t="s">
        <v>151</v>
      </c>
      <c r="AW632" s="13" t="s">
        <v>31</v>
      </c>
      <c r="AX632" s="13" t="s">
        <v>75</v>
      </c>
      <c r="AY632" s="163" t="s">
        <v>143</v>
      </c>
    </row>
    <row r="633" spans="1:65" s="14" customFormat="1" x14ac:dyDescent="0.2">
      <c r="B633" s="170"/>
      <c r="D633" s="162" t="s">
        <v>152</v>
      </c>
      <c r="E633" s="171" t="s">
        <v>1</v>
      </c>
      <c r="F633" s="172" t="s">
        <v>154</v>
      </c>
      <c r="H633" s="173">
        <v>24</v>
      </c>
      <c r="I633" s="174"/>
      <c r="L633" s="170"/>
      <c r="M633" s="175"/>
      <c r="N633" s="176"/>
      <c r="O633" s="176"/>
      <c r="P633" s="176"/>
      <c r="Q633" s="176"/>
      <c r="R633" s="176"/>
      <c r="S633" s="176"/>
      <c r="T633" s="177"/>
      <c r="AT633" s="171" t="s">
        <v>152</v>
      </c>
      <c r="AU633" s="171" t="s">
        <v>151</v>
      </c>
      <c r="AV633" s="14" t="s">
        <v>150</v>
      </c>
      <c r="AW633" s="14" t="s">
        <v>31</v>
      </c>
      <c r="AX633" s="14" t="s">
        <v>83</v>
      </c>
      <c r="AY633" s="171" t="s">
        <v>143</v>
      </c>
    </row>
    <row r="634" spans="1:65" s="2" customFormat="1" ht="24.2" customHeight="1" x14ac:dyDescent="0.2">
      <c r="A634" s="33"/>
      <c r="B634" s="146"/>
      <c r="C634" s="147" t="s">
        <v>744</v>
      </c>
      <c r="D634" s="197" t="s">
        <v>146</v>
      </c>
      <c r="E634" s="148" t="s">
        <v>708</v>
      </c>
      <c r="F634" s="149" t="s">
        <v>709</v>
      </c>
      <c r="G634" s="150" t="s">
        <v>178</v>
      </c>
      <c r="H634" s="151">
        <v>26</v>
      </c>
      <c r="I634" s="152"/>
      <c r="J634" s="153">
        <f>ROUND(I634*H634,2)</f>
        <v>0</v>
      </c>
      <c r="K634" s="154"/>
      <c r="L634" s="34"/>
      <c r="M634" s="155" t="s">
        <v>1</v>
      </c>
      <c r="N634" s="156" t="s">
        <v>41</v>
      </c>
      <c r="O634" s="59"/>
      <c r="P634" s="157">
        <f>O634*H634</f>
        <v>0</v>
      </c>
      <c r="Q634" s="157">
        <v>0</v>
      </c>
      <c r="R634" s="157">
        <f>Q634*H634</f>
        <v>0</v>
      </c>
      <c r="S634" s="157">
        <v>0</v>
      </c>
      <c r="T634" s="158">
        <f>S634*H634</f>
        <v>0</v>
      </c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R634" s="159" t="s">
        <v>182</v>
      </c>
      <c r="AT634" s="159" t="s">
        <v>146</v>
      </c>
      <c r="AU634" s="159" t="s">
        <v>151</v>
      </c>
      <c r="AY634" s="18" t="s">
        <v>143</v>
      </c>
      <c r="BE634" s="160">
        <f>IF(N634="základná",J634,0)</f>
        <v>0</v>
      </c>
      <c r="BF634" s="160">
        <f>IF(N634="znížená",J634,0)</f>
        <v>0</v>
      </c>
      <c r="BG634" s="160">
        <f>IF(N634="zákl. prenesená",J634,0)</f>
        <v>0</v>
      </c>
      <c r="BH634" s="160">
        <f>IF(N634="zníž. prenesená",J634,0)</f>
        <v>0</v>
      </c>
      <c r="BI634" s="160">
        <f>IF(N634="nulová",J634,0)</f>
        <v>0</v>
      </c>
      <c r="BJ634" s="18" t="s">
        <v>151</v>
      </c>
      <c r="BK634" s="160">
        <f>ROUND(I634*H634,2)</f>
        <v>0</v>
      </c>
      <c r="BL634" s="18" t="s">
        <v>182</v>
      </c>
      <c r="BM634" s="159" t="s">
        <v>1718</v>
      </c>
    </row>
    <row r="635" spans="1:65" s="13" customFormat="1" x14ac:dyDescent="0.2">
      <c r="B635" s="161"/>
      <c r="D635" s="162" t="s">
        <v>152</v>
      </c>
      <c r="E635" s="163" t="s">
        <v>1</v>
      </c>
      <c r="F635" s="164" t="s">
        <v>1719</v>
      </c>
      <c r="H635" s="165">
        <v>26</v>
      </c>
      <c r="I635" s="166"/>
      <c r="L635" s="161"/>
      <c r="M635" s="167"/>
      <c r="N635" s="168"/>
      <c r="O635" s="168"/>
      <c r="P635" s="168"/>
      <c r="Q635" s="168"/>
      <c r="R635" s="168"/>
      <c r="S635" s="168"/>
      <c r="T635" s="169"/>
      <c r="AT635" s="163" t="s">
        <v>152</v>
      </c>
      <c r="AU635" s="163" t="s">
        <v>151</v>
      </c>
      <c r="AV635" s="13" t="s">
        <v>151</v>
      </c>
      <c r="AW635" s="13" t="s">
        <v>31</v>
      </c>
      <c r="AX635" s="13" t="s">
        <v>75</v>
      </c>
      <c r="AY635" s="163" t="s">
        <v>143</v>
      </c>
    </row>
    <row r="636" spans="1:65" s="14" customFormat="1" x14ac:dyDescent="0.2">
      <c r="B636" s="170"/>
      <c r="D636" s="162" t="s">
        <v>152</v>
      </c>
      <c r="E636" s="171" t="s">
        <v>1</v>
      </c>
      <c r="F636" s="172" t="s">
        <v>154</v>
      </c>
      <c r="H636" s="173">
        <v>26</v>
      </c>
      <c r="I636" s="174"/>
      <c r="L636" s="170"/>
      <c r="M636" s="175"/>
      <c r="N636" s="176"/>
      <c r="O636" s="176"/>
      <c r="P636" s="176"/>
      <c r="Q636" s="176"/>
      <c r="R636" s="176"/>
      <c r="S636" s="176"/>
      <c r="T636" s="177"/>
      <c r="AT636" s="171" t="s">
        <v>152</v>
      </c>
      <c r="AU636" s="171" t="s">
        <v>151</v>
      </c>
      <c r="AV636" s="14" t="s">
        <v>150</v>
      </c>
      <c r="AW636" s="14" t="s">
        <v>31</v>
      </c>
      <c r="AX636" s="14" t="s">
        <v>83</v>
      </c>
      <c r="AY636" s="171" t="s">
        <v>143</v>
      </c>
    </row>
    <row r="637" spans="1:65" s="2" customFormat="1" ht="24.2" customHeight="1" x14ac:dyDescent="0.2">
      <c r="A637" s="33"/>
      <c r="B637" s="146"/>
      <c r="C637" s="147" t="s">
        <v>749</v>
      </c>
      <c r="D637" s="197" t="s">
        <v>146</v>
      </c>
      <c r="E637" s="148" t="s">
        <v>713</v>
      </c>
      <c r="F637" s="149" t="s">
        <v>714</v>
      </c>
      <c r="G637" s="150" t="s">
        <v>314</v>
      </c>
      <c r="H637" s="151">
        <v>149.55000000000001</v>
      </c>
      <c r="I637" s="152"/>
      <c r="J637" s="153">
        <f>ROUND(I637*H637,2)</f>
        <v>0</v>
      </c>
      <c r="K637" s="154"/>
      <c r="L637" s="34"/>
      <c r="M637" s="155" t="s">
        <v>1</v>
      </c>
      <c r="N637" s="156" t="s">
        <v>41</v>
      </c>
      <c r="O637" s="59"/>
      <c r="P637" s="157">
        <f>O637*H637</f>
        <v>0</v>
      </c>
      <c r="Q637" s="157">
        <v>0</v>
      </c>
      <c r="R637" s="157">
        <f>Q637*H637</f>
        <v>0</v>
      </c>
      <c r="S637" s="157">
        <v>0</v>
      </c>
      <c r="T637" s="158">
        <f>S637*H637</f>
        <v>0</v>
      </c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R637" s="159" t="s">
        <v>182</v>
      </c>
      <c r="AT637" s="159" t="s">
        <v>146</v>
      </c>
      <c r="AU637" s="159" t="s">
        <v>151</v>
      </c>
      <c r="AY637" s="18" t="s">
        <v>143</v>
      </c>
      <c r="BE637" s="160">
        <f>IF(N637="základná",J637,0)</f>
        <v>0</v>
      </c>
      <c r="BF637" s="160">
        <f>IF(N637="znížená",J637,0)</f>
        <v>0</v>
      </c>
      <c r="BG637" s="160">
        <f>IF(N637="zákl. prenesená",J637,0)</f>
        <v>0</v>
      </c>
      <c r="BH637" s="160">
        <f>IF(N637="zníž. prenesená",J637,0)</f>
        <v>0</v>
      </c>
      <c r="BI637" s="160">
        <f>IF(N637="nulová",J637,0)</f>
        <v>0</v>
      </c>
      <c r="BJ637" s="18" t="s">
        <v>151</v>
      </c>
      <c r="BK637" s="160">
        <f>ROUND(I637*H637,2)</f>
        <v>0</v>
      </c>
      <c r="BL637" s="18" t="s">
        <v>182</v>
      </c>
      <c r="BM637" s="159" t="s">
        <v>1720</v>
      </c>
    </row>
    <row r="638" spans="1:65" s="13" customFormat="1" x14ac:dyDescent="0.2">
      <c r="B638" s="161"/>
      <c r="D638" s="162" t="s">
        <v>152</v>
      </c>
      <c r="E638" s="163" t="s">
        <v>1</v>
      </c>
      <c r="F638" s="164" t="s">
        <v>1721</v>
      </c>
      <c r="H638" s="165">
        <v>149.55000000000001</v>
      </c>
      <c r="I638" s="166"/>
      <c r="L638" s="161"/>
      <c r="M638" s="167"/>
      <c r="N638" s="168"/>
      <c r="O638" s="168"/>
      <c r="P638" s="168"/>
      <c r="Q638" s="168"/>
      <c r="R638" s="168"/>
      <c r="S638" s="168"/>
      <c r="T638" s="169"/>
      <c r="AT638" s="163" t="s">
        <v>152</v>
      </c>
      <c r="AU638" s="163" t="s">
        <v>151</v>
      </c>
      <c r="AV638" s="13" t="s">
        <v>151</v>
      </c>
      <c r="AW638" s="13" t="s">
        <v>31</v>
      </c>
      <c r="AX638" s="13" t="s">
        <v>75</v>
      </c>
      <c r="AY638" s="163" t="s">
        <v>143</v>
      </c>
    </row>
    <row r="639" spans="1:65" s="14" customFormat="1" x14ac:dyDescent="0.2">
      <c r="B639" s="170"/>
      <c r="D639" s="162" t="s">
        <v>152</v>
      </c>
      <c r="E639" s="171" t="s">
        <v>1</v>
      </c>
      <c r="F639" s="172" t="s">
        <v>154</v>
      </c>
      <c r="H639" s="173">
        <v>149.55000000000001</v>
      </c>
      <c r="I639" s="174"/>
      <c r="L639" s="170"/>
      <c r="M639" s="175"/>
      <c r="N639" s="176"/>
      <c r="O639" s="176"/>
      <c r="P639" s="176"/>
      <c r="Q639" s="176"/>
      <c r="R639" s="176"/>
      <c r="S639" s="176"/>
      <c r="T639" s="177"/>
      <c r="AT639" s="171" t="s">
        <v>152</v>
      </c>
      <c r="AU639" s="171" t="s">
        <v>151</v>
      </c>
      <c r="AV639" s="14" t="s">
        <v>150</v>
      </c>
      <c r="AW639" s="14" t="s">
        <v>31</v>
      </c>
      <c r="AX639" s="14" t="s">
        <v>83</v>
      </c>
      <c r="AY639" s="171" t="s">
        <v>143</v>
      </c>
    </row>
    <row r="640" spans="1:65" s="2" customFormat="1" ht="24.2" customHeight="1" x14ac:dyDescent="0.2">
      <c r="A640" s="33"/>
      <c r="B640" s="146"/>
      <c r="C640" s="147" t="s">
        <v>754</v>
      </c>
      <c r="D640" s="197" t="s">
        <v>146</v>
      </c>
      <c r="E640" s="148" t="s">
        <v>718</v>
      </c>
      <c r="F640" s="149" t="s">
        <v>719</v>
      </c>
      <c r="G640" s="150" t="s">
        <v>314</v>
      </c>
      <c r="H640" s="151">
        <v>17.399999999999999</v>
      </c>
      <c r="I640" s="152"/>
      <c r="J640" s="153">
        <f>ROUND(I640*H640,2)</f>
        <v>0</v>
      </c>
      <c r="K640" s="154"/>
      <c r="L640" s="34"/>
      <c r="M640" s="155" t="s">
        <v>1</v>
      </c>
      <c r="N640" s="156" t="s">
        <v>41</v>
      </c>
      <c r="O640" s="59"/>
      <c r="P640" s="157">
        <f>O640*H640</f>
        <v>0</v>
      </c>
      <c r="Q640" s="157">
        <v>0</v>
      </c>
      <c r="R640" s="157">
        <f>Q640*H640</f>
        <v>0</v>
      </c>
      <c r="S640" s="157">
        <v>0</v>
      </c>
      <c r="T640" s="158">
        <f>S640*H640</f>
        <v>0</v>
      </c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R640" s="159" t="s">
        <v>182</v>
      </c>
      <c r="AT640" s="159" t="s">
        <v>146</v>
      </c>
      <c r="AU640" s="159" t="s">
        <v>151</v>
      </c>
      <c r="AY640" s="18" t="s">
        <v>143</v>
      </c>
      <c r="BE640" s="160">
        <f>IF(N640="základná",J640,0)</f>
        <v>0</v>
      </c>
      <c r="BF640" s="160">
        <f>IF(N640="znížená",J640,0)</f>
        <v>0</v>
      </c>
      <c r="BG640" s="160">
        <f>IF(N640="zákl. prenesená",J640,0)</f>
        <v>0</v>
      </c>
      <c r="BH640" s="160">
        <f>IF(N640="zníž. prenesená",J640,0)</f>
        <v>0</v>
      </c>
      <c r="BI640" s="160">
        <f>IF(N640="nulová",J640,0)</f>
        <v>0</v>
      </c>
      <c r="BJ640" s="18" t="s">
        <v>151</v>
      </c>
      <c r="BK640" s="160">
        <f>ROUND(I640*H640,2)</f>
        <v>0</v>
      </c>
      <c r="BL640" s="18" t="s">
        <v>182</v>
      </c>
      <c r="BM640" s="159" t="s">
        <v>1722</v>
      </c>
    </row>
    <row r="641" spans="1:65" s="13" customFormat="1" x14ac:dyDescent="0.2">
      <c r="B641" s="161"/>
      <c r="D641" s="162" t="s">
        <v>152</v>
      </c>
      <c r="E641" s="163" t="s">
        <v>1</v>
      </c>
      <c r="F641" s="164" t="s">
        <v>1723</v>
      </c>
      <c r="H641" s="165">
        <v>17.399999999999999</v>
      </c>
      <c r="I641" s="166"/>
      <c r="L641" s="161"/>
      <c r="M641" s="167"/>
      <c r="N641" s="168"/>
      <c r="O641" s="168"/>
      <c r="P641" s="168"/>
      <c r="Q641" s="168"/>
      <c r="R641" s="168"/>
      <c r="S641" s="168"/>
      <c r="T641" s="169"/>
      <c r="AT641" s="163" t="s">
        <v>152</v>
      </c>
      <c r="AU641" s="163" t="s">
        <v>151</v>
      </c>
      <c r="AV641" s="13" t="s">
        <v>151</v>
      </c>
      <c r="AW641" s="13" t="s">
        <v>31</v>
      </c>
      <c r="AX641" s="13" t="s">
        <v>75</v>
      </c>
      <c r="AY641" s="163" t="s">
        <v>143</v>
      </c>
    </row>
    <row r="642" spans="1:65" s="14" customFormat="1" x14ac:dyDescent="0.2">
      <c r="B642" s="170"/>
      <c r="D642" s="162" t="s">
        <v>152</v>
      </c>
      <c r="E642" s="171" t="s">
        <v>1</v>
      </c>
      <c r="F642" s="172" t="s">
        <v>154</v>
      </c>
      <c r="H642" s="173">
        <v>17.399999999999999</v>
      </c>
      <c r="I642" s="174"/>
      <c r="L642" s="170"/>
      <c r="M642" s="175"/>
      <c r="N642" s="176"/>
      <c r="O642" s="176"/>
      <c r="P642" s="176"/>
      <c r="Q642" s="176"/>
      <c r="R642" s="176"/>
      <c r="S642" s="176"/>
      <c r="T642" s="177"/>
      <c r="AT642" s="171" t="s">
        <v>152</v>
      </c>
      <c r="AU642" s="171" t="s">
        <v>151</v>
      </c>
      <c r="AV642" s="14" t="s">
        <v>150</v>
      </c>
      <c r="AW642" s="14" t="s">
        <v>31</v>
      </c>
      <c r="AX642" s="14" t="s">
        <v>83</v>
      </c>
      <c r="AY642" s="171" t="s">
        <v>143</v>
      </c>
    </row>
    <row r="643" spans="1:65" s="2" customFormat="1" ht="24.2" customHeight="1" x14ac:dyDescent="0.2">
      <c r="A643" s="33"/>
      <c r="B643" s="146"/>
      <c r="C643" s="147" t="s">
        <v>759</v>
      </c>
      <c r="D643" s="197" t="s">
        <v>146</v>
      </c>
      <c r="E643" s="148" t="s">
        <v>722</v>
      </c>
      <c r="F643" s="149" t="s">
        <v>723</v>
      </c>
      <c r="G643" s="150" t="s">
        <v>333</v>
      </c>
      <c r="H643" s="151">
        <v>1.7589999999999999</v>
      </c>
      <c r="I643" s="152"/>
      <c r="J643" s="153">
        <f>ROUND(I643*H643,2)</f>
        <v>0</v>
      </c>
      <c r="K643" s="154"/>
      <c r="L643" s="34"/>
      <c r="M643" s="155" t="s">
        <v>1</v>
      </c>
      <c r="N643" s="156" t="s">
        <v>41</v>
      </c>
      <c r="O643" s="59"/>
      <c r="P643" s="157">
        <f>O643*H643</f>
        <v>0</v>
      </c>
      <c r="Q643" s="157">
        <v>0</v>
      </c>
      <c r="R643" s="157">
        <f>Q643*H643</f>
        <v>0</v>
      </c>
      <c r="S643" s="157">
        <v>0</v>
      </c>
      <c r="T643" s="158">
        <f>S643*H643</f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59" t="s">
        <v>182</v>
      </c>
      <c r="AT643" s="159" t="s">
        <v>146</v>
      </c>
      <c r="AU643" s="159" t="s">
        <v>151</v>
      </c>
      <c r="AY643" s="18" t="s">
        <v>143</v>
      </c>
      <c r="BE643" s="160">
        <f>IF(N643="základná",J643,0)</f>
        <v>0</v>
      </c>
      <c r="BF643" s="160">
        <f>IF(N643="znížená",J643,0)</f>
        <v>0</v>
      </c>
      <c r="BG643" s="160">
        <f>IF(N643="zákl. prenesená",J643,0)</f>
        <v>0</v>
      </c>
      <c r="BH643" s="160">
        <f>IF(N643="zníž. prenesená",J643,0)</f>
        <v>0</v>
      </c>
      <c r="BI643" s="160">
        <f>IF(N643="nulová",J643,0)</f>
        <v>0</v>
      </c>
      <c r="BJ643" s="18" t="s">
        <v>151</v>
      </c>
      <c r="BK643" s="160">
        <f>ROUND(I643*H643,2)</f>
        <v>0</v>
      </c>
      <c r="BL643" s="18" t="s">
        <v>182</v>
      </c>
      <c r="BM643" s="159" t="s">
        <v>1724</v>
      </c>
    </row>
    <row r="644" spans="1:65" s="13" customFormat="1" x14ac:dyDescent="0.2">
      <c r="B644" s="161"/>
      <c r="D644" s="162" t="s">
        <v>152</v>
      </c>
      <c r="E644" s="163" t="s">
        <v>1</v>
      </c>
      <c r="F644" s="164" t="s">
        <v>1725</v>
      </c>
      <c r="H644" s="165">
        <v>1.7589999999999999</v>
      </c>
      <c r="I644" s="166"/>
      <c r="L644" s="161"/>
      <c r="M644" s="167"/>
      <c r="N644" s="168"/>
      <c r="O644" s="168"/>
      <c r="P644" s="168"/>
      <c r="Q644" s="168"/>
      <c r="R644" s="168"/>
      <c r="S644" s="168"/>
      <c r="T644" s="169"/>
      <c r="AT644" s="163" t="s">
        <v>152</v>
      </c>
      <c r="AU644" s="163" t="s">
        <v>151</v>
      </c>
      <c r="AV644" s="13" t="s">
        <v>151</v>
      </c>
      <c r="AW644" s="13" t="s">
        <v>31</v>
      </c>
      <c r="AX644" s="13" t="s">
        <v>75</v>
      </c>
      <c r="AY644" s="163" t="s">
        <v>143</v>
      </c>
    </row>
    <row r="645" spans="1:65" s="14" customFormat="1" x14ac:dyDescent="0.2">
      <c r="B645" s="170"/>
      <c r="D645" s="162" t="s">
        <v>152</v>
      </c>
      <c r="E645" s="171" t="s">
        <v>1</v>
      </c>
      <c r="F645" s="172" t="s">
        <v>154</v>
      </c>
      <c r="H645" s="173">
        <v>1.7589999999999999</v>
      </c>
      <c r="I645" s="174"/>
      <c r="L645" s="170"/>
      <c r="M645" s="175"/>
      <c r="N645" s="176"/>
      <c r="O645" s="176"/>
      <c r="P645" s="176"/>
      <c r="Q645" s="176"/>
      <c r="R645" s="176"/>
      <c r="S645" s="176"/>
      <c r="T645" s="177"/>
      <c r="AT645" s="171" t="s">
        <v>152</v>
      </c>
      <c r="AU645" s="171" t="s">
        <v>151</v>
      </c>
      <c r="AV645" s="14" t="s">
        <v>150</v>
      </c>
      <c r="AW645" s="14" t="s">
        <v>31</v>
      </c>
      <c r="AX645" s="14" t="s">
        <v>83</v>
      </c>
      <c r="AY645" s="171" t="s">
        <v>143</v>
      </c>
    </row>
    <row r="646" spans="1:65" s="2" customFormat="1" ht="24.2" customHeight="1" x14ac:dyDescent="0.2">
      <c r="A646" s="33"/>
      <c r="B646" s="146"/>
      <c r="C646" s="147" t="s">
        <v>764</v>
      </c>
      <c r="D646" s="197" t="s">
        <v>146</v>
      </c>
      <c r="E646" s="148" t="s">
        <v>727</v>
      </c>
      <c r="F646" s="149" t="s">
        <v>728</v>
      </c>
      <c r="G646" s="150" t="s">
        <v>178</v>
      </c>
      <c r="H646" s="151">
        <v>5</v>
      </c>
      <c r="I646" s="152"/>
      <c r="J646" s="153">
        <f>ROUND(I646*H646,2)</f>
        <v>0</v>
      </c>
      <c r="K646" s="154"/>
      <c r="L646" s="34"/>
      <c r="M646" s="155" t="s">
        <v>1</v>
      </c>
      <c r="N646" s="156" t="s">
        <v>41</v>
      </c>
      <c r="O646" s="59"/>
      <c r="P646" s="157">
        <f>O646*H646</f>
        <v>0</v>
      </c>
      <c r="Q646" s="157">
        <v>0</v>
      </c>
      <c r="R646" s="157">
        <f>Q646*H646</f>
        <v>0</v>
      </c>
      <c r="S646" s="157">
        <v>0</v>
      </c>
      <c r="T646" s="158">
        <f>S646*H646</f>
        <v>0</v>
      </c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R646" s="159" t="s">
        <v>182</v>
      </c>
      <c r="AT646" s="159" t="s">
        <v>146</v>
      </c>
      <c r="AU646" s="159" t="s">
        <v>151</v>
      </c>
      <c r="AY646" s="18" t="s">
        <v>143</v>
      </c>
      <c r="BE646" s="160">
        <f>IF(N646="základná",J646,0)</f>
        <v>0</v>
      </c>
      <c r="BF646" s="160">
        <f>IF(N646="znížená",J646,0)</f>
        <v>0</v>
      </c>
      <c r="BG646" s="160">
        <f>IF(N646="zákl. prenesená",J646,0)</f>
        <v>0</v>
      </c>
      <c r="BH646" s="160">
        <f>IF(N646="zníž. prenesená",J646,0)</f>
        <v>0</v>
      </c>
      <c r="BI646" s="160">
        <f>IF(N646="nulová",J646,0)</f>
        <v>0</v>
      </c>
      <c r="BJ646" s="18" t="s">
        <v>151</v>
      </c>
      <c r="BK646" s="160">
        <f>ROUND(I646*H646,2)</f>
        <v>0</v>
      </c>
      <c r="BL646" s="18" t="s">
        <v>182</v>
      </c>
      <c r="BM646" s="159" t="s">
        <v>1726</v>
      </c>
    </row>
    <row r="647" spans="1:65" s="13" customFormat="1" x14ac:dyDescent="0.2">
      <c r="B647" s="161"/>
      <c r="D647" s="162" t="s">
        <v>152</v>
      </c>
      <c r="E647" s="163" t="s">
        <v>1</v>
      </c>
      <c r="F647" s="164" t="s">
        <v>165</v>
      </c>
      <c r="H647" s="165">
        <v>5</v>
      </c>
      <c r="I647" s="166"/>
      <c r="L647" s="161"/>
      <c r="M647" s="167"/>
      <c r="N647" s="168"/>
      <c r="O647" s="168"/>
      <c r="P647" s="168"/>
      <c r="Q647" s="168"/>
      <c r="R647" s="168"/>
      <c r="S647" s="168"/>
      <c r="T647" s="169"/>
      <c r="AT647" s="163" t="s">
        <v>152</v>
      </c>
      <c r="AU647" s="163" t="s">
        <v>151</v>
      </c>
      <c r="AV647" s="13" t="s">
        <v>151</v>
      </c>
      <c r="AW647" s="13" t="s">
        <v>31</v>
      </c>
      <c r="AX647" s="13" t="s">
        <v>75</v>
      </c>
      <c r="AY647" s="163" t="s">
        <v>143</v>
      </c>
    </row>
    <row r="648" spans="1:65" s="14" customFormat="1" x14ac:dyDescent="0.2">
      <c r="B648" s="170"/>
      <c r="D648" s="162" t="s">
        <v>152</v>
      </c>
      <c r="E648" s="171" t="s">
        <v>1</v>
      </c>
      <c r="F648" s="172" t="s">
        <v>154</v>
      </c>
      <c r="H648" s="173">
        <v>5</v>
      </c>
      <c r="I648" s="174"/>
      <c r="L648" s="170"/>
      <c r="M648" s="175"/>
      <c r="N648" s="176"/>
      <c r="O648" s="176"/>
      <c r="P648" s="176"/>
      <c r="Q648" s="176"/>
      <c r="R648" s="176"/>
      <c r="S648" s="176"/>
      <c r="T648" s="177"/>
      <c r="AT648" s="171" t="s">
        <v>152</v>
      </c>
      <c r="AU648" s="171" t="s">
        <v>151</v>
      </c>
      <c r="AV648" s="14" t="s">
        <v>150</v>
      </c>
      <c r="AW648" s="14" t="s">
        <v>31</v>
      </c>
      <c r="AX648" s="14" t="s">
        <v>83</v>
      </c>
      <c r="AY648" s="171" t="s">
        <v>143</v>
      </c>
    </row>
    <row r="649" spans="1:65" s="2" customFormat="1" ht="24.2" customHeight="1" x14ac:dyDescent="0.2">
      <c r="A649" s="33"/>
      <c r="B649" s="146"/>
      <c r="C649" s="147" t="s">
        <v>768</v>
      </c>
      <c r="D649" s="197" t="s">
        <v>146</v>
      </c>
      <c r="E649" s="148" t="s">
        <v>731</v>
      </c>
      <c r="F649" s="149" t="s">
        <v>732</v>
      </c>
      <c r="G649" s="150" t="s">
        <v>454</v>
      </c>
      <c r="H649" s="199"/>
      <c r="I649" s="152"/>
      <c r="J649" s="153">
        <f>ROUND(I649*H649,2)</f>
        <v>0</v>
      </c>
      <c r="K649" s="154"/>
      <c r="L649" s="34"/>
      <c r="M649" s="155" t="s">
        <v>1</v>
      </c>
      <c r="N649" s="156" t="s">
        <v>41</v>
      </c>
      <c r="O649" s="59"/>
      <c r="P649" s="157">
        <f>O649*H649</f>
        <v>0</v>
      </c>
      <c r="Q649" s="157">
        <v>0</v>
      </c>
      <c r="R649" s="157">
        <f>Q649*H649</f>
        <v>0</v>
      </c>
      <c r="S649" s="157">
        <v>0</v>
      </c>
      <c r="T649" s="158">
        <f>S649*H649</f>
        <v>0</v>
      </c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R649" s="159" t="s">
        <v>182</v>
      </c>
      <c r="AT649" s="159" t="s">
        <v>146</v>
      </c>
      <c r="AU649" s="159" t="s">
        <v>151</v>
      </c>
      <c r="AY649" s="18" t="s">
        <v>143</v>
      </c>
      <c r="BE649" s="160">
        <f>IF(N649="základná",J649,0)</f>
        <v>0</v>
      </c>
      <c r="BF649" s="160">
        <f>IF(N649="znížená",J649,0)</f>
        <v>0</v>
      </c>
      <c r="BG649" s="160">
        <f>IF(N649="zákl. prenesená",J649,0)</f>
        <v>0</v>
      </c>
      <c r="BH649" s="160">
        <f>IF(N649="zníž. prenesená",J649,0)</f>
        <v>0</v>
      </c>
      <c r="BI649" s="160">
        <f>IF(N649="nulová",J649,0)</f>
        <v>0</v>
      </c>
      <c r="BJ649" s="18" t="s">
        <v>151</v>
      </c>
      <c r="BK649" s="160">
        <f>ROUND(I649*H649,2)</f>
        <v>0</v>
      </c>
      <c r="BL649" s="18" t="s">
        <v>182</v>
      </c>
      <c r="BM649" s="159" t="s">
        <v>1727</v>
      </c>
    </row>
    <row r="650" spans="1:65" s="12" customFormat="1" ht="22.9" customHeight="1" x14ac:dyDescent="0.2">
      <c r="B650" s="134"/>
      <c r="D650" s="135" t="s">
        <v>74</v>
      </c>
      <c r="E650" s="144" t="s">
        <v>734</v>
      </c>
      <c r="F650" s="144" t="s">
        <v>735</v>
      </c>
      <c r="I650" s="137"/>
      <c r="J650" s="145">
        <f>BK650</f>
        <v>0</v>
      </c>
      <c r="L650" s="134"/>
      <c r="M650" s="138"/>
      <c r="N650" s="139"/>
      <c r="O650" s="139"/>
      <c r="P650" s="140">
        <f>SUM(P651:P774)</f>
        <v>0</v>
      </c>
      <c r="Q650" s="139"/>
      <c r="R650" s="140">
        <f>SUM(R651:R774)</f>
        <v>0</v>
      </c>
      <c r="S650" s="139"/>
      <c r="T650" s="141">
        <f>SUM(T651:T774)</f>
        <v>0</v>
      </c>
      <c r="AR650" s="135" t="s">
        <v>151</v>
      </c>
      <c r="AT650" s="142" t="s">
        <v>74</v>
      </c>
      <c r="AU650" s="142" t="s">
        <v>83</v>
      </c>
      <c r="AY650" s="135" t="s">
        <v>143</v>
      </c>
      <c r="BK650" s="143">
        <f>SUM(BK651:BK774)</f>
        <v>0</v>
      </c>
    </row>
    <row r="651" spans="1:65" s="2" customFormat="1" ht="24.2" customHeight="1" x14ac:dyDescent="0.2">
      <c r="A651" s="33"/>
      <c r="B651" s="146"/>
      <c r="C651" s="147" t="s">
        <v>772</v>
      </c>
      <c r="D651" s="197" t="s">
        <v>146</v>
      </c>
      <c r="E651" s="148" t="s">
        <v>737</v>
      </c>
      <c r="F651" s="149" t="s">
        <v>738</v>
      </c>
      <c r="G651" s="150" t="s">
        <v>314</v>
      </c>
      <c r="H651" s="151">
        <v>20</v>
      </c>
      <c r="I651" s="152"/>
      <c r="J651" s="153">
        <f>ROUND(I651*H651,2)</f>
        <v>0</v>
      </c>
      <c r="K651" s="154"/>
      <c r="L651" s="34"/>
      <c r="M651" s="155" t="s">
        <v>1</v>
      </c>
      <c r="N651" s="156" t="s">
        <v>41</v>
      </c>
      <c r="O651" s="59"/>
      <c r="P651" s="157">
        <f>O651*H651</f>
        <v>0</v>
      </c>
      <c r="Q651" s="157">
        <v>0</v>
      </c>
      <c r="R651" s="157">
        <f>Q651*H651</f>
        <v>0</v>
      </c>
      <c r="S651" s="157">
        <v>0</v>
      </c>
      <c r="T651" s="158">
        <f>S651*H651</f>
        <v>0</v>
      </c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R651" s="159" t="s">
        <v>182</v>
      </c>
      <c r="AT651" s="159" t="s">
        <v>146</v>
      </c>
      <c r="AU651" s="159" t="s">
        <v>151</v>
      </c>
      <c r="AY651" s="18" t="s">
        <v>143</v>
      </c>
      <c r="BE651" s="160">
        <f>IF(N651="základná",J651,0)</f>
        <v>0</v>
      </c>
      <c r="BF651" s="160">
        <f>IF(N651="znížená",J651,0)</f>
        <v>0</v>
      </c>
      <c r="BG651" s="160">
        <f>IF(N651="zákl. prenesená",J651,0)</f>
        <v>0</v>
      </c>
      <c r="BH651" s="160">
        <f>IF(N651="zníž. prenesená",J651,0)</f>
        <v>0</v>
      </c>
      <c r="BI651" s="160">
        <f>IF(N651="nulová",J651,0)</f>
        <v>0</v>
      </c>
      <c r="BJ651" s="18" t="s">
        <v>151</v>
      </c>
      <c r="BK651" s="160">
        <f>ROUND(I651*H651,2)</f>
        <v>0</v>
      </c>
      <c r="BL651" s="18" t="s">
        <v>182</v>
      </c>
      <c r="BM651" s="159" t="s">
        <v>1728</v>
      </c>
    </row>
    <row r="652" spans="1:65" s="2" customFormat="1" ht="24.2" customHeight="1" x14ac:dyDescent="0.2">
      <c r="A652" s="33"/>
      <c r="B652" s="146"/>
      <c r="C652" s="147" t="s">
        <v>479</v>
      </c>
      <c r="D652" s="197" t="s">
        <v>146</v>
      </c>
      <c r="E652" s="148" t="s">
        <v>741</v>
      </c>
      <c r="F652" s="149" t="s">
        <v>742</v>
      </c>
      <c r="G652" s="150" t="s">
        <v>314</v>
      </c>
      <c r="H652" s="151">
        <v>150</v>
      </c>
      <c r="I652" s="152"/>
      <c r="J652" s="153">
        <f>ROUND(I652*H652,2)</f>
        <v>0</v>
      </c>
      <c r="K652" s="154"/>
      <c r="L652" s="34"/>
      <c r="M652" s="155" t="s">
        <v>1</v>
      </c>
      <c r="N652" s="156" t="s">
        <v>41</v>
      </c>
      <c r="O652" s="59"/>
      <c r="P652" s="157">
        <f>O652*H652</f>
        <v>0</v>
      </c>
      <c r="Q652" s="157">
        <v>0</v>
      </c>
      <c r="R652" s="157">
        <f>Q652*H652</f>
        <v>0</v>
      </c>
      <c r="S652" s="157">
        <v>0</v>
      </c>
      <c r="T652" s="158">
        <f>S652*H652</f>
        <v>0</v>
      </c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R652" s="159" t="s">
        <v>182</v>
      </c>
      <c r="AT652" s="159" t="s">
        <v>146</v>
      </c>
      <c r="AU652" s="159" t="s">
        <v>151</v>
      </c>
      <c r="AY652" s="18" t="s">
        <v>143</v>
      </c>
      <c r="BE652" s="160">
        <f>IF(N652="základná",J652,0)</f>
        <v>0</v>
      </c>
      <c r="BF652" s="160">
        <f>IF(N652="znížená",J652,0)</f>
        <v>0</v>
      </c>
      <c r="BG652" s="160">
        <f>IF(N652="zákl. prenesená",J652,0)</f>
        <v>0</v>
      </c>
      <c r="BH652" s="160">
        <f>IF(N652="zníž. prenesená",J652,0)</f>
        <v>0</v>
      </c>
      <c r="BI652" s="160">
        <f>IF(N652="nulová",J652,0)</f>
        <v>0</v>
      </c>
      <c r="BJ652" s="18" t="s">
        <v>151</v>
      </c>
      <c r="BK652" s="160">
        <f>ROUND(I652*H652,2)</f>
        <v>0</v>
      </c>
      <c r="BL652" s="18" t="s">
        <v>182</v>
      </c>
      <c r="BM652" s="159" t="s">
        <v>1729</v>
      </c>
    </row>
    <row r="653" spans="1:65" s="2" customFormat="1" ht="24.2" customHeight="1" x14ac:dyDescent="0.2">
      <c r="A653" s="33"/>
      <c r="B653" s="146"/>
      <c r="C653" s="147" t="s">
        <v>780</v>
      </c>
      <c r="D653" s="197" t="s">
        <v>146</v>
      </c>
      <c r="E653" s="148" t="s">
        <v>745</v>
      </c>
      <c r="F653" s="149" t="s">
        <v>746</v>
      </c>
      <c r="G653" s="150" t="s">
        <v>314</v>
      </c>
      <c r="H653" s="151">
        <v>36.871000000000002</v>
      </c>
      <c r="I653" s="152"/>
      <c r="J653" s="153">
        <f>ROUND(I653*H653,2)</f>
        <v>0</v>
      </c>
      <c r="K653" s="154"/>
      <c r="L653" s="34"/>
      <c r="M653" s="155" t="s">
        <v>1</v>
      </c>
      <c r="N653" s="156" t="s">
        <v>41</v>
      </c>
      <c r="O653" s="59"/>
      <c r="P653" s="157">
        <f>O653*H653</f>
        <v>0</v>
      </c>
      <c r="Q653" s="157">
        <v>0</v>
      </c>
      <c r="R653" s="157">
        <f>Q653*H653</f>
        <v>0</v>
      </c>
      <c r="S653" s="157">
        <v>0</v>
      </c>
      <c r="T653" s="158">
        <f>S653*H653</f>
        <v>0</v>
      </c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R653" s="159" t="s">
        <v>182</v>
      </c>
      <c r="AT653" s="159" t="s">
        <v>146</v>
      </c>
      <c r="AU653" s="159" t="s">
        <v>151</v>
      </c>
      <c r="AY653" s="18" t="s">
        <v>143</v>
      </c>
      <c r="BE653" s="160">
        <f>IF(N653="základná",J653,0)</f>
        <v>0</v>
      </c>
      <c r="BF653" s="160">
        <f>IF(N653="znížená",J653,0)</f>
        <v>0</v>
      </c>
      <c r="BG653" s="160">
        <f>IF(N653="zákl. prenesená",J653,0)</f>
        <v>0</v>
      </c>
      <c r="BH653" s="160">
        <f>IF(N653="zníž. prenesená",J653,0)</f>
        <v>0</v>
      </c>
      <c r="BI653" s="160">
        <f>IF(N653="nulová",J653,0)</f>
        <v>0</v>
      </c>
      <c r="BJ653" s="18" t="s">
        <v>151</v>
      </c>
      <c r="BK653" s="160">
        <f>ROUND(I653*H653,2)</f>
        <v>0</v>
      </c>
      <c r="BL653" s="18" t="s">
        <v>182</v>
      </c>
      <c r="BM653" s="159" t="s">
        <v>1730</v>
      </c>
    </row>
    <row r="654" spans="1:65" s="13" customFormat="1" x14ac:dyDescent="0.2">
      <c r="B654" s="161"/>
      <c r="D654" s="162" t="s">
        <v>152</v>
      </c>
      <c r="E654" s="163" t="s">
        <v>1</v>
      </c>
      <c r="F654" s="164" t="s">
        <v>1731</v>
      </c>
      <c r="H654" s="165">
        <v>36.871000000000002</v>
      </c>
      <c r="I654" s="166"/>
      <c r="L654" s="161"/>
      <c r="M654" s="167"/>
      <c r="N654" s="168"/>
      <c r="O654" s="168"/>
      <c r="P654" s="168"/>
      <c r="Q654" s="168"/>
      <c r="R654" s="168"/>
      <c r="S654" s="168"/>
      <c r="T654" s="169"/>
      <c r="AT654" s="163" t="s">
        <v>152</v>
      </c>
      <c r="AU654" s="163" t="s">
        <v>151</v>
      </c>
      <c r="AV654" s="13" t="s">
        <v>151</v>
      </c>
      <c r="AW654" s="13" t="s">
        <v>31</v>
      </c>
      <c r="AX654" s="13" t="s">
        <v>75</v>
      </c>
      <c r="AY654" s="163" t="s">
        <v>143</v>
      </c>
    </row>
    <row r="655" spans="1:65" s="14" customFormat="1" x14ac:dyDescent="0.2">
      <c r="B655" s="170"/>
      <c r="D655" s="162" t="s">
        <v>152</v>
      </c>
      <c r="E655" s="171" t="s">
        <v>1</v>
      </c>
      <c r="F655" s="172" t="s">
        <v>154</v>
      </c>
      <c r="H655" s="173">
        <v>36.871000000000002</v>
      </c>
      <c r="I655" s="174"/>
      <c r="L655" s="170"/>
      <c r="M655" s="175"/>
      <c r="N655" s="176"/>
      <c r="O655" s="176"/>
      <c r="P655" s="176"/>
      <c r="Q655" s="176"/>
      <c r="R655" s="176"/>
      <c r="S655" s="176"/>
      <c r="T655" s="177"/>
      <c r="AT655" s="171" t="s">
        <v>152</v>
      </c>
      <c r="AU655" s="171" t="s">
        <v>151</v>
      </c>
      <c r="AV655" s="14" t="s">
        <v>150</v>
      </c>
      <c r="AW655" s="14" t="s">
        <v>31</v>
      </c>
      <c r="AX655" s="14" t="s">
        <v>83</v>
      </c>
      <c r="AY655" s="171" t="s">
        <v>143</v>
      </c>
    </row>
    <row r="656" spans="1:65" s="2" customFormat="1" ht="24.2" customHeight="1" x14ac:dyDescent="0.2">
      <c r="A656" s="33"/>
      <c r="B656" s="146"/>
      <c r="C656" s="147" t="s">
        <v>784</v>
      </c>
      <c r="D656" s="197" t="s">
        <v>146</v>
      </c>
      <c r="E656" s="148" t="s">
        <v>750</v>
      </c>
      <c r="F656" s="149" t="s">
        <v>751</v>
      </c>
      <c r="G656" s="150" t="s">
        <v>314</v>
      </c>
      <c r="H656" s="151">
        <v>107.114</v>
      </c>
      <c r="I656" s="152"/>
      <c r="J656" s="153">
        <f>ROUND(I656*H656,2)</f>
        <v>0</v>
      </c>
      <c r="K656" s="154"/>
      <c r="L656" s="34"/>
      <c r="M656" s="155" t="s">
        <v>1</v>
      </c>
      <c r="N656" s="156" t="s">
        <v>41</v>
      </c>
      <c r="O656" s="59"/>
      <c r="P656" s="157">
        <f>O656*H656</f>
        <v>0</v>
      </c>
      <c r="Q656" s="157">
        <v>0</v>
      </c>
      <c r="R656" s="157">
        <f>Q656*H656</f>
        <v>0</v>
      </c>
      <c r="S656" s="157">
        <v>0</v>
      </c>
      <c r="T656" s="158">
        <f>S656*H656</f>
        <v>0</v>
      </c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R656" s="159" t="s">
        <v>182</v>
      </c>
      <c r="AT656" s="159" t="s">
        <v>146</v>
      </c>
      <c r="AU656" s="159" t="s">
        <v>151</v>
      </c>
      <c r="AY656" s="18" t="s">
        <v>143</v>
      </c>
      <c r="BE656" s="160">
        <f>IF(N656="základná",J656,0)</f>
        <v>0</v>
      </c>
      <c r="BF656" s="160">
        <f>IF(N656="znížená",J656,0)</f>
        <v>0</v>
      </c>
      <c r="BG656" s="160">
        <f>IF(N656="zákl. prenesená",J656,0)</f>
        <v>0</v>
      </c>
      <c r="BH656" s="160">
        <f>IF(N656="zníž. prenesená",J656,0)</f>
        <v>0</v>
      </c>
      <c r="BI656" s="160">
        <f>IF(N656="nulová",J656,0)</f>
        <v>0</v>
      </c>
      <c r="BJ656" s="18" t="s">
        <v>151</v>
      </c>
      <c r="BK656" s="160">
        <f>ROUND(I656*H656,2)</f>
        <v>0</v>
      </c>
      <c r="BL656" s="18" t="s">
        <v>182</v>
      </c>
      <c r="BM656" s="159" t="s">
        <v>1732</v>
      </c>
    </row>
    <row r="657" spans="1:65" s="13" customFormat="1" x14ac:dyDescent="0.2">
      <c r="B657" s="161"/>
      <c r="D657" s="162" t="s">
        <v>152</v>
      </c>
      <c r="E657" s="163" t="s">
        <v>1</v>
      </c>
      <c r="F657" s="164" t="s">
        <v>1733</v>
      </c>
      <c r="H657" s="165">
        <v>107.114</v>
      </c>
      <c r="I657" s="166"/>
      <c r="L657" s="161"/>
      <c r="M657" s="167"/>
      <c r="N657" s="168"/>
      <c r="O657" s="168"/>
      <c r="P657" s="168"/>
      <c r="Q657" s="168"/>
      <c r="R657" s="168"/>
      <c r="S657" s="168"/>
      <c r="T657" s="169"/>
      <c r="AT657" s="163" t="s">
        <v>152</v>
      </c>
      <c r="AU657" s="163" t="s">
        <v>151</v>
      </c>
      <c r="AV657" s="13" t="s">
        <v>151</v>
      </c>
      <c r="AW657" s="13" t="s">
        <v>31</v>
      </c>
      <c r="AX657" s="13" t="s">
        <v>75</v>
      </c>
      <c r="AY657" s="163" t="s">
        <v>143</v>
      </c>
    </row>
    <row r="658" spans="1:65" s="14" customFormat="1" x14ac:dyDescent="0.2">
      <c r="B658" s="170"/>
      <c r="D658" s="162" t="s">
        <v>152</v>
      </c>
      <c r="E658" s="171" t="s">
        <v>1</v>
      </c>
      <c r="F658" s="172" t="s">
        <v>154</v>
      </c>
      <c r="H658" s="173">
        <v>107.114</v>
      </c>
      <c r="I658" s="174"/>
      <c r="L658" s="170"/>
      <c r="M658" s="175"/>
      <c r="N658" s="176"/>
      <c r="O658" s="176"/>
      <c r="P658" s="176"/>
      <c r="Q658" s="176"/>
      <c r="R658" s="176"/>
      <c r="S658" s="176"/>
      <c r="T658" s="177"/>
      <c r="AT658" s="171" t="s">
        <v>152</v>
      </c>
      <c r="AU658" s="171" t="s">
        <v>151</v>
      </c>
      <c r="AV658" s="14" t="s">
        <v>150</v>
      </c>
      <c r="AW658" s="14" t="s">
        <v>31</v>
      </c>
      <c r="AX658" s="14" t="s">
        <v>83</v>
      </c>
      <c r="AY658" s="171" t="s">
        <v>143</v>
      </c>
    </row>
    <row r="659" spans="1:65" s="2" customFormat="1" ht="24.2" customHeight="1" x14ac:dyDescent="0.2">
      <c r="A659" s="33"/>
      <c r="B659" s="146"/>
      <c r="C659" s="147" t="s">
        <v>788</v>
      </c>
      <c r="D659" s="197" t="s">
        <v>146</v>
      </c>
      <c r="E659" s="148" t="s">
        <v>755</v>
      </c>
      <c r="F659" s="149" t="s">
        <v>756</v>
      </c>
      <c r="G659" s="150" t="s">
        <v>314</v>
      </c>
      <c r="H659" s="151">
        <v>37.375</v>
      </c>
      <c r="I659" s="152"/>
      <c r="J659" s="153">
        <f>ROUND(I659*H659,2)</f>
        <v>0</v>
      </c>
      <c r="K659" s="154"/>
      <c r="L659" s="34"/>
      <c r="M659" s="155" t="s">
        <v>1</v>
      </c>
      <c r="N659" s="156" t="s">
        <v>41</v>
      </c>
      <c r="O659" s="59"/>
      <c r="P659" s="157">
        <f>O659*H659</f>
        <v>0</v>
      </c>
      <c r="Q659" s="157">
        <v>0</v>
      </c>
      <c r="R659" s="157">
        <f>Q659*H659</f>
        <v>0</v>
      </c>
      <c r="S659" s="157">
        <v>0</v>
      </c>
      <c r="T659" s="158">
        <f>S659*H659</f>
        <v>0</v>
      </c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R659" s="159" t="s">
        <v>182</v>
      </c>
      <c r="AT659" s="159" t="s">
        <v>146</v>
      </c>
      <c r="AU659" s="159" t="s">
        <v>151</v>
      </c>
      <c r="AY659" s="18" t="s">
        <v>143</v>
      </c>
      <c r="BE659" s="160">
        <f>IF(N659="základná",J659,0)</f>
        <v>0</v>
      </c>
      <c r="BF659" s="160">
        <f>IF(N659="znížená",J659,0)</f>
        <v>0</v>
      </c>
      <c r="BG659" s="160">
        <f>IF(N659="zákl. prenesená",J659,0)</f>
        <v>0</v>
      </c>
      <c r="BH659" s="160">
        <f>IF(N659="zníž. prenesená",J659,0)</f>
        <v>0</v>
      </c>
      <c r="BI659" s="160">
        <f>IF(N659="nulová",J659,0)</f>
        <v>0</v>
      </c>
      <c r="BJ659" s="18" t="s">
        <v>151</v>
      </c>
      <c r="BK659" s="160">
        <f>ROUND(I659*H659,2)</f>
        <v>0</v>
      </c>
      <c r="BL659" s="18" t="s">
        <v>182</v>
      </c>
      <c r="BM659" s="159" t="s">
        <v>1734</v>
      </c>
    </row>
    <row r="660" spans="1:65" s="13" customFormat="1" x14ac:dyDescent="0.2">
      <c r="B660" s="161"/>
      <c r="D660" s="162" t="s">
        <v>152</v>
      </c>
      <c r="E660" s="163" t="s">
        <v>1</v>
      </c>
      <c r="F660" s="164" t="s">
        <v>1735</v>
      </c>
      <c r="H660" s="165">
        <v>37.375</v>
      </c>
      <c r="I660" s="166"/>
      <c r="L660" s="161"/>
      <c r="M660" s="167"/>
      <c r="N660" s="168"/>
      <c r="O660" s="168"/>
      <c r="P660" s="168"/>
      <c r="Q660" s="168"/>
      <c r="R660" s="168"/>
      <c r="S660" s="168"/>
      <c r="T660" s="169"/>
      <c r="AT660" s="163" t="s">
        <v>152</v>
      </c>
      <c r="AU660" s="163" t="s">
        <v>151</v>
      </c>
      <c r="AV660" s="13" t="s">
        <v>151</v>
      </c>
      <c r="AW660" s="13" t="s">
        <v>31</v>
      </c>
      <c r="AX660" s="13" t="s">
        <v>75</v>
      </c>
      <c r="AY660" s="163" t="s">
        <v>143</v>
      </c>
    </row>
    <row r="661" spans="1:65" s="14" customFormat="1" x14ac:dyDescent="0.2">
      <c r="B661" s="170"/>
      <c r="D661" s="162" t="s">
        <v>152</v>
      </c>
      <c r="E661" s="171" t="s">
        <v>1</v>
      </c>
      <c r="F661" s="172" t="s">
        <v>154</v>
      </c>
      <c r="H661" s="173">
        <v>37.375</v>
      </c>
      <c r="I661" s="174"/>
      <c r="L661" s="170"/>
      <c r="M661" s="175"/>
      <c r="N661" s="176"/>
      <c r="O661" s="176"/>
      <c r="P661" s="176"/>
      <c r="Q661" s="176"/>
      <c r="R661" s="176"/>
      <c r="S661" s="176"/>
      <c r="T661" s="177"/>
      <c r="AT661" s="171" t="s">
        <v>152</v>
      </c>
      <c r="AU661" s="171" t="s">
        <v>151</v>
      </c>
      <c r="AV661" s="14" t="s">
        <v>150</v>
      </c>
      <c r="AW661" s="14" t="s">
        <v>31</v>
      </c>
      <c r="AX661" s="14" t="s">
        <v>83</v>
      </c>
      <c r="AY661" s="171" t="s">
        <v>143</v>
      </c>
    </row>
    <row r="662" spans="1:65" s="2" customFormat="1" ht="24.2" customHeight="1" x14ac:dyDescent="0.2">
      <c r="A662" s="33"/>
      <c r="B662" s="146"/>
      <c r="C662" s="147" t="s">
        <v>488</v>
      </c>
      <c r="D662" s="197" t="s">
        <v>146</v>
      </c>
      <c r="E662" s="148" t="s">
        <v>760</v>
      </c>
      <c r="F662" s="149" t="s">
        <v>761</v>
      </c>
      <c r="G662" s="150" t="s">
        <v>314</v>
      </c>
      <c r="H662" s="151">
        <v>47.7</v>
      </c>
      <c r="I662" s="152"/>
      <c r="J662" s="153">
        <f>ROUND(I662*H662,2)</f>
        <v>0</v>
      </c>
      <c r="K662" s="154"/>
      <c r="L662" s="34"/>
      <c r="M662" s="155" t="s">
        <v>1</v>
      </c>
      <c r="N662" s="156" t="s">
        <v>41</v>
      </c>
      <c r="O662" s="59"/>
      <c r="P662" s="157">
        <f>O662*H662</f>
        <v>0</v>
      </c>
      <c r="Q662" s="157">
        <v>0</v>
      </c>
      <c r="R662" s="157">
        <f>Q662*H662</f>
        <v>0</v>
      </c>
      <c r="S662" s="157">
        <v>0</v>
      </c>
      <c r="T662" s="158">
        <f>S662*H662</f>
        <v>0</v>
      </c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R662" s="159" t="s">
        <v>182</v>
      </c>
      <c r="AT662" s="159" t="s">
        <v>146</v>
      </c>
      <c r="AU662" s="159" t="s">
        <v>151</v>
      </c>
      <c r="AY662" s="18" t="s">
        <v>143</v>
      </c>
      <c r="BE662" s="160">
        <f>IF(N662="základná",J662,0)</f>
        <v>0</v>
      </c>
      <c r="BF662" s="160">
        <f>IF(N662="znížená",J662,0)</f>
        <v>0</v>
      </c>
      <c r="BG662" s="160">
        <f>IF(N662="zákl. prenesená",J662,0)</f>
        <v>0</v>
      </c>
      <c r="BH662" s="160">
        <f>IF(N662="zníž. prenesená",J662,0)</f>
        <v>0</v>
      </c>
      <c r="BI662" s="160">
        <f>IF(N662="nulová",J662,0)</f>
        <v>0</v>
      </c>
      <c r="BJ662" s="18" t="s">
        <v>151</v>
      </c>
      <c r="BK662" s="160">
        <f>ROUND(I662*H662,2)</f>
        <v>0</v>
      </c>
      <c r="BL662" s="18" t="s">
        <v>182</v>
      </c>
      <c r="BM662" s="159" t="s">
        <v>1736</v>
      </c>
    </row>
    <row r="663" spans="1:65" s="13" customFormat="1" x14ac:dyDescent="0.2">
      <c r="B663" s="161"/>
      <c r="D663" s="162" t="s">
        <v>152</v>
      </c>
      <c r="E663" s="163" t="s">
        <v>1</v>
      </c>
      <c r="F663" s="164" t="s">
        <v>1737</v>
      </c>
      <c r="H663" s="165">
        <v>47.7</v>
      </c>
      <c r="I663" s="166"/>
      <c r="L663" s="161"/>
      <c r="M663" s="167"/>
      <c r="N663" s="168"/>
      <c r="O663" s="168"/>
      <c r="P663" s="168"/>
      <c r="Q663" s="168"/>
      <c r="R663" s="168"/>
      <c r="S663" s="168"/>
      <c r="T663" s="169"/>
      <c r="AT663" s="163" t="s">
        <v>152</v>
      </c>
      <c r="AU663" s="163" t="s">
        <v>151</v>
      </c>
      <c r="AV663" s="13" t="s">
        <v>151</v>
      </c>
      <c r="AW663" s="13" t="s">
        <v>31</v>
      </c>
      <c r="AX663" s="13" t="s">
        <v>75</v>
      </c>
      <c r="AY663" s="163" t="s">
        <v>143</v>
      </c>
    </row>
    <row r="664" spans="1:65" s="14" customFormat="1" x14ac:dyDescent="0.2">
      <c r="B664" s="170"/>
      <c r="D664" s="162" t="s">
        <v>152</v>
      </c>
      <c r="E664" s="171" t="s">
        <v>1</v>
      </c>
      <c r="F664" s="172" t="s">
        <v>154</v>
      </c>
      <c r="H664" s="173">
        <v>47.7</v>
      </c>
      <c r="I664" s="174"/>
      <c r="L664" s="170"/>
      <c r="M664" s="175"/>
      <c r="N664" s="176"/>
      <c r="O664" s="176"/>
      <c r="P664" s="176"/>
      <c r="Q664" s="176"/>
      <c r="R664" s="176"/>
      <c r="S664" s="176"/>
      <c r="T664" s="177"/>
      <c r="AT664" s="171" t="s">
        <v>152</v>
      </c>
      <c r="AU664" s="171" t="s">
        <v>151</v>
      </c>
      <c r="AV664" s="14" t="s">
        <v>150</v>
      </c>
      <c r="AW664" s="14" t="s">
        <v>31</v>
      </c>
      <c r="AX664" s="14" t="s">
        <v>83</v>
      </c>
      <c r="AY664" s="171" t="s">
        <v>143</v>
      </c>
    </row>
    <row r="665" spans="1:65" s="2" customFormat="1" ht="24.2" customHeight="1" x14ac:dyDescent="0.2">
      <c r="A665" s="33"/>
      <c r="B665" s="146"/>
      <c r="C665" s="147" t="s">
        <v>796</v>
      </c>
      <c r="D665" s="197" t="s">
        <v>146</v>
      </c>
      <c r="E665" s="148" t="s">
        <v>765</v>
      </c>
      <c r="F665" s="149" t="s">
        <v>766</v>
      </c>
      <c r="G665" s="150" t="s">
        <v>314</v>
      </c>
      <c r="H665" s="151">
        <v>26.4</v>
      </c>
      <c r="I665" s="152"/>
      <c r="J665" s="153">
        <f>ROUND(I665*H665,2)</f>
        <v>0</v>
      </c>
      <c r="K665" s="154"/>
      <c r="L665" s="34"/>
      <c r="M665" s="155" t="s">
        <v>1</v>
      </c>
      <c r="N665" s="156" t="s">
        <v>41</v>
      </c>
      <c r="O665" s="59"/>
      <c r="P665" s="157">
        <f>O665*H665</f>
        <v>0</v>
      </c>
      <c r="Q665" s="157">
        <v>0</v>
      </c>
      <c r="R665" s="157">
        <f>Q665*H665</f>
        <v>0</v>
      </c>
      <c r="S665" s="157">
        <v>0</v>
      </c>
      <c r="T665" s="158">
        <f>S665*H665</f>
        <v>0</v>
      </c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R665" s="159" t="s">
        <v>182</v>
      </c>
      <c r="AT665" s="159" t="s">
        <v>146</v>
      </c>
      <c r="AU665" s="159" t="s">
        <v>151</v>
      </c>
      <c r="AY665" s="18" t="s">
        <v>143</v>
      </c>
      <c r="BE665" s="160">
        <f>IF(N665="základná",J665,0)</f>
        <v>0</v>
      </c>
      <c r="BF665" s="160">
        <f>IF(N665="znížená",J665,0)</f>
        <v>0</v>
      </c>
      <c r="BG665" s="160">
        <f>IF(N665="zákl. prenesená",J665,0)</f>
        <v>0</v>
      </c>
      <c r="BH665" s="160">
        <f>IF(N665="zníž. prenesená",J665,0)</f>
        <v>0</v>
      </c>
      <c r="BI665" s="160">
        <f>IF(N665="nulová",J665,0)</f>
        <v>0</v>
      </c>
      <c r="BJ665" s="18" t="s">
        <v>151</v>
      </c>
      <c r="BK665" s="160">
        <f>ROUND(I665*H665,2)</f>
        <v>0</v>
      </c>
      <c r="BL665" s="18" t="s">
        <v>182</v>
      </c>
      <c r="BM665" s="159" t="s">
        <v>1738</v>
      </c>
    </row>
    <row r="666" spans="1:65" s="2" customFormat="1" ht="24.2" customHeight="1" x14ac:dyDescent="0.2">
      <c r="A666" s="33"/>
      <c r="B666" s="146"/>
      <c r="C666" s="147" t="s">
        <v>800</v>
      </c>
      <c r="D666" s="197" t="s">
        <v>146</v>
      </c>
      <c r="E666" s="148" t="s">
        <v>769</v>
      </c>
      <c r="F666" s="149" t="s">
        <v>770</v>
      </c>
      <c r="G666" s="150" t="s">
        <v>178</v>
      </c>
      <c r="H666" s="151">
        <v>24</v>
      </c>
      <c r="I666" s="152"/>
      <c r="J666" s="153">
        <f>ROUND(I666*H666,2)</f>
        <v>0</v>
      </c>
      <c r="K666" s="154"/>
      <c r="L666" s="34"/>
      <c r="M666" s="155" t="s">
        <v>1</v>
      </c>
      <c r="N666" s="156" t="s">
        <v>41</v>
      </c>
      <c r="O666" s="59"/>
      <c r="P666" s="157">
        <f>O666*H666</f>
        <v>0</v>
      </c>
      <c r="Q666" s="157">
        <v>0</v>
      </c>
      <c r="R666" s="157">
        <f>Q666*H666</f>
        <v>0</v>
      </c>
      <c r="S666" s="157">
        <v>0</v>
      </c>
      <c r="T666" s="158">
        <f>S666*H666</f>
        <v>0</v>
      </c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R666" s="159" t="s">
        <v>182</v>
      </c>
      <c r="AT666" s="159" t="s">
        <v>146</v>
      </c>
      <c r="AU666" s="159" t="s">
        <v>151</v>
      </c>
      <c r="AY666" s="18" t="s">
        <v>143</v>
      </c>
      <c r="BE666" s="160">
        <f>IF(N666="základná",J666,0)</f>
        <v>0</v>
      </c>
      <c r="BF666" s="160">
        <f>IF(N666="znížená",J666,0)</f>
        <v>0</v>
      </c>
      <c r="BG666" s="160">
        <f>IF(N666="zákl. prenesená",J666,0)</f>
        <v>0</v>
      </c>
      <c r="BH666" s="160">
        <f>IF(N666="zníž. prenesená",J666,0)</f>
        <v>0</v>
      </c>
      <c r="BI666" s="160">
        <f>IF(N666="nulová",J666,0)</f>
        <v>0</v>
      </c>
      <c r="BJ666" s="18" t="s">
        <v>151</v>
      </c>
      <c r="BK666" s="160">
        <f>ROUND(I666*H666,2)</f>
        <v>0</v>
      </c>
      <c r="BL666" s="18" t="s">
        <v>182</v>
      </c>
      <c r="BM666" s="159" t="s">
        <v>1739</v>
      </c>
    </row>
    <row r="667" spans="1:65" s="13" customFormat="1" x14ac:dyDescent="0.2">
      <c r="B667" s="161"/>
      <c r="D667" s="162" t="s">
        <v>152</v>
      </c>
      <c r="E667" s="163" t="s">
        <v>1</v>
      </c>
      <c r="F667" s="164" t="s">
        <v>1740</v>
      </c>
      <c r="H667" s="165">
        <v>24</v>
      </c>
      <c r="I667" s="166"/>
      <c r="L667" s="161"/>
      <c r="M667" s="167"/>
      <c r="N667" s="168"/>
      <c r="O667" s="168"/>
      <c r="P667" s="168"/>
      <c r="Q667" s="168"/>
      <c r="R667" s="168"/>
      <c r="S667" s="168"/>
      <c r="T667" s="169"/>
      <c r="AT667" s="163" t="s">
        <v>152</v>
      </c>
      <c r="AU667" s="163" t="s">
        <v>151</v>
      </c>
      <c r="AV667" s="13" t="s">
        <v>151</v>
      </c>
      <c r="AW667" s="13" t="s">
        <v>31</v>
      </c>
      <c r="AX667" s="13" t="s">
        <v>75</v>
      </c>
      <c r="AY667" s="163" t="s">
        <v>143</v>
      </c>
    </row>
    <row r="668" spans="1:65" s="14" customFormat="1" x14ac:dyDescent="0.2">
      <c r="B668" s="170"/>
      <c r="D668" s="162" t="s">
        <v>152</v>
      </c>
      <c r="E668" s="171" t="s">
        <v>1</v>
      </c>
      <c r="F668" s="172" t="s">
        <v>154</v>
      </c>
      <c r="H668" s="173">
        <v>24</v>
      </c>
      <c r="I668" s="174"/>
      <c r="L668" s="170"/>
      <c r="M668" s="175"/>
      <c r="N668" s="176"/>
      <c r="O668" s="176"/>
      <c r="P668" s="176"/>
      <c r="Q668" s="176"/>
      <c r="R668" s="176"/>
      <c r="S668" s="176"/>
      <c r="T668" s="177"/>
      <c r="AT668" s="171" t="s">
        <v>152</v>
      </c>
      <c r="AU668" s="171" t="s">
        <v>151</v>
      </c>
      <c r="AV668" s="14" t="s">
        <v>150</v>
      </c>
      <c r="AW668" s="14" t="s">
        <v>31</v>
      </c>
      <c r="AX668" s="14" t="s">
        <v>83</v>
      </c>
      <c r="AY668" s="171" t="s">
        <v>143</v>
      </c>
    </row>
    <row r="669" spans="1:65" s="2" customFormat="1" ht="24.2" customHeight="1" x14ac:dyDescent="0.2">
      <c r="A669" s="33"/>
      <c r="B669" s="146"/>
      <c r="C669" s="178" t="s">
        <v>804</v>
      </c>
      <c r="D669" s="198" t="s">
        <v>215</v>
      </c>
      <c r="E669" s="179" t="s">
        <v>773</v>
      </c>
      <c r="F669" s="180" t="s">
        <v>774</v>
      </c>
      <c r="G669" s="181" t="s">
        <v>178</v>
      </c>
      <c r="H669" s="182">
        <v>24</v>
      </c>
      <c r="I669" s="183"/>
      <c r="J669" s="184">
        <f>ROUND(I669*H669,2)</f>
        <v>0</v>
      </c>
      <c r="K669" s="185"/>
      <c r="L669" s="186"/>
      <c r="M669" s="187" t="s">
        <v>1</v>
      </c>
      <c r="N669" s="188" t="s">
        <v>41</v>
      </c>
      <c r="O669" s="59"/>
      <c r="P669" s="157">
        <f>O669*H669</f>
        <v>0</v>
      </c>
      <c r="Q669" s="157">
        <v>0</v>
      </c>
      <c r="R669" s="157">
        <f>Q669*H669</f>
        <v>0</v>
      </c>
      <c r="S669" s="157">
        <v>0</v>
      </c>
      <c r="T669" s="158">
        <f>S669*H669</f>
        <v>0</v>
      </c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R669" s="159" t="s">
        <v>210</v>
      </c>
      <c r="AT669" s="159" t="s">
        <v>215</v>
      </c>
      <c r="AU669" s="159" t="s">
        <v>151</v>
      </c>
      <c r="AY669" s="18" t="s">
        <v>143</v>
      </c>
      <c r="BE669" s="160">
        <f>IF(N669="základná",J669,0)</f>
        <v>0</v>
      </c>
      <c r="BF669" s="160">
        <f>IF(N669="znížená",J669,0)</f>
        <v>0</v>
      </c>
      <c r="BG669" s="160">
        <f>IF(N669="zákl. prenesená",J669,0)</f>
        <v>0</v>
      </c>
      <c r="BH669" s="160">
        <f>IF(N669="zníž. prenesená",J669,0)</f>
        <v>0</v>
      </c>
      <c r="BI669" s="160">
        <f>IF(N669="nulová",J669,0)</f>
        <v>0</v>
      </c>
      <c r="BJ669" s="18" t="s">
        <v>151</v>
      </c>
      <c r="BK669" s="160">
        <f>ROUND(I669*H669,2)</f>
        <v>0</v>
      </c>
      <c r="BL669" s="18" t="s">
        <v>182</v>
      </c>
      <c r="BM669" s="159" t="s">
        <v>791</v>
      </c>
    </row>
    <row r="670" spans="1:65" s="13" customFormat="1" x14ac:dyDescent="0.2">
      <c r="B670" s="161"/>
      <c r="D670" s="162" t="s">
        <v>152</v>
      </c>
      <c r="E670" s="163" t="s">
        <v>1</v>
      </c>
      <c r="F670" s="164" t="s">
        <v>1740</v>
      </c>
      <c r="H670" s="165">
        <v>24</v>
      </c>
      <c r="I670" s="166"/>
      <c r="L670" s="161"/>
      <c r="M670" s="167"/>
      <c r="N670" s="168"/>
      <c r="O670" s="168"/>
      <c r="P670" s="168"/>
      <c r="Q670" s="168"/>
      <c r="R670" s="168"/>
      <c r="S670" s="168"/>
      <c r="T670" s="169"/>
      <c r="AT670" s="163" t="s">
        <v>152</v>
      </c>
      <c r="AU670" s="163" t="s">
        <v>151</v>
      </c>
      <c r="AV670" s="13" t="s">
        <v>151</v>
      </c>
      <c r="AW670" s="13" t="s">
        <v>31</v>
      </c>
      <c r="AX670" s="13" t="s">
        <v>75</v>
      </c>
      <c r="AY670" s="163" t="s">
        <v>143</v>
      </c>
    </row>
    <row r="671" spans="1:65" s="14" customFormat="1" x14ac:dyDescent="0.2">
      <c r="B671" s="170"/>
      <c r="D671" s="162" t="s">
        <v>152</v>
      </c>
      <c r="E671" s="171" t="s">
        <v>1</v>
      </c>
      <c r="F671" s="172" t="s">
        <v>154</v>
      </c>
      <c r="H671" s="173">
        <v>24</v>
      </c>
      <c r="I671" s="174"/>
      <c r="L671" s="170"/>
      <c r="M671" s="175"/>
      <c r="N671" s="176"/>
      <c r="O671" s="176"/>
      <c r="P671" s="176"/>
      <c r="Q671" s="176"/>
      <c r="R671" s="176"/>
      <c r="S671" s="176"/>
      <c r="T671" s="177"/>
      <c r="AT671" s="171" t="s">
        <v>152</v>
      </c>
      <c r="AU671" s="171" t="s">
        <v>151</v>
      </c>
      <c r="AV671" s="14" t="s">
        <v>150</v>
      </c>
      <c r="AW671" s="14" t="s">
        <v>31</v>
      </c>
      <c r="AX671" s="14" t="s">
        <v>83</v>
      </c>
      <c r="AY671" s="171" t="s">
        <v>143</v>
      </c>
    </row>
    <row r="672" spans="1:65" s="2" customFormat="1" ht="24.2" customHeight="1" x14ac:dyDescent="0.2">
      <c r="A672" s="33"/>
      <c r="B672" s="146"/>
      <c r="C672" s="147" t="s">
        <v>808</v>
      </c>
      <c r="D672" s="197" t="s">
        <v>146</v>
      </c>
      <c r="E672" s="148" t="s">
        <v>776</v>
      </c>
      <c r="F672" s="149" t="s">
        <v>777</v>
      </c>
      <c r="G672" s="150" t="s">
        <v>178</v>
      </c>
      <c r="H672" s="151">
        <v>15</v>
      </c>
      <c r="I672" s="152"/>
      <c r="J672" s="153">
        <f>ROUND(I672*H672,2)</f>
        <v>0</v>
      </c>
      <c r="K672" s="154"/>
      <c r="L672" s="34"/>
      <c r="M672" s="155" t="s">
        <v>1</v>
      </c>
      <c r="N672" s="156" t="s">
        <v>41</v>
      </c>
      <c r="O672" s="59"/>
      <c r="P672" s="157">
        <f>O672*H672</f>
        <v>0</v>
      </c>
      <c r="Q672" s="157">
        <v>0</v>
      </c>
      <c r="R672" s="157">
        <f>Q672*H672</f>
        <v>0</v>
      </c>
      <c r="S672" s="157">
        <v>0</v>
      </c>
      <c r="T672" s="158">
        <f>S672*H672</f>
        <v>0</v>
      </c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R672" s="159" t="s">
        <v>182</v>
      </c>
      <c r="AT672" s="159" t="s">
        <v>146</v>
      </c>
      <c r="AU672" s="159" t="s">
        <v>151</v>
      </c>
      <c r="AY672" s="18" t="s">
        <v>143</v>
      </c>
      <c r="BE672" s="160">
        <f>IF(N672="základná",J672,0)</f>
        <v>0</v>
      </c>
      <c r="BF672" s="160">
        <f>IF(N672="znížená",J672,0)</f>
        <v>0</v>
      </c>
      <c r="BG672" s="160">
        <f>IF(N672="zákl. prenesená",J672,0)</f>
        <v>0</v>
      </c>
      <c r="BH672" s="160">
        <f>IF(N672="zníž. prenesená",J672,0)</f>
        <v>0</v>
      </c>
      <c r="BI672" s="160">
        <f>IF(N672="nulová",J672,0)</f>
        <v>0</v>
      </c>
      <c r="BJ672" s="18" t="s">
        <v>151</v>
      </c>
      <c r="BK672" s="160">
        <f>ROUND(I672*H672,2)</f>
        <v>0</v>
      </c>
      <c r="BL672" s="18" t="s">
        <v>182</v>
      </c>
      <c r="BM672" s="159" t="s">
        <v>1741</v>
      </c>
    </row>
    <row r="673" spans="1:65" s="13" customFormat="1" x14ac:dyDescent="0.2">
      <c r="B673" s="161"/>
      <c r="D673" s="162" t="s">
        <v>152</v>
      </c>
      <c r="E673" s="163" t="s">
        <v>1</v>
      </c>
      <c r="F673" s="164" t="s">
        <v>1742</v>
      </c>
      <c r="H673" s="165">
        <v>15</v>
      </c>
      <c r="I673" s="166"/>
      <c r="L673" s="161"/>
      <c r="M673" s="167"/>
      <c r="N673" s="168"/>
      <c r="O673" s="168"/>
      <c r="P673" s="168"/>
      <c r="Q673" s="168"/>
      <c r="R673" s="168"/>
      <c r="S673" s="168"/>
      <c r="T673" s="169"/>
      <c r="AT673" s="163" t="s">
        <v>152</v>
      </c>
      <c r="AU673" s="163" t="s">
        <v>151</v>
      </c>
      <c r="AV673" s="13" t="s">
        <v>151</v>
      </c>
      <c r="AW673" s="13" t="s">
        <v>31</v>
      </c>
      <c r="AX673" s="13" t="s">
        <v>75</v>
      </c>
      <c r="AY673" s="163" t="s">
        <v>143</v>
      </c>
    </row>
    <row r="674" spans="1:65" s="14" customFormat="1" x14ac:dyDescent="0.2">
      <c r="B674" s="170"/>
      <c r="D674" s="162" t="s">
        <v>152</v>
      </c>
      <c r="E674" s="171" t="s">
        <v>1</v>
      </c>
      <c r="F674" s="172" t="s">
        <v>154</v>
      </c>
      <c r="H674" s="173">
        <v>15</v>
      </c>
      <c r="I674" s="174"/>
      <c r="L674" s="170"/>
      <c r="M674" s="175"/>
      <c r="N674" s="176"/>
      <c r="O674" s="176"/>
      <c r="P674" s="176"/>
      <c r="Q674" s="176"/>
      <c r="R674" s="176"/>
      <c r="S674" s="176"/>
      <c r="T674" s="177"/>
      <c r="AT674" s="171" t="s">
        <v>152</v>
      </c>
      <c r="AU674" s="171" t="s">
        <v>151</v>
      </c>
      <c r="AV674" s="14" t="s">
        <v>150</v>
      </c>
      <c r="AW674" s="14" t="s">
        <v>31</v>
      </c>
      <c r="AX674" s="14" t="s">
        <v>83</v>
      </c>
      <c r="AY674" s="171" t="s">
        <v>143</v>
      </c>
    </row>
    <row r="675" spans="1:65" s="2" customFormat="1" ht="24.2" customHeight="1" x14ac:dyDescent="0.2">
      <c r="A675" s="33"/>
      <c r="B675" s="146"/>
      <c r="C675" s="178" t="s">
        <v>812</v>
      </c>
      <c r="D675" s="198" t="s">
        <v>215</v>
      </c>
      <c r="E675" s="179" t="s">
        <v>781</v>
      </c>
      <c r="F675" s="180" t="s">
        <v>782</v>
      </c>
      <c r="G675" s="181" t="s">
        <v>178</v>
      </c>
      <c r="H675" s="182">
        <v>5</v>
      </c>
      <c r="I675" s="183"/>
      <c r="J675" s="184">
        <f>ROUND(I675*H675,2)</f>
        <v>0</v>
      </c>
      <c r="K675" s="185"/>
      <c r="L675" s="186"/>
      <c r="M675" s="187" t="s">
        <v>1</v>
      </c>
      <c r="N675" s="188" t="s">
        <v>41</v>
      </c>
      <c r="O675" s="59"/>
      <c r="P675" s="157">
        <f>O675*H675</f>
        <v>0</v>
      </c>
      <c r="Q675" s="157">
        <v>0</v>
      </c>
      <c r="R675" s="157">
        <f>Q675*H675</f>
        <v>0</v>
      </c>
      <c r="S675" s="157">
        <v>0</v>
      </c>
      <c r="T675" s="158">
        <f>S675*H675</f>
        <v>0</v>
      </c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R675" s="159" t="s">
        <v>210</v>
      </c>
      <c r="AT675" s="159" t="s">
        <v>215</v>
      </c>
      <c r="AU675" s="159" t="s">
        <v>151</v>
      </c>
      <c r="AY675" s="18" t="s">
        <v>143</v>
      </c>
      <c r="BE675" s="160">
        <f>IF(N675="základná",J675,0)</f>
        <v>0</v>
      </c>
      <c r="BF675" s="160">
        <f>IF(N675="znížená",J675,0)</f>
        <v>0</v>
      </c>
      <c r="BG675" s="160">
        <f>IF(N675="zákl. prenesená",J675,0)</f>
        <v>0</v>
      </c>
      <c r="BH675" s="160">
        <f>IF(N675="zníž. prenesená",J675,0)</f>
        <v>0</v>
      </c>
      <c r="BI675" s="160">
        <f>IF(N675="nulová",J675,0)</f>
        <v>0</v>
      </c>
      <c r="BJ675" s="18" t="s">
        <v>151</v>
      </c>
      <c r="BK675" s="160">
        <f>ROUND(I675*H675,2)</f>
        <v>0</v>
      </c>
      <c r="BL675" s="18" t="s">
        <v>182</v>
      </c>
      <c r="BM675" s="159" t="s">
        <v>799</v>
      </c>
    </row>
    <row r="676" spans="1:65" s="13" customFormat="1" x14ac:dyDescent="0.2">
      <c r="B676" s="161"/>
      <c r="D676" s="162" t="s">
        <v>152</v>
      </c>
      <c r="E676" s="163" t="s">
        <v>1</v>
      </c>
      <c r="F676" s="164" t="s">
        <v>1743</v>
      </c>
      <c r="H676" s="165">
        <v>5</v>
      </c>
      <c r="I676" s="166"/>
      <c r="L676" s="161"/>
      <c r="M676" s="167"/>
      <c r="N676" s="168"/>
      <c r="O676" s="168"/>
      <c r="P676" s="168"/>
      <c r="Q676" s="168"/>
      <c r="R676" s="168"/>
      <c r="S676" s="168"/>
      <c r="T676" s="169"/>
      <c r="AT676" s="163" t="s">
        <v>152</v>
      </c>
      <c r="AU676" s="163" t="s">
        <v>151</v>
      </c>
      <c r="AV676" s="13" t="s">
        <v>151</v>
      </c>
      <c r="AW676" s="13" t="s">
        <v>31</v>
      </c>
      <c r="AX676" s="13" t="s">
        <v>75</v>
      </c>
      <c r="AY676" s="163" t="s">
        <v>143</v>
      </c>
    </row>
    <row r="677" spans="1:65" s="14" customFormat="1" x14ac:dyDescent="0.2">
      <c r="B677" s="170"/>
      <c r="D677" s="162" t="s">
        <v>152</v>
      </c>
      <c r="E677" s="171" t="s">
        <v>1</v>
      </c>
      <c r="F677" s="172" t="s">
        <v>154</v>
      </c>
      <c r="H677" s="173">
        <v>5</v>
      </c>
      <c r="I677" s="174"/>
      <c r="L677" s="170"/>
      <c r="M677" s="175"/>
      <c r="N677" s="176"/>
      <c r="O677" s="176"/>
      <c r="P677" s="176"/>
      <c r="Q677" s="176"/>
      <c r="R677" s="176"/>
      <c r="S677" s="176"/>
      <c r="T677" s="177"/>
      <c r="AT677" s="171" t="s">
        <v>152</v>
      </c>
      <c r="AU677" s="171" t="s">
        <v>151</v>
      </c>
      <c r="AV677" s="14" t="s">
        <v>150</v>
      </c>
      <c r="AW677" s="14" t="s">
        <v>31</v>
      </c>
      <c r="AX677" s="14" t="s">
        <v>83</v>
      </c>
      <c r="AY677" s="171" t="s">
        <v>143</v>
      </c>
    </row>
    <row r="678" spans="1:65" s="2" customFormat="1" ht="24.2" customHeight="1" x14ac:dyDescent="0.2">
      <c r="A678" s="33"/>
      <c r="B678" s="146"/>
      <c r="C678" s="178" t="s">
        <v>816</v>
      </c>
      <c r="D678" s="198" t="s">
        <v>215</v>
      </c>
      <c r="E678" s="179" t="s">
        <v>785</v>
      </c>
      <c r="F678" s="180" t="s">
        <v>786</v>
      </c>
      <c r="G678" s="181" t="s">
        <v>178</v>
      </c>
      <c r="H678" s="182">
        <v>4</v>
      </c>
      <c r="I678" s="183"/>
      <c r="J678" s="184">
        <f>ROUND(I678*H678,2)</f>
        <v>0</v>
      </c>
      <c r="K678" s="185"/>
      <c r="L678" s="186"/>
      <c r="M678" s="187" t="s">
        <v>1</v>
      </c>
      <c r="N678" s="188" t="s">
        <v>41</v>
      </c>
      <c r="O678" s="59"/>
      <c r="P678" s="157">
        <f>O678*H678</f>
        <v>0</v>
      </c>
      <c r="Q678" s="157">
        <v>0</v>
      </c>
      <c r="R678" s="157">
        <f>Q678*H678</f>
        <v>0</v>
      </c>
      <c r="S678" s="157">
        <v>0</v>
      </c>
      <c r="T678" s="158">
        <f>S678*H678</f>
        <v>0</v>
      </c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R678" s="159" t="s">
        <v>210</v>
      </c>
      <c r="AT678" s="159" t="s">
        <v>215</v>
      </c>
      <c r="AU678" s="159" t="s">
        <v>151</v>
      </c>
      <c r="AY678" s="18" t="s">
        <v>143</v>
      </c>
      <c r="BE678" s="160">
        <f>IF(N678="základná",J678,0)</f>
        <v>0</v>
      </c>
      <c r="BF678" s="160">
        <f>IF(N678="znížená",J678,0)</f>
        <v>0</v>
      </c>
      <c r="BG678" s="160">
        <f>IF(N678="zákl. prenesená",J678,0)</f>
        <v>0</v>
      </c>
      <c r="BH678" s="160">
        <f>IF(N678="zníž. prenesená",J678,0)</f>
        <v>0</v>
      </c>
      <c r="BI678" s="160">
        <f>IF(N678="nulová",J678,0)</f>
        <v>0</v>
      </c>
      <c r="BJ678" s="18" t="s">
        <v>151</v>
      </c>
      <c r="BK678" s="160">
        <f>ROUND(I678*H678,2)</f>
        <v>0</v>
      </c>
      <c r="BL678" s="18" t="s">
        <v>182</v>
      </c>
      <c r="BM678" s="159" t="s">
        <v>803</v>
      </c>
    </row>
    <row r="679" spans="1:65" s="13" customFormat="1" x14ac:dyDescent="0.2">
      <c r="B679" s="161"/>
      <c r="D679" s="162" t="s">
        <v>152</v>
      </c>
      <c r="E679" s="163" t="s">
        <v>1</v>
      </c>
      <c r="F679" s="164" t="s">
        <v>1744</v>
      </c>
      <c r="H679" s="165">
        <v>4</v>
      </c>
      <c r="I679" s="166"/>
      <c r="L679" s="161"/>
      <c r="M679" s="167"/>
      <c r="N679" s="168"/>
      <c r="O679" s="168"/>
      <c r="P679" s="168"/>
      <c r="Q679" s="168"/>
      <c r="R679" s="168"/>
      <c r="S679" s="168"/>
      <c r="T679" s="169"/>
      <c r="AT679" s="163" t="s">
        <v>152</v>
      </c>
      <c r="AU679" s="163" t="s">
        <v>151</v>
      </c>
      <c r="AV679" s="13" t="s">
        <v>151</v>
      </c>
      <c r="AW679" s="13" t="s">
        <v>31</v>
      </c>
      <c r="AX679" s="13" t="s">
        <v>75</v>
      </c>
      <c r="AY679" s="163" t="s">
        <v>143</v>
      </c>
    </row>
    <row r="680" spans="1:65" s="14" customFormat="1" x14ac:dyDescent="0.2">
      <c r="B680" s="170"/>
      <c r="D680" s="162" t="s">
        <v>152</v>
      </c>
      <c r="E680" s="171" t="s">
        <v>1</v>
      </c>
      <c r="F680" s="172" t="s">
        <v>154</v>
      </c>
      <c r="H680" s="173">
        <v>4</v>
      </c>
      <c r="I680" s="174"/>
      <c r="L680" s="170"/>
      <c r="M680" s="175"/>
      <c r="N680" s="176"/>
      <c r="O680" s="176"/>
      <c r="P680" s="176"/>
      <c r="Q680" s="176"/>
      <c r="R680" s="176"/>
      <c r="S680" s="176"/>
      <c r="T680" s="177"/>
      <c r="AT680" s="171" t="s">
        <v>152</v>
      </c>
      <c r="AU680" s="171" t="s">
        <v>151</v>
      </c>
      <c r="AV680" s="14" t="s">
        <v>150</v>
      </c>
      <c r="AW680" s="14" t="s">
        <v>31</v>
      </c>
      <c r="AX680" s="14" t="s">
        <v>83</v>
      </c>
      <c r="AY680" s="171" t="s">
        <v>143</v>
      </c>
    </row>
    <row r="681" spans="1:65" s="2" customFormat="1" ht="24.2" customHeight="1" x14ac:dyDescent="0.2">
      <c r="A681" s="33"/>
      <c r="B681" s="146"/>
      <c r="C681" s="178" t="s">
        <v>820</v>
      </c>
      <c r="D681" s="198" t="s">
        <v>215</v>
      </c>
      <c r="E681" s="179" t="s">
        <v>789</v>
      </c>
      <c r="F681" s="180" t="s">
        <v>790</v>
      </c>
      <c r="G681" s="181" t="s">
        <v>178</v>
      </c>
      <c r="H681" s="182">
        <v>6</v>
      </c>
      <c r="I681" s="183"/>
      <c r="J681" s="184">
        <f>ROUND(I681*H681,2)</f>
        <v>0</v>
      </c>
      <c r="K681" s="185"/>
      <c r="L681" s="186"/>
      <c r="M681" s="187" t="s">
        <v>1</v>
      </c>
      <c r="N681" s="188" t="s">
        <v>41</v>
      </c>
      <c r="O681" s="59"/>
      <c r="P681" s="157">
        <f>O681*H681</f>
        <v>0</v>
      </c>
      <c r="Q681" s="157">
        <v>0</v>
      </c>
      <c r="R681" s="157">
        <f>Q681*H681</f>
        <v>0</v>
      </c>
      <c r="S681" s="157">
        <v>0</v>
      </c>
      <c r="T681" s="158">
        <f>S681*H681</f>
        <v>0</v>
      </c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R681" s="159" t="s">
        <v>210</v>
      </c>
      <c r="AT681" s="159" t="s">
        <v>215</v>
      </c>
      <c r="AU681" s="159" t="s">
        <v>151</v>
      </c>
      <c r="AY681" s="18" t="s">
        <v>143</v>
      </c>
      <c r="BE681" s="160">
        <f>IF(N681="základná",J681,0)</f>
        <v>0</v>
      </c>
      <c r="BF681" s="160">
        <f>IF(N681="znížená",J681,0)</f>
        <v>0</v>
      </c>
      <c r="BG681" s="160">
        <f>IF(N681="zákl. prenesená",J681,0)</f>
        <v>0</v>
      </c>
      <c r="BH681" s="160">
        <f>IF(N681="zníž. prenesená",J681,0)</f>
        <v>0</v>
      </c>
      <c r="BI681" s="160">
        <f>IF(N681="nulová",J681,0)</f>
        <v>0</v>
      </c>
      <c r="BJ681" s="18" t="s">
        <v>151</v>
      </c>
      <c r="BK681" s="160">
        <f>ROUND(I681*H681,2)</f>
        <v>0</v>
      </c>
      <c r="BL681" s="18" t="s">
        <v>182</v>
      </c>
      <c r="BM681" s="159" t="s">
        <v>807</v>
      </c>
    </row>
    <row r="682" spans="1:65" s="13" customFormat="1" x14ac:dyDescent="0.2">
      <c r="B682" s="161"/>
      <c r="D682" s="162" t="s">
        <v>152</v>
      </c>
      <c r="E682" s="163" t="s">
        <v>1</v>
      </c>
      <c r="F682" s="164" t="s">
        <v>1745</v>
      </c>
      <c r="H682" s="165">
        <v>6</v>
      </c>
      <c r="I682" s="166"/>
      <c r="L682" s="161"/>
      <c r="M682" s="167"/>
      <c r="N682" s="168"/>
      <c r="O682" s="168"/>
      <c r="P682" s="168"/>
      <c r="Q682" s="168"/>
      <c r="R682" s="168"/>
      <c r="S682" s="168"/>
      <c r="T682" s="169"/>
      <c r="AT682" s="163" t="s">
        <v>152</v>
      </c>
      <c r="AU682" s="163" t="s">
        <v>151</v>
      </c>
      <c r="AV682" s="13" t="s">
        <v>151</v>
      </c>
      <c r="AW682" s="13" t="s">
        <v>31</v>
      </c>
      <c r="AX682" s="13" t="s">
        <v>75</v>
      </c>
      <c r="AY682" s="163" t="s">
        <v>143</v>
      </c>
    </row>
    <row r="683" spans="1:65" s="14" customFormat="1" x14ac:dyDescent="0.2">
      <c r="B683" s="170"/>
      <c r="D683" s="162" t="s">
        <v>152</v>
      </c>
      <c r="E683" s="171" t="s">
        <v>1</v>
      </c>
      <c r="F683" s="172" t="s">
        <v>154</v>
      </c>
      <c r="H683" s="173">
        <v>6</v>
      </c>
      <c r="I683" s="174"/>
      <c r="L683" s="170"/>
      <c r="M683" s="175"/>
      <c r="N683" s="176"/>
      <c r="O683" s="176"/>
      <c r="P683" s="176"/>
      <c r="Q683" s="176"/>
      <c r="R683" s="176"/>
      <c r="S683" s="176"/>
      <c r="T683" s="177"/>
      <c r="AT683" s="171" t="s">
        <v>152</v>
      </c>
      <c r="AU683" s="171" t="s">
        <v>151</v>
      </c>
      <c r="AV683" s="14" t="s">
        <v>150</v>
      </c>
      <c r="AW683" s="14" t="s">
        <v>31</v>
      </c>
      <c r="AX683" s="14" t="s">
        <v>83</v>
      </c>
      <c r="AY683" s="171" t="s">
        <v>143</v>
      </c>
    </row>
    <row r="684" spans="1:65" s="2" customFormat="1" ht="24.2" customHeight="1" x14ac:dyDescent="0.2">
      <c r="A684" s="33"/>
      <c r="B684" s="146"/>
      <c r="C684" s="147" t="s">
        <v>506</v>
      </c>
      <c r="D684" s="197" t="s">
        <v>146</v>
      </c>
      <c r="E684" s="148" t="s">
        <v>792</v>
      </c>
      <c r="F684" s="149" t="s">
        <v>793</v>
      </c>
      <c r="G684" s="150" t="s">
        <v>178</v>
      </c>
      <c r="H684" s="151">
        <v>8</v>
      </c>
      <c r="I684" s="152"/>
      <c r="J684" s="153">
        <f>ROUND(I684*H684,2)</f>
        <v>0</v>
      </c>
      <c r="K684" s="154"/>
      <c r="L684" s="34"/>
      <c r="M684" s="155" t="s">
        <v>1</v>
      </c>
      <c r="N684" s="156" t="s">
        <v>41</v>
      </c>
      <c r="O684" s="59"/>
      <c r="P684" s="157">
        <f>O684*H684</f>
        <v>0</v>
      </c>
      <c r="Q684" s="157">
        <v>0</v>
      </c>
      <c r="R684" s="157">
        <f>Q684*H684</f>
        <v>0</v>
      </c>
      <c r="S684" s="157">
        <v>0</v>
      </c>
      <c r="T684" s="158">
        <f>S684*H684</f>
        <v>0</v>
      </c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R684" s="159" t="s">
        <v>182</v>
      </c>
      <c r="AT684" s="159" t="s">
        <v>146</v>
      </c>
      <c r="AU684" s="159" t="s">
        <v>151</v>
      </c>
      <c r="AY684" s="18" t="s">
        <v>143</v>
      </c>
      <c r="BE684" s="160">
        <f>IF(N684="základná",J684,0)</f>
        <v>0</v>
      </c>
      <c r="BF684" s="160">
        <f>IF(N684="znížená",J684,0)</f>
        <v>0</v>
      </c>
      <c r="BG684" s="160">
        <f>IF(N684="zákl. prenesená",J684,0)</f>
        <v>0</v>
      </c>
      <c r="BH684" s="160">
        <f>IF(N684="zníž. prenesená",J684,0)</f>
        <v>0</v>
      </c>
      <c r="BI684" s="160">
        <f>IF(N684="nulová",J684,0)</f>
        <v>0</v>
      </c>
      <c r="BJ684" s="18" t="s">
        <v>151</v>
      </c>
      <c r="BK684" s="160">
        <f>ROUND(I684*H684,2)</f>
        <v>0</v>
      </c>
      <c r="BL684" s="18" t="s">
        <v>182</v>
      </c>
      <c r="BM684" s="159" t="s">
        <v>1746</v>
      </c>
    </row>
    <row r="685" spans="1:65" s="13" customFormat="1" x14ac:dyDescent="0.2">
      <c r="B685" s="161"/>
      <c r="D685" s="162" t="s">
        <v>152</v>
      </c>
      <c r="E685" s="163" t="s">
        <v>1</v>
      </c>
      <c r="F685" s="164" t="s">
        <v>1747</v>
      </c>
      <c r="H685" s="165">
        <v>8</v>
      </c>
      <c r="I685" s="166"/>
      <c r="L685" s="161"/>
      <c r="M685" s="167"/>
      <c r="N685" s="168"/>
      <c r="O685" s="168"/>
      <c r="P685" s="168"/>
      <c r="Q685" s="168"/>
      <c r="R685" s="168"/>
      <c r="S685" s="168"/>
      <c r="T685" s="169"/>
      <c r="AT685" s="163" t="s">
        <v>152</v>
      </c>
      <c r="AU685" s="163" t="s">
        <v>151</v>
      </c>
      <c r="AV685" s="13" t="s">
        <v>151</v>
      </c>
      <c r="AW685" s="13" t="s">
        <v>31</v>
      </c>
      <c r="AX685" s="13" t="s">
        <v>75</v>
      </c>
      <c r="AY685" s="163" t="s">
        <v>143</v>
      </c>
    </row>
    <row r="686" spans="1:65" s="14" customFormat="1" x14ac:dyDescent="0.2">
      <c r="B686" s="170"/>
      <c r="D686" s="162" t="s">
        <v>152</v>
      </c>
      <c r="E686" s="171" t="s">
        <v>1</v>
      </c>
      <c r="F686" s="172" t="s">
        <v>154</v>
      </c>
      <c r="H686" s="173">
        <v>8</v>
      </c>
      <c r="I686" s="174"/>
      <c r="L686" s="170"/>
      <c r="M686" s="175"/>
      <c r="N686" s="176"/>
      <c r="O686" s="176"/>
      <c r="P686" s="176"/>
      <c r="Q686" s="176"/>
      <c r="R686" s="176"/>
      <c r="S686" s="176"/>
      <c r="T686" s="177"/>
      <c r="AT686" s="171" t="s">
        <v>152</v>
      </c>
      <c r="AU686" s="171" t="s">
        <v>151</v>
      </c>
      <c r="AV686" s="14" t="s">
        <v>150</v>
      </c>
      <c r="AW686" s="14" t="s">
        <v>31</v>
      </c>
      <c r="AX686" s="14" t="s">
        <v>83</v>
      </c>
      <c r="AY686" s="171" t="s">
        <v>143</v>
      </c>
    </row>
    <row r="687" spans="1:65" s="2" customFormat="1" ht="24.2" customHeight="1" x14ac:dyDescent="0.2">
      <c r="A687" s="33"/>
      <c r="B687" s="146"/>
      <c r="C687" s="178" t="s">
        <v>829</v>
      </c>
      <c r="D687" s="198" t="s">
        <v>215</v>
      </c>
      <c r="E687" s="179" t="s">
        <v>797</v>
      </c>
      <c r="F687" s="180" t="s">
        <v>798</v>
      </c>
      <c r="G687" s="181" t="s">
        <v>178</v>
      </c>
      <c r="H687" s="182">
        <v>0</v>
      </c>
      <c r="I687" s="183"/>
      <c r="J687" s="184">
        <f>ROUND(I687*H687,2)</f>
        <v>0</v>
      </c>
      <c r="K687" s="185"/>
      <c r="L687" s="186"/>
      <c r="M687" s="187" t="s">
        <v>1</v>
      </c>
      <c r="N687" s="188" t="s">
        <v>41</v>
      </c>
      <c r="O687" s="59"/>
      <c r="P687" s="157">
        <f>O687*H687</f>
        <v>0</v>
      </c>
      <c r="Q687" s="157">
        <v>0</v>
      </c>
      <c r="R687" s="157">
        <f>Q687*H687</f>
        <v>0</v>
      </c>
      <c r="S687" s="157">
        <v>0</v>
      </c>
      <c r="T687" s="158">
        <f>S687*H687</f>
        <v>0</v>
      </c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R687" s="159" t="s">
        <v>210</v>
      </c>
      <c r="AT687" s="159" t="s">
        <v>215</v>
      </c>
      <c r="AU687" s="159" t="s">
        <v>151</v>
      </c>
      <c r="AY687" s="18" t="s">
        <v>143</v>
      </c>
      <c r="BE687" s="160">
        <f>IF(N687="základná",J687,0)</f>
        <v>0</v>
      </c>
      <c r="BF687" s="160">
        <f>IF(N687="znížená",J687,0)</f>
        <v>0</v>
      </c>
      <c r="BG687" s="160">
        <f>IF(N687="zákl. prenesená",J687,0)</f>
        <v>0</v>
      </c>
      <c r="BH687" s="160">
        <f>IF(N687="zníž. prenesená",J687,0)</f>
        <v>0</v>
      </c>
      <c r="BI687" s="160">
        <f>IF(N687="nulová",J687,0)</f>
        <v>0</v>
      </c>
      <c r="BJ687" s="18" t="s">
        <v>151</v>
      </c>
      <c r="BK687" s="160">
        <f>ROUND(I687*H687,2)</f>
        <v>0</v>
      </c>
      <c r="BL687" s="18" t="s">
        <v>182</v>
      </c>
      <c r="BM687" s="159" t="s">
        <v>1462</v>
      </c>
    </row>
    <row r="688" spans="1:65" s="13" customFormat="1" x14ac:dyDescent="0.2">
      <c r="B688" s="161"/>
      <c r="D688" s="162" t="s">
        <v>152</v>
      </c>
      <c r="E688" s="163" t="s">
        <v>1</v>
      </c>
      <c r="F688" s="164" t="s">
        <v>935</v>
      </c>
      <c r="H688" s="165">
        <v>0</v>
      </c>
      <c r="I688" s="166"/>
      <c r="L688" s="161"/>
      <c r="M688" s="167"/>
      <c r="N688" s="168"/>
      <c r="O688" s="168"/>
      <c r="P688" s="168"/>
      <c r="Q688" s="168"/>
      <c r="R688" s="168"/>
      <c r="S688" s="168"/>
      <c r="T688" s="169"/>
      <c r="AT688" s="163" t="s">
        <v>152</v>
      </c>
      <c r="AU688" s="163" t="s">
        <v>151</v>
      </c>
      <c r="AV688" s="13" t="s">
        <v>151</v>
      </c>
      <c r="AW688" s="13" t="s">
        <v>31</v>
      </c>
      <c r="AX688" s="13" t="s">
        <v>75</v>
      </c>
      <c r="AY688" s="163" t="s">
        <v>143</v>
      </c>
    </row>
    <row r="689" spans="1:65" s="14" customFormat="1" x14ac:dyDescent="0.2">
      <c r="B689" s="170"/>
      <c r="D689" s="162" t="s">
        <v>152</v>
      </c>
      <c r="E689" s="171" t="s">
        <v>1</v>
      </c>
      <c r="F689" s="172" t="s">
        <v>154</v>
      </c>
      <c r="H689" s="173">
        <v>0</v>
      </c>
      <c r="I689" s="174"/>
      <c r="L689" s="170"/>
      <c r="M689" s="175"/>
      <c r="N689" s="176"/>
      <c r="O689" s="176"/>
      <c r="P689" s="176"/>
      <c r="Q689" s="176"/>
      <c r="R689" s="176"/>
      <c r="S689" s="176"/>
      <c r="T689" s="177"/>
      <c r="AT689" s="171" t="s">
        <v>152</v>
      </c>
      <c r="AU689" s="171" t="s">
        <v>151</v>
      </c>
      <c r="AV689" s="14" t="s">
        <v>150</v>
      </c>
      <c r="AW689" s="14" t="s">
        <v>31</v>
      </c>
      <c r="AX689" s="14" t="s">
        <v>83</v>
      </c>
      <c r="AY689" s="171" t="s">
        <v>143</v>
      </c>
    </row>
    <row r="690" spans="1:65" s="2" customFormat="1" ht="24.2" customHeight="1" x14ac:dyDescent="0.2">
      <c r="A690" s="33"/>
      <c r="B690" s="146"/>
      <c r="C690" s="178" t="s">
        <v>833</v>
      </c>
      <c r="D690" s="198" t="s">
        <v>215</v>
      </c>
      <c r="E690" s="179" t="s">
        <v>801</v>
      </c>
      <c r="F690" s="180" t="s">
        <v>802</v>
      </c>
      <c r="G690" s="181" t="s">
        <v>178</v>
      </c>
      <c r="H690" s="182">
        <v>1</v>
      </c>
      <c r="I690" s="183"/>
      <c r="J690" s="184">
        <f>ROUND(I690*H690,2)</f>
        <v>0</v>
      </c>
      <c r="K690" s="185"/>
      <c r="L690" s="186"/>
      <c r="M690" s="187" t="s">
        <v>1</v>
      </c>
      <c r="N690" s="188" t="s">
        <v>41</v>
      </c>
      <c r="O690" s="59"/>
      <c r="P690" s="157">
        <f>O690*H690</f>
        <v>0</v>
      </c>
      <c r="Q690" s="157">
        <v>0</v>
      </c>
      <c r="R690" s="157">
        <f>Q690*H690</f>
        <v>0</v>
      </c>
      <c r="S690" s="157">
        <v>0</v>
      </c>
      <c r="T690" s="158">
        <f>S690*H690</f>
        <v>0</v>
      </c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R690" s="159" t="s">
        <v>210</v>
      </c>
      <c r="AT690" s="159" t="s">
        <v>215</v>
      </c>
      <c r="AU690" s="159" t="s">
        <v>151</v>
      </c>
      <c r="AY690" s="18" t="s">
        <v>143</v>
      </c>
      <c r="BE690" s="160">
        <f>IF(N690="základná",J690,0)</f>
        <v>0</v>
      </c>
      <c r="BF690" s="160">
        <f>IF(N690="znížená",J690,0)</f>
        <v>0</v>
      </c>
      <c r="BG690" s="160">
        <f>IF(N690="zákl. prenesená",J690,0)</f>
        <v>0</v>
      </c>
      <c r="BH690" s="160">
        <f>IF(N690="zníž. prenesená",J690,0)</f>
        <v>0</v>
      </c>
      <c r="BI690" s="160">
        <f>IF(N690="nulová",J690,0)</f>
        <v>0</v>
      </c>
      <c r="BJ690" s="18" t="s">
        <v>151</v>
      </c>
      <c r="BK690" s="160">
        <f>ROUND(I690*H690,2)</f>
        <v>0</v>
      </c>
      <c r="BL690" s="18" t="s">
        <v>182</v>
      </c>
      <c r="BM690" s="159" t="s">
        <v>819</v>
      </c>
    </row>
    <row r="691" spans="1:65" s="13" customFormat="1" x14ac:dyDescent="0.2">
      <c r="B691" s="161"/>
      <c r="D691" s="162" t="s">
        <v>152</v>
      </c>
      <c r="E691" s="163" t="s">
        <v>1</v>
      </c>
      <c r="F691" s="164" t="s">
        <v>83</v>
      </c>
      <c r="H691" s="165">
        <v>1</v>
      </c>
      <c r="I691" s="166"/>
      <c r="L691" s="161"/>
      <c r="M691" s="167"/>
      <c r="N691" s="168"/>
      <c r="O691" s="168"/>
      <c r="P691" s="168"/>
      <c r="Q691" s="168"/>
      <c r="R691" s="168"/>
      <c r="S691" s="168"/>
      <c r="T691" s="169"/>
      <c r="AT691" s="163" t="s">
        <v>152</v>
      </c>
      <c r="AU691" s="163" t="s">
        <v>151</v>
      </c>
      <c r="AV691" s="13" t="s">
        <v>151</v>
      </c>
      <c r="AW691" s="13" t="s">
        <v>31</v>
      </c>
      <c r="AX691" s="13" t="s">
        <v>75</v>
      </c>
      <c r="AY691" s="163" t="s">
        <v>143</v>
      </c>
    </row>
    <row r="692" spans="1:65" s="14" customFormat="1" x14ac:dyDescent="0.2">
      <c r="B692" s="170"/>
      <c r="D692" s="162" t="s">
        <v>152</v>
      </c>
      <c r="E692" s="171" t="s">
        <v>1</v>
      </c>
      <c r="F692" s="172" t="s">
        <v>154</v>
      </c>
      <c r="H692" s="173">
        <v>1</v>
      </c>
      <c r="I692" s="174"/>
      <c r="L692" s="170"/>
      <c r="M692" s="175"/>
      <c r="N692" s="176"/>
      <c r="O692" s="176"/>
      <c r="P692" s="176"/>
      <c r="Q692" s="176"/>
      <c r="R692" s="176"/>
      <c r="S692" s="176"/>
      <c r="T692" s="177"/>
      <c r="AT692" s="171" t="s">
        <v>152</v>
      </c>
      <c r="AU692" s="171" t="s">
        <v>151</v>
      </c>
      <c r="AV692" s="14" t="s">
        <v>150</v>
      </c>
      <c r="AW692" s="14" t="s">
        <v>31</v>
      </c>
      <c r="AX692" s="14" t="s">
        <v>83</v>
      </c>
      <c r="AY692" s="171" t="s">
        <v>143</v>
      </c>
    </row>
    <row r="693" spans="1:65" s="2" customFormat="1" ht="24.2" customHeight="1" x14ac:dyDescent="0.2">
      <c r="A693" s="33"/>
      <c r="B693" s="146"/>
      <c r="C693" s="178" t="s">
        <v>837</v>
      </c>
      <c r="D693" s="198" t="s">
        <v>215</v>
      </c>
      <c r="E693" s="179" t="s">
        <v>805</v>
      </c>
      <c r="F693" s="180" t="s">
        <v>806</v>
      </c>
      <c r="G693" s="181" t="s">
        <v>178</v>
      </c>
      <c r="H693" s="182">
        <v>1</v>
      </c>
      <c r="I693" s="183"/>
      <c r="J693" s="184">
        <f>ROUND(I693*H693,2)</f>
        <v>0</v>
      </c>
      <c r="K693" s="185"/>
      <c r="L693" s="186"/>
      <c r="M693" s="187" t="s">
        <v>1</v>
      </c>
      <c r="N693" s="188" t="s">
        <v>41</v>
      </c>
      <c r="O693" s="59"/>
      <c r="P693" s="157">
        <f>O693*H693</f>
        <v>0</v>
      </c>
      <c r="Q693" s="157">
        <v>0</v>
      </c>
      <c r="R693" s="157">
        <f>Q693*H693</f>
        <v>0</v>
      </c>
      <c r="S693" s="157">
        <v>0</v>
      </c>
      <c r="T693" s="158">
        <f>S693*H693</f>
        <v>0</v>
      </c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R693" s="159" t="s">
        <v>210</v>
      </c>
      <c r="AT693" s="159" t="s">
        <v>215</v>
      </c>
      <c r="AU693" s="159" t="s">
        <v>151</v>
      </c>
      <c r="AY693" s="18" t="s">
        <v>143</v>
      </c>
      <c r="BE693" s="160">
        <f>IF(N693="základná",J693,0)</f>
        <v>0</v>
      </c>
      <c r="BF693" s="160">
        <f>IF(N693="znížená",J693,0)</f>
        <v>0</v>
      </c>
      <c r="BG693" s="160">
        <f>IF(N693="zákl. prenesená",J693,0)</f>
        <v>0</v>
      </c>
      <c r="BH693" s="160">
        <f>IF(N693="zníž. prenesená",J693,0)</f>
        <v>0</v>
      </c>
      <c r="BI693" s="160">
        <f>IF(N693="nulová",J693,0)</f>
        <v>0</v>
      </c>
      <c r="BJ693" s="18" t="s">
        <v>151</v>
      </c>
      <c r="BK693" s="160">
        <f>ROUND(I693*H693,2)</f>
        <v>0</v>
      </c>
      <c r="BL693" s="18" t="s">
        <v>182</v>
      </c>
      <c r="BM693" s="159" t="s">
        <v>1477</v>
      </c>
    </row>
    <row r="694" spans="1:65" s="2" customFormat="1" ht="24.2" customHeight="1" x14ac:dyDescent="0.2">
      <c r="A694" s="33"/>
      <c r="B694" s="146"/>
      <c r="C694" s="178" t="s">
        <v>515</v>
      </c>
      <c r="D694" s="198" t="s">
        <v>215</v>
      </c>
      <c r="E694" s="179" t="s">
        <v>809</v>
      </c>
      <c r="F694" s="180" t="s">
        <v>810</v>
      </c>
      <c r="G694" s="181" t="s">
        <v>178</v>
      </c>
      <c r="H694" s="182">
        <v>6</v>
      </c>
      <c r="I694" s="183"/>
      <c r="J694" s="184">
        <f>ROUND(I694*H694,2)</f>
        <v>0</v>
      </c>
      <c r="K694" s="185"/>
      <c r="L694" s="186"/>
      <c r="M694" s="187" t="s">
        <v>1</v>
      </c>
      <c r="N694" s="188" t="s">
        <v>41</v>
      </c>
      <c r="O694" s="59"/>
      <c r="P694" s="157">
        <f>O694*H694</f>
        <v>0</v>
      </c>
      <c r="Q694" s="157">
        <v>0</v>
      </c>
      <c r="R694" s="157">
        <f>Q694*H694</f>
        <v>0</v>
      </c>
      <c r="S694" s="157">
        <v>0</v>
      </c>
      <c r="T694" s="158">
        <f>S694*H694</f>
        <v>0</v>
      </c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R694" s="159" t="s">
        <v>210</v>
      </c>
      <c r="AT694" s="159" t="s">
        <v>215</v>
      </c>
      <c r="AU694" s="159" t="s">
        <v>151</v>
      </c>
      <c r="AY694" s="18" t="s">
        <v>143</v>
      </c>
      <c r="BE694" s="160">
        <f>IF(N694="základná",J694,0)</f>
        <v>0</v>
      </c>
      <c r="BF694" s="160">
        <f>IF(N694="znížená",J694,0)</f>
        <v>0</v>
      </c>
      <c r="BG694" s="160">
        <f>IF(N694="zákl. prenesená",J694,0)</f>
        <v>0</v>
      </c>
      <c r="BH694" s="160">
        <f>IF(N694="zníž. prenesená",J694,0)</f>
        <v>0</v>
      </c>
      <c r="BI694" s="160">
        <f>IF(N694="nulová",J694,0)</f>
        <v>0</v>
      </c>
      <c r="BJ694" s="18" t="s">
        <v>151</v>
      </c>
      <c r="BK694" s="160">
        <f>ROUND(I694*H694,2)</f>
        <v>0</v>
      </c>
      <c r="BL694" s="18" t="s">
        <v>182</v>
      </c>
      <c r="BM694" s="159" t="s">
        <v>1485</v>
      </c>
    </row>
    <row r="695" spans="1:65" s="13" customFormat="1" x14ac:dyDescent="0.2">
      <c r="B695" s="161"/>
      <c r="D695" s="162" t="s">
        <v>152</v>
      </c>
      <c r="E695" s="163" t="s">
        <v>1</v>
      </c>
      <c r="F695" s="164" t="s">
        <v>1699</v>
      </c>
      <c r="H695" s="165">
        <v>6</v>
      </c>
      <c r="I695" s="166"/>
      <c r="L695" s="161"/>
      <c r="M695" s="167"/>
      <c r="N695" s="168"/>
      <c r="O695" s="168"/>
      <c r="P695" s="168"/>
      <c r="Q695" s="168"/>
      <c r="R695" s="168"/>
      <c r="S695" s="168"/>
      <c r="T695" s="169"/>
      <c r="AT695" s="163" t="s">
        <v>152</v>
      </c>
      <c r="AU695" s="163" t="s">
        <v>151</v>
      </c>
      <c r="AV695" s="13" t="s">
        <v>151</v>
      </c>
      <c r="AW695" s="13" t="s">
        <v>31</v>
      </c>
      <c r="AX695" s="13" t="s">
        <v>75</v>
      </c>
      <c r="AY695" s="163" t="s">
        <v>143</v>
      </c>
    </row>
    <row r="696" spans="1:65" s="14" customFormat="1" x14ac:dyDescent="0.2">
      <c r="B696" s="170"/>
      <c r="D696" s="162" t="s">
        <v>152</v>
      </c>
      <c r="E696" s="171" t="s">
        <v>1</v>
      </c>
      <c r="F696" s="172" t="s">
        <v>154</v>
      </c>
      <c r="H696" s="173">
        <v>6</v>
      </c>
      <c r="I696" s="174"/>
      <c r="L696" s="170"/>
      <c r="M696" s="175"/>
      <c r="N696" s="176"/>
      <c r="O696" s="176"/>
      <c r="P696" s="176"/>
      <c r="Q696" s="176"/>
      <c r="R696" s="176"/>
      <c r="S696" s="176"/>
      <c r="T696" s="177"/>
      <c r="AT696" s="171" t="s">
        <v>152</v>
      </c>
      <c r="AU696" s="171" t="s">
        <v>151</v>
      </c>
      <c r="AV696" s="14" t="s">
        <v>150</v>
      </c>
      <c r="AW696" s="14" t="s">
        <v>31</v>
      </c>
      <c r="AX696" s="14" t="s">
        <v>83</v>
      </c>
      <c r="AY696" s="171" t="s">
        <v>143</v>
      </c>
    </row>
    <row r="697" spans="1:65" s="2" customFormat="1" ht="24.2" customHeight="1" x14ac:dyDescent="0.2">
      <c r="A697" s="33"/>
      <c r="B697" s="146"/>
      <c r="C697" s="147" t="s">
        <v>846</v>
      </c>
      <c r="D697" s="197" t="s">
        <v>146</v>
      </c>
      <c r="E697" s="148" t="s">
        <v>813</v>
      </c>
      <c r="F697" s="149" t="s">
        <v>814</v>
      </c>
      <c r="G697" s="150" t="s">
        <v>178</v>
      </c>
      <c r="H697" s="151">
        <v>3</v>
      </c>
      <c r="I697" s="152"/>
      <c r="J697" s="153">
        <f>ROUND(I697*H697,2)</f>
        <v>0</v>
      </c>
      <c r="K697" s="154"/>
      <c r="L697" s="34"/>
      <c r="M697" s="155" t="s">
        <v>1</v>
      </c>
      <c r="N697" s="156" t="s">
        <v>41</v>
      </c>
      <c r="O697" s="59"/>
      <c r="P697" s="157">
        <f>O697*H697</f>
        <v>0</v>
      </c>
      <c r="Q697" s="157">
        <v>0</v>
      </c>
      <c r="R697" s="157">
        <f>Q697*H697</f>
        <v>0</v>
      </c>
      <c r="S697" s="157">
        <v>0</v>
      </c>
      <c r="T697" s="158">
        <f>S697*H697</f>
        <v>0</v>
      </c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R697" s="159" t="s">
        <v>182</v>
      </c>
      <c r="AT697" s="159" t="s">
        <v>146</v>
      </c>
      <c r="AU697" s="159" t="s">
        <v>151</v>
      </c>
      <c r="AY697" s="18" t="s">
        <v>143</v>
      </c>
      <c r="BE697" s="160">
        <f>IF(N697="základná",J697,0)</f>
        <v>0</v>
      </c>
      <c r="BF697" s="160">
        <f>IF(N697="znížená",J697,0)</f>
        <v>0</v>
      </c>
      <c r="BG697" s="160">
        <f>IF(N697="zákl. prenesená",J697,0)</f>
        <v>0</v>
      </c>
      <c r="BH697" s="160">
        <f>IF(N697="zníž. prenesená",J697,0)</f>
        <v>0</v>
      </c>
      <c r="BI697" s="160">
        <f>IF(N697="nulová",J697,0)</f>
        <v>0</v>
      </c>
      <c r="BJ697" s="18" t="s">
        <v>151</v>
      </c>
      <c r="BK697" s="160">
        <f>ROUND(I697*H697,2)</f>
        <v>0</v>
      </c>
      <c r="BL697" s="18" t="s">
        <v>182</v>
      </c>
      <c r="BM697" s="159" t="s">
        <v>1748</v>
      </c>
    </row>
    <row r="698" spans="1:65" s="2" customFormat="1" ht="24.2" customHeight="1" x14ac:dyDescent="0.2">
      <c r="A698" s="33"/>
      <c r="B698" s="146"/>
      <c r="C698" s="178" t="s">
        <v>850</v>
      </c>
      <c r="D698" s="198" t="s">
        <v>215</v>
      </c>
      <c r="E698" s="179" t="s">
        <v>817</v>
      </c>
      <c r="F698" s="180" t="s">
        <v>818</v>
      </c>
      <c r="G698" s="181" t="s">
        <v>178</v>
      </c>
      <c r="H698" s="182">
        <v>3</v>
      </c>
      <c r="I698" s="183"/>
      <c r="J698" s="184">
        <f>ROUND(I698*H698,2)</f>
        <v>0</v>
      </c>
      <c r="K698" s="185"/>
      <c r="L698" s="186"/>
      <c r="M698" s="187" t="s">
        <v>1</v>
      </c>
      <c r="N698" s="188" t="s">
        <v>41</v>
      </c>
      <c r="O698" s="59"/>
      <c r="P698" s="157">
        <f>O698*H698</f>
        <v>0</v>
      </c>
      <c r="Q698" s="157">
        <v>0</v>
      </c>
      <c r="R698" s="157">
        <f>Q698*H698</f>
        <v>0</v>
      </c>
      <c r="S698" s="157">
        <v>0</v>
      </c>
      <c r="T698" s="158">
        <f>S698*H698</f>
        <v>0</v>
      </c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R698" s="159" t="s">
        <v>210</v>
      </c>
      <c r="AT698" s="159" t="s">
        <v>215</v>
      </c>
      <c r="AU698" s="159" t="s">
        <v>151</v>
      </c>
      <c r="AY698" s="18" t="s">
        <v>143</v>
      </c>
      <c r="BE698" s="160">
        <f>IF(N698="základná",J698,0)</f>
        <v>0</v>
      </c>
      <c r="BF698" s="160">
        <f>IF(N698="znížená",J698,0)</f>
        <v>0</v>
      </c>
      <c r="BG698" s="160">
        <f>IF(N698="zákl. prenesená",J698,0)</f>
        <v>0</v>
      </c>
      <c r="BH698" s="160">
        <f>IF(N698="zníž. prenesená",J698,0)</f>
        <v>0</v>
      </c>
      <c r="BI698" s="160">
        <f>IF(N698="nulová",J698,0)</f>
        <v>0</v>
      </c>
      <c r="BJ698" s="18" t="s">
        <v>151</v>
      </c>
      <c r="BK698" s="160">
        <f>ROUND(I698*H698,2)</f>
        <v>0</v>
      </c>
      <c r="BL698" s="18" t="s">
        <v>182</v>
      </c>
      <c r="BM698" s="159" t="s">
        <v>1503</v>
      </c>
    </row>
    <row r="699" spans="1:65" s="2" customFormat="1" ht="24.2" customHeight="1" x14ac:dyDescent="0.2">
      <c r="A699" s="33"/>
      <c r="B699" s="146"/>
      <c r="C699" s="147" t="s">
        <v>855</v>
      </c>
      <c r="D699" s="197" t="s">
        <v>146</v>
      </c>
      <c r="E699" s="148" t="s">
        <v>821</v>
      </c>
      <c r="F699" s="149" t="s">
        <v>822</v>
      </c>
      <c r="G699" s="150" t="s">
        <v>178</v>
      </c>
      <c r="H699" s="151">
        <v>90.48</v>
      </c>
      <c r="I699" s="152"/>
      <c r="J699" s="153">
        <f>ROUND(I699*H699,2)</f>
        <v>0</v>
      </c>
      <c r="K699" s="154"/>
      <c r="L699" s="34"/>
      <c r="M699" s="155" t="s">
        <v>1</v>
      </c>
      <c r="N699" s="156" t="s">
        <v>41</v>
      </c>
      <c r="O699" s="59"/>
      <c r="P699" s="157">
        <f>O699*H699</f>
        <v>0</v>
      </c>
      <c r="Q699" s="157">
        <v>0</v>
      </c>
      <c r="R699" s="157">
        <f>Q699*H699</f>
        <v>0</v>
      </c>
      <c r="S699" s="157">
        <v>0</v>
      </c>
      <c r="T699" s="158">
        <f>S699*H699</f>
        <v>0</v>
      </c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R699" s="159" t="s">
        <v>182</v>
      </c>
      <c r="AT699" s="159" t="s">
        <v>146</v>
      </c>
      <c r="AU699" s="159" t="s">
        <v>151</v>
      </c>
      <c r="AY699" s="18" t="s">
        <v>143</v>
      </c>
      <c r="BE699" s="160">
        <f>IF(N699="základná",J699,0)</f>
        <v>0</v>
      </c>
      <c r="BF699" s="160">
        <f>IF(N699="znížená",J699,0)</f>
        <v>0</v>
      </c>
      <c r="BG699" s="160">
        <f>IF(N699="zákl. prenesená",J699,0)</f>
        <v>0</v>
      </c>
      <c r="BH699" s="160">
        <f>IF(N699="zníž. prenesená",J699,0)</f>
        <v>0</v>
      </c>
      <c r="BI699" s="160">
        <f>IF(N699="nulová",J699,0)</f>
        <v>0</v>
      </c>
      <c r="BJ699" s="18" t="s">
        <v>151</v>
      </c>
      <c r="BK699" s="160">
        <f>ROUND(I699*H699,2)</f>
        <v>0</v>
      </c>
      <c r="BL699" s="18" t="s">
        <v>182</v>
      </c>
      <c r="BM699" s="159" t="s">
        <v>1749</v>
      </c>
    </row>
    <row r="700" spans="1:65" s="13" customFormat="1" x14ac:dyDescent="0.2">
      <c r="B700" s="161"/>
      <c r="D700" s="162" t="s">
        <v>152</v>
      </c>
      <c r="E700" s="163" t="s">
        <v>1</v>
      </c>
      <c r="F700" s="164" t="s">
        <v>1750</v>
      </c>
      <c r="H700" s="165">
        <v>90.48</v>
      </c>
      <c r="I700" s="166"/>
      <c r="L700" s="161"/>
      <c r="M700" s="167"/>
      <c r="N700" s="168"/>
      <c r="O700" s="168"/>
      <c r="P700" s="168"/>
      <c r="Q700" s="168"/>
      <c r="R700" s="168"/>
      <c r="S700" s="168"/>
      <c r="T700" s="169"/>
      <c r="AT700" s="163" t="s">
        <v>152</v>
      </c>
      <c r="AU700" s="163" t="s">
        <v>151</v>
      </c>
      <c r="AV700" s="13" t="s">
        <v>151</v>
      </c>
      <c r="AW700" s="13" t="s">
        <v>31</v>
      </c>
      <c r="AX700" s="13" t="s">
        <v>75</v>
      </c>
      <c r="AY700" s="163" t="s">
        <v>143</v>
      </c>
    </row>
    <row r="701" spans="1:65" s="14" customFormat="1" x14ac:dyDescent="0.2">
      <c r="B701" s="170"/>
      <c r="D701" s="162" t="s">
        <v>152</v>
      </c>
      <c r="E701" s="171" t="s">
        <v>1</v>
      </c>
      <c r="F701" s="172" t="s">
        <v>154</v>
      </c>
      <c r="H701" s="173">
        <v>90.48</v>
      </c>
      <c r="I701" s="174"/>
      <c r="L701" s="170"/>
      <c r="M701" s="175"/>
      <c r="N701" s="176"/>
      <c r="O701" s="176"/>
      <c r="P701" s="176"/>
      <c r="Q701" s="176"/>
      <c r="R701" s="176"/>
      <c r="S701" s="176"/>
      <c r="T701" s="177"/>
      <c r="AT701" s="171" t="s">
        <v>152</v>
      </c>
      <c r="AU701" s="171" t="s">
        <v>151</v>
      </c>
      <c r="AV701" s="14" t="s">
        <v>150</v>
      </c>
      <c r="AW701" s="14" t="s">
        <v>31</v>
      </c>
      <c r="AX701" s="14" t="s">
        <v>83</v>
      </c>
      <c r="AY701" s="171" t="s">
        <v>143</v>
      </c>
    </row>
    <row r="702" spans="1:65" s="2" customFormat="1" ht="24.2" customHeight="1" x14ac:dyDescent="0.2">
      <c r="A702" s="33"/>
      <c r="B702" s="146"/>
      <c r="C702" s="147" t="s">
        <v>524</v>
      </c>
      <c r="D702" s="197" t="s">
        <v>146</v>
      </c>
      <c r="E702" s="148" t="s">
        <v>825</v>
      </c>
      <c r="F702" s="149" t="s">
        <v>826</v>
      </c>
      <c r="G702" s="150" t="s">
        <v>178</v>
      </c>
      <c r="H702" s="151">
        <v>35.408999999999999</v>
      </c>
      <c r="I702" s="152"/>
      <c r="J702" s="153">
        <f>ROUND(I702*H702,2)</f>
        <v>0</v>
      </c>
      <c r="K702" s="154"/>
      <c r="L702" s="34"/>
      <c r="M702" s="155" t="s">
        <v>1</v>
      </c>
      <c r="N702" s="156" t="s">
        <v>41</v>
      </c>
      <c r="O702" s="59"/>
      <c r="P702" s="157">
        <f>O702*H702</f>
        <v>0</v>
      </c>
      <c r="Q702" s="157">
        <v>0</v>
      </c>
      <c r="R702" s="157">
        <f>Q702*H702</f>
        <v>0</v>
      </c>
      <c r="S702" s="157">
        <v>0</v>
      </c>
      <c r="T702" s="158">
        <f>S702*H702</f>
        <v>0</v>
      </c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R702" s="159" t="s">
        <v>182</v>
      </c>
      <c r="AT702" s="159" t="s">
        <v>146</v>
      </c>
      <c r="AU702" s="159" t="s">
        <v>151</v>
      </c>
      <c r="AY702" s="18" t="s">
        <v>143</v>
      </c>
      <c r="BE702" s="160">
        <f>IF(N702="základná",J702,0)</f>
        <v>0</v>
      </c>
      <c r="BF702" s="160">
        <f>IF(N702="znížená",J702,0)</f>
        <v>0</v>
      </c>
      <c r="BG702" s="160">
        <f>IF(N702="zákl. prenesená",J702,0)</f>
        <v>0</v>
      </c>
      <c r="BH702" s="160">
        <f>IF(N702="zníž. prenesená",J702,0)</f>
        <v>0</v>
      </c>
      <c r="BI702" s="160">
        <f>IF(N702="nulová",J702,0)</f>
        <v>0</v>
      </c>
      <c r="BJ702" s="18" t="s">
        <v>151</v>
      </c>
      <c r="BK702" s="160">
        <f>ROUND(I702*H702,2)</f>
        <v>0</v>
      </c>
      <c r="BL702" s="18" t="s">
        <v>182</v>
      </c>
      <c r="BM702" s="159" t="s">
        <v>1751</v>
      </c>
    </row>
    <row r="703" spans="1:65" s="13" customFormat="1" x14ac:dyDescent="0.2">
      <c r="B703" s="161"/>
      <c r="D703" s="162" t="s">
        <v>152</v>
      </c>
      <c r="E703" s="163" t="s">
        <v>1</v>
      </c>
      <c r="F703" s="164" t="s">
        <v>1752</v>
      </c>
      <c r="H703" s="165">
        <v>35.408999999999999</v>
      </c>
      <c r="I703" s="166"/>
      <c r="L703" s="161"/>
      <c r="M703" s="167"/>
      <c r="N703" s="168"/>
      <c r="O703" s="168"/>
      <c r="P703" s="168"/>
      <c r="Q703" s="168"/>
      <c r="R703" s="168"/>
      <c r="S703" s="168"/>
      <c r="T703" s="169"/>
      <c r="AT703" s="163" t="s">
        <v>152</v>
      </c>
      <c r="AU703" s="163" t="s">
        <v>151</v>
      </c>
      <c r="AV703" s="13" t="s">
        <v>151</v>
      </c>
      <c r="AW703" s="13" t="s">
        <v>31</v>
      </c>
      <c r="AX703" s="13" t="s">
        <v>75</v>
      </c>
      <c r="AY703" s="163" t="s">
        <v>143</v>
      </c>
    </row>
    <row r="704" spans="1:65" s="14" customFormat="1" x14ac:dyDescent="0.2">
      <c r="B704" s="170"/>
      <c r="D704" s="162" t="s">
        <v>152</v>
      </c>
      <c r="E704" s="171" t="s">
        <v>1</v>
      </c>
      <c r="F704" s="172" t="s">
        <v>154</v>
      </c>
      <c r="H704" s="173">
        <v>35.408999999999999</v>
      </c>
      <c r="I704" s="174"/>
      <c r="L704" s="170"/>
      <c r="M704" s="175"/>
      <c r="N704" s="176"/>
      <c r="O704" s="176"/>
      <c r="P704" s="176"/>
      <c r="Q704" s="176"/>
      <c r="R704" s="176"/>
      <c r="S704" s="176"/>
      <c r="T704" s="177"/>
      <c r="AT704" s="171" t="s">
        <v>152</v>
      </c>
      <c r="AU704" s="171" t="s">
        <v>151</v>
      </c>
      <c r="AV704" s="14" t="s">
        <v>150</v>
      </c>
      <c r="AW704" s="14" t="s">
        <v>31</v>
      </c>
      <c r="AX704" s="14" t="s">
        <v>83</v>
      </c>
      <c r="AY704" s="171" t="s">
        <v>143</v>
      </c>
    </row>
    <row r="705" spans="1:65" s="2" customFormat="1" ht="24.2" customHeight="1" x14ac:dyDescent="0.2">
      <c r="A705" s="33"/>
      <c r="B705" s="146"/>
      <c r="C705" s="147" t="s">
        <v>863</v>
      </c>
      <c r="D705" s="197" t="s">
        <v>146</v>
      </c>
      <c r="E705" s="148" t="s">
        <v>830</v>
      </c>
      <c r="F705" s="149" t="s">
        <v>831</v>
      </c>
      <c r="G705" s="150" t="s">
        <v>178</v>
      </c>
      <c r="H705" s="151">
        <v>50.4</v>
      </c>
      <c r="I705" s="152"/>
      <c r="J705" s="153">
        <f>ROUND(I705*H705,2)</f>
        <v>0</v>
      </c>
      <c r="K705" s="154"/>
      <c r="L705" s="34"/>
      <c r="M705" s="155" t="s">
        <v>1</v>
      </c>
      <c r="N705" s="156" t="s">
        <v>41</v>
      </c>
      <c r="O705" s="59"/>
      <c r="P705" s="157">
        <f>O705*H705</f>
        <v>0</v>
      </c>
      <c r="Q705" s="157">
        <v>0</v>
      </c>
      <c r="R705" s="157">
        <f>Q705*H705</f>
        <v>0</v>
      </c>
      <c r="S705" s="157">
        <v>0</v>
      </c>
      <c r="T705" s="158">
        <f>S705*H705</f>
        <v>0</v>
      </c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R705" s="159" t="s">
        <v>182</v>
      </c>
      <c r="AT705" s="159" t="s">
        <v>146</v>
      </c>
      <c r="AU705" s="159" t="s">
        <v>151</v>
      </c>
      <c r="AY705" s="18" t="s">
        <v>143</v>
      </c>
      <c r="BE705" s="160">
        <f>IF(N705="základná",J705,0)</f>
        <v>0</v>
      </c>
      <c r="BF705" s="160">
        <f>IF(N705="znížená",J705,0)</f>
        <v>0</v>
      </c>
      <c r="BG705" s="160">
        <f>IF(N705="zákl. prenesená",J705,0)</f>
        <v>0</v>
      </c>
      <c r="BH705" s="160">
        <f>IF(N705="zníž. prenesená",J705,0)</f>
        <v>0</v>
      </c>
      <c r="BI705" s="160">
        <f>IF(N705="nulová",J705,0)</f>
        <v>0</v>
      </c>
      <c r="BJ705" s="18" t="s">
        <v>151</v>
      </c>
      <c r="BK705" s="160">
        <f>ROUND(I705*H705,2)</f>
        <v>0</v>
      </c>
      <c r="BL705" s="18" t="s">
        <v>182</v>
      </c>
      <c r="BM705" s="159" t="s">
        <v>1753</v>
      </c>
    </row>
    <row r="706" spans="1:65" s="13" customFormat="1" x14ac:dyDescent="0.2">
      <c r="B706" s="161"/>
      <c r="D706" s="162" t="s">
        <v>152</v>
      </c>
      <c r="E706" s="163" t="s">
        <v>1</v>
      </c>
      <c r="F706" s="164" t="s">
        <v>1754</v>
      </c>
      <c r="H706" s="165">
        <v>50.4</v>
      </c>
      <c r="I706" s="166"/>
      <c r="L706" s="161"/>
      <c r="M706" s="167"/>
      <c r="N706" s="168"/>
      <c r="O706" s="168"/>
      <c r="P706" s="168"/>
      <c r="Q706" s="168"/>
      <c r="R706" s="168"/>
      <c r="S706" s="168"/>
      <c r="T706" s="169"/>
      <c r="AT706" s="163" t="s">
        <v>152</v>
      </c>
      <c r="AU706" s="163" t="s">
        <v>151</v>
      </c>
      <c r="AV706" s="13" t="s">
        <v>151</v>
      </c>
      <c r="AW706" s="13" t="s">
        <v>31</v>
      </c>
      <c r="AX706" s="13" t="s">
        <v>75</v>
      </c>
      <c r="AY706" s="163" t="s">
        <v>143</v>
      </c>
    </row>
    <row r="707" spans="1:65" s="14" customFormat="1" x14ac:dyDescent="0.2">
      <c r="B707" s="170"/>
      <c r="D707" s="162" t="s">
        <v>152</v>
      </c>
      <c r="E707" s="171" t="s">
        <v>1</v>
      </c>
      <c r="F707" s="172" t="s">
        <v>154</v>
      </c>
      <c r="H707" s="173">
        <v>50.4</v>
      </c>
      <c r="I707" s="174"/>
      <c r="L707" s="170"/>
      <c r="M707" s="175"/>
      <c r="N707" s="176"/>
      <c r="O707" s="176"/>
      <c r="P707" s="176"/>
      <c r="Q707" s="176"/>
      <c r="R707" s="176"/>
      <c r="S707" s="176"/>
      <c r="T707" s="177"/>
      <c r="AT707" s="171" t="s">
        <v>152</v>
      </c>
      <c r="AU707" s="171" t="s">
        <v>151</v>
      </c>
      <c r="AV707" s="14" t="s">
        <v>150</v>
      </c>
      <c r="AW707" s="14" t="s">
        <v>31</v>
      </c>
      <c r="AX707" s="14" t="s">
        <v>83</v>
      </c>
      <c r="AY707" s="171" t="s">
        <v>143</v>
      </c>
    </row>
    <row r="708" spans="1:65" s="2" customFormat="1" ht="24.2" customHeight="1" x14ac:dyDescent="0.2">
      <c r="A708" s="33"/>
      <c r="B708" s="146"/>
      <c r="C708" s="147" t="s">
        <v>867</v>
      </c>
      <c r="D708" s="197" t="s">
        <v>146</v>
      </c>
      <c r="E708" s="148" t="s">
        <v>834</v>
      </c>
      <c r="F708" s="149" t="s">
        <v>835</v>
      </c>
      <c r="G708" s="150" t="s">
        <v>178</v>
      </c>
      <c r="H708" s="151">
        <v>47.6</v>
      </c>
      <c r="I708" s="152"/>
      <c r="J708" s="153">
        <f>ROUND(I708*H708,2)</f>
        <v>0</v>
      </c>
      <c r="K708" s="154"/>
      <c r="L708" s="34"/>
      <c r="M708" s="155" t="s">
        <v>1</v>
      </c>
      <c r="N708" s="156" t="s">
        <v>41</v>
      </c>
      <c r="O708" s="59"/>
      <c r="P708" s="157">
        <f>O708*H708</f>
        <v>0</v>
      </c>
      <c r="Q708" s="157">
        <v>0</v>
      </c>
      <c r="R708" s="157">
        <f>Q708*H708</f>
        <v>0</v>
      </c>
      <c r="S708" s="157">
        <v>0</v>
      </c>
      <c r="T708" s="158">
        <f>S708*H708</f>
        <v>0</v>
      </c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R708" s="159" t="s">
        <v>182</v>
      </c>
      <c r="AT708" s="159" t="s">
        <v>146</v>
      </c>
      <c r="AU708" s="159" t="s">
        <v>151</v>
      </c>
      <c r="AY708" s="18" t="s">
        <v>143</v>
      </c>
      <c r="BE708" s="160">
        <f>IF(N708="základná",J708,0)</f>
        <v>0</v>
      </c>
      <c r="BF708" s="160">
        <f>IF(N708="znížená",J708,0)</f>
        <v>0</v>
      </c>
      <c r="BG708" s="160">
        <f>IF(N708="zákl. prenesená",J708,0)</f>
        <v>0</v>
      </c>
      <c r="BH708" s="160">
        <f>IF(N708="zníž. prenesená",J708,0)</f>
        <v>0</v>
      </c>
      <c r="BI708" s="160">
        <f>IF(N708="nulová",J708,0)</f>
        <v>0</v>
      </c>
      <c r="BJ708" s="18" t="s">
        <v>151</v>
      </c>
      <c r="BK708" s="160">
        <f>ROUND(I708*H708,2)</f>
        <v>0</v>
      </c>
      <c r="BL708" s="18" t="s">
        <v>182</v>
      </c>
      <c r="BM708" s="159" t="s">
        <v>1755</v>
      </c>
    </row>
    <row r="709" spans="1:65" s="13" customFormat="1" x14ac:dyDescent="0.2">
      <c r="B709" s="161"/>
      <c r="D709" s="162" t="s">
        <v>152</v>
      </c>
      <c r="E709" s="163" t="s">
        <v>1</v>
      </c>
      <c r="F709" s="164" t="s">
        <v>1756</v>
      </c>
      <c r="H709" s="165">
        <v>47.6</v>
      </c>
      <c r="I709" s="166"/>
      <c r="L709" s="161"/>
      <c r="M709" s="167"/>
      <c r="N709" s="168"/>
      <c r="O709" s="168"/>
      <c r="P709" s="168"/>
      <c r="Q709" s="168"/>
      <c r="R709" s="168"/>
      <c r="S709" s="168"/>
      <c r="T709" s="169"/>
      <c r="AT709" s="163" t="s">
        <v>152</v>
      </c>
      <c r="AU709" s="163" t="s">
        <v>151</v>
      </c>
      <c r="AV709" s="13" t="s">
        <v>151</v>
      </c>
      <c r="AW709" s="13" t="s">
        <v>31</v>
      </c>
      <c r="AX709" s="13" t="s">
        <v>75</v>
      </c>
      <c r="AY709" s="163" t="s">
        <v>143</v>
      </c>
    </row>
    <row r="710" spans="1:65" s="14" customFormat="1" x14ac:dyDescent="0.2">
      <c r="B710" s="170"/>
      <c r="D710" s="162" t="s">
        <v>152</v>
      </c>
      <c r="E710" s="171" t="s">
        <v>1</v>
      </c>
      <c r="F710" s="172" t="s">
        <v>154</v>
      </c>
      <c r="H710" s="173">
        <v>47.6</v>
      </c>
      <c r="I710" s="174"/>
      <c r="L710" s="170"/>
      <c r="M710" s="175"/>
      <c r="N710" s="176"/>
      <c r="O710" s="176"/>
      <c r="P710" s="176"/>
      <c r="Q710" s="176"/>
      <c r="R710" s="176"/>
      <c r="S710" s="176"/>
      <c r="T710" s="177"/>
      <c r="AT710" s="171" t="s">
        <v>152</v>
      </c>
      <c r="AU710" s="171" t="s">
        <v>151</v>
      </c>
      <c r="AV710" s="14" t="s">
        <v>150</v>
      </c>
      <c r="AW710" s="14" t="s">
        <v>31</v>
      </c>
      <c r="AX710" s="14" t="s">
        <v>83</v>
      </c>
      <c r="AY710" s="171" t="s">
        <v>143</v>
      </c>
    </row>
    <row r="711" spans="1:65" s="2" customFormat="1" ht="14.45" customHeight="1" x14ac:dyDescent="0.2">
      <c r="A711" s="33"/>
      <c r="B711" s="146"/>
      <c r="C711" s="147" t="s">
        <v>871</v>
      </c>
      <c r="D711" s="197" t="s">
        <v>146</v>
      </c>
      <c r="E711" s="148" t="s">
        <v>838</v>
      </c>
      <c r="F711" s="149" t="s">
        <v>839</v>
      </c>
      <c r="G711" s="150" t="s">
        <v>314</v>
      </c>
      <c r="H711" s="151">
        <v>147.9</v>
      </c>
      <c r="I711" s="152"/>
      <c r="J711" s="153">
        <f>ROUND(I711*H711,2)</f>
        <v>0</v>
      </c>
      <c r="K711" s="154"/>
      <c r="L711" s="34"/>
      <c r="M711" s="155" t="s">
        <v>1</v>
      </c>
      <c r="N711" s="156" t="s">
        <v>41</v>
      </c>
      <c r="O711" s="59"/>
      <c r="P711" s="157">
        <f>O711*H711</f>
        <v>0</v>
      </c>
      <c r="Q711" s="157">
        <v>0</v>
      </c>
      <c r="R711" s="157">
        <f>Q711*H711</f>
        <v>0</v>
      </c>
      <c r="S711" s="157">
        <v>0</v>
      </c>
      <c r="T711" s="158">
        <f>S711*H711</f>
        <v>0</v>
      </c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R711" s="159" t="s">
        <v>182</v>
      </c>
      <c r="AT711" s="159" t="s">
        <v>146</v>
      </c>
      <c r="AU711" s="159" t="s">
        <v>151</v>
      </c>
      <c r="AY711" s="18" t="s">
        <v>143</v>
      </c>
      <c r="BE711" s="160">
        <f>IF(N711="základná",J711,0)</f>
        <v>0</v>
      </c>
      <c r="BF711" s="160">
        <f>IF(N711="znížená",J711,0)</f>
        <v>0</v>
      </c>
      <c r="BG711" s="160">
        <f>IF(N711="zákl. prenesená",J711,0)</f>
        <v>0</v>
      </c>
      <c r="BH711" s="160">
        <f>IF(N711="zníž. prenesená",J711,0)</f>
        <v>0</v>
      </c>
      <c r="BI711" s="160">
        <f>IF(N711="nulová",J711,0)</f>
        <v>0</v>
      </c>
      <c r="BJ711" s="18" t="s">
        <v>151</v>
      </c>
      <c r="BK711" s="160">
        <f>ROUND(I711*H711,2)</f>
        <v>0</v>
      </c>
      <c r="BL711" s="18" t="s">
        <v>182</v>
      </c>
      <c r="BM711" s="159" t="s">
        <v>1757</v>
      </c>
    </row>
    <row r="712" spans="1:65" s="13" customFormat="1" x14ac:dyDescent="0.2">
      <c r="B712" s="161"/>
      <c r="D712" s="162" t="s">
        <v>152</v>
      </c>
      <c r="E712" s="163" t="s">
        <v>1</v>
      </c>
      <c r="F712" s="164" t="s">
        <v>1758</v>
      </c>
      <c r="H712" s="165">
        <v>147.9</v>
      </c>
      <c r="I712" s="166"/>
      <c r="L712" s="161"/>
      <c r="M712" s="167"/>
      <c r="N712" s="168"/>
      <c r="O712" s="168"/>
      <c r="P712" s="168"/>
      <c r="Q712" s="168"/>
      <c r="R712" s="168"/>
      <c r="S712" s="168"/>
      <c r="T712" s="169"/>
      <c r="AT712" s="163" t="s">
        <v>152</v>
      </c>
      <c r="AU712" s="163" t="s">
        <v>151</v>
      </c>
      <c r="AV712" s="13" t="s">
        <v>151</v>
      </c>
      <c r="AW712" s="13" t="s">
        <v>31</v>
      </c>
      <c r="AX712" s="13" t="s">
        <v>75</v>
      </c>
      <c r="AY712" s="163" t="s">
        <v>143</v>
      </c>
    </row>
    <row r="713" spans="1:65" s="14" customFormat="1" x14ac:dyDescent="0.2">
      <c r="B713" s="170"/>
      <c r="D713" s="162" t="s">
        <v>152</v>
      </c>
      <c r="E713" s="171" t="s">
        <v>1</v>
      </c>
      <c r="F713" s="172" t="s">
        <v>154</v>
      </c>
      <c r="H713" s="173">
        <v>147.9</v>
      </c>
      <c r="I713" s="174"/>
      <c r="L713" s="170"/>
      <c r="M713" s="175"/>
      <c r="N713" s="176"/>
      <c r="O713" s="176"/>
      <c r="P713" s="176"/>
      <c r="Q713" s="176"/>
      <c r="R713" s="176"/>
      <c r="S713" s="176"/>
      <c r="T713" s="177"/>
      <c r="AT713" s="171" t="s">
        <v>152</v>
      </c>
      <c r="AU713" s="171" t="s">
        <v>151</v>
      </c>
      <c r="AV713" s="14" t="s">
        <v>150</v>
      </c>
      <c r="AW713" s="14" t="s">
        <v>31</v>
      </c>
      <c r="AX713" s="14" t="s">
        <v>83</v>
      </c>
      <c r="AY713" s="171" t="s">
        <v>143</v>
      </c>
    </row>
    <row r="714" spans="1:65" s="2" customFormat="1" ht="14.45" customHeight="1" x14ac:dyDescent="0.2">
      <c r="A714" s="33"/>
      <c r="B714" s="146"/>
      <c r="C714" s="147" t="s">
        <v>532</v>
      </c>
      <c r="D714" s="197" t="s">
        <v>146</v>
      </c>
      <c r="E714" s="148" t="s">
        <v>842</v>
      </c>
      <c r="F714" s="149" t="s">
        <v>843</v>
      </c>
      <c r="G714" s="150" t="s">
        <v>178</v>
      </c>
      <c r="H714" s="151">
        <v>56</v>
      </c>
      <c r="I714" s="152"/>
      <c r="J714" s="153">
        <f>ROUND(I714*H714,2)</f>
        <v>0</v>
      </c>
      <c r="K714" s="154"/>
      <c r="L714" s="34"/>
      <c r="M714" s="155" t="s">
        <v>1</v>
      </c>
      <c r="N714" s="156" t="s">
        <v>41</v>
      </c>
      <c r="O714" s="59"/>
      <c r="P714" s="157">
        <f>O714*H714</f>
        <v>0</v>
      </c>
      <c r="Q714" s="157">
        <v>0</v>
      </c>
      <c r="R714" s="157">
        <f>Q714*H714</f>
        <v>0</v>
      </c>
      <c r="S714" s="157">
        <v>0</v>
      </c>
      <c r="T714" s="158">
        <f>S714*H714</f>
        <v>0</v>
      </c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R714" s="159" t="s">
        <v>182</v>
      </c>
      <c r="AT714" s="159" t="s">
        <v>146</v>
      </c>
      <c r="AU714" s="159" t="s">
        <v>151</v>
      </c>
      <c r="AY714" s="18" t="s">
        <v>143</v>
      </c>
      <c r="BE714" s="160">
        <f>IF(N714="základná",J714,0)</f>
        <v>0</v>
      </c>
      <c r="BF714" s="160">
        <f>IF(N714="znížená",J714,0)</f>
        <v>0</v>
      </c>
      <c r="BG714" s="160">
        <f>IF(N714="zákl. prenesená",J714,0)</f>
        <v>0</v>
      </c>
      <c r="BH714" s="160">
        <f>IF(N714="zníž. prenesená",J714,0)</f>
        <v>0</v>
      </c>
      <c r="BI714" s="160">
        <f>IF(N714="nulová",J714,0)</f>
        <v>0</v>
      </c>
      <c r="BJ714" s="18" t="s">
        <v>151</v>
      </c>
      <c r="BK714" s="160">
        <f>ROUND(I714*H714,2)</f>
        <v>0</v>
      </c>
      <c r="BL714" s="18" t="s">
        <v>182</v>
      </c>
      <c r="BM714" s="159" t="s">
        <v>1759</v>
      </c>
    </row>
    <row r="715" spans="1:65" s="13" customFormat="1" x14ac:dyDescent="0.2">
      <c r="B715" s="161"/>
      <c r="D715" s="162" t="s">
        <v>152</v>
      </c>
      <c r="E715" s="163" t="s">
        <v>1</v>
      </c>
      <c r="F715" s="164" t="s">
        <v>1760</v>
      </c>
      <c r="H715" s="165">
        <v>56</v>
      </c>
      <c r="I715" s="166"/>
      <c r="L715" s="161"/>
      <c r="M715" s="167"/>
      <c r="N715" s="168"/>
      <c r="O715" s="168"/>
      <c r="P715" s="168"/>
      <c r="Q715" s="168"/>
      <c r="R715" s="168"/>
      <c r="S715" s="168"/>
      <c r="T715" s="169"/>
      <c r="AT715" s="163" t="s">
        <v>152</v>
      </c>
      <c r="AU715" s="163" t="s">
        <v>151</v>
      </c>
      <c r="AV715" s="13" t="s">
        <v>151</v>
      </c>
      <c r="AW715" s="13" t="s">
        <v>31</v>
      </c>
      <c r="AX715" s="13" t="s">
        <v>75</v>
      </c>
      <c r="AY715" s="163" t="s">
        <v>143</v>
      </c>
    </row>
    <row r="716" spans="1:65" s="14" customFormat="1" x14ac:dyDescent="0.2">
      <c r="B716" s="170"/>
      <c r="D716" s="162" t="s">
        <v>152</v>
      </c>
      <c r="E716" s="171" t="s">
        <v>1</v>
      </c>
      <c r="F716" s="172" t="s">
        <v>154</v>
      </c>
      <c r="H716" s="173">
        <v>56</v>
      </c>
      <c r="I716" s="174"/>
      <c r="L716" s="170"/>
      <c r="M716" s="175"/>
      <c r="N716" s="176"/>
      <c r="O716" s="176"/>
      <c r="P716" s="176"/>
      <c r="Q716" s="176"/>
      <c r="R716" s="176"/>
      <c r="S716" s="176"/>
      <c r="T716" s="177"/>
      <c r="AT716" s="171" t="s">
        <v>152</v>
      </c>
      <c r="AU716" s="171" t="s">
        <v>151</v>
      </c>
      <c r="AV716" s="14" t="s">
        <v>150</v>
      </c>
      <c r="AW716" s="14" t="s">
        <v>31</v>
      </c>
      <c r="AX716" s="14" t="s">
        <v>83</v>
      </c>
      <c r="AY716" s="171" t="s">
        <v>143</v>
      </c>
    </row>
    <row r="717" spans="1:65" s="2" customFormat="1" ht="24.2" customHeight="1" x14ac:dyDescent="0.2">
      <c r="A717" s="33"/>
      <c r="B717" s="146"/>
      <c r="C717" s="147" t="s">
        <v>878</v>
      </c>
      <c r="D717" s="197" t="s">
        <v>146</v>
      </c>
      <c r="E717" s="148" t="s">
        <v>847</v>
      </c>
      <c r="F717" s="149" t="s">
        <v>848</v>
      </c>
      <c r="G717" s="150" t="s">
        <v>178</v>
      </c>
      <c r="H717" s="151">
        <v>14</v>
      </c>
      <c r="I717" s="152"/>
      <c r="J717" s="153">
        <f>ROUND(I717*H717,2)</f>
        <v>0</v>
      </c>
      <c r="K717" s="154"/>
      <c r="L717" s="34"/>
      <c r="M717" s="155" t="s">
        <v>1</v>
      </c>
      <c r="N717" s="156" t="s">
        <v>41</v>
      </c>
      <c r="O717" s="59"/>
      <c r="P717" s="157">
        <f>O717*H717</f>
        <v>0</v>
      </c>
      <c r="Q717" s="157">
        <v>0</v>
      </c>
      <c r="R717" s="157">
        <f>Q717*H717</f>
        <v>0</v>
      </c>
      <c r="S717" s="157">
        <v>0</v>
      </c>
      <c r="T717" s="158">
        <f>S717*H717</f>
        <v>0</v>
      </c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R717" s="159" t="s">
        <v>182</v>
      </c>
      <c r="AT717" s="159" t="s">
        <v>146</v>
      </c>
      <c r="AU717" s="159" t="s">
        <v>151</v>
      </c>
      <c r="AY717" s="18" t="s">
        <v>143</v>
      </c>
      <c r="BE717" s="160">
        <f>IF(N717="základná",J717,0)</f>
        <v>0</v>
      </c>
      <c r="BF717" s="160">
        <f>IF(N717="znížená",J717,0)</f>
        <v>0</v>
      </c>
      <c r="BG717" s="160">
        <f>IF(N717="zákl. prenesená",J717,0)</f>
        <v>0</v>
      </c>
      <c r="BH717" s="160">
        <f>IF(N717="zníž. prenesená",J717,0)</f>
        <v>0</v>
      </c>
      <c r="BI717" s="160">
        <f>IF(N717="nulová",J717,0)</f>
        <v>0</v>
      </c>
      <c r="BJ717" s="18" t="s">
        <v>151</v>
      </c>
      <c r="BK717" s="160">
        <f>ROUND(I717*H717,2)</f>
        <v>0</v>
      </c>
      <c r="BL717" s="18" t="s">
        <v>182</v>
      </c>
      <c r="BM717" s="159" t="s">
        <v>1761</v>
      </c>
    </row>
    <row r="718" spans="1:65" s="13" customFormat="1" x14ac:dyDescent="0.2">
      <c r="B718" s="161"/>
      <c r="D718" s="162" t="s">
        <v>152</v>
      </c>
      <c r="E718" s="163" t="s">
        <v>1</v>
      </c>
      <c r="F718" s="164" t="s">
        <v>1762</v>
      </c>
      <c r="H718" s="165">
        <v>14</v>
      </c>
      <c r="I718" s="166"/>
      <c r="L718" s="161"/>
      <c r="M718" s="167"/>
      <c r="N718" s="168"/>
      <c r="O718" s="168"/>
      <c r="P718" s="168"/>
      <c r="Q718" s="168"/>
      <c r="R718" s="168"/>
      <c r="S718" s="168"/>
      <c r="T718" s="169"/>
      <c r="AT718" s="163" t="s">
        <v>152</v>
      </c>
      <c r="AU718" s="163" t="s">
        <v>151</v>
      </c>
      <c r="AV718" s="13" t="s">
        <v>151</v>
      </c>
      <c r="AW718" s="13" t="s">
        <v>31</v>
      </c>
      <c r="AX718" s="13" t="s">
        <v>75</v>
      </c>
      <c r="AY718" s="163" t="s">
        <v>143</v>
      </c>
    </row>
    <row r="719" spans="1:65" s="14" customFormat="1" x14ac:dyDescent="0.2">
      <c r="B719" s="170"/>
      <c r="D719" s="162" t="s">
        <v>152</v>
      </c>
      <c r="E719" s="171" t="s">
        <v>1</v>
      </c>
      <c r="F719" s="172" t="s">
        <v>154</v>
      </c>
      <c r="H719" s="173">
        <v>14</v>
      </c>
      <c r="I719" s="174"/>
      <c r="L719" s="170"/>
      <c r="M719" s="175"/>
      <c r="N719" s="176"/>
      <c r="O719" s="176"/>
      <c r="P719" s="176"/>
      <c r="Q719" s="176"/>
      <c r="R719" s="176"/>
      <c r="S719" s="176"/>
      <c r="T719" s="177"/>
      <c r="AT719" s="171" t="s">
        <v>152</v>
      </c>
      <c r="AU719" s="171" t="s">
        <v>151</v>
      </c>
      <c r="AV719" s="14" t="s">
        <v>150</v>
      </c>
      <c r="AW719" s="14" t="s">
        <v>31</v>
      </c>
      <c r="AX719" s="14" t="s">
        <v>83</v>
      </c>
      <c r="AY719" s="171" t="s">
        <v>143</v>
      </c>
    </row>
    <row r="720" spans="1:65" s="2" customFormat="1" ht="24.2" customHeight="1" x14ac:dyDescent="0.2">
      <c r="A720" s="33"/>
      <c r="B720" s="146"/>
      <c r="C720" s="147" t="s">
        <v>882</v>
      </c>
      <c r="D720" s="197" t="s">
        <v>146</v>
      </c>
      <c r="E720" s="148" t="s">
        <v>851</v>
      </c>
      <c r="F720" s="149" t="s">
        <v>852</v>
      </c>
      <c r="G720" s="150" t="s">
        <v>853</v>
      </c>
      <c r="H720" s="151">
        <v>12</v>
      </c>
      <c r="I720" s="152"/>
      <c r="J720" s="153">
        <f>ROUND(I720*H720,2)</f>
        <v>0</v>
      </c>
      <c r="K720" s="154"/>
      <c r="L720" s="34"/>
      <c r="M720" s="155" t="s">
        <v>1</v>
      </c>
      <c r="N720" s="156" t="s">
        <v>41</v>
      </c>
      <c r="O720" s="59"/>
      <c r="P720" s="157">
        <f>O720*H720</f>
        <v>0</v>
      </c>
      <c r="Q720" s="157">
        <v>0</v>
      </c>
      <c r="R720" s="157">
        <f>Q720*H720</f>
        <v>0</v>
      </c>
      <c r="S720" s="157">
        <v>0</v>
      </c>
      <c r="T720" s="158">
        <f>S720*H720</f>
        <v>0</v>
      </c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R720" s="159" t="s">
        <v>182</v>
      </c>
      <c r="AT720" s="159" t="s">
        <v>146</v>
      </c>
      <c r="AU720" s="159" t="s">
        <v>151</v>
      </c>
      <c r="AY720" s="18" t="s">
        <v>143</v>
      </c>
      <c r="BE720" s="160">
        <f>IF(N720="základná",J720,0)</f>
        <v>0</v>
      </c>
      <c r="BF720" s="160">
        <f>IF(N720="znížená",J720,0)</f>
        <v>0</v>
      </c>
      <c r="BG720" s="160">
        <f>IF(N720="zákl. prenesená",J720,0)</f>
        <v>0</v>
      </c>
      <c r="BH720" s="160">
        <f>IF(N720="zníž. prenesená",J720,0)</f>
        <v>0</v>
      </c>
      <c r="BI720" s="160">
        <f>IF(N720="nulová",J720,0)</f>
        <v>0</v>
      </c>
      <c r="BJ720" s="18" t="s">
        <v>151</v>
      </c>
      <c r="BK720" s="160">
        <f>ROUND(I720*H720,2)</f>
        <v>0</v>
      </c>
      <c r="BL720" s="18" t="s">
        <v>182</v>
      </c>
      <c r="BM720" s="159" t="s">
        <v>1763</v>
      </c>
    </row>
    <row r="721" spans="1:65" s="13" customFormat="1" x14ac:dyDescent="0.2">
      <c r="B721" s="161"/>
      <c r="D721" s="162" t="s">
        <v>152</v>
      </c>
      <c r="E721" s="163" t="s">
        <v>1</v>
      </c>
      <c r="F721" s="164" t="s">
        <v>1764</v>
      </c>
      <c r="H721" s="165">
        <v>12</v>
      </c>
      <c r="I721" s="166"/>
      <c r="L721" s="161"/>
      <c r="M721" s="167"/>
      <c r="N721" s="168"/>
      <c r="O721" s="168"/>
      <c r="P721" s="168"/>
      <c r="Q721" s="168"/>
      <c r="R721" s="168"/>
      <c r="S721" s="168"/>
      <c r="T721" s="169"/>
      <c r="AT721" s="163" t="s">
        <v>152</v>
      </c>
      <c r="AU721" s="163" t="s">
        <v>151</v>
      </c>
      <c r="AV721" s="13" t="s">
        <v>151</v>
      </c>
      <c r="AW721" s="13" t="s">
        <v>31</v>
      </c>
      <c r="AX721" s="13" t="s">
        <v>75</v>
      </c>
      <c r="AY721" s="163" t="s">
        <v>143</v>
      </c>
    </row>
    <row r="722" spans="1:65" s="14" customFormat="1" x14ac:dyDescent="0.2">
      <c r="B722" s="170"/>
      <c r="D722" s="162" t="s">
        <v>152</v>
      </c>
      <c r="E722" s="171" t="s">
        <v>1</v>
      </c>
      <c r="F722" s="172" t="s">
        <v>154</v>
      </c>
      <c r="H722" s="173">
        <v>12</v>
      </c>
      <c r="I722" s="174"/>
      <c r="L722" s="170"/>
      <c r="M722" s="175"/>
      <c r="N722" s="176"/>
      <c r="O722" s="176"/>
      <c r="P722" s="176"/>
      <c r="Q722" s="176"/>
      <c r="R722" s="176"/>
      <c r="S722" s="176"/>
      <c r="T722" s="177"/>
      <c r="AT722" s="171" t="s">
        <v>152</v>
      </c>
      <c r="AU722" s="171" t="s">
        <v>151</v>
      </c>
      <c r="AV722" s="14" t="s">
        <v>150</v>
      </c>
      <c r="AW722" s="14" t="s">
        <v>31</v>
      </c>
      <c r="AX722" s="14" t="s">
        <v>83</v>
      </c>
      <c r="AY722" s="171" t="s">
        <v>143</v>
      </c>
    </row>
    <row r="723" spans="1:65" s="2" customFormat="1" ht="24.2" customHeight="1" x14ac:dyDescent="0.2">
      <c r="A723" s="33"/>
      <c r="B723" s="146"/>
      <c r="C723" s="178" t="s">
        <v>886</v>
      </c>
      <c r="D723" s="198" t="s">
        <v>215</v>
      </c>
      <c r="E723" s="179" t="s">
        <v>856</v>
      </c>
      <c r="F723" s="180" t="s">
        <v>857</v>
      </c>
      <c r="G723" s="181" t="s">
        <v>178</v>
      </c>
      <c r="H723" s="182">
        <v>38</v>
      </c>
      <c r="I723" s="183"/>
      <c r="J723" s="184">
        <f>ROUND(I723*H723,2)</f>
        <v>0</v>
      </c>
      <c r="K723" s="185"/>
      <c r="L723" s="186"/>
      <c r="M723" s="187" t="s">
        <v>1</v>
      </c>
      <c r="N723" s="188" t="s">
        <v>41</v>
      </c>
      <c r="O723" s="59"/>
      <c r="P723" s="157">
        <f>O723*H723</f>
        <v>0</v>
      </c>
      <c r="Q723" s="157">
        <v>0</v>
      </c>
      <c r="R723" s="157">
        <f>Q723*H723</f>
        <v>0</v>
      </c>
      <c r="S723" s="157">
        <v>0</v>
      </c>
      <c r="T723" s="158">
        <f>S723*H723</f>
        <v>0</v>
      </c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R723" s="159" t="s">
        <v>210</v>
      </c>
      <c r="AT723" s="159" t="s">
        <v>215</v>
      </c>
      <c r="AU723" s="159" t="s">
        <v>151</v>
      </c>
      <c r="AY723" s="18" t="s">
        <v>143</v>
      </c>
      <c r="BE723" s="160">
        <f>IF(N723="základná",J723,0)</f>
        <v>0</v>
      </c>
      <c r="BF723" s="160">
        <f>IF(N723="znížená",J723,0)</f>
        <v>0</v>
      </c>
      <c r="BG723" s="160">
        <f>IF(N723="zákl. prenesená",J723,0)</f>
        <v>0</v>
      </c>
      <c r="BH723" s="160">
        <f>IF(N723="zníž. prenesená",J723,0)</f>
        <v>0</v>
      </c>
      <c r="BI723" s="160">
        <f>IF(N723="nulová",J723,0)</f>
        <v>0</v>
      </c>
      <c r="BJ723" s="18" t="s">
        <v>151</v>
      </c>
      <c r="BK723" s="160">
        <f>ROUND(I723*H723,2)</f>
        <v>0</v>
      </c>
      <c r="BL723" s="18" t="s">
        <v>182</v>
      </c>
      <c r="BM723" s="159" t="s">
        <v>1765</v>
      </c>
    </row>
    <row r="724" spans="1:65" s="13" customFormat="1" x14ac:dyDescent="0.2">
      <c r="B724" s="161"/>
      <c r="D724" s="162" t="s">
        <v>152</v>
      </c>
      <c r="E724" s="163" t="s">
        <v>1</v>
      </c>
      <c r="F724" s="164" t="s">
        <v>1766</v>
      </c>
      <c r="H724" s="165">
        <v>38</v>
      </c>
      <c r="I724" s="166"/>
      <c r="L724" s="161"/>
      <c r="M724" s="167"/>
      <c r="N724" s="168"/>
      <c r="O724" s="168"/>
      <c r="P724" s="168"/>
      <c r="Q724" s="168"/>
      <c r="R724" s="168"/>
      <c r="S724" s="168"/>
      <c r="T724" s="169"/>
      <c r="AT724" s="163" t="s">
        <v>152</v>
      </c>
      <c r="AU724" s="163" t="s">
        <v>151</v>
      </c>
      <c r="AV724" s="13" t="s">
        <v>151</v>
      </c>
      <c r="AW724" s="13" t="s">
        <v>31</v>
      </c>
      <c r="AX724" s="13" t="s">
        <v>75</v>
      </c>
      <c r="AY724" s="163" t="s">
        <v>143</v>
      </c>
    </row>
    <row r="725" spans="1:65" s="14" customFormat="1" x14ac:dyDescent="0.2">
      <c r="B725" s="170"/>
      <c r="D725" s="162" t="s">
        <v>152</v>
      </c>
      <c r="E725" s="171" t="s">
        <v>1</v>
      </c>
      <c r="F725" s="172" t="s">
        <v>154</v>
      </c>
      <c r="H725" s="173">
        <v>38</v>
      </c>
      <c r="I725" s="174"/>
      <c r="L725" s="170"/>
      <c r="M725" s="175"/>
      <c r="N725" s="176"/>
      <c r="O725" s="176"/>
      <c r="P725" s="176"/>
      <c r="Q725" s="176"/>
      <c r="R725" s="176"/>
      <c r="S725" s="176"/>
      <c r="T725" s="177"/>
      <c r="AT725" s="171" t="s">
        <v>152</v>
      </c>
      <c r="AU725" s="171" t="s">
        <v>151</v>
      </c>
      <c r="AV725" s="14" t="s">
        <v>150</v>
      </c>
      <c r="AW725" s="14" t="s">
        <v>31</v>
      </c>
      <c r="AX725" s="14" t="s">
        <v>83</v>
      </c>
      <c r="AY725" s="171" t="s">
        <v>143</v>
      </c>
    </row>
    <row r="726" spans="1:65" s="2" customFormat="1" ht="14.45" customHeight="1" x14ac:dyDescent="0.2">
      <c r="A726" s="33"/>
      <c r="B726" s="146"/>
      <c r="C726" s="147" t="s">
        <v>540</v>
      </c>
      <c r="D726" s="197" t="s">
        <v>146</v>
      </c>
      <c r="E726" s="148" t="s">
        <v>860</v>
      </c>
      <c r="F726" s="149" t="s">
        <v>861</v>
      </c>
      <c r="G726" s="150" t="s">
        <v>178</v>
      </c>
      <c r="H726" s="151">
        <v>54</v>
      </c>
      <c r="I726" s="152"/>
      <c r="J726" s="153">
        <f>ROUND(I726*H726,2)</f>
        <v>0</v>
      </c>
      <c r="K726" s="154"/>
      <c r="L726" s="34"/>
      <c r="M726" s="155" t="s">
        <v>1</v>
      </c>
      <c r="N726" s="156" t="s">
        <v>41</v>
      </c>
      <c r="O726" s="59"/>
      <c r="P726" s="157">
        <f>O726*H726</f>
        <v>0</v>
      </c>
      <c r="Q726" s="157">
        <v>0</v>
      </c>
      <c r="R726" s="157">
        <f>Q726*H726</f>
        <v>0</v>
      </c>
      <c r="S726" s="157">
        <v>0</v>
      </c>
      <c r="T726" s="158">
        <f>S726*H726</f>
        <v>0</v>
      </c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R726" s="159" t="s">
        <v>182</v>
      </c>
      <c r="AT726" s="159" t="s">
        <v>146</v>
      </c>
      <c r="AU726" s="159" t="s">
        <v>151</v>
      </c>
      <c r="AY726" s="18" t="s">
        <v>143</v>
      </c>
      <c r="BE726" s="160">
        <f>IF(N726="základná",J726,0)</f>
        <v>0</v>
      </c>
      <c r="BF726" s="160">
        <f>IF(N726="znížená",J726,0)</f>
        <v>0</v>
      </c>
      <c r="BG726" s="160">
        <f>IF(N726="zákl. prenesená",J726,0)</f>
        <v>0</v>
      </c>
      <c r="BH726" s="160">
        <f>IF(N726="zníž. prenesená",J726,0)</f>
        <v>0</v>
      </c>
      <c r="BI726" s="160">
        <f>IF(N726="nulová",J726,0)</f>
        <v>0</v>
      </c>
      <c r="BJ726" s="18" t="s">
        <v>151</v>
      </c>
      <c r="BK726" s="160">
        <f>ROUND(I726*H726,2)</f>
        <v>0</v>
      </c>
      <c r="BL726" s="18" t="s">
        <v>182</v>
      </c>
      <c r="BM726" s="159" t="s">
        <v>1767</v>
      </c>
    </row>
    <row r="727" spans="1:65" s="13" customFormat="1" x14ac:dyDescent="0.2">
      <c r="B727" s="161"/>
      <c r="D727" s="162" t="s">
        <v>152</v>
      </c>
      <c r="E727" s="163" t="s">
        <v>1</v>
      </c>
      <c r="F727" s="164" t="s">
        <v>1768</v>
      </c>
      <c r="H727" s="165">
        <v>54</v>
      </c>
      <c r="I727" s="166"/>
      <c r="L727" s="161"/>
      <c r="M727" s="167"/>
      <c r="N727" s="168"/>
      <c r="O727" s="168"/>
      <c r="P727" s="168"/>
      <c r="Q727" s="168"/>
      <c r="R727" s="168"/>
      <c r="S727" s="168"/>
      <c r="T727" s="169"/>
      <c r="AT727" s="163" t="s">
        <v>152</v>
      </c>
      <c r="AU727" s="163" t="s">
        <v>151</v>
      </c>
      <c r="AV727" s="13" t="s">
        <v>151</v>
      </c>
      <c r="AW727" s="13" t="s">
        <v>31</v>
      </c>
      <c r="AX727" s="13" t="s">
        <v>75</v>
      </c>
      <c r="AY727" s="163" t="s">
        <v>143</v>
      </c>
    </row>
    <row r="728" spans="1:65" s="14" customFormat="1" x14ac:dyDescent="0.2">
      <c r="B728" s="170"/>
      <c r="D728" s="162" t="s">
        <v>152</v>
      </c>
      <c r="E728" s="171" t="s">
        <v>1</v>
      </c>
      <c r="F728" s="172" t="s">
        <v>154</v>
      </c>
      <c r="H728" s="173">
        <v>54</v>
      </c>
      <c r="I728" s="174"/>
      <c r="L728" s="170"/>
      <c r="M728" s="175"/>
      <c r="N728" s="176"/>
      <c r="O728" s="176"/>
      <c r="P728" s="176"/>
      <c r="Q728" s="176"/>
      <c r="R728" s="176"/>
      <c r="S728" s="176"/>
      <c r="T728" s="177"/>
      <c r="AT728" s="171" t="s">
        <v>152</v>
      </c>
      <c r="AU728" s="171" t="s">
        <v>151</v>
      </c>
      <c r="AV728" s="14" t="s">
        <v>150</v>
      </c>
      <c r="AW728" s="14" t="s">
        <v>31</v>
      </c>
      <c r="AX728" s="14" t="s">
        <v>83</v>
      </c>
      <c r="AY728" s="171" t="s">
        <v>143</v>
      </c>
    </row>
    <row r="729" spans="1:65" s="2" customFormat="1" ht="24.2" customHeight="1" x14ac:dyDescent="0.2">
      <c r="A729" s="33"/>
      <c r="B729" s="146"/>
      <c r="C729" s="147" t="s">
        <v>893</v>
      </c>
      <c r="D729" s="197" t="s">
        <v>146</v>
      </c>
      <c r="E729" s="148" t="s">
        <v>864</v>
      </c>
      <c r="F729" s="149" t="s">
        <v>865</v>
      </c>
      <c r="G729" s="150" t="s">
        <v>178</v>
      </c>
      <c r="H729" s="151">
        <v>5</v>
      </c>
      <c r="I729" s="152"/>
      <c r="J729" s="153">
        <f>ROUND(I729*H729,2)</f>
        <v>0</v>
      </c>
      <c r="K729" s="154"/>
      <c r="L729" s="34"/>
      <c r="M729" s="155" t="s">
        <v>1</v>
      </c>
      <c r="N729" s="156" t="s">
        <v>41</v>
      </c>
      <c r="O729" s="59"/>
      <c r="P729" s="157">
        <f>O729*H729</f>
        <v>0</v>
      </c>
      <c r="Q729" s="157">
        <v>0</v>
      </c>
      <c r="R729" s="157">
        <f>Q729*H729</f>
        <v>0</v>
      </c>
      <c r="S729" s="157">
        <v>0</v>
      </c>
      <c r="T729" s="158">
        <f>S729*H729</f>
        <v>0</v>
      </c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R729" s="159" t="s">
        <v>182</v>
      </c>
      <c r="AT729" s="159" t="s">
        <v>146</v>
      </c>
      <c r="AU729" s="159" t="s">
        <v>151</v>
      </c>
      <c r="AY729" s="18" t="s">
        <v>143</v>
      </c>
      <c r="BE729" s="160">
        <f>IF(N729="základná",J729,0)</f>
        <v>0</v>
      </c>
      <c r="BF729" s="160">
        <f>IF(N729="znížená",J729,0)</f>
        <v>0</v>
      </c>
      <c r="BG729" s="160">
        <f>IF(N729="zákl. prenesená",J729,0)</f>
        <v>0</v>
      </c>
      <c r="BH729" s="160">
        <f>IF(N729="zníž. prenesená",J729,0)</f>
        <v>0</v>
      </c>
      <c r="BI729" s="160">
        <f>IF(N729="nulová",J729,0)</f>
        <v>0</v>
      </c>
      <c r="BJ729" s="18" t="s">
        <v>151</v>
      </c>
      <c r="BK729" s="160">
        <f>ROUND(I729*H729,2)</f>
        <v>0</v>
      </c>
      <c r="BL729" s="18" t="s">
        <v>182</v>
      </c>
      <c r="BM729" s="159" t="s">
        <v>1769</v>
      </c>
    </row>
    <row r="730" spans="1:65" s="13" customFormat="1" x14ac:dyDescent="0.2">
      <c r="B730" s="161"/>
      <c r="D730" s="162" t="s">
        <v>152</v>
      </c>
      <c r="E730" s="163" t="s">
        <v>1</v>
      </c>
      <c r="F730" s="164" t="s">
        <v>1770</v>
      </c>
      <c r="H730" s="165">
        <v>5</v>
      </c>
      <c r="I730" s="166"/>
      <c r="L730" s="161"/>
      <c r="M730" s="167"/>
      <c r="N730" s="168"/>
      <c r="O730" s="168"/>
      <c r="P730" s="168"/>
      <c r="Q730" s="168"/>
      <c r="R730" s="168"/>
      <c r="S730" s="168"/>
      <c r="T730" s="169"/>
      <c r="AT730" s="163" t="s">
        <v>152</v>
      </c>
      <c r="AU730" s="163" t="s">
        <v>151</v>
      </c>
      <c r="AV730" s="13" t="s">
        <v>151</v>
      </c>
      <c r="AW730" s="13" t="s">
        <v>31</v>
      </c>
      <c r="AX730" s="13" t="s">
        <v>75</v>
      </c>
      <c r="AY730" s="163" t="s">
        <v>143</v>
      </c>
    </row>
    <row r="731" spans="1:65" s="14" customFormat="1" x14ac:dyDescent="0.2">
      <c r="B731" s="170"/>
      <c r="D731" s="162" t="s">
        <v>152</v>
      </c>
      <c r="E731" s="171" t="s">
        <v>1</v>
      </c>
      <c r="F731" s="172" t="s">
        <v>154</v>
      </c>
      <c r="H731" s="173">
        <v>5</v>
      </c>
      <c r="I731" s="174"/>
      <c r="L731" s="170"/>
      <c r="M731" s="175"/>
      <c r="N731" s="176"/>
      <c r="O731" s="176"/>
      <c r="P731" s="176"/>
      <c r="Q731" s="176"/>
      <c r="R731" s="176"/>
      <c r="S731" s="176"/>
      <c r="T731" s="177"/>
      <c r="AT731" s="171" t="s">
        <v>152</v>
      </c>
      <c r="AU731" s="171" t="s">
        <v>151</v>
      </c>
      <c r="AV731" s="14" t="s">
        <v>150</v>
      </c>
      <c r="AW731" s="14" t="s">
        <v>31</v>
      </c>
      <c r="AX731" s="14" t="s">
        <v>83</v>
      </c>
      <c r="AY731" s="171" t="s">
        <v>143</v>
      </c>
    </row>
    <row r="732" spans="1:65" s="2" customFormat="1" ht="14.45" customHeight="1" x14ac:dyDescent="0.2">
      <c r="A732" s="33"/>
      <c r="B732" s="146"/>
      <c r="C732" s="178" t="s">
        <v>897</v>
      </c>
      <c r="D732" s="198" t="s">
        <v>215</v>
      </c>
      <c r="E732" s="179" t="s">
        <v>868</v>
      </c>
      <c r="F732" s="180" t="s">
        <v>869</v>
      </c>
      <c r="G732" s="181" t="s">
        <v>178</v>
      </c>
      <c r="H732" s="182">
        <v>5</v>
      </c>
      <c r="I732" s="183"/>
      <c r="J732" s="184">
        <f>ROUND(I732*H732,2)</f>
        <v>0</v>
      </c>
      <c r="K732" s="185"/>
      <c r="L732" s="186"/>
      <c r="M732" s="187" t="s">
        <v>1</v>
      </c>
      <c r="N732" s="188" t="s">
        <v>41</v>
      </c>
      <c r="O732" s="59"/>
      <c r="P732" s="157">
        <f>O732*H732</f>
        <v>0</v>
      </c>
      <c r="Q732" s="157">
        <v>0</v>
      </c>
      <c r="R732" s="157">
        <f>Q732*H732</f>
        <v>0</v>
      </c>
      <c r="S732" s="157">
        <v>0</v>
      </c>
      <c r="T732" s="158">
        <f>S732*H732</f>
        <v>0</v>
      </c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R732" s="159" t="s">
        <v>210</v>
      </c>
      <c r="AT732" s="159" t="s">
        <v>215</v>
      </c>
      <c r="AU732" s="159" t="s">
        <v>151</v>
      </c>
      <c r="AY732" s="18" t="s">
        <v>143</v>
      </c>
      <c r="BE732" s="160">
        <f>IF(N732="základná",J732,0)</f>
        <v>0</v>
      </c>
      <c r="BF732" s="160">
        <f>IF(N732="znížená",J732,0)</f>
        <v>0</v>
      </c>
      <c r="BG732" s="160">
        <f>IF(N732="zákl. prenesená",J732,0)</f>
        <v>0</v>
      </c>
      <c r="BH732" s="160">
        <f>IF(N732="zníž. prenesená",J732,0)</f>
        <v>0</v>
      </c>
      <c r="BI732" s="160">
        <f>IF(N732="nulová",J732,0)</f>
        <v>0</v>
      </c>
      <c r="BJ732" s="18" t="s">
        <v>151</v>
      </c>
      <c r="BK732" s="160">
        <f>ROUND(I732*H732,2)</f>
        <v>0</v>
      </c>
      <c r="BL732" s="18" t="s">
        <v>182</v>
      </c>
      <c r="BM732" s="159" t="s">
        <v>885</v>
      </c>
    </row>
    <row r="733" spans="1:65" s="13" customFormat="1" x14ac:dyDescent="0.2">
      <c r="B733" s="161"/>
      <c r="D733" s="162" t="s">
        <v>152</v>
      </c>
      <c r="E733" s="163" t="s">
        <v>1</v>
      </c>
      <c r="F733" s="164" t="s">
        <v>1770</v>
      </c>
      <c r="H733" s="165">
        <v>5</v>
      </c>
      <c r="I733" s="166"/>
      <c r="L733" s="161"/>
      <c r="M733" s="167"/>
      <c r="N733" s="168"/>
      <c r="O733" s="168"/>
      <c r="P733" s="168"/>
      <c r="Q733" s="168"/>
      <c r="R733" s="168"/>
      <c r="S733" s="168"/>
      <c r="T733" s="169"/>
      <c r="AT733" s="163" t="s">
        <v>152</v>
      </c>
      <c r="AU733" s="163" t="s">
        <v>151</v>
      </c>
      <c r="AV733" s="13" t="s">
        <v>151</v>
      </c>
      <c r="AW733" s="13" t="s">
        <v>31</v>
      </c>
      <c r="AX733" s="13" t="s">
        <v>75</v>
      </c>
      <c r="AY733" s="163" t="s">
        <v>143</v>
      </c>
    </row>
    <row r="734" spans="1:65" s="14" customFormat="1" x14ac:dyDescent="0.2">
      <c r="B734" s="170"/>
      <c r="D734" s="162" t="s">
        <v>152</v>
      </c>
      <c r="E734" s="171" t="s">
        <v>1</v>
      </c>
      <c r="F734" s="172" t="s">
        <v>154</v>
      </c>
      <c r="H734" s="173">
        <v>5</v>
      </c>
      <c r="I734" s="174"/>
      <c r="L734" s="170"/>
      <c r="M734" s="175"/>
      <c r="N734" s="176"/>
      <c r="O734" s="176"/>
      <c r="P734" s="176"/>
      <c r="Q734" s="176"/>
      <c r="R734" s="176"/>
      <c r="S734" s="176"/>
      <c r="T734" s="177"/>
      <c r="AT734" s="171" t="s">
        <v>152</v>
      </c>
      <c r="AU734" s="171" t="s">
        <v>151</v>
      </c>
      <c r="AV734" s="14" t="s">
        <v>150</v>
      </c>
      <c r="AW734" s="14" t="s">
        <v>31</v>
      </c>
      <c r="AX734" s="14" t="s">
        <v>83</v>
      </c>
      <c r="AY734" s="171" t="s">
        <v>143</v>
      </c>
    </row>
    <row r="735" spans="1:65" s="2" customFormat="1" ht="24.2" customHeight="1" x14ac:dyDescent="0.2">
      <c r="A735" s="33"/>
      <c r="B735" s="146"/>
      <c r="C735" s="147" t="s">
        <v>901</v>
      </c>
      <c r="D735" s="197" t="s">
        <v>146</v>
      </c>
      <c r="E735" s="148" t="s">
        <v>872</v>
      </c>
      <c r="F735" s="149" t="s">
        <v>873</v>
      </c>
      <c r="G735" s="150" t="s">
        <v>178</v>
      </c>
      <c r="H735" s="151">
        <v>5</v>
      </c>
      <c r="I735" s="152"/>
      <c r="J735" s="153">
        <f>ROUND(I735*H735,2)</f>
        <v>0</v>
      </c>
      <c r="K735" s="154"/>
      <c r="L735" s="34"/>
      <c r="M735" s="155" t="s">
        <v>1</v>
      </c>
      <c r="N735" s="156" t="s">
        <v>41</v>
      </c>
      <c r="O735" s="59"/>
      <c r="P735" s="157">
        <f>O735*H735</f>
        <v>0</v>
      </c>
      <c r="Q735" s="157">
        <v>0</v>
      </c>
      <c r="R735" s="157">
        <f>Q735*H735</f>
        <v>0</v>
      </c>
      <c r="S735" s="157">
        <v>0</v>
      </c>
      <c r="T735" s="158">
        <f>S735*H735</f>
        <v>0</v>
      </c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R735" s="159" t="s">
        <v>182</v>
      </c>
      <c r="AT735" s="159" t="s">
        <v>146</v>
      </c>
      <c r="AU735" s="159" t="s">
        <v>151</v>
      </c>
      <c r="AY735" s="18" t="s">
        <v>143</v>
      </c>
      <c r="BE735" s="160">
        <f>IF(N735="základná",J735,0)</f>
        <v>0</v>
      </c>
      <c r="BF735" s="160">
        <f>IF(N735="znížená",J735,0)</f>
        <v>0</v>
      </c>
      <c r="BG735" s="160">
        <f>IF(N735="zákl. prenesená",J735,0)</f>
        <v>0</v>
      </c>
      <c r="BH735" s="160">
        <f>IF(N735="zníž. prenesená",J735,0)</f>
        <v>0</v>
      </c>
      <c r="BI735" s="160">
        <f>IF(N735="nulová",J735,0)</f>
        <v>0</v>
      </c>
      <c r="BJ735" s="18" t="s">
        <v>151</v>
      </c>
      <c r="BK735" s="160">
        <f>ROUND(I735*H735,2)</f>
        <v>0</v>
      </c>
      <c r="BL735" s="18" t="s">
        <v>182</v>
      </c>
      <c r="BM735" s="159" t="s">
        <v>1771</v>
      </c>
    </row>
    <row r="736" spans="1:65" s="13" customFormat="1" x14ac:dyDescent="0.2">
      <c r="B736" s="161"/>
      <c r="D736" s="162" t="s">
        <v>152</v>
      </c>
      <c r="E736" s="163" t="s">
        <v>1</v>
      </c>
      <c r="F736" s="164" t="s">
        <v>1687</v>
      </c>
      <c r="H736" s="165">
        <v>5</v>
      </c>
      <c r="I736" s="166"/>
      <c r="L736" s="161"/>
      <c r="M736" s="167"/>
      <c r="N736" s="168"/>
      <c r="O736" s="168"/>
      <c r="P736" s="168"/>
      <c r="Q736" s="168"/>
      <c r="R736" s="168"/>
      <c r="S736" s="168"/>
      <c r="T736" s="169"/>
      <c r="AT736" s="163" t="s">
        <v>152</v>
      </c>
      <c r="AU736" s="163" t="s">
        <v>151</v>
      </c>
      <c r="AV736" s="13" t="s">
        <v>151</v>
      </c>
      <c r="AW736" s="13" t="s">
        <v>31</v>
      </c>
      <c r="AX736" s="13" t="s">
        <v>75</v>
      </c>
      <c r="AY736" s="163" t="s">
        <v>143</v>
      </c>
    </row>
    <row r="737" spans="1:65" s="14" customFormat="1" x14ac:dyDescent="0.2">
      <c r="B737" s="170"/>
      <c r="D737" s="162" t="s">
        <v>152</v>
      </c>
      <c r="E737" s="171" t="s">
        <v>1</v>
      </c>
      <c r="F737" s="172" t="s">
        <v>154</v>
      </c>
      <c r="H737" s="173">
        <v>5</v>
      </c>
      <c r="I737" s="174"/>
      <c r="L737" s="170"/>
      <c r="M737" s="175"/>
      <c r="N737" s="176"/>
      <c r="O737" s="176"/>
      <c r="P737" s="176"/>
      <c r="Q737" s="176"/>
      <c r="R737" s="176"/>
      <c r="S737" s="176"/>
      <c r="T737" s="177"/>
      <c r="AT737" s="171" t="s">
        <v>152</v>
      </c>
      <c r="AU737" s="171" t="s">
        <v>151</v>
      </c>
      <c r="AV737" s="14" t="s">
        <v>150</v>
      </c>
      <c r="AW737" s="14" t="s">
        <v>31</v>
      </c>
      <c r="AX737" s="14" t="s">
        <v>83</v>
      </c>
      <c r="AY737" s="171" t="s">
        <v>143</v>
      </c>
    </row>
    <row r="738" spans="1:65" s="2" customFormat="1" ht="14.45" customHeight="1" x14ac:dyDescent="0.2">
      <c r="A738" s="33"/>
      <c r="B738" s="146"/>
      <c r="C738" s="178" t="s">
        <v>555</v>
      </c>
      <c r="D738" s="198" t="s">
        <v>215</v>
      </c>
      <c r="E738" s="179" t="s">
        <v>875</v>
      </c>
      <c r="F738" s="180" t="s">
        <v>876</v>
      </c>
      <c r="G738" s="181" t="s">
        <v>178</v>
      </c>
      <c r="H738" s="182">
        <v>5</v>
      </c>
      <c r="I738" s="183"/>
      <c r="J738" s="184">
        <f>ROUND(I738*H738,2)</f>
        <v>0</v>
      </c>
      <c r="K738" s="185"/>
      <c r="L738" s="186"/>
      <c r="M738" s="187" t="s">
        <v>1</v>
      </c>
      <c r="N738" s="188" t="s">
        <v>41</v>
      </c>
      <c r="O738" s="59"/>
      <c r="P738" s="157">
        <f>O738*H738</f>
        <v>0</v>
      </c>
      <c r="Q738" s="157">
        <v>0</v>
      </c>
      <c r="R738" s="157">
        <f>Q738*H738</f>
        <v>0</v>
      </c>
      <c r="S738" s="157">
        <v>0</v>
      </c>
      <c r="T738" s="158">
        <f>S738*H738</f>
        <v>0</v>
      </c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R738" s="159" t="s">
        <v>210</v>
      </c>
      <c r="AT738" s="159" t="s">
        <v>215</v>
      </c>
      <c r="AU738" s="159" t="s">
        <v>151</v>
      </c>
      <c r="AY738" s="18" t="s">
        <v>143</v>
      </c>
      <c r="BE738" s="160">
        <f>IF(N738="základná",J738,0)</f>
        <v>0</v>
      </c>
      <c r="BF738" s="160">
        <f>IF(N738="znížená",J738,0)</f>
        <v>0</v>
      </c>
      <c r="BG738" s="160">
        <f>IF(N738="zákl. prenesená",J738,0)</f>
        <v>0</v>
      </c>
      <c r="BH738" s="160">
        <f>IF(N738="zníž. prenesená",J738,0)</f>
        <v>0</v>
      </c>
      <c r="BI738" s="160">
        <f>IF(N738="nulová",J738,0)</f>
        <v>0</v>
      </c>
      <c r="BJ738" s="18" t="s">
        <v>151</v>
      </c>
      <c r="BK738" s="160">
        <f>ROUND(I738*H738,2)</f>
        <v>0</v>
      </c>
      <c r="BL738" s="18" t="s">
        <v>182</v>
      </c>
      <c r="BM738" s="159" t="s">
        <v>892</v>
      </c>
    </row>
    <row r="739" spans="1:65" s="13" customFormat="1" x14ac:dyDescent="0.2">
      <c r="B739" s="161"/>
      <c r="D739" s="162" t="s">
        <v>152</v>
      </c>
      <c r="E739" s="163" t="s">
        <v>1</v>
      </c>
      <c r="F739" s="164" t="s">
        <v>1687</v>
      </c>
      <c r="H739" s="165">
        <v>5</v>
      </c>
      <c r="I739" s="166"/>
      <c r="L739" s="161"/>
      <c r="M739" s="167"/>
      <c r="N739" s="168"/>
      <c r="O739" s="168"/>
      <c r="P739" s="168"/>
      <c r="Q739" s="168"/>
      <c r="R739" s="168"/>
      <c r="S739" s="168"/>
      <c r="T739" s="169"/>
      <c r="AT739" s="163" t="s">
        <v>152</v>
      </c>
      <c r="AU739" s="163" t="s">
        <v>151</v>
      </c>
      <c r="AV739" s="13" t="s">
        <v>151</v>
      </c>
      <c r="AW739" s="13" t="s">
        <v>31</v>
      </c>
      <c r="AX739" s="13" t="s">
        <v>75</v>
      </c>
      <c r="AY739" s="163" t="s">
        <v>143</v>
      </c>
    </row>
    <row r="740" spans="1:65" s="14" customFormat="1" x14ac:dyDescent="0.2">
      <c r="B740" s="170"/>
      <c r="D740" s="162" t="s">
        <v>152</v>
      </c>
      <c r="E740" s="171" t="s">
        <v>1</v>
      </c>
      <c r="F740" s="172" t="s">
        <v>154</v>
      </c>
      <c r="H740" s="173">
        <v>5</v>
      </c>
      <c r="I740" s="174"/>
      <c r="L740" s="170"/>
      <c r="M740" s="175"/>
      <c r="N740" s="176"/>
      <c r="O740" s="176"/>
      <c r="P740" s="176"/>
      <c r="Q740" s="176"/>
      <c r="R740" s="176"/>
      <c r="S740" s="176"/>
      <c r="T740" s="177"/>
      <c r="AT740" s="171" t="s">
        <v>152</v>
      </c>
      <c r="AU740" s="171" t="s">
        <v>151</v>
      </c>
      <c r="AV740" s="14" t="s">
        <v>150</v>
      </c>
      <c r="AW740" s="14" t="s">
        <v>31</v>
      </c>
      <c r="AX740" s="14" t="s">
        <v>83</v>
      </c>
      <c r="AY740" s="171" t="s">
        <v>143</v>
      </c>
    </row>
    <row r="741" spans="1:65" s="2" customFormat="1" ht="24.2" customHeight="1" x14ac:dyDescent="0.2">
      <c r="A741" s="33"/>
      <c r="B741" s="146"/>
      <c r="C741" s="147" t="s">
        <v>908</v>
      </c>
      <c r="D741" s="197" t="s">
        <v>146</v>
      </c>
      <c r="E741" s="148" t="s">
        <v>879</v>
      </c>
      <c r="F741" s="149" t="s">
        <v>880</v>
      </c>
      <c r="G741" s="150" t="s">
        <v>178</v>
      </c>
      <c r="H741" s="151">
        <v>1</v>
      </c>
      <c r="I741" s="152"/>
      <c r="J741" s="153">
        <f t="shared" ref="J741:J751" si="20">ROUND(I741*H741,2)</f>
        <v>0</v>
      </c>
      <c r="K741" s="154"/>
      <c r="L741" s="34"/>
      <c r="M741" s="155" t="s">
        <v>1</v>
      </c>
      <c r="N741" s="156" t="s">
        <v>41</v>
      </c>
      <c r="O741" s="59"/>
      <c r="P741" s="157">
        <f t="shared" ref="P741:P751" si="21">O741*H741</f>
        <v>0</v>
      </c>
      <c r="Q741" s="157">
        <v>0</v>
      </c>
      <c r="R741" s="157">
        <f t="shared" ref="R741:R751" si="22">Q741*H741</f>
        <v>0</v>
      </c>
      <c r="S741" s="157">
        <v>0</v>
      </c>
      <c r="T741" s="158">
        <f t="shared" ref="T741:T751" si="23">S741*H741</f>
        <v>0</v>
      </c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R741" s="159" t="s">
        <v>182</v>
      </c>
      <c r="AT741" s="159" t="s">
        <v>146</v>
      </c>
      <c r="AU741" s="159" t="s">
        <v>151</v>
      </c>
      <c r="AY741" s="18" t="s">
        <v>143</v>
      </c>
      <c r="BE741" s="160">
        <f t="shared" ref="BE741:BE751" si="24">IF(N741="základná",J741,0)</f>
        <v>0</v>
      </c>
      <c r="BF741" s="160">
        <f t="shared" ref="BF741:BF751" si="25">IF(N741="znížená",J741,0)</f>
        <v>0</v>
      </c>
      <c r="BG741" s="160">
        <f t="shared" ref="BG741:BG751" si="26">IF(N741="zákl. prenesená",J741,0)</f>
        <v>0</v>
      </c>
      <c r="BH741" s="160">
        <f t="shared" ref="BH741:BH751" si="27">IF(N741="zníž. prenesená",J741,0)</f>
        <v>0</v>
      </c>
      <c r="BI741" s="160">
        <f t="shared" ref="BI741:BI751" si="28">IF(N741="nulová",J741,0)</f>
        <v>0</v>
      </c>
      <c r="BJ741" s="18" t="s">
        <v>151</v>
      </c>
      <c r="BK741" s="160">
        <f t="shared" ref="BK741:BK751" si="29">ROUND(I741*H741,2)</f>
        <v>0</v>
      </c>
      <c r="BL741" s="18" t="s">
        <v>182</v>
      </c>
      <c r="BM741" s="159" t="s">
        <v>1772</v>
      </c>
    </row>
    <row r="742" spans="1:65" s="2" customFormat="1" ht="24.2" customHeight="1" x14ac:dyDescent="0.2">
      <c r="A742" s="33"/>
      <c r="B742" s="146"/>
      <c r="C742" s="178" t="s">
        <v>912</v>
      </c>
      <c r="D742" s="198" t="s">
        <v>215</v>
      </c>
      <c r="E742" s="179" t="s">
        <v>883</v>
      </c>
      <c r="F742" s="180" t="s">
        <v>884</v>
      </c>
      <c r="G742" s="181" t="s">
        <v>178</v>
      </c>
      <c r="H742" s="182">
        <v>1</v>
      </c>
      <c r="I742" s="183"/>
      <c r="J742" s="184">
        <f t="shared" si="20"/>
        <v>0</v>
      </c>
      <c r="K742" s="185"/>
      <c r="L742" s="186"/>
      <c r="M742" s="187" t="s">
        <v>1</v>
      </c>
      <c r="N742" s="188" t="s">
        <v>41</v>
      </c>
      <c r="O742" s="59"/>
      <c r="P742" s="157">
        <f t="shared" si="21"/>
        <v>0</v>
      </c>
      <c r="Q742" s="157">
        <v>0</v>
      </c>
      <c r="R742" s="157">
        <f t="shared" si="22"/>
        <v>0</v>
      </c>
      <c r="S742" s="157">
        <v>0</v>
      </c>
      <c r="T742" s="158">
        <f t="shared" si="23"/>
        <v>0</v>
      </c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R742" s="159" t="s">
        <v>210</v>
      </c>
      <c r="AT742" s="159" t="s">
        <v>215</v>
      </c>
      <c r="AU742" s="159" t="s">
        <v>151</v>
      </c>
      <c r="AY742" s="18" t="s">
        <v>143</v>
      </c>
      <c r="BE742" s="160">
        <f t="shared" si="24"/>
        <v>0</v>
      </c>
      <c r="BF742" s="160">
        <f t="shared" si="25"/>
        <v>0</v>
      </c>
      <c r="BG742" s="160">
        <f t="shared" si="26"/>
        <v>0</v>
      </c>
      <c r="BH742" s="160">
        <f t="shared" si="27"/>
        <v>0</v>
      </c>
      <c r="BI742" s="160">
        <f t="shared" si="28"/>
        <v>0</v>
      </c>
      <c r="BJ742" s="18" t="s">
        <v>151</v>
      </c>
      <c r="BK742" s="160">
        <f t="shared" si="29"/>
        <v>0</v>
      </c>
      <c r="BL742" s="18" t="s">
        <v>182</v>
      </c>
      <c r="BM742" s="159" t="s">
        <v>900</v>
      </c>
    </row>
    <row r="743" spans="1:65" s="2" customFormat="1" ht="14.45" customHeight="1" x14ac:dyDescent="0.2">
      <c r="A743" s="33"/>
      <c r="B743" s="146"/>
      <c r="C743" s="147" t="s">
        <v>916</v>
      </c>
      <c r="D743" s="197" t="s">
        <v>146</v>
      </c>
      <c r="E743" s="148" t="s">
        <v>887</v>
      </c>
      <c r="F743" s="149" t="s">
        <v>888</v>
      </c>
      <c r="G743" s="150" t="s">
        <v>178</v>
      </c>
      <c r="H743" s="151">
        <v>1</v>
      </c>
      <c r="I743" s="152"/>
      <c r="J743" s="153">
        <f t="shared" si="20"/>
        <v>0</v>
      </c>
      <c r="K743" s="154"/>
      <c r="L743" s="34"/>
      <c r="M743" s="155" t="s">
        <v>1</v>
      </c>
      <c r="N743" s="156" t="s">
        <v>41</v>
      </c>
      <c r="O743" s="59"/>
      <c r="P743" s="157">
        <f t="shared" si="21"/>
        <v>0</v>
      </c>
      <c r="Q743" s="157">
        <v>0</v>
      </c>
      <c r="R743" s="157">
        <f t="shared" si="22"/>
        <v>0</v>
      </c>
      <c r="S743" s="157">
        <v>0</v>
      </c>
      <c r="T743" s="158">
        <f t="shared" si="23"/>
        <v>0</v>
      </c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R743" s="159" t="s">
        <v>182</v>
      </c>
      <c r="AT743" s="159" t="s">
        <v>146</v>
      </c>
      <c r="AU743" s="159" t="s">
        <v>151</v>
      </c>
      <c r="AY743" s="18" t="s">
        <v>143</v>
      </c>
      <c r="BE743" s="160">
        <f t="shared" si="24"/>
        <v>0</v>
      </c>
      <c r="BF743" s="160">
        <f t="shared" si="25"/>
        <v>0</v>
      </c>
      <c r="BG743" s="160">
        <f t="shared" si="26"/>
        <v>0</v>
      </c>
      <c r="BH743" s="160">
        <f t="shared" si="27"/>
        <v>0</v>
      </c>
      <c r="BI743" s="160">
        <f t="shared" si="28"/>
        <v>0</v>
      </c>
      <c r="BJ743" s="18" t="s">
        <v>151</v>
      </c>
      <c r="BK743" s="160">
        <f t="shared" si="29"/>
        <v>0</v>
      </c>
      <c r="BL743" s="18" t="s">
        <v>182</v>
      </c>
      <c r="BM743" s="159" t="s">
        <v>1773</v>
      </c>
    </row>
    <row r="744" spans="1:65" s="2" customFormat="1" ht="14.45" customHeight="1" x14ac:dyDescent="0.2">
      <c r="A744" s="33"/>
      <c r="B744" s="146"/>
      <c r="C744" s="178" t="s">
        <v>562</v>
      </c>
      <c r="D744" s="198" t="s">
        <v>215</v>
      </c>
      <c r="E744" s="179" t="s">
        <v>890</v>
      </c>
      <c r="F744" s="180" t="s">
        <v>891</v>
      </c>
      <c r="G744" s="181" t="s">
        <v>178</v>
      </c>
      <c r="H744" s="182">
        <v>1</v>
      </c>
      <c r="I744" s="183"/>
      <c r="J744" s="184">
        <f t="shared" si="20"/>
        <v>0</v>
      </c>
      <c r="K744" s="185"/>
      <c r="L744" s="186"/>
      <c r="M744" s="187" t="s">
        <v>1</v>
      </c>
      <c r="N744" s="188" t="s">
        <v>41</v>
      </c>
      <c r="O744" s="59"/>
      <c r="P744" s="157">
        <f t="shared" si="21"/>
        <v>0</v>
      </c>
      <c r="Q744" s="157">
        <v>0</v>
      </c>
      <c r="R744" s="157">
        <f t="shared" si="22"/>
        <v>0</v>
      </c>
      <c r="S744" s="157">
        <v>0</v>
      </c>
      <c r="T744" s="158">
        <f t="shared" si="23"/>
        <v>0</v>
      </c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R744" s="159" t="s">
        <v>210</v>
      </c>
      <c r="AT744" s="159" t="s">
        <v>215</v>
      </c>
      <c r="AU744" s="159" t="s">
        <v>151</v>
      </c>
      <c r="AY744" s="18" t="s">
        <v>143</v>
      </c>
      <c r="BE744" s="160">
        <f t="shared" si="24"/>
        <v>0</v>
      </c>
      <c r="BF744" s="160">
        <f t="shared" si="25"/>
        <v>0</v>
      </c>
      <c r="BG744" s="160">
        <f t="shared" si="26"/>
        <v>0</v>
      </c>
      <c r="BH744" s="160">
        <f t="shared" si="27"/>
        <v>0</v>
      </c>
      <c r="BI744" s="160">
        <f t="shared" si="28"/>
        <v>0</v>
      </c>
      <c r="BJ744" s="18" t="s">
        <v>151</v>
      </c>
      <c r="BK744" s="160">
        <f t="shared" si="29"/>
        <v>0</v>
      </c>
      <c r="BL744" s="18" t="s">
        <v>182</v>
      </c>
      <c r="BM744" s="159" t="s">
        <v>907</v>
      </c>
    </row>
    <row r="745" spans="1:65" s="2" customFormat="1" ht="14.45" customHeight="1" x14ac:dyDescent="0.2">
      <c r="A745" s="33"/>
      <c r="B745" s="146"/>
      <c r="C745" s="147" t="s">
        <v>923</v>
      </c>
      <c r="D745" s="197" t="s">
        <v>146</v>
      </c>
      <c r="E745" s="148" t="s">
        <v>894</v>
      </c>
      <c r="F745" s="149" t="s">
        <v>895</v>
      </c>
      <c r="G745" s="150" t="s">
        <v>178</v>
      </c>
      <c r="H745" s="151">
        <v>2</v>
      </c>
      <c r="I745" s="152"/>
      <c r="J745" s="153">
        <f t="shared" si="20"/>
        <v>0</v>
      </c>
      <c r="K745" s="154"/>
      <c r="L745" s="34"/>
      <c r="M745" s="155" t="s">
        <v>1</v>
      </c>
      <c r="N745" s="156" t="s">
        <v>41</v>
      </c>
      <c r="O745" s="59"/>
      <c r="P745" s="157">
        <f t="shared" si="21"/>
        <v>0</v>
      </c>
      <c r="Q745" s="157">
        <v>0</v>
      </c>
      <c r="R745" s="157">
        <f t="shared" si="22"/>
        <v>0</v>
      </c>
      <c r="S745" s="157">
        <v>0</v>
      </c>
      <c r="T745" s="158">
        <f t="shared" si="23"/>
        <v>0</v>
      </c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R745" s="159" t="s">
        <v>182</v>
      </c>
      <c r="AT745" s="159" t="s">
        <v>146</v>
      </c>
      <c r="AU745" s="159" t="s">
        <v>151</v>
      </c>
      <c r="AY745" s="18" t="s">
        <v>143</v>
      </c>
      <c r="BE745" s="160">
        <f t="shared" si="24"/>
        <v>0</v>
      </c>
      <c r="BF745" s="160">
        <f t="shared" si="25"/>
        <v>0</v>
      </c>
      <c r="BG745" s="160">
        <f t="shared" si="26"/>
        <v>0</v>
      </c>
      <c r="BH745" s="160">
        <f t="shared" si="27"/>
        <v>0</v>
      </c>
      <c r="BI745" s="160">
        <f t="shared" si="28"/>
        <v>0</v>
      </c>
      <c r="BJ745" s="18" t="s">
        <v>151</v>
      </c>
      <c r="BK745" s="160">
        <f t="shared" si="29"/>
        <v>0</v>
      </c>
      <c r="BL745" s="18" t="s">
        <v>182</v>
      </c>
      <c r="BM745" s="159" t="s">
        <v>1774</v>
      </c>
    </row>
    <row r="746" spans="1:65" s="2" customFormat="1" ht="14.45" customHeight="1" x14ac:dyDescent="0.2">
      <c r="A746" s="33"/>
      <c r="B746" s="146"/>
      <c r="C746" s="178" t="s">
        <v>927</v>
      </c>
      <c r="D746" s="198" t="s">
        <v>215</v>
      </c>
      <c r="E746" s="179" t="s">
        <v>898</v>
      </c>
      <c r="F746" s="180" t="s">
        <v>899</v>
      </c>
      <c r="G746" s="181" t="s">
        <v>178</v>
      </c>
      <c r="H746" s="182">
        <v>2</v>
      </c>
      <c r="I746" s="183"/>
      <c r="J746" s="184">
        <f t="shared" si="20"/>
        <v>0</v>
      </c>
      <c r="K746" s="185"/>
      <c r="L746" s="186"/>
      <c r="M746" s="187" t="s">
        <v>1</v>
      </c>
      <c r="N746" s="188" t="s">
        <v>41</v>
      </c>
      <c r="O746" s="59"/>
      <c r="P746" s="157">
        <f t="shared" si="21"/>
        <v>0</v>
      </c>
      <c r="Q746" s="157">
        <v>0</v>
      </c>
      <c r="R746" s="157">
        <f t="shared" si="22"/>
        <v>0</v>
      </c>
      <c r="S746" s="157">
        <v>0</v>
      </c>
      <c r="T746" s="158">
        <f t="shared" si="23"/>
        <v>0</v>
      </c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R746" s="159" t="s">
        <v>210</v>
      </c>
      <c r="AT746" s="159" t="s">
        <v>215</v>
      </c>
      <c r="AU746" s="159" t="s">
        <v>151</v>
      </c>
      <c r="AY746" s="18" t="s">
        <v>143</v>
      </c>
      <c r="BE746" s="160">
        <f t="shared" si="24"/>
        <v>0</v>
      </c>
      <c r="BF746" s="160">
        <f t="shared" si="25"/>
        <v>0</v>
      </c>
      <c r="BG746" s="160">
        <f t="shared" si="26"/>
        <v>0</v>
      </c>
      <c r="BH746" s="160">
        <f t="shared" si="27"/>
        <v>0</v>
      </c>
      <c r="BI746" s="160">
        <f t="shared" si="28"/>
        <v>0</v>
      </c>
      <c r="BJ746" s="18" t="s">
        <v>151</v>
      </c>
      <c r="BK746" s="160">
        <f t="shared" si="29"/>
        <v>0</v>
      </c>
      <c r="BL746" s="18" t="s">
        <v>182</v>
      </c>
      <c r="BM746" s="159" t="s">
        <v>915</v>
      </c>
    </row>
    <row r="747" spans="1:65" s="2" customFormat="1" ht="14.45" customHeight="1" x14ac:dyDescent="0.2">
      <c r="A747" s="33"/>
      <c r="B747" s="146"/>
      <c r="C747" s="147" t="s">
        <v>931</v>
      </c>
      <c r="D747" s="197" t="s">
        <v>146</v>
      </c>
      <c r="E747" s="148" t="s">
        <v>902</v>
      </c>
      <c r="F747" s="149" t="s">
        <v>903</v>
      </c>
      <c r="G747" s="150" t="s">
        <v>178</v>
      </c>
      <c r="H747" s="151">
        <v>1</v>
      </c>
      <c r="I747" s="152"/>
      <c r="J747" s="153">
        <f t="shared" si="20"/>
        <v>0</v>
      </c>
      <c r="K747" s="154"/>
      <c r="L747" s="34"/>
      <c r="M747" s="155" t="s">
        <v>1</v>
      </c>
      <c r="N747" s="156" t="s">
        <v>41</v>
      </c>
      <c r="O747" s="59"/>
      <c r="P747" s="157">
        <f t="shared" si="21"/>
        <v>0</v>
      </c>
      <c r="Q747" s="157">
        <v>0</v>
      </c>
      <c r="R747" s="157">
        <f t="shared" si="22"/>
        <v>0</v>
      </c>
      <c r="S747" s="157">
        <v>0</v>
      </c>
      <c r="T747" s="158">
        <f t="shared" si="23"/>
        <v>0</v>
      </c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R747" s="159" t="s">
        <v>182</v>
      </c>
      <c r="AT747" s="159" t="s">
        <v>146</v>
      </c>
      <c r="AU747" s="159" t="s">
        <v>151</v>
      </c>
      <c r="AY747" s="18" t="s">
        <v>143</v>
      </c>
      <c r="BE747" s="160">
        <f t="shared" si="24"/>
        <v>0</v>
      </c>
      <c r="BF747" s="160">
        <f t="shared" si="25"/>
        <v>0</v>
      </c>
      <c r="BG747" s="160">
        <f t="shared" si="26"/>
        <v>0</v>
      </c>
      <c r="BH747" s="160">
        <f t="shared" si="27"/>
        <v>0</v>
      </c>
      <c r="BI747" s="160">
        <f t="shared" si="28"/>
        <v>0</v>
      </c>
      <c r="BJ747" s="18" t="s">
        <v>151</v>
      </c>
      <c r="BK747" s="160">
        <f t="shared" si="29"/>
        <v>0</v>
      </c>
      <c r="BL747" s="18" t="s">
        <v>182</v>
      </c>
      <c r="BM747" s="159" t="s">
        <v>1775</v>
      </c>
    </row>
    <row r="748" spans="1:65" s="2" customFormat="1" ht="14.45" customHeight="1" x14ac:dyDescent="0.2">
      <c r="A748" s="33"/>
      <c r="B748" s="146"/>
      <c r="C748" s="178" t="s">
        <v>569</v>
      </c>
      <c r="D748" s="198" t="s">
        <v>215</v>
      </c>
      <c r="E748" s="179" t="s">
        <v>905</v>
      </c>
      <c r="F748" s="180" t="s">
        <v>906</v>
      </c>
      <c r="G748" s="181" t="s">
        <v>178</v>
      </c>
      <c r="H748" s="182">
        <v>1</v>
      </c>
      <c r="I748" s="183"/>
      <c r="J748" s="184">
        <f t="shared" si="20"/>
        <v>0</v>
      </c>
      <c r="K748" s="185"/>
      <c r="L748" s="186"/>
      <c r="M748" s="187" t="s">
        <v>1</v>
      </c>
      <c r="N748" s="188" t="s">
        <v>41</v>
      </c>
      <c r="O748" s="59"/>
      <c r="P748" s="157">
        <f t="shared" si="21"/>
        <v>0</v>
      </c>
      <c r="Q748" s="157">
        <v>0</v>
      </c>
      <c r="R748" s="157">
        <f t="shared" si="22"/>
        <v>0</v>
      </c>
      <c r="S748" s="157">
        <v>0</v>
      </c>
      <c r="T748" s="158">
        <f t="shared" si="23"/>
        <v>0</v>
      </c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R748" s="159" t="s">
        <v>210</v>
      </c>
      <c r="AT748" s="159" t="s">
        <v>215</v>
      </c>
      <c r="AU748" s="159" t="s">
        <v>151</v>
      </c>
      <c r="AY748" s="18" t="s">
        <v>143</v>
      </c>
      <c r="BE748" s="160">
        <f t="shared" si="24"/>
        <v>0</v>
      </c>
      <c r="BF748" s="160">
        <f t="shared" si="25"/>
        <v>0</v>
      </c>
      <c r="BG748" s="160">
        <f t="shared" si="26"/>
        <v>0</v>
      </c>
      <c r="BH748" s="160">
        <f t="shared" si="27"/>
        <v>0</v>
      </c>
      <c r="BI748" s="160">
        <f t="shared" si="28"/>
        <v>0</v>
      </c>
      <c r="BJ748" s="18" t="s">
        <v>151</v>
      </c>
      <c r="BK748" s="160">
        <f t="shared" si="29"/>
        <v>0</v>
      </c>
      <c r="BL748" s="18" t="s">
        <v>182</v>
      </c>
      <c r="BM748" s="159" t="s">
        <v>922</v>
      </c>
    </row>
    <row r="749" spans="1:65" s="2" customFormat="1" ht="24.2" customHeight="1" x14ac:dyDescent="0.2">
      <c r="A749" s="33"/>
      <c r="B749" s="146"/>
      <c r="C749" s="147" t="s">
        <v>939</v>
      </c>
      <c r="D749" s="197" t="s">
        <v>146</v>
      </c>
      <c r="E749" s="148" t="s">
        <v>909</v>
      </c>
      <c r="F749" s="149" t="s">
        <v>910</v>
      </c>
      <c r="G749" s="150" t="s">
        <v>178</v>
      </c>
      <c r="H749" s="151">
        <v>1</v>
      </c>
      <c r="I749" s="152"/>
      <c r="J749" s="153">
        <f t="shared" si="20"/>
        <v>0</v>
      </c>
      <c r="K749" s="154"/>
      <c r="L749" s="34"/>
      <c r="M749" s="155" t="s">
        <v>1</v>
      </c>
      <c r="N749" s="156" t="s">
        <v>41</v>
      </c>
      <c r="O749" s="59"/>
      <c r="P749" s="157">
        <f t="shared" si="21"/>
        <v>0</v>
      </c>
      <c r="Q749" s="157">
        <v>0</v>
      </c>
      <c r="R749" s="157">
        <f t="shared" si="22"/>
        <v>0</v>
      </c>
      <c r="S749" s="157">
        <v>0</v>
      </c>
      <c r="T749" s="158">
        <f t="shared" si="23"/>
        <v>0</v>
      </c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R749" s="159" t="s">
        <v>182</v>
      </c>
      <c r="AT749" s="159" t="s">
        <v>146</v>
      </c>
      <c r="AU749" s="159" t="s">
        <v>151</v>
      </c>
      <c r="AY749" s="18" t="s">
        <v>143</v>
      </c>
      <c r="BE749" s="160">
        <f t="shared" si="24"/>
        <v>0</v>
      </c>
      <c r="BF749" s="160">
        <f t="shared" si="25"/>
        <v>0</v>
      </c>
      <c r="BG749" s="160">
        <f t="shared" si="26"/>
        <v>0</v>
      </c>
      <c r="BH749" s="160">
        <f t="shared" si="27"/>
        <v>0</v>
      </c>
      <c r="BI749" s="160">
        <f t="shared" si="28"/>
        <v>0</v>
      </c>
      <c r="BJ749" s="18" t="s">
        <v>151</v>
      </c>
      <c r="BK749" s="160">
        <f t="shared" si="29"/>
        <v>0</v>
      </c>
      <c r="BL749" s="18" t="s">
        <v>182</v>
      </c>
      <c r="BM749" s="159" t="s">
        <v>1776</v>
      </c>
    </row>
    <row r="750" spans="1:65" s="2" customFormat="1" ht="24.2" customHeight="1" x14ac:dyDescent="0.2">
      <c r="A750" s="33"/>
      <c r="B750" s="146"/>
      <c r="C750" s="178" t="s">
        <v>944</v>
      </c>
      <c r="D750" s="198" t="s">
        <v>215</v>
      </c>
      <c r="E750" s="179" t="s">
        <v>913</v>
      </c>
      <c r="F750" s="180" t="s">
        <v>914</v>
      </c>
      <c r="G750" s="181" t="s">
        <v>178</v>
      </c>
      <c r="H750" s="182">
        <v>1</v>
      </c>
      <c r="I750" s="183"/>
      <c r="J750" s="184">
        <f t="shared" si="20"/>
        <v>0</v>
      </c>
      <c r="K750" s="185"/>
      <c r="L750" s="186"/>
      <c r="M750" s="187" t="s">
        <v>1</v>
      </c>
      <c r="N750" s="188" t="s">
        <v>41</v>
      </c>
      <c r="O750" s="59"/>
      <c r="P750" s="157">
        <f t="shared" si="21"/>
        <v>0</v>
      </c>
      <c r="Q750" s="157">
        <v>0</v>
      </c>
      <c r="R750" s="157">
        <f t="shared" si="22"/>
        <v>0</v>
      </c>
      <c r="S750" s="157">
        <v>0</v>
      </c>
      <c r="T750" s="158">
        <f t="shared" si="23"/>
        <v>0</v>
      </c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R750" s="159" t="s">
        <v>210</v>
      </c>
      <c r="AT750" s="159" t="s">
        <v>215</v>
      </c>
      <c r="AU750" s="159" t="s">
        <v>151</v>
      </c>
      <c r="AY750" s="18" t="s">
        <v>143</v>
      </c>
      <c r="BE750" s="160">
        <f t="shared" si="24"/>
        <v>0</v>
      </c>
      <c r="BF750" s="160">
        <f t="shared" si="25"/>
        <v>0</v>
      </c>
      <c r="BG750" s="160">
        <f t="shared" si="26"/>
        <v>0</v>
      </c>
      <c r="BH750" s="160">
        <f t="shared" si="27"/>
        <v>0</v>
      </c>
      <c r="BI750" s="160">
        <f t="shared" si="28"/>
        <v>0</v>
      </c>
      <c r="BJ750" s="18" t="s">
        <v>151</v>
      </c>
      <c r="BK750" s="160">
        <f t="shared" si="29"/>
        <v>0</v>
      </c>
      <c r="BL750" s="18" t="s">
        <v>182</v>
      </c>
      <c r="BM750" s="159" t="s">
        <v>930</v>
      </c>
    </row>
    <row r="751" spans="1:65" s="2" customFormat="1" ht="24.2" customHeight="1" x14ac:dyDescent="0.2">
      <c r="A751" s="33"/>
      <c r="B751" s="146"/>
      <c r="C751" s="147" t="s">
        <v>949</v>
      </c>
      <c r="D751" s="197" t="s">
        <v>146</v>
      </c>
      <c r="E751" s="148" t="s">
        <v>917</v>
      </c>
      <c r="F751" s="149" t="s">
        <v>918</v>
      </c>
      <c r="G751" s="150" t="s">
        <v>178</v>
      </c>
      <c r="H751" s="151">
        <v>1</v>
      </c>
      <c r="I751" s="152"/>
      <c r="J751" s="153">
        <f t="shared" si="20"/>
        <v>0</v>
      </c>
      <c r="K751" s="154"/>
      <c r="L751" s="34"/>
      <c r="M751" s="155" t="s">
        <v>1</v>
      </c>
      <c r="N751" s="156" t="s">
        <v>41</v>
      </c>
      <c r="O751" s="59"/>
      <c r="P751" s="157">
        <f t="shared" si="21"/>
        <v>0</v>
      </c>
      <c r="Q751" s="157">
        <v>0</v>
      </c>
      <c r="R751" s="157">
        <f t="shared" si="22"/>
        <v>0</v>
      </c>
      <c r="S751" s="157">
        <v>0</v>
      </c>
      <c r="T751" s="158">
        <f t="shared" si="23"/>
        <v>0</v>
      </c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R751" s="159" t="s">
        <v>182</v>
      </c>
      <c r="AT751" s="159" t="s">
        <v>146</v>
      </c>
      <c r="AU751" s="159" t="s">
        <v>151</v>
      </c>
      <c r="AY751" s="18" t="s">
        <v>143</v>
      </c>
      <c r="BE751" s="160">
        <f t="shared" si="24"/>
        <v>0</v>
      </c>
      <c r="BF751" s="160">
        <f t="shared" si="25"/>
        <v>0</v>
      </c>
      <c r="BG751" s="160">
        <f t="shared" si="26"/>
        <v>0</v>
      </c>
      <c r="BH751" s="160">
        <f t="shared" si="27"/>
        <v>0</v>
      </c>
      <c r="BI751" s="160">
        <f t="shared" si="28"/>
        <v>0</v>
      </c>
      <c r="BJ751" s="18" t="s">
        <v>151</v>
      </c>
      <c r="BK751" s="160">
        <f t="shared" si="29"/>
        <v>0</v>
      </c>
      <c r="BL751" s="18" t="s">
        <v>182</v>
      </c>
      <c r="BM751" s="159" t="s">
        <v>1777</v>
      </c>
    </row>
    <row r="752" spans="1:65" s="13" customFormat="1" x14ac:dyDescent="0.2">
      <c r="B752" s="161"/>
      <c r="D752" s="162" t="s">
        <v>152</v>
      </c>
      <c r="E752" s="163" t="s">
        <v>1</v>
      </c>
      <c r="F752" s="164" t="s">
        <v>1778</v>
      </c>
      <c r="H752" s="165">
        <v>1</v>
      </c>
      <c r="I752" s="166"/>
      <c r="L752" s="161"/>
      <c r="M752" s="167"/>
      <c r="N752" s="168"/>
      <c r="O752" s="168"/>
      <c r="P752" s="168"/>
      <c r="Q752" s="168"/>
      <c r="R752" s="168"/>
      <c r="S752" s="168"/>
      <c r="T752" s="169"/>
      <c r="AT752" s="163" t="s">
        <v>152</v>
      </c>
      <c r="AU752" s="163" t="s">
        <v>151</v>
      </c>
      <c r="AV752" s="13" t="s">
        <v>151</v>
      </c>
      <c r="AW752" s="13" t="s">
        <v>31</v>
      </c>
      <c r="AX752" s="13" t="s">
        <v>75</v>
      </c>
      <c r="AY752" s="163" t="s">
        <v>143</v>
      </c>
    </row>
    <row r="753" spans="1:65" s="14" customFormat="1" x14ac:dyDescent="0.2">
      <c r="B753" s="170"/>
      <c r="D753" s="162" t="s">
        <v>152</v>
      </c>
      <c r="E753" s="171" t="s">
        <v>1</v>
      </c>
      <c r="F753" s="172" t="s">
        <v>154</v>
      </c>
      <c r="H753" s="173">
        <v>1</v>
      </c>
      <c r="I753" s="174"/>
      <c r="L753" s="170"/>
      <c r="M753" s="175"/>
      <c r="N753" s="176"/>
      <c r="O753" s="176"/>
      <c r="P753" s="176"/>
      <c r="Q753" s="176"/>
      <c r="R753" s="176"/>
      <c r="S753" s="176"/>
      <c r="T753" s="177"/>
      <c r="AT753" s="171" t="s">
        <v>152</v>
      </c>
      <c r="AU753" s="171" t="s">
        <v>151</v>
      </c>
      <c r="AV753" s="14" t="s">
        <v>150</v>
      </c>
      <c r="AW753" s="14" t="s">
        <v>31</v>
      </c>
      <c r="AX753" s="14" t="s">
        <v>83</v>
      </c>
      <c r="AY753" s="171" t="s">
        <v>143</v>
      </c>
    </row>
    <row r="754" spans="1:65" s="2" customFormat="1" ht="24.2" customHeight="1" x14ac:dyDescent="0.2">
      <c r="A754" s="33"/>
      <c r="B754" s="146"/>
      <c r="C754" s="178" t="s">
        <v>575</v>
      </c>
      <c r="D754" s="198" t="s">
        <v>215</v>
      </c>
      <c r="E754" s="179" t="s">
        <v>920</v>
      </c>
      <c r="F754" s="180" t="s">
        <v>921</v>
      </c>
      <c r="G754" s="181" t="s">
        <v>178</v>
      </c>
      <c r="H754" s="182">
        <v>1</v>
      </c>
      <c r="I754" s="183"/>
      <c r="J754" s="184">
        <f>ROUND(I754*H754,2)</f>
        <v>0</v>
      </c>
      <c r="K754" s="185"/>
      <c r="L754" s="186"/>
      <c r="M754" s="187" t="s">
        <v>1</v>
      </c>
      <c r="N754" s="188" t="s">
        <v>41</v>
      </c>
      <c r="O754" s="59"/>
      <c r="P754" s="157">
        <f>O754*H754</f>
        <v>0</v>
      </c>
      <c r="Q754" s="157">
        <v>0</v>
      </c>
      <c r="R754" s="157">
        <f>Q754*H754</f>
        <v>0</v>
      </c>
      <c r="S754" s="157">
        <v>0</v>
      </c>
      <c r="T754" s="158">
        <f>S754*H754</f>
        <v>0</v>
      </c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R754" s="159" t="s">
        <v>210</v>
      </c>
      <c r="AT754" s="159" t="s">
        <v>215</v>
      </c>
      <c r="AU754" s="159" t="s">
        <v>151</v>
      </c>
      <c r="AY754" s="18" t="s">
        <v>143</v>
      </c>
      <c r="BE754" s="160">
        <f>IF(N754="základná",J754,0)</f>
        <v>0</v>
      </c>
      <c r="BF754" s="160">
        <f>IF(N754="znížená",J754,0)</f>
        <v>0</v>
      </c>
      <c r="BG754" s="160">
        <f>IF(N754="zákl. prenesená",J754,0)</f>
        <v>0</v>
      </c>
      <c r="BH754" s="160">
        <f>IF(N754="zníž. prenesená",J754,0)</f>
        <v>0</v>
      </c>
      <c r="BI754" s="160">
        <f>IF(N754="nulová",J754,0)</f>
        <v>0</v>
      </c>
      <c r="BJ754" s="18" t="s">
        <v>151</v>
      </c>
      <c r="BK754" s="160">
        <f>ROUND(I754*H754,2)</f>
        <v>0</v>
      </c>
      <c r="BL754" s="18" t="s">
        <v>182</v>
      </c>
      <c r="BM754" s="159" t="s">
        <v>938</v>
      </c>
    </row>
    <row r="755" spans="1:65" s="13" customFormat="1" x14ac:dyDescent="0.2">
      <c r="B755" s="161"/>
      <c r="D755" s="162" t="s">
        <v>152</v>
      </c>
      <c r="E755" s="163" t="s">
        <v>1</v>
      </c>
      <c r="F755" s="164" t="s">
        <v>1778</v>
      </c>
      <c r="H755" s="165">
        <v>1</v>
      </c>
      <c r="I755" s="166"/>
      <c r="L755" s="161"/>
      <c r="M755" s="167"/>
      <c r="N755" s="168"/>
      <c r="O755" s="168"/>
      <c r="P755" s="168"/>
      <c r="Q755" s="168"/>
      <c r="R755" s="168"/>
      <c r="S755" s="168"/>
      <c r="T755" s="169"/>
      <c r="AT755" s="163" t="s">
        <v>152</v>
      </c>
      <c r="AU755" s="163" t="s">
        <v>151</v>
      </c>
      <c r="AV755" s="13" t="s">
        <v>151</v>
      </c>
      <c r="AW755" s="13" t="s">
        <v>31</v>
      </c>
      <c r="AX755" s="13" t="s">
        <v>75</v>
      </c>
      <c r="AY755" s="163" t="s">
        <v>143</v>
      </c>
    </row>
    <row r="756" spans="1:65" s="14" customFormat="1" x14ac:dyDescent="0.2">
      <c r="B756" s="170"/>
      <c r="D756" s="162" t="s">
        <v>152</v>
      </c>
      <c r="E756" s="171" t="s">
        <v>1</v>
      </c>
      <c r="F756" s="172" t="s">
        <v>154</v>
      </c>
      <c r="H756" s="173">
        <v>1</v>
      </c>
      <c r="I756" s="174"/>
      <c r="L756" s="170"/>
      <c r="M756" s="175"/>
      <c r="N756" s="176"/>
      <c r="O756" s="176"/>
      <c r="P756" s="176"/>
      <c r="Q756" s="176"/>
      <c r="R756" s="176"/>
      <c r="S756" s="176"/>
      <c r="T756" s="177"/>
      <c r="AT756" s="171" t="s">
        <v>152</v>
      </c>
      <c r="AU756" s="171" t="s">
        <v>151</v>
      </c>
      <c r="AV756" s="14" t="s">
        <v>150</v>
      </c>
      <c r="AW756" s="14" t="s">
        <v>31</v>
      </c>
      <c r="AX756" s="14" t="s">
        <v>83</v>
      </c>
      <c r="AY756" s="171" t="s">
        <v>143</v>
      </c>
    </row>
    <row r="757" spans="1:65" s="2" customFormat="1" ht="24.2" customHeight="1" x14ac:dyDescent="0.2">
      <c r="A757" s="33"/>
      <c r="B757" s="146"/>
      <c r="C757" s="147" t="s">
        <v>959</v>
      </c>
      <c r="D757" s="197" t="s">
        <v>146</v>
      </c>
      <c r="E757" s="148" t="s">
        <v>924</v>
      </c>
      <c r="F757" s="149" t="s">
        <v>925</v>
      </c>
      <c r="G757" s="150" t="s">
        <v>178</v>
      </c>
      <c r="H757" s="151">
        <v>2</v>
      </c>
      <c r="I757" s="152"/>
      <c r="J757" s="153">
        <f>ROUND(I757*H757,2)</f>
        <v>0</v>
      </c>
      <c r="K757" s="154"/>
      <c r="L757" s="34"/>
      <c r="M757" s="155" t="s">
        <v>1</v>
      </c>
      <c r="N757" s="156" t="s">
        <v>41</v>
      </c>
      <c r="O757" s="59"/>
      <c r="P757" s="157">
        <f>O757*H757</f>
        <v>0</v>
      </c>
      <c r="Q757" s="157">
        <v>0</v>
      </c>
      <c r="R757" s="157">
        <f>Q757*H757</f>
        <v>0</v>
      </c>
      <c r="S757" s="157">
        <v>0</v>
      </c>
      <c r="T757" s="158">
        <f>S757*H757</f>
        <v>0</v>
      </c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R757" s="159" t="s">
        <v>182</v>
      </c>
      <c r="AT757" s="159" t="s">
        <v>146</v>
      </c>
      <c r="AU757" s="159" t="s">
        <v>151</v>
      </c>
      <c r="AY757" s="18" t="s">
        <v>143</v>
      </c>
      <c r="BE757" s="160">
        <f>IF(N757="základná",J757,0)</f>
        <v>0</v>
      </c>
      <c r="BF757" s="160">
        <f>IF(N757="znížená",J757,0)</f>
        <v>0</v>
      </c>
      <c r="BG757" s="160">
        <f>IF(N757="zákl. prenesená",J757,0)</f>
        <v>0</v>
      </c>
      <c r="BH757" s="160">
        <f>IF(N757="zníž. prenesená",J757,0)</f>
        <v>0</v>
      </c>
      <c r="BI757" s="160">
        <f>IF(N757="nulová",J757,0)</f>
        <v>0</v>
      </c>
      <c r="BJ757" s="18" t="s">
        <v>151</v>
      </c>
      <c r="BK757" s="160">
        <f>ROUND(I757*H757,2)</f>
        <v>0</v>
      </c>
      <c r="BL757" s="18" t="s">
        <v>182</v>
      </c>
      <c r="BM757" s="159" t="s">
        <v>1779</v>
      </c>
    </row>
    <row r="758" spans="1:65" s="13" customFormat="1" x14ac:dyDescent="0.2">
      <c r="B758" s="161"/>
      <c r="D758" s="162" t="s">
        <v>152</v>
      </c>
      <c r="E758" s="163" t="s">
        <v>1</v>
      </c>
      <c r="F758" s="164" t="s">
        <v>1780</v>
      </c>
      <c r="H758" s="165">
        <v>2</v>
      </c>
      <c r="I758" s="166"/>
      <c r="L758" s="161"/>
      <c r="M758" s="167"/>
      <c r="N758" s="168"/>
      <c r="O758" s="168"/>
      <c r="P758" s="168"/>
      <c r="Q758" s="168"/>
      <c r="R758" s="168"/>
      <c r="S758" s="168"/>
      <c r="T758" s="169"/>
      <c r="AT758" s="163" t="s">
        <v>152</v>
      </c>
      <c r="AU758" s="163" t="s">
        <v>151</v>
      </c>
      <c r="AV758" s="13" t="s">
        <v>151</v>
      </c>
      <c r="AW758" s="13" t="s">
        <v>31</v>
      </c>
      <c r="AX758" s="13" t="s">
        <v>75</v>
      </c>
      <c r="AY758" s="163" t="s">
        <v>143</v>
      </c>
    </row>
    <row r="759" spans="1:65" s="14" customFormat="1" x14ac:dyDescent="0.2">
      <c r="B759" s="170"/>
      <c r="D759" s="162" t="s">
        <v>152</v>
      </c>
      <c r="E759" s="171" t="s">
        <v>1</v>
      </c>
      <c r="F759" s="172" t="s">
        <v>154</v>
      </c>
      <c r="H759" s="173">
        <v>2</v>
      </c>
      <c r="I759" s="174"/>
      <c r="L759" s="170"/>
      <c r="M759" s="175"/>
      <c r="N759" s="176"/>
      <c r="O759" s="176"/>
      <c r="P759" s="176"/>
      <c r="Q759" s="176"/>
      <c r="R759" s="176"/>
      <c r="S759" s="176"/>
      <c r="T759" s="177"/>
      <c r="AT759" s="171" t="s">
        <v>152</v>
      </c>
      <c r="AU759" s="171" t="s">
        <v>151</v>
      </c>
      <c r="AV759" s="14" t="s">
        <v>150</v>
      </c>
      <c r="AW759" s="14" t="s">
        <v>31</v>
      </c>
      <c r="AX759" s="14" t="s">
        <v>83</v>
      </c>
      <c r="AY759" s="171" t="s">
        <v>143</v>
      </c>
    </row>
    <row r="760" spans="1:65" s="2" customFormat="1" ht="24.2" customHeight="1" x14ac:dyDescent="0.2">
      <c r="A760" s="33"/>
      <c r="B760" s="146"/>
      <c r="C760" s="178" t="s">
        <v>964</v>
      </c>
      <c r="D760" s="198" t="s">
        <v>215</v>
      </c>
      <c r="E760" s="179" t="s">
        <v>928</v>
      </c>
      <c r="F760" s="180" t="s">
        <v>929</v>
      </c>
      <c r="G760" s="181" t="s">
        <v>178</v>
      </c>
      <c r="H760" s="182">
        <v>2</v>
      </c>
      <c r="I760" s="183"/>
      <c r="J760" s="184">
        <f>ROUND(I760*H760,2)</f>
        <v>0</v>
      </c>
      <c r="K760" s="185"/>
      <c r="L760" s="186"/>
      <c r="M760" s="187" t="s">
        <v>1</v>
      </c>
      <c r="N760" s="188" t="s">
        <v>41</v>
      </c>
      <c r="O760" s="59"/>
      <c r="P760" s="157">
        <f>O760*H760</f>
        <v>0</v>
      </c>
      <c r="Q760" s="157">
        <v>0</v>
      </c>
      <c r="R760" s="157">
        <f>Q760*H760</f>
        <v>0</v>
      </c>
      <c r="S760" s="157">
        <v>0</v>
      </c>
      <c r="T760" s="158">
        <f>S760*H760</f>
        <v>0</v>
      </c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R760" s="159" t="s">
        <v>210</v>
      </c>
      <c r="AT760" s="159" t="s">
        <v>215</v>
      </c>
      <c r="AU760" s="159" t="s">
        <v>151</v>
      </c>
      <c r="AY760" s="18" t="s">
        <v>143</v>
      </c>
      <c r="BE760" s="160">
        <f>IF(N760="základná",J760,0)</f>
        <v>0</v>
      </c>
      <c r="BF760" s="160">
        <f>IF(N760="znížená",J760,0)</f>
        <v>0</v>
      </c>
      <c r="BG760" s="160">
        <f>IF(N760="zákl. prenesená",J760,0)</f>
        <v>0</v>
      </c>
      <c r="BH760" s="160">
        <f>IF(N760="zníž. prenesená",J760,0)</f>
        <v>0</v>
      </c>
      <c r="BI760" s="160">
        <f>IF(N760="nulová",J760,0)</f>
        <v>0</v>
      </c>
      <c r="BJ760" s="18" t="s">
        <v>151</v>
      </c>
      <c r="BK760" s="160">
        <f>ROUND(I760*H760,2)</f>
        <v>0</v>
      </c>
      <c r="BL760" s="18" t="s">
        <v>182</v>
      </c>
      <c r="BM760" s="159" t="s">
        <v>1781</v>
      </c>
    </row>
    <row r="761" spans="1:65" s="13" customFormat="1" x14ac:dyDescent="0.2">
      <c r="B761" s="161"/>
      <c r="D761" s="162" t="s">
        <v>152</v>
      </c>
      <c r="E761" s="163" t="s">
        <v>1</v>
      </c>
      <c r="F761" s="164" t="s">
        <v>1780</v>
      </c>
      <c r="H761" s="165">
        <v>2</v>
      </c>
      <c r="I761" s="166"/>
      <c r="L761" s="161"/>
      <c r="M761" s="167"/>
      <c r="N761" s="168"/>
      <c r="O761" s="168"/>
      <c r="P761" s="168"/>
      <c r="Q761" s="168"/>
      <c r="R761" s="168"/>
      <c r="S761" s="168"/>
      <c r="T761" s="169"/>
      <c r="AT761" s="163" t="s">
        <v>152</v>
      </c>
      <c r="AU761" s="163" t="s">
        <v>151</v>
      </c>
      <c r="AV761" s="13" t="s">
        <v>151</v>
      </c>
      <c r="AW761" s="13" t="s">
        <v>31</v>
      </c>
      <c r="AX761" s="13" t="s">
        <v>75</v>
      </c>
      <c r="AY761" s="163" t="s">
        <v>143</v>
      </c>
    </row>
    <row r="762" spans="1:65" s="14" customFormat="1" x14ac:dyDescent="0.2">
      <c r="B762" s="170"/>
      <c r="D762" s="162" t="s">
        <v>152</v>
      </c>
      <c r="E762" s="171" t="s">
        <v>1</v>
      </c>
      <c r="F762" s="172" t="s">
        <v>154</v>
      </c>
      <c r="H762" s="173">
        <v>2</v>
      </c>
      <c r="I762" s="174"/>
      <c r="L762" s="170"/>
      <c r="M762" s="175"/>
      <c r="N762" s="176"/>
      <c r="O762" s="176"/>
      <c r="P762" s="176"/>
      <c r="Q762" s="176"/>
      <c r="R762" s="176"/>
      <c r="S762" s="176"/>
      <c r="T762" s="177"/>
      <c r="AT762" s="171" t="s">
        <v>152</v>
      </c>
      <c r="AU762" s="171" t="s">
        <v>151</v>
      </c>
      <c r="AV762" s="14" t="s">
        <v>150</v>
      </c>
      <c r="AW762" s="14" t="s">
        <v>31</v>
      </c>
      <c r="AX762" s="14" t="s">
        <v>83</v>
      </c>
      <c r="AY762" s="171" t="s">
        <v>143</v>
      </c>
    </row>
    <row r="763" spans="1:65" s="2" customFormat="1" ht="24.2" customHeight="1" x14ac:dyDescent="0.2">
      <c r="A763" s="33"/>
      <c r="B763" s="146"/>
      <c r="C763" s="147" t="s">
        <v>968</v>
      </c>
      <c r="D763" s="197" t="s">
        <v>146</v>
      </c>
      <c r="E763" s="148" t="s">
        <v>932</v>
      </c>
      <c r="F763" s="149" t="s">
        <v>933</v>
      </c>
      <c r="G763" s="150" t="s">
        <v>178</v>
      </c>
      <c r="H763" s="151">
        <v>1</v>
      </c>
      <c r="I763" s="152"/>
      <c r="J763" s="153">
        <f>ROUND(I763*H763,2)</f>
        <v>0</v>
      </c>
      <c r="K763" s="154"/>
      <c r="L763" s="34"/>
      <c r="M763" s="155" t="s">
        <v>1</v>
      </c>
      <c r="N763" s="156" t="s">
        <v>41</v>
      </c>
      <c r="O763" s="59"/>
      <c r="P763" s="157">
        <f>O763*H763</f>
        <v>0</v>
      </c>
      <c r="Q763" s="157">
        <v>0</v>
      </c>
      <c r="R763" s="157">
        <f>Q763*H763</f>
        <v>0</v>
      </c>
      <c r="S763" s="157">
        <v>0</v>
      </c>
      <c r="T763" s="158">
        <f>S763*H763</f>
        <v>0</v>
      </c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R763" s="159" t="s">
        <v>182</v>
      </c>
      <c r="AT763" s="159" t="s">
        <v>146</v>
      </c>
      <c r="AU763" s="159" t="s">
        <v>151</v>
      </c>
      <c r="AY763" s="18" t="s">
        <v>143</v>
      </c>
      <c r="BE763" s="160">
        <f>IF(N763="základná",J763,0)</f>
        <v>0</v>
      </c>
      <c r="BF763" s="160">
        <f>IF(N763="znížená",J763,0)</f>
        <v>0</v>
      </c>
      <c r="BG763" s="160">
        <f>IF(N763="zákl. prenesená",J763,0)</f>
        <v>0</v>
      </c>
      <c r="BH763" s="160">
        <f>IF(N763="zníž. prenesená",J763,0)</f>
        <v>0</v>
      </c>
      <c r="BI763" s="160">
        <f>IF(N763="nulová",J763,0)</f>
        <v>0</v>
      </c>
      <c r="BJ763" s="18" t="s">
        <v>151</v>
      </c>
      <c r="BK763" s="160">
        <f>ROUND(I763*H763,2)</f>
        <v>0</v>
      </c>
      <c r="BL763" s="18" t="s">
        <v>182</v>
      </c>
      <c r="BM763" s="159" t="s">
        <v>1782</v>
      </c>
    </row>
    <row r="764" spans="1:65" s="2" customFormat="1" ht="24.2" customHeight="1" x14ac:dyDescent="0.2">
      <c r="A764" s="33"/>
      <c r="B764" s="146"/>
      <c r="C764" s="178" t="s">
        <v>584</v>
      </c>
      <c r="D764" s="198" t="s">
        <v>215</v>
      </c>
      <c r="E764" s="179" t="s">
        <v>936</v>
      </c>
      <c r="F764" s="180" t="s">
        <v>937</v>
      </c>
      <c r="G764" s="181" t="s">
        <v>178</v>
      </c>
      <c r="H764" s="182">
        <v>1</v>
      </c>
      <c r="I764" s="183"/>
      <c r="J764" s="184">
        <f>ROUND(I764*H764,2)</f>
        <v>0</v>
      </c>
      <c r="K764" s="185"/>
      <c r="L764" s="186"/>
      <c r="M764" s="187" t="s">
        <v>1</v>
      </c>
      <c r="N764" s="188" t="s">
        <v>41</v>
      </c>
      <c r="O764" s="59"/>
      <c r="P764" s="157">
        <f>O764*H764</f>
        <v>0</v>
      </c>
      <c r="Q764" s="157">
        <v>0</v>
      </c>
      <c r="R764" s="157">
        <f>Q764*H764</f>
        <v>0</v>
      </c>
      <c r="S764" s="157">
        <v>0</v>
      </c>
      <c r="T764" s="158">
        <f>S764*H764</f>
        <v>0</v>
      </c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R764" s="159" t="s">
        <v>210</v>
      </c>
      <c r="AT764" s="159" t="s">
        <v>215</v>
      </c>
      <c r="AU764" s="159" t="s">
        <v>151</v>
      </c>
      <c r="AY764" s="18" t="s">
        <v>143</v>
      </c>
      <c r="BE764" s="160">
        <f>IF(N764="základná",J764,0)</f>
        <v>0</v>
      </c>
      <c r="BF764" s="160">
        <f>IF(N764="znížená",J764,0)</f>
        <v>0</v>
      </c>
      <c r="BG764" s="160">
        <f>IF(N764="zákl. prenesená",J764,0)</f>
        <v>0</v>
      </c>
      <c r="BH764" s="160">
        <f>IF(N764="zníž. prenesená",J764,0)</f>
        <v>0</v>
      </c>
      <c r="BI764" s="160">
        <f>IF(N764="nulová",J764,0)</f>
        <v>0</v>
      </c>
      <c r="BJ764" s="18" t="s">
        <v>151</v>
      </c>
      <c r="BK764" s="160">
        <f>ROUND(I764*H764,2)</f>
        <v>0</v>
      </c>
      <c r="BL764" s="18" t="s">
        <v>182</v>
      </c>
      <c r="BM764" s="159" t="s">
        <v>1783</v>
      </c>
    </row>
    <row r="765" spans="1:65" s="2" customFormat="1" ht="24.2" customHeight="1" x14ac:dyDescent="0.2">
      <c r="A765" s="33"/>
      <c r="B765" s="146"/>
      <c r="C765" s="147" t="s">
        <v>975</v>
      </c>
      <c r="D765" s="197" t="s">
        <v>146</v>
      </c>
      <c r="E765" s="148" t="s">
        <v>940</v>
      </c>
      <c r="F765" s="149" t="s">
        <v>941</v>
      </c>
      <c r="G765" s="150" t="s">
        <v>314</v>
      </c>
      <c r="H765" s="151">
        <v>255.459</v>
      </c>
      <c r="I765" s="152"/>
      <c r="J765" s="153">
        <f>ROUND(I765*H765,2)</f>
        <v>0</v>
      </c>
      <c r="K765" s="154"/>
      <c r="L765" s="34"/>
      <c r="M765" s="155" t="s">
        <v>1</v>
      </c>
      <c r="N765" s="156" t="s">
        <v>41</v>
      </c>
      <c r="O765" s="59"/>
      <c r="P765" s="157">
        <f>O765*H765</f>
        <v>0</v>
      </c>
      <c r="Q765" s="157">
        <v>0</v>
      </c>
      <c r="R765" s="157">
        <f>Q765*H765</f>
        <v>0</v>
      </c>
      <c r="S765" s="157">
        <v>0</v>
      </c>
      <c r="T765" s="158">
        <f>S765*H765</f>
        <v>0</v>
      </c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R765" s="159" t="s">
        <v>182</v>
      </c>
      <c r="AT765" s="159" t="s">
        <v>146</v>
      </c>
      <c r="AU765" s="159" t="s">
        <v>151</v>
      </c>
      <c r="AY765" s="18" t="s">
        <v>143</v>
      </c>
      <c r="BE765" s="160">
        <f>IF(N765="základná",J765,0)</f>
        <v>0</v>
      </c>
      <c r="BF765" s="160">
        <f>IF(N765="znížená",J765,0)</f>
        <v>0</v>
      </c>
      <c r="BG765" s="160">
        <f>IF(N765="zákl. prenesená",J765,0)</f>
        <v>0</v>
      </c>
      <c r="BH765" s="160">
        <f>IF(N765="zníž. prenesená",J765,0)</f>
        <v>0</v>
      </c>
      <c r="BI765" s="160">
        <f>IF(N765="nulová",J765,0)</f>
        <v>0</v>
      </c>
      <c r="BJ765" s="18" t="s">
        <v>151</v>
      </c>
      <c r="BK765" s="160">
        <f>ROUND(I765*H765,2)</f>
        <v>0</v>
      </c>
      <c r="BL765" s="18" t="s">
        <v>182</v>
      </c>
      <c r="BM765" s="159" t="s">
        <v>1784</v>
      </c>
    </row>
    <row r="766" spans="1:65" s="13" customFormat="1" x14ac:dyDescent="0.2">
      <c r="B766" s="161"/>
      <c r="D766" s="162" t="s">
        <v>152</v>
      </c>
      <c r="E766" s="163" t="s">
        <v>1</v>
      </c>
      <c r="F766" s="164" t="s">
        <v>1785</v>
      </c>
      <c r="H766" s="165">
        <v>255.459</v>
      </c>
      <c r="I766" s="166"/>
      <c r="L766" s="161"/>
      <c r="M766" s="167"/>
      <c r="N766" s="168"/>
      <c r="O766" s="168"/>
      <c r="P766" s="168"/>
      <c r="Q766" s="168"/>
      <c r="R766" s="168"/>
      <c r="S766" s="168"/>
      <c r="T766" s="169"/>
      <c r="AT766" s="163" t="s">
        <v>152</v>
      </c>
      <c r="AU766" s="163" t="s">
        <v>151</v>
      </c>
      <c r="AV766" s="13" t="s">
        <v>151</v>
      </c>
      <c r="AW766" s="13" t="s">
        <v>31</v>
      </c>
      <c r="AX766" s="13" t="s">
        <v>75</v>
      </c>
      <c r="AY766" s="163" t="s">
        <v>143</v>
      </c>
    </row>
    <row r="767" spans="1:65" s="14" customFormat="1" x14ac:dyDescent="0.2">
      <c r="B767" s="170"/>
      <c r="D767" s="162" t="s">
        <v>152</v>
      </c>
      <c r="E767" s="171" t="s">
        <v>1</v>
      </c>
      <c r="F767" s="172" t="s">
        <v>154</v>
      </c>
      <c r="H767" s="173">
        <v>255.459</v>
      </c>
      <c r="I767" s="174"/>
      <c r="L767" s="170"/>
      <c r="M767" s="175"/>
      <c r="N767" s="176"/>
      <c r="O767" s="176"/>
      <c r="P767" s="176"/>
      <c r="Q767" s="176"/>
      <c r="R767" s="176"/>
      <c r="S767" s="176"/>
      <c r="T767" s="177"/>
      <c r="AT767" s="171" t="s">
        <v>152</v>
      </c>
      <c r="AU767" s="171" t="s">
        <v>151</v>
      </c>
      <c r="AV767" s="14" t="s">
        <v>150</v>
      </c>
      <c r="AW767" s="14" t="s">
        <v>31</v>
      </c>
      <c r="AX767" s="14" t="s">
        <v>83</v>
      </c>
      <c r="AY767" s="171" t="s">
        <v>143</v>
      </c>
    </row>
    <row r="768" spans="1:65" s="2" customFormat="1" ht="24.2" customHeight="1" x14ac:dyDescent="0.2">
      <c r="A768" s="33"/>
      <c r="B768" s="146"/>
      <c r="C768" s="147" t="s">
        <v>979</v>
      </c>
      <c r="D768" s="197" t="s">
        <v>146</v>
      </c>
      <c r="E768" s="148" t="s">
        <v>945</v>
      </c>
      <c r="F768" s="149" t="s">
        <v>946</v>
      </c>
      <c r="G768" s="150" t="s">
        <v>314</v>
      </c>
      <c r="H768" s="151">
        <v>255.459</v>
      </c>
      <c r="I768" s="152"/>
      <c r="J768" s="153">
        <f>ROUND(I768*H768,2)</f>
        <v>0</v>
      </c>
      <c r="K768" s="154"/>
      <c r="L768" s="34"/>
      <c r="M768" s="155" t="s">
        <v>1</v>
      </c>
      <c r="N768" s="156" t="s">
        <v>41</v>
      </c>
      <c r="O768" s="59"/>
      <c r="P768" s="157">
        <f>O768*H768</f>
        <v>0</v>
      </c>
      <c r="Q768" s="157">
        <v>0</v>
      </c>
      <c r="R768" s="157">
        <f>Q768*H768</f>
        <v>0</v>
      </c>
      <c r="S768" s="157">
        <v>0</v>
      </c>
      <c r="T768" s="158">
        <f>S768*H768</f>
        <v>0</v>
      </c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R768" s="159" t="s">
        <v>182</v>
      </c>
      <c r="AT768" s="159" t="s">
        <v>146</v>
      </c>
      <c r="AU768" s="159" t="s">
        <v>151</v>
      </c>
      <c r="AY768" s="18" t="s">
        <v>143</v>
      </c>
      <c r="BE768" s="160">
        <f>IF(N768="základná",J768,0)</f>
        <v>0</v>
      </c>
      <c r="BF768" s="160">
        <f>IF(N768="znížená",J768,0)</f>
        <v>0</v>
      </c>
      <c r="BG768" s="160">
        <f>IF(N768="zákl. prenesená",J768,0)</f>
        <v>0</v>
      </c>
      <c r="BH768" s="160">
        <f>IF(N768="zníž. prenesená",J768,0)</f>
        <v>0</v>
      </c>
      <c r="BI768" s="160">
        <f>IF(N768="nulová",J768,0)</f>
        <v>0</v>
      </c>
      <c r="BJ768" s="18" t="s">
        <v>151</v>
      </c>
      <c r="BK768" s="160">
        <f>ROUND(I768*H768,2)</f>
        <v>0</v>
      </c>
      <c r="BL768" s="18" t="s">
        <v>182</v>
      </c>
      <c r="BM768" s="159" t="s">
        <v>1786</v>
      </c>
    </row>
    <row r="769" spans="1:65" s="13" customFormat="1" x14ac:dyDescent="0.2">
      <c r="B769" s="161"/>
      <c r="D769" s="162" t="s">
        <v>152</v>
      </c>
      <c r="E769" s="163" t="s">
        <v>1</v>
      </c>
      <c r="F769" s="164" t="s">
        <v>1787</v>
      </c>
      <c r="H769" s="165">
        <v>255.459</v>
      </c>
      <c r="I769" s="166"/>
      <c r="L769" s="161"/>
      <c r="M769" s="167"/>
      <c r="N769" s="168"/>
      <c r="O769" s="168"/>
      <c r="P769" s="168"/>
      <c r="Q769" s="168"/>
      <c r="R769" s="168"/>
      <c r="S769" s="168"/>
      <c r="T769" s="169"/>
      <c r="AT769" s="163" t="s">
        <v>152</v>
      </c>
      <c r="AU769" s="163" t="s">
        <v>151</v>
      </c>
      <c r="AV769" s="13" t="s">
        <v>151</v>
      </c>
      <c r="AW769" s="13" t="s">
        <v>31</v>
      </c>
      <c r="AX769" s="13" t="s">
        <v>75</v>
      </c>
      <c r="AY769" s="163" t="s">
        <v>143</v>
      </c>
    </row>
    <row r="770" spans="1:65" s="14" customFormat="1" x14ac:dyDescent="0.2">
      <c r="B770" s="170"/>
      <c r="D770" s="162" t="s">
        <v>152</v>
      </c>
      <c r="E770" s="171" t="s">
        <v>1</v>
      </c>
      <c r="F770" s="172" t="s">
        <v>154</v>
      </c>
      <c r="H770" s="173">
        <v>255.459</v>
      </c>
      <c r="I770" s="174"/>
      <c r="L770" s="170"/>
      <c r="M770" s="175"/>
      <c r="N770" s="176"/>
      <c r="O770" s="176"/>
      <c r="P770" s="176"/>
      <c r="Q770" s="176"/>
      <c r="R770" s="176"/>
      <c r="S770" s="176"/>
      <c r="T770" s="177"/>
      <c r="AT770" s="171" t="s">
        <v>152</v>
      </c>
      <c r="AU770" s="171" t="s">
        <v>151</v>
      </c>
      <c r="AV770" s="14" t="s">
        <v>150</v>
      </c>
      <c r="AW770" s="14" t="s">
        <v>31</v>
      </c>
      <c r="AX770" s="14" t="s">
        <v>83</v>
      </c>
      <c r="AY770" s="171" t="s">
        <v>143</v>
      </c>
    </row>
    <row r="771" spans="1:65" s="2" customFormat="1" ht="24.2" customHeight="1" x14ac:dyDescent="0.2">
      <c r="A771" s="33"/>
      <c r="B771" s="146"/>
      <c r="C771" s="147" t="s">
        <v>983</v>
      </c>
      <c r="D771" s="197" t="s">
        <v>146</v>
      </c>
      <c r="E771" s="148" t="s">
        <v>950</v>
      </c>
      <c r="F771" s="149" t="s">
        <v>951</v>
      </c>
      <c r="G771" s="150" t="s">
        <v>333</v>
      </c>
      <c r="H771" s="151">
        <v>1.0760000000000001</v>
      </c>
      <c r="I771" s="152"/>
      <c r="J771" s="153">
        <f>ROUND(I771*H771,2)</f>
        <v>0</v>
      </c>
      <c r="K771" s="154"/>
      <c r="L771" s="34"/>
      <c r="M771" s="155" t="s">
        <v>1</v>
      </c>
      <c r="N771" s="156" t="s">
        <v>41</v>
      </c>
      <c r="O771" s="59"/>
      <c r="P771" s="157">
        <f>O771*H771</f>
        <v>0</v>
      </c>
      <c r="Q771" s="157">
        <v>0</v>
      </c>
      <c r="R771" s="157">
        <f>Q771*H771</f>
        <v>0</v>
      </c>
      <c r="S771" s="157">
        <v>0</v>
      </c>
      <c r="T771" s="158">
        <f>S771*H771</f>
        <v>0</v>
      </c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R771" s="159" t="s">
        <v>182</v>
      </c>
      <c r="AT771" s="159" t="s">
        <v>146</v>
      </c>
      <c r="AU771" s="159" t="s">
        <v>151</v>
      </c>
      <c r="AY771" s="18" t="s">
        <v>143</v>
      </c>
      <c r="BE771" s="160">
        <f>IF(N771="základná",J771,0)</f>
        <v>0</v>
      </c>
      <c r="BF771" s="160">
        <f>IF(N771="znížená",J771,0)</f>
        <v>0</v>
      </c>
      <c r="BG771" s="160">
        <f>IF(N771="zákl. prenesená",J771,0)</f>
        <v>0</v>
      </c>
      <c r="BH771" s="160">
        <f>IF(N771="zníž. prenesená",J771,0)</f>
        <v>0</v>
      </c>
      <c r="BI771" s="160">
        <f>IF(N771="nulová",J771,0)</f>
        <v>0</v>
      </c>
      <c r="BJ771" s="18" t="s">
        <v>151</v>
      </c>
      <c r="BK771" s="160">
        <f>ROUND(I771*H771,2)</f>
        <v>0</v>
      </c>
      <c r="BL771" s="18" t="s">
        <v>182</v>
      </c>
      <c r="BM771" s="159" t="s">
        <v>1788</v>
      </c>
    </row>
    <row r="772" spans="1:65" s="13" customFormat="1" x14ac:dyDescent="0.2">
      <c r="B772" s="161"/>
      <c r="D772" s="162" t="s">
        <v>152</v>
      </c>
      <c r="E772" s="163" t="s">
        <v>1</v>
      </c>
      <c r="F772" s="164" t="s">
        <v>1789</v>
      </c>
      <c r="H772" s="165">
        <v>1.0760000000000001</v>
      </c>
      <c r="I772" s="166"/>
      <c r="L772" s="161"/>
      <c r="M772" s="167"/>
      <c r="N772" s="168"/>
      <c r="O772" s="168"/>
      <c r="P772" s="168"/>
      <c r="Q772" s="168"/>
      <c r="R772" s="168"/>
      <c r="S772" s="168"/>
      <c r="T772" s="169"/>
      <c r="AT772" s="163" t="s">
        <v>152</v>
      </c>
      <c r="AU772" s="163" t="s">
        <v>151</v>
      </c>
      <c r="AV772" s="13" t="s">
        <v>151</v>
      </c>
      <c r="AW772" s="13" t="s">
        <v>31</v>
      </c>
      <c r="AX772" s="13" t="s">
        <v>75</v>
      </c>
      <c r="AY772" s="163" t="s">
        <v>143</v>
      </c>
    </row>
    <row r="773" spans="1:65" s="14" customFormat="1" x14ac:dyDescent="0.2">
      <c r="B773" s="170"/>
      <c r="D773" s="162" t="s">
        <v>152</v>
      </c>
      <c r="E773" s="171" t="s">
        <v>1</v>
      </c>
      <c r="F773" s="172" t="s">
        <v>154</v>
      </c>
      <c r="H773" s="173">
        <v>1.0760000000000001</v>
      </c>
      <c r="I773" s="174"/>
      <c r="L773" s="170"/>
      <c r="M773" s="175"/>
      <c r="N773" s="176"/>
      <c r="O773" s="176"/>
      <c r="P773" s="176"/>
      <c r="Q773" s="176"/>
      <c r="R773" s="176"/>
      <c r="S773" s="176"/>
      <c r="T773" s="177"/>
      <c r="AT773" s="171" t="s">
        <v>152</v>
      </c>
      <c r="AU773" s="171" t="s">
        <v>151</v>
      </c>
      <c r="AV773" s="14" t="s">
        <v>150</v>
      </c>
      <c r="AW773" s="14" t="s">
        <v>31</v>
      </c>
      <c r="AX773" s="14" t="s">
        <v>83</v>
      </c>
      <c r="AY773" s="171" t="s">
        <v>143</v>
      </c>
    </row>
    <row r="774" spans="1:65" s="2" customFormat="1" ht="24.2" customHeight="1" x14ac:dyDescent="0.2">
      <c r="A774" s="33"/>
      <c r="B774" s="146"/>
      <c r="C774" s="147" t="s">
        <v>594</v>
      </c>
      <c r="D774" s="197" t="s">
        <v>146</v>
      </c>
      <c r="E774" s="148" t="s">
        <v>954</v>
      </c>
      <c r="F774" s="149" t="s">
        <v>955</v>
      </c>
      <c r="G774" s="150" t="s">
        <v>454</v>
      </c>
      <c r="H774" s="199"/>
      <c r="I774" s="152"/>
      <c r="J774" s="153">
        <f>ROUND(I774*H774,2)</f>
        <v>0</v>
      </c>
      <c r="K774" s="154"/>
      <c r="L774" s="34"/>
      <c r="M774" s="155" t="s">
        <v>1</v>
      </c>
      <c r="N774" s="156" t="s">
        <v>41</v>
      </c>
      <c r="O774" s="59"/>
      <c r="P774" s="157">
        <f>O774*H774</f>
        <v>0</v>
      </c>
      <c r="Q774" s="157">
        <v>0</v>
      </c>
      <c r="R774" s="157">
        <f>Q774*H774</f>
        <v>0</v>
      </c>
      <c r="S774" s="157">
        <v>0</v>
      </c>
      <c r="T774" s="158">
        <f>S774*H774</f>
        <v>0</v>
      </c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R774" s="159" t="s">
        <v>182</v>
      </c>
      <c r="AT774" s="159" t="s">
        <v>146</v>
      </c>
      <c r="AU774" s="159" t="s">
        <v>151</v>
      </c>
      <c r="AY774" s="18" t="s">
        <v>143</v>
      </c>
      <c r="BE774" s="160">
        <f>IF(N774="základná",J774,0)</f>
        <v>0</v>
      </c>
      <c r="BF774" s="160">
        <f>IF(N774="znížená",J774,0)</f>
        <v>0</v>
      </c>
      <c r="BG774" s="160">
        <f>IF(N774="zákl. prenesená",J774,0)</f>
        <v>0</v>
      </c>
      <c r="BH774" s="160">
        <f>IF(N774="zníž. prenesená",J774,0)</f>
        <v>0</v>
      </c>
      <c r="BI774" s="160">
        <f>IF(N774="nulová",J774,0)</f>
        <v>0</v>
      </c>
      <c r="BJ774" s="18" t="s">
        <v>151</v>
      </c>
      <c r="BK774" s="160">
        <f>ROUND(I774*H774,2)</f>
        <v>0</v>
      </c>
      <c r="BL774" s="18" t="s">
        <v>182</v>
      </c>
      <c r="BM774" s="159" t="s">
        <v>1790</v>
      </c>
    </row>
    <row r="775" spans="1:65" s="12" customFormat="1" ht="22.9" customHeight="1" x14ac:dyDescent="0.2">
      <c r="B775" s="134"/>
      <c r="D775" s="135" t="s">
        <v>74</v>
      </c>
      <c r="E775" s="144" t="s">
        <v>957</v>
      </c>
      <c r="F775" s="144" t="s">
        <v>958</v>
      </c>
      <c r="I775" s="137"/>
      <c r="J775" s="145">
        <f>BK775</f>
        <v>0</v>
      </c>
      <c r="L775" s="134"/>
      <c r="M775" s="138"/>
      <c r="N775" s="139"/>
      <c r="O775" s="139"/>
      <c r="P775" s="140">
        <f>SUM(P776:P865)</f>
        <v>0</v>
      </c>
      <c r="Q775" s="139"/>
      <c r="R775" s="140">
        <f>SUM(R776:R865)</f>
        <v>0</v>
      </c>
      <c r="S775" s="139"/>
      <c r="T775" s="141">
        <f>SUM(T776:T865)</f>
        <v>0</v>
      </c>
      <c r="AR775" s="135" t="s">
        <v>151</v>
      </c>
      <c r="AT775" s="142" t="s">
        <v>74</v>
      </c>
      <c r="AU775" s="142" t="s">
        <v>83</v>
      </c>
      <c r="AY775" s="135" t="s">
        <v>143</v>
      </c>
      <c r="BK775" s="143">
        <f>SUM(BK776:BK865)</f>
        <v>0</v>
      </c>
    </row>
    <row r="776" spans="1:65" s="2" customFormat="1" ht="24.2" customHeight="1" x14ac:dyDescent="0.2">
      <c r="A776" s="33"/>
      <c r="B776" s="146"/>
      <c r="C776" s="147" t="s">
        <v>990</v>
      </c>
      <c r="D776" s="197" t="s">
        <v>146</v>
      </c>
      <c r="E776" s="148" t="s">
        <v>960</v>
      </c>
      <c r="F776" s="149" t="s">
        <v>961</v>
      </c>
      <c r="G776" s="150" t="s">
        <v>962</v>
      </c>
      <c r="H776" s="151">
        <v>24</v>
      </c>
      <c r="I776" s="152"/>
      <c r="J776" s="153">
        <f>ROUND(I776*H776,2)</f>
        <v>0</v>
      </c>
      <c r="K776" s="154"/>
      <c r="L776" s="34"/>
      <c r="M776" s="155" t="s">
        <v>1</v>
      </c>
      <c r="N776" s="156" t="s">
        <v>41</v>
      </c>
      <c r="O776" s="59"/>
      <c r="P776" s="157">
        <f>O776*H776</f>
        <v>0</v>
      </c>
      <c r="Q776" s="157">
        <v>0</v>
      </c>
      <c r="R776" s="157">
        <f>Q776*H776</f>
        <v>0</v>
      </c>
      <c r="S776" s="157">
        <v>0</v>
      </c>
      <c r="T776" s="158">
        <f>S776*H776</f>
        <v>0</v>
      </c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R776" s="159" t="s">
        <v>182</v>
      </c>
      <c r="AT776" s="159" t="s">
        <v>146</v>
      </c>
      <c r="AU776" s="159" t="s">
        <v>151</v>
      </c>
      <c r="AY776" s="18" t="s">
        <v>143</v>
      </c>
      <c r="BE776" s="160">
        <f>IF(N776="základná",J776,0)</f>
        <v>0</v>
      </c>
      <c r="BF776" s="160">
        <f>IF(N776="znížená",J776,0)</f>
        <v>0</v>
      </c>
      <c r="BG776" s="160">
        <f>IF(N776="zákl. prenesená",J776,0)</f>
        <v>0</v>
      </c>
      <c r="BH776" s="160">
        <f>IF(N776="zníž. prenesená",J776,0)</f>
        <v>0</v>
      </c>
      <c r="BI776" s="160">
        <f>IF(N776="nulová",J776,0)</f>
        <v>0</v>
      </c>
      <c r="BJ776" s="18" t="s">
        <v>151</v>
      </c>
      <c r="BK776" s="160">
        <f>ROUND(I776*H776,2)</f>
        <v>0</v>
      </c>
      <c r="BL776" s="18" t="s">
        <v>182</v>
      </c>
      <c r="BM776" s="159" t="s">
        <v>1791</v>
      </c>
    </row>
    <row r="777" spans="1:65" s="13" customFormat="1" x14ac:dyDescent="0.2">
      <c r="B777" s="161"/>
      <c r="D777" s="162" t="s">
        <v>152</v>
      </c>
      <c r="E777" s="163" t="s">
        <v>1</v>
      </c>
      <c r="F777" s="164" t="s">
        <v>1697</v>
      </c>
      <c r="H777" s="165">
        <v>24</v>
      </c>
      <c r="I777" s="166"/>
      <c r="L777" s="161"/>
      <c r="M777" s="167"/>
      <c r="N777" s="168"/>
      <c r="O777" s="168"/>
      <c r="P777" s="168"/>
      <c r="Q777" s="168"/>
      <c r="R777" s="168"/>
      <c r="S777" s="168"/>
      <c r="T777" s="169"/>
      <c r="AT777" s="163" t="s">
        <v>152</v>
      </c>
      <c r="AU777" s="163" t="s">
        <v>151</v>
      </c>
      <c r="AV777" s="13" t="s">
        <v>151</v>
      </c>
      <c r="AW777" s="13" t="s">
        <v>31</v>
      </c>
      <c r="AX777" s="13" t="s">
        <v>75</v>
      </c>
      <c r="AY777" s="163" t="s">
        <v>143</v>
      </c>
    </row>
    <row r="778" spans="1:65" s="14" customFormat="1" x14ac:dyDescent="0.2">
      <c r="B778" s="170"/>
      <c r="D778" s="162" t="s">
        <v>152</v>
      </c>
      <c r="E778" s="171" t="s">
        <v>1</v>
      </c>
      <c r="F778" s="172" t="s">
        <v>154</v>
      </c>
      <c r="H778" s="173">
        <v>24</v>
      </c>
      <c r="I778" s="174"/>
      <c r="L778" s="170"/>
      <c r="M778" s="175"/>
      <c r="N778" s="176"/>
      <c r="O778" s="176"/>
      <c r="P778" s="176"/>
      <c r="Q778" s="176"/>
      <c r="R778" s="176"/>
      <c r="S778" s="176"/>
      <c r="T778" s="177"/>
      <c r="AT778" s="171" t="s">
        <v>152</v>
      </c>
      <c r="AU778" s="171" t="s">
        <v>151</v>
      </c>
      <c r="AV778" s="14" t="s">
        <v>150</v>
      </c>
      <c r="AW778" s="14" t="s">
        <v>31</v>
      </c>
      <c r="AX778" s="14" t="s">
        <v>83</v>
      </c>
      <c r="AY778" s="171" t="s">
        <v>143</v>
      </c>
    </row>
    <row r="779" spans="1:65" s="2" customFormat="1" ht="14.45" customHeight="1" x14ac:dyDescent="0.2">
      <c r="A779" s="33"/>
      <c r="B779" s="146"/>
      <c r="C779" s="147" t="s">
        <v>598</v>
      </c>
      <c r="D779" s="197" t="s">
        <v>146</v>
      </c>
      <c r="E779" s="148" t="s">
        <v>965</v>
      </c>
      <c r="F779" s="149" t="s">
        <v>966</v>
      </c>
      <c r="G779" s="150" t="s">
        <v>962</v>
      </c>
      <c r="H779" s="151">
        <v>14</v>
      </c>
      <c r="I779" s="152"/>
      <c r="J779" s="153">
        <f>ROUND(I779*H779,2)</f>
        <v>0</v>
      </c>
      <c r="K779" s="154"/>
      <c r="L779" s="34"/>
      <c r="M779" s="155" t="s">
        <v>1</v>
      </c>
      <c r="N779" s="156" t="s">
        <v>41</v>
      </c>
      <c r="O779" s="59"/>
      <c r="P779" s="157">
        <f>O779*H779</f>
        <v>0</v>
      </c>
      <c r="Q779" s="157">
        <v>0</v>
      </c>
      <c r="R779" s="157">
        <f>Q779*H779</f>
        <v>0</v>
      </c>
      <c r="S779" s="157">
        <v>0</v>
      </c>
      <c r="T779" s="158">
        <f>S779*H779</f>
        <v>0</v>
      </c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R779" s="159" t="s">
        <v>182</v>
      </c>
      <c r="AT779" s="159" t="s">
        <v>146</v>
      </c>
      <c r="AU779" s="159" t="s">
        <v>151</v>
      </c>
      <c r="AY779" s="18" t="s">
        <v>143</v>
      </c>
      <c r="BE779" s="160">
        <f>IF(N779="základná",J779,0)</f>
        <v>0</v>
      </c>
      <c r="BF779" s="160">
        <f>IF(N779="znížená",J779,0)</f>
        <v>0</v>
      </c>
      <c r="BG779" s="160">
        <f>IF(N779="zákl. prenesená",J779,0)</f>
        <v>0</v>
      </c>
      <c r="BH779" s="160">
        <f>IF(N779="zníž. prenesená",J779,0)</f>
        <v>0</v>
      </c>
      <c r="BI779" s="160">
        <f>IF(N779="nulová",J779,0)</f>
        <v>0</v>
      </c>
      <c r="BJ779" s="18" t="s">
        <v>151</v>
      </c>
      <c r="BK779" s="160">
        <f>ROUND(I779*H779,2)</f>
        <v>0</v>
      </c>
      <c r="BL779" s="18" t="s">
        <v>182</v>
      </c>
      <c r="BM779" s="159" t="s">
        <v>1792</v>
      </c>
    </row>
    <row r="780" spans="1:65" s="13" customFormat="1" x14ac:dyDescent="0.2">
      <c r="B780" s="161"/>
      <c r="D780" s="162" t="s">
        <v>152</v>
      </c>
      <c r="E780" s="163" t="s">
        <v>1</v>
      </c>
      <c r="F780" s="164" t="s">
        <v>1762</v>
      </c>
      <c r="H780" s="165">
        <v>14</v>
      </c>
      <c r="I780" s="166"/>
      <c r="L780" s="161"/>
      <c r="M780" s="167"/>
      <c r="N780" s="168"/>
      <c r="O780" s="168"/>
      <c r="P780" s="168"/>
      <c r="Q780" s="168"/>
      <c r="R780" s="168"/>
      <c r="S780" s="168"/>
      <c r="T780" s="169"/>
      <c r="AT780" s="163" t="s">
        <v>152</v>
      </c>
      <c r="AU780" s="163" t="s">
        <v>151</v>
      </c>
      <c r="AV780" s="13" t="s">
        <v>151</v>
      </c>
      <c r="AW780" s="13" t="s">
        <v>31</v>
      </c>
      <c r="AX780" s="13" t="s">
        <v>75</v>
      </c>
      <c r="AY780" s="163" t="s">
        <v>143</v>
      </c>
    </row>
    <row r="781" spans="1:65" s="14" customFormat="1" x14ac:dyDescent="0.2">
      <c r="B781" s="170"/>
      <c r="D781" s="162" t="s">
        <v>152</v>
      </c>
      <c r="E781" s="171" t="s">
        <v>1</v>
      </c>
      <c r="F781" s="172" t="s">
        <v>154</v>
      </c>
      <c r="H781" s="173">
        <v>14</v>
      </c>
      <c r="I781" s="174"/>
      <c r="L781" s="170"/>
      <c r="M781" s="175"/>
      <c r="N781" s="176"/>
      <c r="O781" s="176"/>
      <c r="P781" s="176"/>
      <c r="Q781" s="176"/>
      <c r="R781" s="176"/>
      <c r="S781" s="176"/>
      <c r="T781" s="177"/>
      <c r="AT781" s="171" t="s">
        <v>152</v>
      </c>
      <c r="AU781" s="171" t="s">
        <v>151</v>
      </c>
      <c r="AV781" s="14" t="s">
        <v>150</v>
      </c>
      <c r="AW781" s="14" t="s">
        <v>31</v>
      </c>
      <c r="AX781" s="14" t="s">
        <v>83</v>
      </c>
      <c r="AY781" s="171" t="s">
        <v>143</v>
      </c>
    </row>
    <row r="782" spans="1:65" s="2" customFormat="1" ht="24.2" customHeight="1" x14ac:dyDescent="0.2">
      <c r="A782" s="33"/>
      <c r="B782" s="146"/>
      <c r="C782" s="147" t="s">
        <v>997</v>
      </c>
      <c r="D782" s="197" t="s">
        <v>146</v>
      </c>
      <c r="E782" s="148" t="s">
        <v>969</v>
      </c>
      <c r="F782" s="149" t="s">
        <v>970</v>
      </c>
      <c r="G782" s="150" t="s">
        <v>178</v>
      </c>
      <c r="H782" s="151">
        <v>24</v>
      </c>
      <c r="I782" s="152"/>
      <c r="J782" s="153">
        <f>ROUND(I782*H782,2)</f>
        <v>0</v>
      </c>
      <c r="K782" s="154"/>
      <c r="L782" s="34"/>
      <c r="M782" s="155" t="s">
        <v>1</v>
      </c>
      <c r="N782" s="156" t="s">
        <v>41</v>
      </c>
      <c r="O782" s="59"/>
      <c r="P782" s="157">
        <f>O782*H782</f>
        <v>0</v>
      </c>
      <c r="Q782" s="157">
        <v>0</v>
      </c>
      <c r="R782" s="157">
        <f>Q782*H782</f>
        <v>0</v>
      </c>
      <c r="S782" s="157">
        <v>0</v>
      </c>
      <c r="T782" s="158">
        <f>S782*H782</f>
        <v>0</v>
      </c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R782" s="159" t="s">
        <v>182</v>
      </c>
      <c r="AT782" s="159" t="s">
        <v>146</v>
      </c>
      <c r="AU782" s="159" t="s">
        <v>151</v>
      </c>
      <c r="AY782" s="18" t="s">
        <v>143</v>
      </c>
      <c r="BE782" s="160">
        <f>IF(N782="základná",J782,0)</f>
        <v>0</v>
      </c>
      <c r="BF782" s="160">
        <f>IF(N782="znížená",J782,0)</f>
        <v>0</v>
      </c>
      <c r="BG782" s="160">
        <f>IF(N782="zákl. prenesená",J782,0)</f>
        <v>0</v>
      </c>
      <c r="BH782" s="160">
        <f>IF(N782="zníž. prenesená",J782,0)</f>
        <v>0</v>
      </c>
      <c r="BI782" s="160">
        <f>IF(N782="nulová",J782,0)</f>
        <v>0</v>
      </c>
      <c r="BJ782" s="18" t="s">
        <v>151</v>
      </c>
      <c r="BK782" s="160">
        <f>ROUND(I782*H782,2)</f>
        <v>0</v>
      </c>
      <c r="BL782" s="18" t="s">
        <v>182</v>
      </c>
      <c r="BM782" s="159" t="s">
        <v>1793</v>
      </c>
    </row>
    <row r="783" spans="1:65" s="13" customFormat="1" x14ac:dyDescent="0.2">
      <c r="B783" s="161"/>
      <c r="D783" s="162" t="s">
        <v>152</v>
      </c>
      <c r="E783" s="163" t="s">
        <v>1</v>
      </c>
      <c r="F783" s="164" t="s">
        <v>1697</v>
      </c>
      <c r="H783" s="165">
        <v>24</v>
      </c>
      <c r="I783" s="166"/>
      <c r="L783" s="161"/>
      <c r="M783" s="167"/>
      <c r="N783" s="168"/>
      <c r="O783" s="168"/>
      <c r="P783" s="168"/>
      <c r="Q783" s="168"/>
      <c r="R783" s="168"/>
      <c r="S783" s="168"/>
      <c r="T783" s="169"/>
      <c r="AT783" s="163" t="s">
        <v>152</v>
      </c>
      <c r="AU783" s="163" t="s">
        <v>151</v>
      </c>
      <c r="AV783" s="13" t="s">
        <v>151</v>
      </c>
      <c r="AW783" s="13" t="s">
        <v>31</v>
      </c>
      <c r="AX783" s="13" t="s">
        <v>75</v>
      </c>
      <c r="AY783" s="163" t="s">
        <v>143</v>
      </c>
    </row>
    <row r="784" spans="1:65" s="14" customFormat="1" x14ac:dyDescent="0.2">
      <c r="B784" s="170"/>
      <c r="D784" s="162" t="s">
        <v>152</v>
      </c>
      <c r="E784" s="171" t="s">
        <v>1</v>
      </c>
      <c r="F784" s="172" t="s">
        <v>154</v>
      </c>
      <c r="H784" s="173">
        <v>24</v>
      </c>
      <c r="I784" s="174"/>
      <c r="L784" s="170"/>
      <c r="M784" s="175"/>
      <c r="N784" s="176"/>
      <c r="O784" s="176"/>
      <c r="P784" s="176"/>
      <c r="Q784" s="176"/>
      <c r="R784" s="176"/>
      <c r="S784" s="176"/>
      <c r="T784" s="177"/>
      <c r="AT784" s="171" t="s">
        <v>152</v>
      </c>
      <c r="AU784" s="171" t="s">
        <v>151</v>
      </c>
      <c r="AV784" s="14" t="s">
        <v>150</v>
      </c>
      <c r="AW784" s="14" t="s">
        <v>31</v>
      </c>
      <c r="AX784" s="14" t="s">
        <v>83</v>
      </c>
      <c r="AY784" s="171" t="s">
        <v>143</v>
      </c>
    </row>
    <row r="785" spans="1:65" s="2" customFormat="1" ht="37.9" customHeight="1" x14ac:dyDescent="0.2">
      <c r="A785" s="33"/>
      <c r="B785" s="146"/>
      <c r="C785" s="178" t="s">
        <v>1001</v>
      </c>
      <c r="D785" s="198" t="s">
        <v>215</v>
      </c>
      <c r="E785" s="179" t="s">
        <v>972</v>
      </c>
      <c r="F785" s="180" t="s">
        <v>973</v>
      </c>
      <c r="G785" s="181" t="s">
        <v>178</v>
      </c>
      <c r="H785" s="182">
        <v>24</v>
      </c>
      <c r="I785" s="183"/>
      <c r="J785" s="184">
        <f>ROUND(I785*H785,2)</f>
        <v>0</v>
      </c>
      <c r="K785" s="185"/>
      <c r="L785" s="186"/>
      <c r="M785" s="187" t="s">
        <v>1</v>
      </c>
      <c r="N785" s="188" t="s">
        <v>41</v>
      </c>
      <c r="O785" s="59"/>
      <c r="P785" s="157">
        <f>O785*H785</f>
        <v>0</v>
      </c>
      <c r="Q785" s="157">
        <v>0</v>
      </c>
      <c r="R785" s="157">
        <f>Q785*H785</f>
        <v>0</v>
      </c>
      <c r="S785" s="157">
        <v>0</v>
      </c>
      <c r="T785" s="158">
        <f>S785*H785</f>
        <v>0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59" t="s">
        <v>210</v>
      </c>
      <c r="AT785" s="159" t="s">
        <v>215</v>
      </c>
      <c r="AU785" s="159" t="s">
        <v>151</v>
      </c>
      <c r="AY785" s="18" t="s">
        <v>143</v>
      </c>
      <c r="BE785" s="160">
        <f>IF(N785="základná",J785,0)</f>
        <v>0</v>
      </c>
      <c r="BF785" s="160">
        <f>IF(N785="znížená",J785,0)</f>
        <v>0</v>
      </c>
      <c r="BG785" s="160">
        <f>IF(N785="zákl. prenesená",J785,0)</f>
        <v>0</v>
      </c>
      <c r="BH785" s="160">
        <f>IF(N785="zníž. prenesená",J785,0)</f>
        <v>0</v>
      </c>
      <c r="BI785" s="160">
        <f>IF(N785="nulová",J785,0)</f>
        <v>0</v>
      </c>
      <c r="BJ785" s="18" t="s">
        <v>151</v>
      </c>
      <c r="BK785" s="160">
        <f>ROUND(I785*H785,2)</f>
        <v>0</v>
      </c>
      <c r="BL785" s="18" t="s">
        <v>182</v>
      </c>
      <c r="BM785" s="159" t="s">
        <v>989</v>
      </c>
    </row>
    <row r="786" spans="1:65" s="13" customFormat="1" x14ac:dyDescent="0.2">
      <c r="B786" s="161"/>
      <c r="D786" s="162" t="s">
        <v>152</v>
      </c>
      <c r="E786" s="163" t="s">
        <v>1</v>
      </c>
      <c r="F786" s="164" t="s">
        <v>1697</v>
      </c>
      <c r="H786" s="165">
        <v>24</v>
      </c>
      <c r="I786" s="166"/>
      <c r="L786" s="161"/>
      <c r="M786" s="167"/>
      <c r="N786" s="168"/>
      <c r="O786" s="168"/>
      <c r="P786" s="168"/>
      <c r="Q786" s="168"/>
      <c r="R786" s="168"/>
      <c r="S786" s="168"/>
      <c r="T786" s="169"/>
      <c r="AT786" s="163" t="s">
        <v>152</v>
      </c>
      <c r="AU786" s="163" t="s">
        <v>151</v>
      </c>
      <c r="AV786" s="13" t="s">
        <v>151</v>
      </c>
      <c r="AW786" s="13" t="s">
        <v>31</v>
      </c>
      <c r="AX786" s="13" t="s">
        <v>75</v>
      </c>
      <c r="AY786" s="163" t="s">
        <v>143</v>
      </c>
    </row>
    <row r="787" spans="1:65" s="14" customFormat="1" x14ac:dyDescent="0.2">
      <c r="B787" s="170"/>
      <c r="D787" s="162" t="s">
        <v>152</v>
      </c>
      <c r="E787" s="171" t="s">
        <v>1</v>
      </c>
      <c r="F787" s="172" t="s">
        <v>154</v>
      </c>
      <c r="H787" s="173">
        <v>24</v>
      </c>
      <c r="I787" s="174"/>
      <c r="L787" s="170"/>
      <c r="M787" s="175"/>
      <c r="N787" s="176"/>
      <c r="O787" s="176"/>
      <c r="P787" s="176"/>
      <c r="Q787" s="176"/>
      <c r="R787" s="176"/>
      <c r="S787" s="176"/>
      <c r="T787" s="177"/>
      <c r="AT787" s="171" t="s">
        <v>152</v>
      </c>
      <c r="AU787" s="171" t="s">
        <v>151</v>
      </c>
      <c r="AV787" s="14" t="s">
        <v>150</v>
      </c>
      <c r="AW787" s="14" t="s">
        <v>31</v>
      </c>
      <c r="AX787" s="14" t="s">
        <v>83</v>
      </c>
      <c r="AY787" s="171" t="s">
        <v>143</v>
      </c>
    </row>
    <row r="788" spans="1:65" s="2" customFormat="1" ht="14.45" customHeight="1" x14ac:dyDescent="0.2">
      <c r="A788" s="33"/>
      <c r="B788" s="146"/>
      <c r="C788" s="147" t="s">
        <v>1005</v>
      </c>
      <c r="D788" s="197" t="s">
        <v>146</v>
      </c>
      <c r="E788" s="148" t="s">
        <v>976</v>
      </c>
      <c r="F788" s="149" t="s">
        <v>977</v>
      </c>
      <c r="G788" s="150" t="s">
        <v>178</v>
      </c>
      <c r="H788" s="151">
        <v>24</v>
      </c>
      <c r="I788" s="152"/>
      <c r="J788" s="153">
        <f>ROUND(I788*H788,2)</f>
        <v>0</v>
      </c>
      <c r="K788" s="154"/>
      <c r="L788" s="34"/>
      <c r="M788" s="155" t="s">
        <v>1</v>
      </c>
      <c r="N788" s="156" t="s">
        <v>41</v>
      </c>
      <c r="O788" s="59"/>
      <c r="P788" s="157">
        <f>O788*H788</f>
        <v>0</v>
      </c>
      <c r="Q788" s="157">
        <v>0</v>
      </c>
      <c r="R788" s="157">
        <f>Q788*H788</f>
        <v>0</v>
      </c>
      <c r="S788" s="157">
        <v>0</v>
      </c>
      <c r="T788" s="158">
        <f>S788*H788</f>
        <v>0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59" t="s">
        <v>182</v>
      </c>
      <c r="AT788" s="159" t="s">
        <v>146</v>
      </c>
      <c r="AU788" s="159" t="s">
        <v>151</v>
      </c>
      <c r="AY788" s="18" t="s">
        <v>143</v>
      </c>
      <c r="BE788" s="160">
        <f>IF(N788="základná",J788,0)</f>
        <v>0</v>
      </c>
      <c r="BF788" s="160">
        <f>IF(N788="znížená",J788,0)</f>
        <v>0</v>
      </c>
      <c r="BG788" s="160">
        <f>IF(N788="zákl. prenesená",J788,0)</f>
        <v>0</v>
      </c>
      <c r="BH788" s="160">
        <f>IF(N788="zníž. prenesená",J788,0)</f>
        <v>0</v>
      </c>
      <c r="BI788" s="160">
        <f>IF(N788="nulová",J788,0)</f>
        <v>0</v>
      </c>
      <c r="BJ788" s="18" t="s">
        <v>151</v>
      </c>
      <c r="BK788" s="160">
        <f>ROUND(I788*H788,2)</f>
        <v>0</v>
      </c>
      <c r="BL788" s="18" t="s">
        <v>182</v>
      </c>
      <c r="BM788" s="159" t="s">
        <v>1794</v>
      </c>
    </row>
    <row r="789" spans="1:65" s="13" customFormat="1" x14ac:dyDescent="0.2">
      <c r="B789" s="161"/>
      <c r="D789" s="162" t="s">
        <v>152</v>
      </c>
      <c r="E789" s="163" t="s">
        <v>1</v>
      </c>
      <c r="F789" s="164" t="s">
        <v>195</v>
      </c>
      <c r="H789" s="165">
        <v>24</v>
      </c>
      <c r="I789" s="166"/>
      <c r="L789" s="161"/>
      <c r="M789" s="167"/>
      <c r="N789" s="168"/>
      <c r="O789" s="168"/>
      <c r="P789" s="168"/>
      <c r="Q789" s="168"/>
      <c r="R789" s="168"/>
      <c r="S789" s="168"/>
      <c r="T789" s="169"/>
      <c r="AT789" s="163" t="s">
        <v>152</v>
      </c>
      <c r="AU789" s="163" t="s">
        <v>151</v>
      </c>
      <c r="AV789" s="13" t="s">
        <v>151</v>
      </c>
      <c r="AW789" s="13" t="s">
        <v>31</v>
      </c>
      <c r="AX789" s="13" t="s">
        <v>75</v>
      </c>
      <c r="AY789" s="163" t="s">
        <v>143</v>
      </c>
    </row>
    <row r="790" spans="1:65" s="14" customFormat="1" x14ac:dyDescent="0.2">
      <c r="B790" s="170"/>
      <c r="D790" s="162" t="s">
        <v>152</v>
      </c>
      <c r="E790" s="171" t="s">
        <v>1</v>
      </c>
      <c r="F790" s="172" t="s">
        <v>154</v>
      </c>
      <c r="H790" s="173">
        <v>24</v>
      </c>
      <c r="I790" s="174"/>
      <c r="L790" s="170"/>
      <c r="M790" s="175"/>
      <c r="N790" s="176"/>
      <c r="O790" s="176"/>
      <c r="P790" s="176"/>
      <c r="Q790" s="176"/>
      <c r="R790" s="176"/>
      <c r="S790" s="176"/>
      <c r="T790" s="177"/>
      <c r="AT790" s="171" t="s">
        <v>152</v>
      </c>
      <c r="AU790" s="171" t="s">
        <v>151</v>
      </c>
      <c r="AV790" s="14" t="s">
        <v>150</v>
      </c>
      <c r="AW790" s="14" t="s">
        <v>31</v>
      </c>
      <c r="AX790" s="14" t="s">
        <v>83</v>
      </c>
      <c r="AY790" s="171" t="s">
        <v>143</v>
      </c>
    </row>
    <row r="791" spans="1:65" s="2" customFormat="1" ht="24.2" customHeight="1" x14ac:dyDescent="0.2">
      <c r="A791" s="33"/>
      <c r="B791" s="146"/>
      <c r="C791" s="178" t="s">
        <v>606</v>
      </c>
      <c r="D791" s="198" t="s">
        <v>215</v>
      </c>
      <c r="E791" s="179" t="s">
        <v>980</v>
      </c>
      <c r="F791" s="180" t="s">
        <v>981</v>
      </c>
      <c r="G791" s="181" t="s">
        <v>178</v>
      </c>
      <c r="H791" s="182">
        <v>24</v>
      </c>
      <c r="I791" s="183"/>
      <c r="J791" s="184">
        <f>ROUND(I791*H791,2)</f>
        <v>0</v>
      </c>
      <c r="K791" s="185"/>
      <c r="L791" s="186"/>
      <c r="M791" s="187" t="s">
        <v>1</v>
      </c>
      <c r="N791" s="188" t="s">
        <v>41</v>
      </c>
      <c r="O791" s="59"/>
      <c r="P791" s="157">
        <f>O791*H791</f>
        <v>0</v>
      </c>
      <c r="Q791" s="157">
        <v>0</v>
      </c>
      <c r="R791" s="157">
        <f>Q791*H791</f>
        <v>0</v>
      </c>
      <c r="S791" s="157">
        <v>0</v>
      </c>
      <c r="T791" s="158">
        <f>S791*H791</f>
        <v>0</v>
      </c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R791" s="159" t="s">
        <v>210</v>
      </c>
      <c r="AT791" s="159" t="s">
        <v>215</v>
      </c>
      <c r="AU791" s="159" t="s">
        <v>151</v>
      </c>
      <c r="AY791" s="18" t="s">
        <v>143</v>
      </c>
      <c r="BE791" s="160">
        <f>IF(N791="základná",J791,0)</f>
        <v>0</v>
      </c>
      <c r="BF791" s="160">
        <f>IF(N791="znížená",J791,0)</f>
        <v>0</v>
      </c>
      <c r="BG791" s="160">
        <f>IF(N791="zákl. prenesená",J791,0)</f>
        <v>0</v>
      </c>
      <c r="BH791" s="160">
        <f>IF(N791="zníž. prenesená",J791,0)</f>
        <v>0</v>
      </c>
      <c r="BI791" s="160">
        <f>IF(N791="nulová",J791,0)</f>
        <v>0</v>
      </c>
      <c r="BJ791" s="18" t="s">
        <v>151</v>
      </c>
      <c r="BK791" s="160">
        <f>ROUND(I791*H791,2)</f>
        <v>0</v>
      </c>
      <c r="BL791" s="18" t="s">
        <v>182</v>
      </c>
      <c r="BM791" s="159" t="s">
        <v>1795</v>
      </c>
    </row>
    <row r="792" spans="1:65" s="13" customFormat="1" x14ac:dyDescent="0.2">
      <c r="B792" s="161"/>
      <c r="D792" s="162" t="s">
        <v>152</v>
      </c>
      <c r="E792" s="163" t="s">
        <v>1</v>
      </c>
      <c r="F792" s="164" t="s">
        <v>195</v>
      </c>
      <c r="H792" s="165">
        <v>24</v>
      </c>
      <c r="I792" s="166"/>
      <c r="L792" s="161"/>
      <c r="M792" s="167"/>
      <c r="N792" s="168"/>
      <c r="O792" s="168"/>
      <c r="P792" s="168"/>
      <c r="Q792" s="168"/>
      <c r="R792" s="168"/>
      <c r="S792" s="168"/>
      <c r="T792" s="169"/>
      <c r="AT792" s="163" t="s">
        <v>152</v>
      </c>
      <c r="AU792" s="163" t="s">
        <v>151</v>
      </c>
      <c r="AV792" s="13" t="s">
        <v>151</v>
      </c>
      <c r="AW792" s="13" t="s">
        <v>31</v>
      </c>
      <c r="AX792" s="13" t="s">
        <v>83</v>
      </c>
      <c r="AY792" s="163" t="s">
        <v>143</v>
      </c>
    </row>
    <row r="793" spans="1:65" s="2" customFormat="1" ht="24.2" customHeight="1" x14ac:dyDescent="0.2">
      <c r="A793" s="33"/>
      <c r="B793" s="146"/>
      <c r="C793" s="178" t="s">
        <v>1012</v>
      </c>
      <c r="D793" s="198" t="s">
        <v>215</v>
      </c>
      <c r="E793" s="179" t="s">
        <v>984</v>
      </c>
      <c r="F793" s="180" t="s">
        <v>985</v>
      </c>
      <c r="G793" s="181" t="s">
        <v>178</v>
      </c>
      <c r="H793" s="182">
        <v>24</v>
      </c>
      <c r="I793" s="183"/>
      <c r="J793" s="184">
        <f>ROUND(I793*H793,2)</f>
        <v>0</v>
      </c>
      <c r="K793" s="185"/>
      <c r="L793" s="186"/>
      <c r="M793" s="187" t="s">
        <v>1</v>
      </c>
      <c r="N793" s="188" t="s">
        <v>41</v>
      </c>
      <c r="O793" s="59"/>
      <c r="P793" s="157">
        <f>O793*H793</f>
        <v>0</v>
      </c>
      <c r="Q793" s="157">
        <v>0</v>
      </c>
      <c r="R793" s="157">
        <f>Q793*H793</f>
        <v>0</v>
      </c>
      <c r="S793" s="157">
        <v>0</v>
      </c>
      <c r="T793" s="158">
        <f>S793*H793</f>
        <v>0</v>
      </c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R793" s="159" t="s">
        <v>210</v>
      </c>
      <c r="AT793" s="159" t="s">
        <v>215</v>
      </c>
      <c r="AU793" s="159" t="s">
        <v>151</v>
      </c>
      <c r="AY793" s="18" t="s">
        <v>143</v>
      </c>
      <c r="BE793" s="160">
        <f>IF(N793="základná",J793,0)</f>
        <v>0</v>
      </c>
      <c r="BF793" s="160">
        <f>IF(N793="znížená",J793,0)</f>
        <v>0</v>
      </c>
      <c r="BG793" s="160">
        <f>IF(N793="zákl. prenesená",J793,0)</f>
        <v>0</v>
      </c>
      <c r="BH793" s="160">
        <f>IF(N793="zníž. prenesená",J793,0)</f>
        <v>0</v>
      </c>
      <c r="BI793" s="160">
        <f>IF(N793="nulová",J793,0)</f>
        <v>0</v>
      </c>
      <c r="BJ793" s="18" t="s">
        <v>151</v>
      </c>
      <c r="BK793" s="160">
        <f>ROUND(I793*H793,2)</f>
        <v>0</v>
      </c>
      <c r="BL793" s="18" t="s">
        <v>182</v>
      </c>
      <c r="BM793" s="159" t="s">
        <v>1000</v>
      </c>
    </row>
    <row r="794" spans="1:65" s="13" customFormat="1" x14ac:dyDescent="0.2">
      <c r="B794" s="161"/>
      <c r="D794" s="162" t="s">
        <v>152</v>
      </c>
      <c r="E794" s="163" t="s">
        <v>1</v>
      </c>
      <c r="F794" s="164" t="s">
        <v>195</v>
      </c>
      <c r="H794" s="165">
        <v>24</v>
      </c>
      <c r="I794" s="166"/>
      <c r="L794" s="161"/>
      <c r="M794" s="167"/>
      <c r="N794" s="168"/>
      <c r="O794" s="168"/>
      <c r="P794" s="168"/>
      <c r="Q794" s="168"/>
      <c r="R794" s="168"/>
      <c r="S794" s="168"/>
      <c r="T794" s="169"/>
      <c r="AT794" s="163" t="s">
        <v>152</v>
      </c>
      <c r="AU794" s="163" t="s">
        <v>151</v>
      </c>
      <c r="AV794" s="13" t="s">
        <v>151</v>
      </c>
      <c r="AW794" s="13" t="s">
        <v>31</v>
      </c>
      <c r="AX794" s="13" t="s">
        <v>83</v>
      </c>
      <c r="AY794" s="163" t="s">
        <v>143</v>
      </c>
    </row>
    <row r="795" spans="1:65" s="2" customFormat="1" ht="37.9" customHeight="1" x14ac:dyDescent="0.2">
      <c r="A795" s="33"/>
      <c r="B795" s="146"/>
      <c r="C795" s="178" t="s">
        <v>1016</v>
      </c>
      <c r="D795" s="198" t="s">
        <v>215</v>
      </c>
      <c r="E795" s="179" t="s">
        <v>987</v>
      </c>
      <c r="F795" s="180" t="s">
        <v>988</v>
      </c>
      <c r="G795" s="181" t="s">
        <v>178</v>
      </c>
      <c r="H795" s="182">
        <v>24</v>
      </c>
      <c r="I795" s="183"/>
      <c r="J795" s="184">
        <f>ROUND(I795*H795,2)</f>
        <v>0</v>
      </c>
      <c r="K795" s="185"/>
      <c r="L795" s="186"/>
      <c r="M795" s="187" t="s">
        <v>1</v>
      </c>
      <c r="N795" s="188" t="s">
        <v>41</v>
      </c>
      <c r="O795" s="59"/>
      <c r="P795" s="157">
        <f>O795*H795</f>
        <v>0</v>
      </c>
      <c r="Q795" s="157">
        <v>0</v>
      </c>
      <c r="R795" s="157">
        <f>Q795*H795</f>
        <v>0</v>
      </c>
      <c r="S795" s="157">
        <v>0</v>
      </c>
      <c r="T795" s="158">
        <f>S795*H795</f>
        <v>0</v>
      </c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R795" s="159" t="s">
        <v>210</v>
      </c>
      <c r="AT795" s="159" t="s">
        <v>215</v>
      </c>
      <c r="AU795" s="159" t="s">
        <v>151</v>
      </c>
      <c r="AY795" s="18" t="s">
        <v>143</v>
      </c>
      <c r="BE795" s="160">
        <f>IF(N795="základná",J795,0)</f>
        <v>0</v>
      </c>
      <c r="BF795" s="160">
        <f>IF(N795="znížená",J795,0)</f>
        <v>0</v>
      </c>
      <c r="BG795" s="160">
        <f>IF(N795="zákl. prenesená",J795,0)</f>
        <v>0</v>
      </c>
      <c r="BH795" s="160">
        <f>IF(N795="zníž. prenesená",J795,0)</f>
        <v>0</v>
      </c>
      <c r="BI795" s="160">
        <f>IF(N795="nulová",J795,0)</f>
        <v>0</v>
      </c>
      <c r="BJ795" s="18" t="s">
        <v>151</v>
      </c>
      <c r="BK795" s="160">
        <f>ROUND(I795*H795,2)</f>
        <v>0</v>
      </c>
      <c r="BL795" s="18" t="s">
        <v>182</v>
      </c>
      <c r="BM795" s="159" t="s">
        <v>1796</v>
      </c>
    </row>
    <row r="796" spans="1:65" s="13" customFormat="1" x14ac:dyDescent="0.2">
      <c r="B796" s="161"/>
      <c r="D796" s="162" t="s">
        <v>152</v>
      </c>
      <c r="E796" s="163" t="s">
        <v>1</v>
      </c>
      <c r="F796" s="164" t="s">
        <v>195</v>
      </c>
      <c r="H796" s="165">
        <v>24</v>
      </c>
      <c r="I796" s="166"/>
      <c r="L796" s="161"/>
      <c r="M796" s="167"/>
      <c r="N796" s="168"/>
      <c r="O796" s="168"/>
      <c r="P796" s="168"/>
      <c r="Q796" s="168"/>
      <c r="R796" s="168"/>
      <c r="S796" s="168"/>
      <c r="T796" s="169"/>
      <c r="AT796" s="163" t="s">
        <v>152</v>
      </c>
      <c r="AU796" s="163" t="s">
        <v>151</v>
      </c>
      <c r="AV796" s="13" t="s">
        <v>151</v>
      </c>
      <c r="AW796" s="13" t="s">
        <v>31</v>
      </c>
      <c r="AX796" s="13" t="s">
        <v>83</v>
      </c>
      <c r="AY796" s="163" t="s">
        <v>143</v>
      </c>
    </row>
    <row r="797" spans="1:65" s="2" customFormat="1" ht="14.45" customHeight="1" x14ac:dyDescent="0.2">
      <c r="A797" s="33"/>
      <c r="B797" s="146"/>
      <c r="C797" s="178" t="s">
        <v>1020</v>
      </c>
      <c r="D797" s="198" t="s">
        <v>215</v>
      </c>
      <c r="E797" s="179" t="s">
        <v>991</v>
      </c>
      <c r="F797" s="180" t="s">
        <v>992</v>
      </c>
      <c r="G797" s="181" t="s">
        <v>178</v>
      </c>
      <c r="H797" s="182">
        <v>24</v>
      </c>
      <c r="I797" s="183"/>
      <c r="J797" s="184">
        <f>ROUND(I797*H797,2)</f>
        <v>0</v>
      </c>
      <c r="K797" s="185"/>
      <c r="L797" s="186"/>
      <c r="M797" s="187" t="s">
        <v>1</v>
      </c>
      <c r="N797" s="188" t="s">
        <v>41</v>
      </c>
      <c r="O797" s="59"/>
      <c r="P797" s="157">
        <f>O797*H797</f>
        <v>0</v>
      </c>
      <c r="Q797" s="157">
        <v>0</v>
      </c>
      <c r="R797" s="157">
        <f>Q797*H797</f>
        <v>0</v>
      </c>
      <c r="S797" s="157">
        <v>0</v>
      </c>
      <c r="T797" s="158">
        <f>S797*H797</f>
        <v>0</v>
      </c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R797" s="159" t="s">
        <v>210</v>
      </c>
      <c r="AT797" s="159" t="s">
        <v>215</v>
      </c>
      <c r="AU797" s="159" t="s">
        <v>151</v>
      </c>
      <c r="AY797" s="18" t="s">
        <v>143</v>
      </c>
      <c r="BE797" s="160">
        <f>IF(N797="základná",J797,0)</f>
        <v>0</v>
      </c>
      <c r="BF797" s="160">
        <f>IF(N797="znížená",J797,0)</f>
        <v>0</v>
      </c>
      <c r="BG797" s="160">
        <f>IF(N797="zákl. prenesená",J797,0)</f>
        <v>0</v>
      </c>
      <c r="BH797" s="160">
        <f>IF(N797="zníž. prenesená",J797,0)</f>
        <v>0</v>
      </c>
      <c r="BI797" s="160">
        <f>IF(N797="nulová",J797,0)</f>
        <v>0</v>
      </c>
      <c r="BJ797" s="18" t="s">
        <v>151</v>
      </c>
      <c r="BK797" s="160">
        <f>ROUND(I797*H797,2)</f>
        <v>0</v>
      </c>
      <c r="BL797" s="18" t="s">
        <v>182</v>
      </c>
      <c r="BM797" s="159" t="s">
        <v>1008</v>
      </c>
    </row>
    <row r="798" spans="1:65" s="13" customFormat="1" x14ac:dyDescent="0.2">
      <c r="B798" s="161"/>
      <c r="D798" s="162" t="s">
        <v>152</v>
      </c>
      <c r="E798" s="163" t="s">
        <v>1</v>
      </c>
      <c r="F798" s="164" t="s">
        <v>195</v>
      </c>
      <c r="H798" s="165">
        <v>24</v>
      </c>
      <c r="I798" s="166"/>
      <c r="L798" s="161"/>
      <c r="M798" s="167"/>
      <c r="N798" s="168"/>
      <c r="O798" s="168"/>
      <c r="P798" s="168"/>
      <c r="Q798" s="168"/>
      <c r="R798" s="168"/>
      <c r="S798" s="168"/>
      <c r="T798" s="169"/>
      <c r="AT798" s="163" t="s">
        <v>152</v>
      </c>
      <c r="AU798" s="163" t="s">
        <v>151</v>
      </c>
      <c r="AV798" s="13" t="s">
        <v>151</v>
      </c>
      <c r="AW798" s="13" t="s">
        <v>31</v>
      </c>
      <c r="AX798" s="13" t="s">
        <v>75</v>
      </c>
      <c r="AY798" s="163" t="s">
        <v>143</v>
      </c>
    </row>
    <row r="799" spans="1:65" s="14" customFormat="1" x14ac:dyDescent="0.2">
      <c r="B799" s="170"/>
      <c r="D799" s="162" t="s">
        <v>152</v>
      </c>
      <c r="E799" s="171" t="s">
        <v>1</v>
      </c>
      <c r="F799" s="172" t="s">
        <v>154</v>
      </c>
      <c r="H799" s="173">
        <v>24</v>
      </c>
      <c r="I799" s="174"/>
      <c r="L799" s="170"/>
      <c r="M799" s="175"/>
      <c r="N799" s="176"/>
      <c r="O799" s="176"/>
      <c r="P799" s="176"/>
      <c r="Q799" s="176"/>
      <c r="R799" s="176"/>
      <c r="S799" s="176"/>
      <c r="T799" s="177"/>
      <c r="AT799" s="171" t="s">
        <v>152</v>
      </c>
      <c r="AU799" s="171" t="s">
        <v>151</v>
      </c>
      <c r="AV799" s="14" t="s">
        <v>150</v>
      </c>
      <c r="AW799" s="14" t="s">
        <v>31</v>
      </c>
      <c r="AX799" s="14" t="s">
        <v>83</v>
      </c>
      <c r="AY799" s="171" t="s">
        <v>143</v>
      </c>
    </row>
    <row r="800" spans="1:65" s="2" customFormat="1" ht="24.2" customHeight="1" x14ac:dyDescent="0.2">
      <c r="A800" s="33"/>
      <c r="B800" s="146"/>
      <c r="C800" s="147" t="s">
        <v>613</v>
      </c>
      <c r="D800" s="197" t="s">
        <v>146</v>
      </c>
      <c r="E800" s="148" t="s">
        <v>994</v>
      </c>
      <c r="F800" s="149" t="s">
        <v>995</v>
      </c>
      <c r="G800" s="150" t="s">
        <v>178</v>
      </c>
      <c r="H800" s="151">
        <v>14</v>
      </c>
      <c r="I800" s="152"/>
      <c r="J800" s="153">
        <f>ROUND(I800*H800,2)</f>
        <v>0</v>
      </c>
      <c r="K800" s="154"/>
      <c r="L800" s="34"/>
      <c r="M800" s="155" t="s">
        <v>1</v>
      </c>
      <c r="N800" s="156" t="s">
        <v>41</v>
      </c>
      <c r="O800" s="59"/>
      <c r="P800" s="157">
        <f>O800*H800</f>
        <v>0</v>
      </c>
      <c r="Q800" s="157">
        <v>0</v>
      </c>
      <c r="R800" s="157">
        <f>Q800*H800</f>
        <v>0</v>
      </c>
      <c r="S800" s="157">
        <v>0</v>
      </c>
      <c r="T800" s="158">
        <f>S800*H800</f>
        <v>0</v>
      </c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R800" s="159" t="s">
        <v>182</v>
      </c>
      <c r="AT800" s="159" t="s">
        <v>146</v>
      </c>
      <c r="AU800" s="159" t="s">
        <v>151</v>
      </c>
      <c r="AY800" s="18" t="s">
        <v>143</v>
      </c>
      <c r="BE800" s="160">
        <f>IF(N800="základná",J800,0)</f>
        <v>0</v>
      </c>
      <c r="BF800" s="160">
        <f>IF(N800="znížená",J800,0)</f>
        <v>0</v>
      </c>
      <c r="BG800" s="160">
        <f>IF(N800="zákl. prenesená",J800,0)</f>
        <v>0</v>
      </c>
      <c r="BH800" s="160">
        <f>IF(N800="zníž. prenesená",J800,0)</f>
        <v>0</v>
      </c>
      <c r="BI800" s="160">
        <f>IF(N800="nulová",J800,0)</f>
        <v>0</v>
      </c>
      <c r="BJ800" s="18" t="s">
        <v>151</v>
      </c>
      <c r="BK800" s="160">
        <f>ROUND(I800*H800,2)</f>
        <v>0</v>
      </c>
      <c r="BL800" s="18" t="s">
        <v>182</v>
      </c>
      <c r="BM800" s="159" t="s">
        <v>1797</v>
      </c>
    </row>
    <row r="801" spans="1:65" s="13" customFormat="1" x14ac:dyDescent="0.2">
      <c r="B801" s="161"/>
      <c r="D801" s="162" t="s">
        <v>152</v>
      </c>
      <c r="E801" s="163" t="s">
        <v>1</v>
      </c>
      <c r="F801" s="164" t="s">
        <v>1762</v>
      </c>
      <c r="H801" s="165">
        <v>14</v>
      </c>
      <c r="I801" s="166"/>
      <c r="L801" s="161"/>
      <c r="M801" s="167"/>
      <c r="N801" s="168"/>
      <c r="O801" s="168"/>
      <c r="P801" s="168"/>
      <c r="Q801" s="168"/>
      <c r="R801" s="168"/>
      <c r="S801" s="168"/>
      <c r="T801" s="169"/>
      <c r="AT801" s="163" t="s">
        <v>152</v>
      </c>
      <c r="AU801" s="163" t="s">
        <v>151</v>
      </c>
      <c r="AV801" s="13" t="s">
        <v>151</v>
      </c>
      <c r="AW801" s="13" t="s">
        <v>31</v>
      </c>
      <c r="AX801" s="13" t="s">
        <v>75</v>
      </c>
      <c r="AY801" s="163" t="s">
        <v>143</v>
      </c>
    </row>
    <row r="802" spans="1:65" s="14" customFormat="1" x14ac:dyDescent="0.2">
      <c r="B802" s="170"/>
      <c r="D802" s="162" t="s">
        <v>152</v>
      </c>
      <c r="E802" s="171" t="s">
        <v>1</v>
      </c>
      <c r="F802" s="172" t="s">
        <v>154</v>
      </c>
      <c r="H802" s="173">
        <v>14</v>
      </c>
      <c r="I802" s="174"/>
      <c r="L802" s="170"/>
      <c r="M802" s="175"/>
      <c r="N802" s="176"/>
      <c r="O802" s="176"/>
      <c r="P802" s="176"/>
      <c r="Q802" s="176"/>
      <c r="R802" s="176"/>
      <c r="S802" s="176"/>
      <c r="T802" s="177"/>
      <c r="AT802" s="171" t="s">
        <v>152</v>
      </c>
      <c r="AU802" s="171" t="s">
        <v>151</v>
      </c>
      <c r="AV802" s="14" t="s">
        <v>150</v>
      </c>
      <c r="AW802" s="14" t="s">
        <v>31</v>
      </c>
      <c r="AX802" s="14" t="s">
        <v>83</v>
      </c>
      <c r="AY802" s="171" t="s">
        <v>143</v>
      </c>
    </row>
    <row r="803" spans="1:65" s="2" customFormat="1" ht="37.9" customHeight="1" x14ac:dyDescent="0.2">
      <c r="A803" s="33"/>
      <c r="B803" s="146"/>
      <c r="C803" s="178" t="s">
        <v>1027</v>
      </c>
      <c r="D803" s="198" t="s">
        <v>215</v>
      </c>
      <c r="E803" s="179" t="s">
        <v>998</v>
      </c>
      <c r="F803" s="180" t="s">
        <v>999</v>
      </c>
      <c r="G803" s="181" t="s">
        <v>178</v>
      </c>
      <c r="H803" s="182">
        <v>14</v>
      </c>
      <c r="I803" s="183"/>
      <c r="J803" s="184">
        <f>ROUND(I803*H803,2)</f>
        <v>0</v>
      </c>
      <c r="K803" s="185"/>
      <c r="L803" s="186"/>
      <c r="M803" s="187" t="s">
        <v>1</v>
      </c>
      <c r="N803" s="188" t="s">
        <v>41</v>
      </c>
      <c r="O803" s="59"/>
      <c r="P803" s="157">
        <f>O803*H803</f>
        <v>0</v>
      </c>
      <c r="Q803" s="157">
        <v>0</v>
      </c>
      <c r="R803" s="157">
        <f>Q803*H803</f>
        <v>0</v>
      </c>
      <c r="S803" s="157">
        <v>0</v>
      </c>
      <c r="T803" s="158">
        <f>S803*H803</f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59" t="s">
        <v>210</v>
      </c>
      <c r="AT803" s="159" t="s">
        <v>215</v>
      </c>
      <c r="AU803" s="159" t="s">
        <v>151</v>
      </c>
      <c r="AY803" s="18" t="s">
        <v>143</v>
      </c>
      <c r="BE803" s="160">
        <f>IF(N803="základná",J803,0)</f>
        <v>0</v>
      </c>
      <c r="BF803" s="160">
        <f>IF(N803="znížená",J803,0)</f>
        <v>0</v>
      </c>
      <c r="BG803" s="160">
        <f>IF(N803="zákl. prenesená",J803,0)</f>
        <v>0</v>
      </c>
      <c r="BH803" s="160">
        <f>IF(N803="zníž. prenesená",J803,0)</f>
        <v>0</v>
      </c>
      <c r="BI803" s="160">
        <f>IF(N803="nulová",J803,0)</f>
        <v>0</v>
      </c>
      <c r="BJ803" s="18" t="s">
        <v>151</v>
      </c>
      <c r="BK803" s="160">
        <f>ROUND(I803*H803,2)</f>
        <v>0</v>
      </c>
      <c r="BL803" s="18" t="s">
        <v>182</v>
      </c>
      <c r="BM803" s="159" t="s">
        <v>1015</v>
      </c>
    </row>
    <row r="804" spans="1:65" s="13" customFormat="1" x14ac:dyDescent="0.2">
      <c r="B804" s="161"/>
      <c r="D804" s="162" t="s">
        <v>152</v>
      </c>
      <c r="E804" s="163" t="s">
        <v>1</v>
      </c>
      <c r="F804" s="164" t="s">
        <v>179</v>
      </c>
      <c r="H804" s="165">
        <v>14</v>
      </c>
      <c r="I804" s="166"/>
      <c r="L804" s="161"/>
      <c r="M804" s="167"/>
      <c r="N804" s="168"/>
      <c r="O804" s="168"/>
      <c r="P804" s="168"/>
      <c r="Q804" s="168"/>
      <c r="R804" s="168"/>
      <c r="S804" s="168"/>
      <c r="T804" s="169"/>
      <c r="AT804" s="163" t="s">
        <v>152</v>
      </c>
      <c r="AU804" s="163" t="s">
        <v>151</v>
      </c>
      <c r="AV804" s="13" t="s">
        <v>151</v>
      </c>
      <c r="AW804" s="13" t="s">
        <v>31</v>
      </c>
      <c r="AX804" s="13" t="s">
        <v>83</v>
      </c>
      <c r="AY804" s="163" t="s">
        <v>143</v>
      </c>
    </row>
    <row r="805" spans="1:65" s="2" customFormat="1" ht="14.45" customHeight="1" x14ac:dyDescent="0.2">
      <c r="A805" s="33"/>
      <c r="B805" s="146"/>
      <c r="C805" s="147" t="s">
        <v>1032</v>
      </c>
      <c r="D805" s="197" t="s">
        <v>146</v>
      </c>
      <c r="E805" s="148" t="s">
        <v>1002</v>
      </c>
      <c r="F805" s="149" t="s">
        <v>1003</v>
      </c>
      <c r="G805" s="150" t="s">
        <v>178</v>
      </c>
      <c r="H805" s="151">
        <v>14</v>
      </c>
      <c r="I805" s="152"/>
      <c r="J805" s="153">
        <f>ROUND(I805*H805,2)</f>
        <v>0</v>
      </c>
      <c r="K805" s="154"/>
      <c r="L805" s="34"/>
      <c r="M805" s="155" t="s">
        <v>1</v>
      </c>
      <c r="N805" s="156" t="s">
        <v>41</v>
      </c>
      <c r="O805" s="59"/>
      <c r="P805" s="157">
        <f>O805*H805</f>
        <v>0</v>
      </c>
      <c r="Q805" s="157">
        <v>0</v>
      </c>
      <c r="R805" s="157">
        <f>Q805*H805</f>
        <v>0</v>
      </c>
      <c r="S805" s="157">
        <v>0</v>
      </c>
      <c r="T805" s="158">
        <f>S805*H805</f>
        <v>0</v>
      </c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R805" s="159" t="s">
        <v>182</v>
      </c>
      <c r="AT805" s="159" t="s">
        <v>146</v>
      </c>
      <c r="AU805" s="159" t="s">
        <v>151</v>
      </c>
      <c r="AY805" s="18" t="s">
        <v>143</v>
      </c>
      <c r="BE805" s="160">
        <f>IF(N805="základná",J805,0)</f>
        <v>0</v>
      </c>
      <c r="BF805" s="160">
        <f>IF(N805="znížená",J805,0)</f>
        <v>0</v>
      </c>
      <c r="BG805" s="160">
        <f>IF(N805="zákl. prenesená",J805,0)</f>
        <v>0</v>
      </c>
      <c r="BH805" s="160">
        <f>IF(N805="zníž. prenesená",J805,0)</f>
        <v>0</v>
      </c>
      <c r="BI805" s="160">
        <f>IF(N805="nulová",J805,0)</f>
        <v>0</v>
      </c>
      <c r="BJ805" s="18" t="s">
        <v>151</v>
      </c>
      <c r="BK805" s="160">
        <f>ROUND(I805*H805,2)</f>
        <v>0</v>
      </c>
      <c r="BL805" s="18" t="s">
        <v>182</v>
      </c>
      <c r="BM805" s="159" t="s">
        <v>1798</v>
      </c>
    </row>
    <row r="806" spans="1:65" s="13" customFormat="1" x14ac:dyDescent="0.2">
      <c r="B806" s="161"/>
      <c r="D806" s="162" t="s">
        <v>152</v>
      </c>
      <c r="E806" s="163" t="s">
        <v>1</v>
      </c>
      <c r="F806" s="164" t="s">
        <v>179</v>
      </c>
      <c r="H806" s="165">
        <v>14</v>
      </c>
      <c r="I806" s="166"/>
      <c r="L806" s="161"/>
      <c r="M806" s="167"/>
      <c r="N806" s="168"/>
      <c r="O806" s="168"/>
      <c r="P806" s="168"/>
      <c r="Q806" s="168"/>
      <c r="R806" s="168"/>
      <c r="S806" s="168"/>
      <c r="T806" s="169"/>
      <c r="AT806" s="163" t="s">
        <v>152</v>
      </c>
      <c r="AU806" s="163" t="s">
        <v>151</v>
      </c>
      <c r="AV806" s="13" t="s">
        <v>151</v>
      </c>
      <c r="AW806" s="13" t="s">
        <v>31</v>
      </c>
      <c r="AX806" s="13" t="s">
        <v>83</v>
      </c>
      <c r="AY806" s="163" t="s">
        <v>143</v>
      </c>
    </row>
    <row r="807" spans="1:65" s="2" customFormat="1" ht="14.45" customHeight="1" x14ac:dyDescent="0.2">
      <c r="A807" s="33"/>
      <c r="B807" s="146"/>
      <c r="C807" s="178" t="s">
        <v>1036</v>
      </c>
      <c r="D807" s="198" t="s">
        <v>215</v>
      </c>
      <c r="E807" s="179" t="s">
        <v>1006</v>
      </c>
      <c r="F807" s="180" t="s">
        <v>1007</v>
      </c>
      <c r="G807" s="181" t="s">
        <v>178</v>
      </c>
      <c r="H807" s="182">
        <v>14</v>
      </c>
      <c r="I807" s="183"/>
      <c r="J807" s="184">
        <f>ROUND(I807*H807,2)</f>
        <v>0</v>
      </c>
      <c r="K807" s="185"/>
      <c r="L807" s="186"/>
      <c r="M807" s="187" t="s">
        <v>1</v>
      </c>
      <c r="N807" s="188" t="s">
        <v>41</v>
      </c>
      <c r="O807" s="59"/>
      <c r="P807" s="157">
        <f>O807*H807</f>
        <v>0</v>
      </c>
      <c r="Q807" s="157">
        <v>0</v>
      </c>
      <c r="R807" s="157">
        <f>Q807*H807</f>
        <v>0</v>
      </c>
      <c r="S807" s="157">
        <v>0</v>
      </c>
      <c r="T807" s="158">
        <f>S807*H807</f>
        <v>0</v>
      </c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R807" s="159" t="s">
        <v>210</v>
      </c>
      <c r="AT807" s="159" t="s">
        <v>215</v>
      </c>
      <c r="AU807" s="159" t="s">
        <v>151</v>
      </c>
      <c r="AY807" s="18" t="s">
        <v>143</v>
      </c>
      <c r="BE807" s="160">
        <f>IF(N807="základná",J807,0)</f>
        <v>0</v>
      </c>
      <c r="BF807" s="160">
        <f>IF(N807="znížená",J807,0)</f>
        <v>0</v>
      </c>
      <c r="BG807" s="160">
        <f>IF(N807="zákl. prenesená",J807,0)</f>
        <v>0</v>
      </c>
      <c r="BH807" s="160">
        <f>IF(N807="zníž. prenesená",J807,0)</f>
        <v>0</v>
      </c>
      <c r="BI807" s="160">
        <f>IF(N807="nulová",J807,0)</f>
        <v>0</v>
      </c>
      <c r="BJ807" s="18" t="s">
        <v>151</v>
      </c>
      <c r="BK807" s="160">
        <f>ROUND(I807*H807,2)</f>
        <v>0</v>
      </c>
      <c r="BL807" s="18" t="s">
        <v>182</v>
      </c>
      <c r="BM807" s="159" t="s">
        <v>1799</v>
      </c>
    </row>
    <row r="808" spans="1:65" s="13" customFormat="1" x14ac:dyDescent="0.2">
      <c r="B808" s="161"/>
      <c r="D808" s="162" t="s">
        <v>152</v>
      </c>
      <c r="E808" s="163" t="s">
        <v>1</v>
      </c>
      <c r="F808" s="164" t="s">
        <v>179</v>
      </c>
      <c r="H808" s="165">
        <v>14</v>
      </c>
      <c r="I808" s="166"/>
      <c r="L808" s="161"/>
      <c r="M808" s="167"/>
      <c r="N808" s="168"/>
      <c r="O808" s="168"/>
      <c r="P808" s="168"/>
      <c r="Q808" s="168"/>
      <c r="R808" s="168"/>
      <c r="S808" s="168"/>
      <c r="T808" s="169"/>
      <c r="AT808" s="163" t="s">
        <v>152</v>
      </c>
      <c r="AU808" s="163" t="s">
        <v>151</v>
      </c>
      <c r="AV808" s="13" t="s">
        <v>151</v>
      </c>
      <c r="AW808" s="13" t="s">
        <v>31</v>
      </c>
      <c r="AX808" s="13" t="s">
        <v>75</v>
      </c>
      <c r="AY808" s="163" t="s">
        <v>143</v>
      </c>
    </row>
    <row r="809" spans="1:65" s="14" customFormat="1" x14ac:dyDescent="0.2">
      <c r="B809" s="170"/>
      <c r="D809" s="162" t="s">
        <v>152</v>
      </c>
      <c r="E809" s="171" t="s">
        <v>1</v>
      </c>
      <c r="F809" s="172" t="s">
        <v>154</v>
      </c>
      <c r="H809" s="173">
        <v>14</v>
      </c>
      <c r="I809" s="174"/>
      <c r="L809" s="170"/>
      <c r="M809" s="175"/>
      <c r="N809" s="176"/>
      <c r="O809" s="176"/>
      <c r="P809" s="176"/>
      <c r="Q809" s="176"/>
      <c r="R809" s="176"/>
      <c r="S809" s="176"/>
      <c r="T809" s="177"/>
      <c r="AT809" s="171" t="s">
        <v>152</v>
      </c>
      <c r="AU809" s="171" t="s">
        <v>151</v>
      </c>
      <c r="AV809" s="14" t="s">
        <v>150</v>
      </c>
      <c r="AW809" s="14" t="s">
        <v>31</v>
      </c>
      <c r="AX809" s="14" t="s">
        <v>83</v>
      </c>
      <c r="AY809" s="171" t="s">
        <v>143</v>
      </c>
    </row>
    <row r="810" spans="1:65" s="2" customFormat="1" ht="24.2" customHeight="1" x14ac:dyDescent="0.2">
      <c r="A810" s="33"/>
      <c r="B810" s="146"/>
      <c r="C810" s="147" t="s">
        <v>620</v>
      </c>
      <c r="D810" s="197" t="s">
        <v>146</v>
      </c>
      <c r="E810" s="148" t="s">
        <v>1009</v>
      </c>
      <c r="F810" s="149" t="s">
        <v>1010</v>
      </c>
      <c r="G810" s="150" t="s">
        <v>178</v>
      </c>
      <c r="H810" s="151">
        <v>2</v>
      </c>
      <c r="I810" s="152"/>
      <c r="J810" s="153">
        <f>ROUND(I810*H810,2)</f>
        <v>0</v>
      </c>
      <c r="K810" s="154"/>
      <c r="L810" s="34"/>
      <c r="M810" s="155" t="s">
        <v>1</v>
      </c>
      <c r="N810" s="156" t="s">
        <v>41</v>
      </c>
      <c r="O810" s="59"/>
      <c r="P810" s="157">
        <f>O810*H810</f>
        <v>0</v>
      </c>
      <c r="Q810" s="157">
        <v>0</v>
      </c>
      <c r="R810" s="157">
        <f>Q810*H810</f>
        <v>0</v>
      </c>
      <c r="S810" s="157">
        <v>0</v>
      </c>
      <c r="T810" s="158">
        <f>S810*H810</f>
        <v>0</v>
      </c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R810" s="159" t="s">
        <v>182</v>
      </c>
      <c r="AT810" s="159" t="s">
        <v>146</v>
      </c>
      <c r="AU810" s="159" t="s">
        <v>151</v>
      </c>
      <c r="AY810" s="18" t="s">
        <v>143</v>
      </c>
      <c r="BE810" s="160">
        <f>IF(N810="základná",J810,0)</f>
        <v>0</v>
      </c>
      <c r="BF810" s="160">
        <f>IF(N810="znížená",J810,0)</f>
        <v>0</v>
      </c>
      <c r="BG810" s="160">
        <f>IF(N810="zákl. prenesená",J810,0)</f>
        <v>0</v>
      </c>
      <c r="BH810" s="160">
        <f>IF(N810="zníž. prenesená",J810,0)</f>
        <v>0</v>
      </c>
      <c r="BI810" s="160">
        <f>IF(N810="nulová",J810,0)</f>
        <v>0</v>
      </c>
      <c r="BJ810" s="18" t="s">
        <v>151</v>
      </c>
      <c r="BK810" s="160">
        <f>ROUND(I810*H810,2)</f>
        <v>0</v>
      </c>
      <c r="BL810" s="18" t="s">
        <v>182</v>
      </c>
      <c r="BM810" s="159" t="s">
        <v>1800</v>
      </c>
    </row>
    <row r="811" spans="1:65" s="13" customFormat="1" x14ac:dyDescent="0.2">
      <c r="B811" s="161"/>
      <c r="D811" s="162" t="s">
        <v>152</v>
      </c>
      <c r="E811" s="163" t="s">
        <v>1</v>
      </c>
      <c r="F811" s="164" t="s">
        <v>1801</v>
      </c>
      <c r="H811" s="165">
        <v>2</v>
      </c>
      <c r="I811" s="166"/>
      <c r="L811" s="161"/>
      <c r="M811" s="167"/>
      <c r="N811" s="168"/>
      <c r="O811" s="168"/>
      <c r="P811" s="168"/>
      <c r="Q811" s="168"/>
      <c r="R811" s="168"/>
      <c r="S811" s="168"/>
      <c r="T811" s="169"/>
      <c r="AT811" s="163" t="s">
        <v>152</v>
      </c>
      <c r="AU811" s="163" t="s">
        <v>151</v>
      </c>
      <c r="AV811" s="13" t="s">
        <v>151</v>
      </c>
      <c r="AW811" s="13" t="s">
        <v>31</v>
      </c>
      <c r="AX811" s="13" t="s">
        <v>75</v>
      </c>
      <c r="AY811" s="163" t="s">
        <v>143</v>
      </c>
    </row>
    <row r="812" spans="1:65" s="14" customFormat="1" x14ac:dyDescent="0.2">
      <c r="B812" s="170"/>
      <c r="D812" s="162" t="s">
        <v>152</v>
      </c>
      <c r="E812" s="171" t="s">
        <v>1</v>
      </c>
      <c r="F812" s="172" t="s">
        <v>154</v>
      </c>
      <c r="H812" s="173">
        <v>2</v>
      </c>
      <c r="I812" s="174"/>
      <c r="L812" s="170"/>
      <c r="M812" s="175"/>
      <c r="N812" s="176"/>
      <c r="O812" s="176"/>
      <c r="P812" s="176"/>
      <c r="Q812" s="176"/>
      <c r="R812" s="176"/>
      <c r="S812" s="176"/>
      <c r="T812" s="177"/>
      <c r="AT812" s="171" t="s">
        <v>152</v>
      </c>
      <c r="AU812" s="171" t="s">
        <v>151</v>
      </c>
      <c r="AV812" s="14" t="s">
        <v>150</v>
      </c>
      <c r="AW812" s="14" t="s">
        <v>31</v>
      </c>
      <c r="AX812" s="14" t="s">
        <v>83</v>
      </c>
      <c r="AY812" s="171" t="s">
        <v>143</v>
      </c>
    </row>
    <row r="813" spans="1:65" s="2" customFormat="1" ht="14.45" customHeight="1" x14ac:dyDescent="0.2">
      <c r="A813" s="33"/>
      <c r="B813" s="146"/>
      <c r="C813" s="178" t="s">
        <v>1043</v>
      </c>
      <c r="D813" s="198" t="s">
        <v>215</v>
      </c>
      <c r="E813" s="179" t="s">
        <v>1013</v>
      </c>
      <c r="F813" s="180" t="s">
        <v>1014</v>
      </c>
      <c r="G813" s="181" t="s">
        <v>178</v>
      </c>
      <c r="H813" s="182">
        <v>2</v>
      </c>
      <c r="I813" s="183"/>
      <c r="J813" s="184">
        <f>ROUND(I813*H813,2)</f>
        <v>0</v>
      </c>
      <c r="K813" s="185"/>
      <c r="L813" s="186"/>
      <c r="M813" s="187" t="s">
        <v>1</v>
      </c>
      <c r="N813" s="188" t="s">
        <v>41</v>
      </c>
      <c r="O813" s="59"/>
      <c r="P813" s="157">
        <f>O813*H813</f>
        <v>0</v>
      </c>
      <c r="Q813" s="157">
        <v>0</v>
      </c>
      <c r="R813" s="157">
        <f>Q813*H813</f>
        <v>0</v>
      </c>
      <c r="S813" s="157">
        <v>0</v>
      </c>
      <c r="T813" s="158">
        <f>S813*H813</f>
        <v>0</v>
      </c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R813" s="159" t="s">
        <v>210</v>
      </c>
      <c r="AT813" s="159" t="s">
        <v>215</v>
      </c>
      <c r="AU813" s="159" t="s">
        <v>151</v>
      </c>
      <c r="AY813" s="18" t="s">
        <v>143</v>
      </c>
      <c r="BE813" s="160">
        <f>IF(N813="základná",J813,0)</f>
        <v>0</v>
      </c>
      <c r="BF813" s="160">
        <f>IF(N813="znížená",J813,0)</f>
        <v>0</v>
      </c>
      <c r="BG813" s="160">
        <f>IF(N813="zákl. prenesená",J813,0)</f>
        <v>0</v>
      </c>
      <c r="BH813" s="160">
        <f>IF(N813="zníž. prenesená",J813,0)</f>
        <v>0</v>
      </c>
      <c r="BI813" s="160">
        <f>IF(N813="nulová",J813,0)</f>
        <v>0</v>
      </c>
      <c r="BJ813" s="18" t="s">
        <v>151</v>
      </c>
      <c r="BK813" s="160">
        <f>ROUND(I813*H813,2)</f>
        <v>0</v>
      </c>
      <c r="BL813" s="18" t="s">
        <v>182</v>
      </c>
      <c r="BM813" s="159" t="s">
        <v>1802</v>
      </c>
    </row>
    <row r="814" spans="1:65" s="13" customFormat="1" x14ac:dyDescent="0.2">
      <c r="B814" s="161"/>
      <c r="D814" s="162" t="s">
        <v>152</v>
      </c>
      <c r="E814" s="163" t="s">
        <v>1</v>
      </c>
      <c r="F814" s="164" t="s">
        <v>1801</v>
      </c>
      <c r="H814" s="165">
        <v>2</v>
      </c>
      <c r="I814" s="166"/>
      <c r="L814" s="161"/>
      <c r="M814" s="167"/>
      <c r="N814" s="168"/>
      <c r="O814" s="168"/>
      <c r="P814" s="168"/>
      <c r="Q814" s="168"/>
      <c r="R814" s="168"/>
      <c r="S814" s="168"/>
      <c r="T814" s="169"/>
      <c r="AT814" s="163" t="s">
        <v>152</v>
      </c>
      <c r="AU814" s="163" t="s">
        <v>151</v>
      </c>
      <c r="AV814" s="13" t="s">
        <v>151</v>
      </c>
      <c r="AW814" s="13" t="s">
        <v>31</v>
      </c>
      <c r="AX814" s="13" t="s">
        <v>75</v>
      </c>
      <c r="AY814" s="163" t="s">
        <v>143</v>
      </c>
    </row>
    <row r="815" spans="1:65" s="14" customFormat="1" x14ac:dyDescent="0.2">
      <c r="B815" s="170"/>
      <c r="D815" s="162" t="s">
        <v>152</v>
      </c>
      <c r="E815" s="171" t="s">
        <v>1</v>
      </c>
      <c r="F815" s="172" t="s">
        <v>154</v>
      </c>
      <c r="H815" s="173">
        <v>2</v>
      </c>
      <c r="I815" s="174"/>
      <c r="L815" s="170"/>
      <c r="M815" s="175"/>
      <c r="N815" s="176"/>
      <c r="O815" s="176"/>
      <c r="P815" s="176"/>
      <c r="Q815" s="176"/>
      <c r="R815" s="176"/>
      <c r="S815" s="176"/>
      <c r="T815" s="177"/>
      <c r="AT815" s="171" t="s">
        <v>152</v>
      </c>
      <c r="AU815" s="171" t="s">
        <v>151</v>
      </c>
      <c r="AV815" s="14" t="s">
        <v>150</v>
      </c>
      <c r="AW815" s="14" t="s">
        <v>31</v>
      </c>
      <c r="AX815" s="14" t="s">
        <v>83</v>
      </c>
      <c r="AY815" s="171" t="s">
        <v>143</v>
      </c>
    </row>
    <row r="816" spans="1:65" s="2" customFormat="1" ht="24.2" customHeight="1" x14ac:dyDescent="0.2">
      <c r="A816" s="33"/>
      <c r="B816" s="146"/>
      <c r="C816" s="147" t="s">
        <v>1047</v>
      </c>
      <c r="D816" s="197" t="s">
        <v>146</v>
      </c>
      <c r="E816" s="148" t="s">
        <v>1017</v>
      </c>
      <c r="F816" s="149" t="s">
        <v>1018</v>
      </c>
      <c r="G816" s="150" t="s">
        <v>962</v>
      </c>
      <c r="H816" s="151">
        <v>10</v>
      </c>
      <c r="I816" s="152"/>
      <c r="J816" s="153">
        <f>ROUND(I816*H816,2)</f>
        <v>0</v>
      </c>
      <c r="K816" s="154"/>
      <c r="L816" s="34"/>
      <c r="M816" s="155" t="s">
        <v>1</v>
      </c>
      <c r="N816" s="156" t="s">
        <v>41</v>
      </c>
      <c r="O816" s="59"/>
      <c r="P816" s="157">
        <f>O816*H816</f>
        <v>0</v>
      </c>
      <c r="Q816" s="157">
        <v>0</v>
      </c>
      <c r="R816" s="157">
        <f>Q816*H816</f>
        <v>0</v>
      </c>
      <c r="S816" s="157">
        <v>0</v>
      </c>
      <c r="T816" s="158">
        <f>S816*H816</f>
        <v>0</v>
      </c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R816" s="159" t="s">
        <v>182</v>
      </c>
      <c r="AT816" s="159" t="s">
        <v>146</v>
      </c>
      <c r="AU816" s="159" t="s">
        <v>151</v>
      </c>
      <c r="AY816" s="18" t="s">
        <v>143</v>
      </c>
      <c r="BE816" s="160">
        <f>IF(N816="základná",J816,0)</f>
        <v>0</v>
      </c>
      <c r="BF816" s="160">
        <f>IF(N816="znížená",J816,0)</f>
        <v>0</v>
      </c>
      <c r="BG816" s="160">
        <f>IF(N816="zákl. prenesená",J816,0)</f>
        <v>0</v>
      </c>
      <c r="BH816" s="160">
        <f>IF(N816="zníž. prenesená",J816,0)</f>
        <v>0</v>
      </c>
      <c r="BI816" s="160">
        <f>IF(N816="nulová",J816,0)</f>
        <v>0</v>
      </c>
      <c r="BJ816" s="18" t="s">
        <v>151</v>
      </c>
      <c r="BK816" s="160">
        <f>ROUND(I816*H816,2)</f>
        <v>0</v>
      </c>
      <c r="BL816" s="18" t="s">
        <v>182</v>
      </c>
      <c r="BM816" s="159" t="s">
        <v>1803</v>
      </c>
    </row>
    <row r="817" spans="1:65" s="13" customFormat="1" x14ac:dyDescent="0.2">
      <c r="B817" s="161"/>
      <c r="D817" s="162" t="s">
        <v>152</v>
      </c>
      <c r="E817" s="163" t="s">
        <v>1</v>
      </c>
      <c r="F817" s="164" t="s">
        <v>1804</v>
      </c>
      <c r="H817" s="165">
        <v>10</v>
      </c>
      <c r="I817" s="166"/>
      <c r="L817" s="161"/>
      <c r="M817" s="167"/>
      <c r="N817" s="168"/>
      <c r="O817" s="168"/>
      <c r="P817" s="168"/>
      <c r="Q817" s="168"/>
      <c r="R817" s="168"/>
      <c r="S817" s="168"/>
      <c r="T817" s="169"/>
      <c r="AT817" s="163" t="s">
        <v>152</v>
      </c>
      <c r="AU817" s="163" t="s">
        <v>151</v>
      </c>
      <c r="AV817" s="13" t="s">
        <v>151</v>
      </c>
      <c r="AW817" s="13" t="s">
        <v>31</v>
      </c>
      <c r="AX817" s="13" t="s">
        <v>75</v>
      </c>
      <c r="AY817" s="163" t="s">
        <v>143</v>
      </c>
    </row>
    <row r="818" spans="1:65" s="14" customFormat="1" x14ac:dyDescent="0.2">
      <c r="B818" s="170"/>
      <c r="D818" s="162" t="s">
        <v>152</v>
      </c>
      <c r="E818" s="171" t="s">
        <v>1</v>
      </c>
      <c r="F818" s="172" t="s">
        <v>154</v>
      </c>
      <c r="H818" s="173">
        <v>10</v>
      </c>
      <c r="I818" s="174"/>
      <c r="L818" s="170"/>
      <c r="M818" s="175"/>
      <c r="N818" s="176"/>
      <c r="O818" s="176"/>
      <c r="P818" s="176"/>
      <c r="Q818" s="176"/>
      <c r="R818" s="176"/>
      <c r="S818" s="176"/>
      <c r="T818" s="177"/>
      <c r="AT818" s="171" t="s">
        <v>152</v>
      </c>
      <c r="AU818" s="171" t="s">
        <v>151</v>
      </c>
      <c r="AV818" s="14" t="s">
        <v>150</v>
      </c>
      <c r="AW818" s="14" t="s">
        <v>31</v>
      </c>
      <c r="AX818" s="14" t="s">
        <v>83</v>
      </c>
      <c r="AY818" s="171" t="s">
        <v>143</v>
      </c>
    </row>
    <row r="819" spans="1:65" s="2" customFormat="1" ht="24.2" customHeight="1" x14ac:dyDescent="0.2">
      <c r="A819" s="33"/>
      <c r="B819" s="146"/>
      <c r="C819" s="147" t="s">
        <v>1051</v>
      </c>
      <c r="D819" s="197" t="s">
        <v>146</v>
      </c>
      <c r="E819" s="148" t="s">
        <v>1021</v>
      </c>
      <c r="F819" s="149" t="s">
        <v>1022</v>
      </c>
      <c r="G819" s="150" t="s">
        <v>178</v>
      </c>
      <c r="H819" s="151">
        <v>10</v>
      </c>
      <c r="I819" s="152"/>
      <c r="J819" s="153">
        <f>ROUND(I819*H819,2)</f>
        <v>0</v>
      </c>
      <c r="K819" s="154"/>
      <c r="L819" s="34"/>
      <c r="M819" s="155" t="s">
        <v>1</v>
      </c>
      <c r="N819" s="156" t="s">
        <v>41</v>
      </c>
      <c r="O819" s="59"/>
      <c r="P819" s="157">
        <f>O819*H819</f>
        <v>0</v>
      </c>
      <c r="Q819" s="157">
        <v>0</v>
      </c>
      <c r="R819" s="157">
        <f>Q819*H819</f>
        <v>0</v>
      </c>
      <c r="S819" s="157">
        <v>0</v>
      </c>
      <c r="T819" s="158">
        <f>S819*H819</f>
        <v>0</v>
      </c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R819" s="159" t="s">
        <v>182</v>
      </c>
      <c r="AT819" s="159" t="s">
        <v>146</v>
      </c>
      <c r="AU819" s="159" t="s">
        <v>151</v>
      </c>
      <c r="AY819" s="18" t="s">
        <v>143</v>
      </c>
      <c r="BE819" s="160">
        <f>IF(N819="základná",J819,0)</f>
        <v>0</v>
      </c>
      <c r="BF819" s="160">
        <f>IF(N819="znížená",J819,0)</f>
        <v>0</v>
      </c>
      <c r="BG819" s="160">
        <f>IF(N819="zákl. prenesená",J819,0)</f>
        <v>0</v>
      </c>
      <c r="BH819" s="160">
        <f>IF(N819="zníž. prenesená",J819,0)</f>
        <v>0</v>
      </c>
      <c r="BI819" s="160">
        <f>IF(N819="nulová",J819,0)</f>
        <v>0</v>
      </c>
      <c r="BJ819" s="18" t="s">
        <v>151</v>
      </c>
      <c r="BK819" s="160">
        <f>ROUND(I819*H819,2)</f>
        <v>0</v>
      </c>
      <c r="BL819" s="18" t="s">
        <v>182</v>
      </c>
      <c r="BM819" s="159" t="s">
        <v>1805</v>
      </c>
    </row>
    <row r="820" spans="1:65" s="13" customFormat="1" x14ac:dyDescent="0.2">
      <c r="B820" s="161"/>
      <c r="D820" s="162" t="s">
        <v>152</v>
      </c>
      <c r="E820" s="163" t="s">
        <v>1</v>
      </c>
      <c r="F820" s="164" t="s">
        <v>1804</v>
      </c>
      <c r="H820" s="165">
        <v>10</v>
      </c>
      <c r="I820" s="166"/>
      <c r="L820" s="161"/>
      <c r="M820" s="167"/>
      <c r="N820" s="168"/>
      <c r="O820" s="168"/>
      <c r="P820" s="168"/>
      <c r="Q820" s="168"/>
      <c r="R820" s="168"/>
      <c r="S820" s="168"/>
      <c r="T820" s="169"/>
      <c r="AT820" s="163" t="s">
        <v>152</v>
      </c>
      <c r="AU820" s="163" t="s">
        <v>151</v>
      </c>
      <c r="AV820" s="13" t="s">
        <v>151</v>
      </c>
      <c r="AW820" s="13" t="s">
        <v>31</v>
      </c>
      <c r="AX820" s="13" t="s">
        <v>75</v>
      </c>
      <c r="AY820" s="163" t="s">
        <v>143</v>
      </c>
    </row>
    <row r="821" spans="1:65" s="14" customFormat="1" x14ac:dyDescent="0.2">
      <c r="B821" s="170"/>
      <c r="D821" s="162" t="s">
        <v>152</v>
      </c>
      <c r="E821" s="171" t="s">
        <v>1</v>
      </c>
      <c r="F821" s="172" t="s">
        <v>154</v>
      </c>
      <c r="H821" s="173">
        <v>10</v>
      </c>
      <c r="I821" s="174"/>
      <c r="L821" s="170"/>
      <c r="M821" s="175"/>
      <c r="N821" s="176"/>
      <c r="O821" s="176"/>
      <c r="P821" s="176"/>
      <c r="Q821" s="176"/>
      <c r="R821" s="176"/>
      <c r="S821" s="176"/>
      <c r="T821" s="177"/>
      <c r="AT821" s="171" t="s">
        <v>152</v>
      </c>
      <c r="AU821" s="171" t="s">
        <v>151</v>
      </c>
      <c r="AV821" s="14" t="s">
        <v>150</v>
      </c>
      <c r="AW821" s="14" t="s">
        <v>31</v>
      </c>
      <c r="AX821" s="14" t="s">
        <v>83</v>
      </c>
      <c r="AY821" s="171" t="s">
        <v>143</v>
      </c>
    </row>
    <row r="822" spans="1:65" s="2" customFormat="1" ht="14.45" customHeight="1" x14ac:dyDescent="0.2">
      <c r="A822" s="33"/>
      <c r="B822" s="146"/>
      <c r="C822" s="178" t="s">
        <v>628</v>
      </c>
      <c r="D822" s="198" t="s">
        <v>215</v>
      </c>
      <c r="E822" s="179" t="s">
        <v>1024</v>
      </c>
      <c r="F822" s="180" t="s">
        <v>1025</v>
      </c>
      <c r="G822" s="181" t="s">
        <v>178</v>
      </c>
      <c r="H822" s="182">
        <v>10</v>
      </c>
      <c r="I822" s="183"/>
      <c r="J822" s="184">
        <f>ROUND(I822*H822,2)</f>
        <v>0</v>
      </c>
      <c r="K822" s="185"/>
      <c r="L822" s="186"/>
      <c r="M822" s="187" t="s">
        <v>1</v>
      </c>
      <c r="N822" s="188" t="s">
        <v>41</v>
      </c>
      <c r="O822" s="59"/>
      <c r="P822" s="157">
        <f>O822*H822</f>
        <v>0</v>
      </c>
      <c r="Q822" s="157">
        <v>0</v>
      </c>
      <c r="R822" s="157">
        <f>Q822*H822</f>
        <v>0</v>
      </c>
      <c r="S822" s="157">
        <v>0</v>
      </c>
      <c r="T822" s="158">
        <f>S822*H822</f>
        <v>0</v>
      </c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R822" s="159" t="s">
        <v>210</v>
      </c>
      <c r="AT822" s="159" t="s">
        <v>215</v>
      </c>
      <c r="AU822" s="159" t="s">
        <v>151</v>
      </c>
      <c r="AY822" s="18" t="s">
        <v>143</v>
      </c>
      <c r="BE822" s="160">
        <f>IF(N822="základná",J822,0)</f>
        <v>0</v>
      </c>
      <c r="BF822" s="160">
        <f>IF(N822="znížená",J822,0)</f>
        <v>0</v>
      </c>
      <c r="BG822" s="160">
        <f>IF(N822="zákl. prenesená",J822,0)</f>
        <v>0</v>
      </c>
      <c r="BH822" s="160">
        <f>IF(N822="zníž. prenesená",J822,0)</f>
        <v>0</v>
      </c>
      <c r="BI822" s="160">
        <f>IF(N822="nulová",J822,0)</f>
        <v>0</v>
      </c>
      <c r="BJ822" s="18" t="s">
        <v>151</v>
      </c>
      <c r="BK822" s="160">
        <f>ROUND(I822*H822,2)</f>
        <v>0</v>
      </c>
      <c r="BL822" s="18" t="s">
        <v>182</v>
      </c>
      <c r="BM822" s="159" t="s">
        <v>1806</v>
      </c>
    </row>
    <row r="823" spans="1:65" s="13" customFormat="1" x14ac:dyDescent="0.2">
      <c r="B823" s="161"/>
      <c r="D823" s="162" t="s">
        <v>152</v>
      </c>
      <c r="E823" s="163" t="s">
        <v>1</v>
      </c>
      <c r="F823" s="164" t="s">
        <v>1804</v>
      </c>
      <c r="H823" s="165">
        <v>10</v>
      </c>
      <c r="I823" s="166"/>
      <c r="L823" s="161"/>
      <c r="M823" s="167"/>
      <c r="N823" s="168"/>
      <c r="O823" s="168"/>
      <c r="P823" s="168"/>
      <c r="Q823" s="168"/>
      <c r="R823" s="168"/>
      <c r="S823" s="168"/>
      <c r="T823" s="169"/>
      <c r="AT823" s="163" t="s">
        <v>152</v>
      </c>
      <c r="AU823" s="163" t="s">
        <v>151</v>
      </c>
      <c r="AV823" s="13" t="s">
        <v>151</v>
      </c>
      <c r="AW823" s="13" t="s">
        <v>31</v>
      </c>
      <c r="AX823" s="13" t="s">
        <v>75</v>
      </c>
      <c r="AY823" s="163" t="s">
        <v>143</v>
      </c>
    </row>
    <row r="824" spans="1:65" s="14" customFormat="1" x14ac:dyDescent="0.2">
      <c r="B824" s="170"/>
      <c r="D824" s="162" t="s">
        <v>152</v>
      </c>
      <c r="E824" s="171" t="s">
        <v>1</v>
      </c>
      <c r="F824" s="172" t="s">
        <v>154</v>
      </c>
      <c r="H824" s="173">
        <v>10</v>
      </c>
      <c r="I824" s="174"/>
      <c r="L824" s="170"/>
      <c r="M824" s="175"/>
      <c r="N824" s="176"/>
      <c r="O824" s="176"/>
      <c r="P824" s="176"/>
      <c r="Q824" s="176"/>
      <c r="R824" s="176"/>
      <c r="S824" s="176"/>
      <c r="T824" s="177"/>
      <c r="AT824" s="171" t="s">
        <v>152</v>
      </c>
      <c r="AU824" s="171" t="s">
        <v>151</v>
      </c>
      <c r="AV824" s="14" t="s">
        <v>150</v>
      </c>
      <c r="AW824" s="14" t="s">
        <v>31</v>
      </c>
      <c r="AX824" s="14" t="s">
        <v>83</v>
      </c>
      <c r="AY824" s="171" t="s">
        <v>143</v>
      </c>
    </row>
    <row r="825" spans="1:65" s="2" customFormat="1" ht="14.45" customHeight="1" x14ac:dyDescent="0.2">
      <c r="A825" s="33"/>
      <c r="B825" s="146"/>
      <c r="C825" s="178" t="s">
        <v>1060</v>
      </c>
      <c r="D825" s="198" t="s">
        <v>215</v>
      </c>
      <c r="E825" s="179" t="s">
        <v>1028</v>
      </c>
      <c r="F825" s="180" t="s">
        <v>1029</v>
      </c>
      <c r="G825" s="181" t="s">
        <v>178</v>
      </c>
      <c r="H825" s="182">
        <v>2</v>
      </c>
      <c r="I825" s="183"/>
      <c r="J825" s="184">
        <f>ROUND(I825*H825,2)</f>
        <v>0</v>
      </c>
      <c r="K825" s="185"/>
      <c r="L825" s="186"/>
      <c r="M825" s="187" t="s">
        <v>1</v>
      </c>
      <c r="N825" s="188" t="s">
        <v>41</v>
      </c>
      <c r="O825" s="59"/>
      <c r="P825" s="157">
        <f>O825*H825</f>
        <v>0</v>
      </c>
      <c r="Q825" s="157">
        <v>0</v>
      </c>
      <c r="R825" s="157">
        <f>Q825*H825</f>
        <v>0</v>
      </c>
      <c r="S825" s="157">
        <v>0</v>
      </c>
      <c r="T825" s="158">
        <f>S825*H825</f>
        <v>0</v>
      </c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R825" s="159" t="s">
        <v>210</v>
      </c>
      <c r="AT825" s="159" t="s">
        <v>215</v>
      </c>
      <c r="AU825" s="159" t="s">
        <v>151</v>
      </c>
      <c r="AY825" s="18" t="s">
        <v>143</v>
      </c>
      <c r="BE825" s="160">
        <f>IF(N825="základná",J825,0)</f>
        <v>0</v>
      </c>
      <c r="BF825" s="160">
        <f>IF(N825="znížená",J825,0)</f>
        <v>0</v>
      </c>
      <c r="BG825" s="160">
        <f>IF(N825="zákl. prenesená",J825,0)</f>
        <v>0</v>
      </c>
      <c r="BH825" s="160">
        <f>IF(N825="zníž. prenesená",J825,0)</f>
        <v>0</v>
      </c>
      <c r="BI825" s="160">
        <f>IF(N825="nulová",J825,0)</f>
        <v>0</v>
      </c>
      <c r="BJ825" s="18" t="s">
        <v>151</v>
      </c>
      <c r="BK825" s="160">
        <f>ROUND(I825*H825,2)</f>
        <v>0</v>
      </c>
      <c r="BL825" s="18" t="s">
        <v>182</v>
      </c>
      <c r="BM825" s="159" t="s">
        <v>1807</v>
      </c>
    </row>
    <row r="826" spans="1:65" s="2" customFormat="1" ht="14.45" customHeight="1" x14ac:dyDescent="0.2">
      <c r="A826" s="33"/>
      <c r="B826" s="146"/>
      <c r="C826" s="147" t="s">
        <v>1064</v>
      </c>
      <c r="D826" s="197" t="s">
        <v>146</v>
      </c>
      <c r="E826" s="148" t="s">
        <v>1033</v>
      </c>
      <c r="F826" s="149" t="s">
        <v>1034</v>
      </c>
      <c r="G826" s="150" t="s">
        <v>178</v>
      </c>
      <c r="H826" s="151">
        <v>8</v>
      </c>
      <c r="I826" s="152"/>
      <c r="J826" s="153">
        <f>ROUND(I826*H826,2)</f>
        <v>0</v>
      </c>
      <c r="K826" s="154"/>
      <c r="L826" s="34"/>
      <c r="M826" s="155" t="s">
        <v>1</v>
      </c>
      <c r="N826" s="156" t="s">
        <v>41</v>
      </c>
      <c r="O826" s="59"/>
      <c r="P826" s="157">
        <f>O826*H826</f>
        <v>0</v>
      </c>
      <c r="Q826" s="157">
        <v>0</v>
      </c>
      <c r="R826" s="157">
        <f>Q826*H826</f>
        <v>0</v>
      </c>
      <c r="S826" s="157">
        <v>0</v>
      </c>
      <c r="T826" s="158">
        <f>S826*H826</f>
        <v>0</v>
      </c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R826" s="159" t="s">
        <v>182</v>
      </c>
      <c r="AT826" s="159" t="s">
        <v>146</v>
      </c>
      <c r="AU826" s="159" t="s">
        <v>151</v>
      </c>
      <c r="AY826" s="18" t="s">
        <v>143</v>
      </c>
      <c r="BE826" s="160">
        <f>IF(N826="základná",J826,0)</f>
        <v>0</v>
      </c>
      <c r="BF826" s="160">
        <f>IF(N826="znížená",J826,0)</f>
        <v>0</v>
      </c>
      <c r="BG826" s="160">
        <f>IF(N826="zákl. prenesená",J826,0)</f>
        <v>0</v>
      </c>
      <c r="BH826" s="160">
        <f>IF(N826="zníž. prenesená",J826,0)</f>
        <v>0</v>
      </c>
      <c r="BI826" s="160">
        <f>IF(N826="nulová",J826,0)</f>
        <v>0</v>
      </c>
      <c r="BJ826" s="18" t="s">
        <v>151</v>
      </c>
      <c r="BK826" s="160">
        <f>ROUND(I826*H826,2)</f>
        <v>0</v>
      </c>
      <c r="BL826" s="18" t="s">
        <v>182</v>
      </c>
      <c r="BM826" s="159" t="s">
        <v>1808</v>
      </c>
    </row>
    <row r="827" spans="1:65" s="13" customFormat="1" x14ac:dyDescent="0.2">
      <c r="B827" s="161"/>
      <c r="D827" s="162" t="s">
        <v>152</v>
      </c>
      <c r="E827" s="163" t="s">
        <v>1</v>
      </c>
      <c r="F827" s="164" t="s">
        <v>1809</v>
      </c>
      <c r="H827" s="165">
        <v>8</v>
      </c>
      <c r="I827" s="166"/>
      <c r="L827" s="161"/>
      <c r="M827" s="167"/>
      <c r="N827" s="168"/>
      <c r="O827" s="168"/>
      <c r="P827" s="168"/>
      <c r="Q827" s="168"/>
      <c r="R827" s="168"/>
      <c r="S827" s="168"/>
      <c r="T827" s="169"/>
      <c r="AT827" s="163" t="s">
        <v>152</v>
      </c>
      <c r="AU827" s="163" t="s">
        <v>151</v>
      </c>
      <c r="AV827" s="13" t="s">
        <v>151</v>
      </c>
      <c r="AW827" s="13" t="s">
        <v>31</v>
      </c>
      <c r="AX827" s="13" t="s">
        <v>75</v>
      </c>
      <c r="AY827" s="163" t="s">
        <v>143</v>
      </c>
    </row>
    <row r="828" spans="1:65" s="14" customFormat="1" x14ac:dyDescent="0.2">
      <c r="B828" s="170"/>
      <c r="D828" s="162" t="s">
        <v>152</v>
      </c>
      <c r="E828" s="171" t="s">
        <v>1</v>
      </c>
      <c r="F828" s="172" t="s">
        <v>154</v>
      </c>
      <c r="H828" s="173">
        <v>8</v>
      </c>
      <c r="I828" s="174"/>
      <c r="L828" s="170"/>
      <c r="M828" s="175"/>
      <c r="N828" s="176"/>
      <c r="O828" s="176"/>
      <c r="P828" s="176"/>
      <c r="Q828" s="176"/>
      <c r="R828" s="176"/>
      <c r="S828" s="176"/>
      <c r="T828" s="177"/>
      <c r="AT828" s="171" t="s">
        <v>152</v>
      </c>
      <c r="AU828" s="171" t="s">
        <v>151</v>
      </c>
      <c r="AV828" s="14" t="s">
        <v>150</v>
      </c>
      <c r="AW828" s="14" t="s">
        <v>31</v>
      </c>
      <c r="AX828" s="14" t="s">
        <v>83</v>
      </c>
      <c r="AY828" s="171" t="s">
        <v>143</v>
      </c>
    </row>
    <row r="829" spans="1:65" s="2" customFormat="1" ht="24.2" customHeight="1" x14ac:dyDescent="0.2">
      <c r="A829" s="33"/>
      <c r="B829" s="146"/>
      <c r="C829" s="178" t="s">
        <v>1068</v>
      </c>
      <c r="D829" s="198" t="s">
        <v>215</v>
      </c>
      <c r="E829" s="179" t="s">
        <v>1037</v>
      </c>
      <c r="F829" s="180" t="s">
        <v>1038</v>
      </c>
      <c r="G829" s="181" t="s">
        <v>178</v>
      </c>
      <c r="H829" s="182">
        <v>8</v>
      </c>
      <c r="I829" s="183"/>
      <c r="J829" s="184">
        <f>ROUND(I829*H829,2)</f>
        <v>0</v>
      </c>
      <c r="K829" s="185"/>
      <c r="L829" s="186"/>
      <c r="M829" s="187" t="s">
        <v>1</v>
      </c>
      <c r="N829" s="188" t="s">
        <v>41</v>
      </c>
      <c r="O829" s="59"/>
      <c r="P829" s="157">
        <f>O829*H829</f>
        <v>0</v>
      </c>
      <c r="Q829" s="157">
        <v>0</v>
      </c>
      <c r="R829" s="157">
        <f>Q829*H829</f>
        <v>0</v>
      </c>
      <c r="S829" s="157">
        <v>0</v>
      </c>
      <c r="T829" s="158">
        <f>S829*H829</f>
        <v>0</v>
      </c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R829" s="159" t="s">
        <v>210</v>
      </c>
      <c r="AT829" s="159" t="s">
        <v>215</v>
      </c>
      <c r="AU829" s="159" t="s">
        <v>151</v>
      </c>
      <c r="AY829" s="18" t="s">
        <v>143</v>
      </c>
      <c r="BE829" s="160">
        <f>IF(N829="základná",J829,0)</f>
        <v>0</v>
      </c>
      <c r="BF829" s="160">
        <f>IF(N829="znížená",J829,0)</f>
        <v>0</v>
      </c>
      <c r="BG829" s="160">
        <f>IF(N829="zákl. prenesená",J829,0)</f>
        <v>0</v>
      </c>
      <c r="BH829" s="160">
        <f>IF(N829="zníž. prenesená",J829,0)</f>
        <v>0</v>
      </c>
      <c r="BI829" s="160">
        <f>IF(N829="nulová",J829,0)</f>
        <v>0</v>
      </c>
      <c r="BJ829" s="18" t="s">
        <v>151</v>
      </c>
      <c r="BK829" s="160">
        <f>ROUND(I829*H829,2)</f>
        <v>0</v>
      </c>
      <c r="BL829" s="18" t="s">
        <v>182</v>
      </c>
      <c r="BM829" s="159" t="s">
        <v>1810</v>
      </c>
    </row>
    <row r="830" spans="1:65" s="13" customFormat="1" x14ac:dyDescent="0.2">
      <c r="B830" s="161"/>
      <c r="D830" s="162" t="s">
        <v>152</v>
      </c>
      <c r="E830" s="163" t="s">
        <v>1</v>
      </c>
      <c r="F830" s="164" t="s">
        <v>1809</v>
      </c>
      <c r="H830" s="165">
        <v>8</v>
      </c>
      <c r="I830" s="166"/>
      <c r="L830" s="161"/>
      <c r="M830" s="167"/>
      <c r="N830" s="168"/>
      <c r="O830" s="168"/>
      <c r="P830" s="168"/>
      <c r="Q830" s="168"/>
      <c r="R830" s="168"/>
      <c r="S830" s="168"/>
      <c r="T830" s="169"/>
      <c r="AT830" s="163" t="s">
        <v>152</v>
      </c>
      <c r="AU830" s="163" t="s">
        <v>151</v>
      </c>
      <c r="AV830" s="13" t="s">
        <v>151</v>
      </c>
      <c r="AW830" s="13" t="s">
        <v>31</v>
      </c>
      <c r="AX830" s="13" t="s">
        <v>75</v>
      </c>
      <c r="AY830" s="163" t="s">
        <v>143</v>
      </c>
    </row>
    <row r="831" spans="1:65" s="14" customFormat="1" x14ac:dyDescent="0.2">
      <c r="B831" s="170"/>
      <c r="D831" s="162" t="s">
        <v>152</v>
      </c>
      <c r="E831" s="171" t="s">
        <v>1</v>
      </c>
      <c r="F831" s="172" t="s">
        <v>154</v>
      </c>
      <c r="H831" s="173">
        <v>8</v>
      </c>
      <c r="I831" s="174"/>
      <c r="L831" s="170"/>
      <c r="M831" s="175"/>
      <c r="N831" s="176"/>
      <c r="O831" s="176"/>
      <c r="P831" s="176"/>
      <c r="Q831" s="176"/>
      <c r="R831" s="176"/>
      <c r="S831" s="176"/>
      <c r="T831" s="177"/>
      <c r="AT831" s="171" t="s">
        <v>152</v>
      </c>
      <c r="AU831" s="171" t="s">
        <v>151</v>
      </c>
      <c r="AV831" s="14" t="s">
        <v>150</v>
      </c>
      <c r="AW831" s="14" t="s">
        <v>31</v>
      </c>
      <c r="AX831" s="14" t="s">
        <v>83</v>
      </c>
      <c r="AY831" s="171" t="s">
        <v>143</v>
      </c>
    </row>
    <row r="832" spans="1:65" s="2" customFormat="1" ht="24.2" customHeight="1" x14ac:dyDescent="0.2">
      <c r="A832" s="33"/>
      <c r="B832" s="146"/>
      <c r="C832" s="147" t="s">
        <v>635</v>
      </c>
      <c r="D832" s="197" t="s">
        <v>146</v>
      </c>
      <c r="E832" s="148" t="s">
        <v>1040</v>
      </c>
      <c r="F832" s="149" t="s">
        <v>1041</v>
      </c>
      <c r="G832" s="150" t="s">
        <v>962</v>
      </c>
      <c r="H832" s="151">
        <v>2</v>
      </c>
      <c r="I832" s="152"/>
      <c r="J832" s="153">
        <f>ROUND(I832*H832,2)</f>
        <v>0</v>
      </c>
      <c r="K832" s="154"/>
      <c r="L832" s="34"/>
      <c r="M832" s="155" t="s">
        <v>1</v>
      </c>
      <c r="N832" s="156" t="s">
        <v>41</v>
      </c>
      <c r="O832" s="59"/>
      <c r="P832" s="157">
        <f>O832*H832</f>
        <v>0</v>
      </c>
      <c r="Q832" s="157">
        <v>0</v>
      </c>
      <c r="R832" s="157">
        <f>Q832*H832</f>
        <v>0</v>
      </c>
      <c r="S832" s="157">
        <v>0</v>
      </c>
      <c r="T832" s="158">
        <f>S832*H832</f>
        <v>0</v>
      </c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R832" s="159" t="s">
        <v>182</v>
      </c>
      <c r="AT832" s="159" t="s">
        <v>146</v>
      </c>
      <c r="AU832" s="159" t="s">
        <v>151</v>
      </c>
      <c r="AY832" s="18" t="s">
        <v>143</v>
      </c>
      <c r="BE832" s="160">
        <f>IF(N832="základná",J832,0)</f>
        <v>0</v>
      </c>
      <c r="BF832" s="160">
        <f>IF(N832="znížená",J832,0)</f>
        <v>0</v>
      </c>
      <c r="BG832" s="160">
        <f>IF(N832="zákl. prenesená",J832,0)</f>
        <v>0</v>
      </c>
      <c r="BH832" s="160">
        <f>IF(N832="zníž. prenesená",J832,0)</f>
        <v>0</v>
      </c>
      <c r="BI832" s="160">
        <f>IF(N832="nulová",J832,0)</f>
        <v>0</v>
      </c>
      <c r="BJ832" s="18" t="s">
        <v>151</v>
      </c>
      <c r="BK832" s="160">
        <f>ROUND(I832*H832,2)</f>
        <v>0</v>
      </c>
      <c r="BL832" s="18" t="s">
        <v>182</v>
      </c>
      <c r="BM832" s="159" t="s">
        <v>1811</v>
      </c>
    </row>
    <row r="833" spans="1:65" s="13" customFormat="1" x14ac:dyDescent="0.2">
      <c r="B833" s="161"/>
      <c r="D833" s="162" t="s">
        <v>152</v>
      </c>
      <c r="E833" s="163" t="s">
        <v>1</v>
      </c>
      <c r="F833" s="164" t="s">
        <v>1801</v>
      </c>
      <c r="H833" s="165">
        <v>2</v>
      </c>
      <c r="I833" s="166"/>
      <c r="L833" s="161"/>
      <c r="M833" s="167"/>
      <c r="N833" s="168"/>
      <c r="O833" s="168"/>
      <c r="P833" s="168"/>
      <c r="Q833" s="168"/>
      <c r="R833" s="168"/>
      <c r="S833" s="168"/>
      <c r="T833" s="169"/>
      <c r="AT833" s="163" t="s">
        <v>152</v>
      </c>
      <c r="AU833" s="163" t="s">
        <v>151</v>
      </c>
      <c r="AV833" s="13" t="s">
        <v>151</v>
      </c>
      <c r="AW833" s="13" t="s">
        <v>31</v>
      </c>
      <c r="AX833" s="13" t="s">
        <v>75</v>
      </c>
      <c r="AY833" s="163" t="s">
        <v>143</v>
      </c>
    </row>
    <row r="834" spans="1:65" s="14" customFormat="1" x14ac:dyDescent="0.2">
      <c r="B834" s="170"/>
      <c r="D834" s="162" t="s">
        <v>152</v>
      </c>
      <c r="E834" s="171" t="s">
        <v>1</v>
      </c>
      <c r="F834" s="172" t="s">
        <v>154</v>
      </c>
      <c r="H834" s="173">
        <v>2</v>
      </c>
      <c r="I834" s="174"/>
      <c r="L834" s="170"/>
      <c r="M834" s="175"/>
      <c r="N834" s="176"/>
      <c r="O834" s="176"/>
      <c r="P834" s="176"/>
      <c r="Q834" s="176"/>
      <c r="R834" s="176"/>
      <c r="S834" s="176"/>
      <c r="T834" s="177"/>
      <c r="AT834" s="171" t="s">
        <v>152</v>
      </c>
      <c r="AU834" s="171" t="s">
        <v>151</v>
      </c>
      <c r="AV834" s="14" t="s">
        <v>150</v>
      </c>
      <c r="AW834" s="14" t="s">
        <v>31</v>
      </c>
      <c r="AX834" s="14" t="s">
        <v>83</v>
      </c>
      <c r="AY834" s="171" t="s">
        <v>143</v>
      </c>
    </row>
    <row r="835" spans="1:65" s="2" customFormat="1" ht="24.2" customHeight="1" x14ac:dyDescent="0.2">
      <c r="A835" s="33"/>
      <c r="B835" s="146"/>
      <c r="C835" s="147" t="s">
        <v>1075</v>
      </c>
      <c r="D835" s="197" t="s">
        <v>146</v>
      </c>
      <c r="E835" s="148" t="s">
        <v>1044</v>
      </c>
      <c r="F835" s="149" t="s">
        <v>1045</v>
      </c>
      <c r="G835" s="150" t="s">
        <v>178</v>
      </c>
      <c r="H835" s="151">
        <v>2</v>
      </c>
      <c r="I835" s="152"/>
      <c r="J835" s="153">
        <f>ROUND(I835*H835,2)</f>
        <v>0</v>
      </c>
      <c r="K835" s="154"/>
      <c r="L835" s="34"/>
      <c r="M835" s="155" t="s">
        <v>1</v>
      </c>
      <c r="N835" s="156" t="s">
        <v>41</v>
      </c>
      <c r="O835" s="59"/>
      <c r="P835" s="157">
        <f>O835*H835</f>
        <v>0</v>
      </c>
      <c r="Q835" s="157">
        <v>0</v>
      </c>
      <c r="R835" s="157">
        <f>Q835*H835</f>
        <v>0</v>
      </c>
      <c r="S835" s="157">
        <v>0</v>
      </c>
      <c r="T835" s="158">
        <f>S835*H835</f>
        <v>0</v>
      </c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R835" s="159" t="s">
        <v>182</v>
      </c>
      <c r="AT835" s="159" t="s">
        <v>146</v>
      </c>
      <c r="AU835" s="159" t="s">
        <v>151</v>
      </c>
      <c r="AY835" s="18" t="s">
        <v>143</v>
      </c>
      <c r="BE835" s="160">
        <f>IF(N835="základná",J835,0)</f>
        <v>0</v>
      </c>
      <c r="BF835" s="160">
        <f>IF(N835="znížená",J835,0)</f>
        <v>0</v>
      </c>
      <c r="BG835" s="160">
        <f>IF(N835="zákl. prenesená",J835,0)</f>
        <v>0</v>
      </c>
      <c r="BH835" s="160">
        <f>IF(N835="zníž. prenesená",J835,0)</f>
        <v>0</v>
      </c>
      <c r="BI835" s="160">
        <f>IF(N835="nulová",J835,0)</f>
        <v>0</v>
      </c>
      <c r="BJ835" s="18" t="s">
        <v>151</v>
      </c>
      <c r="BK835" s="160">
        <f>ROUND(I835*H835,2)</f>
        <v>0</v>
      </c>
      <c r="BL835" s="18" t="s">
        <v>182</v>
      </c>
      <c r="BM835" s="159" t="s">
        <v>1812</v>
      </c>
    </row>
    <row r="836" spans="1:65" s="13" customFormat="1" x14ac:dyDescent="0.2">
      <c r="B836" s="161"/>
      <c r="D836" s="162" t="s">
        <v>152</v>
      </c>
      <c r="E836" s="163" t="s">
        <v>1</v>
      </c>
      <c r="F836" s="164" t="s">
        <v>1801</v>
      </c>
      <c r="H836" s="165">
        <v>2</v>
      </c>
      <c r="I836" s="166"/>
      <c r="L836" s="161"/>
      <c r="M836" s="167"/>
      <c r="N836" s="168"/>
      <c r="O836" s="168"/>
      <c r="P836" s="168"/>
      <c r="Q836" s="168"/>
      <c r="R836" s="168"/>
      <c r="S836" s="168"/>
      <c r="T836" s="169"/>
      <c r="AT836" s="163" t="s">
        <v>152</v>
      </c>
      <c r="AU836" s="163" t="s">
        <v>151</v>
      </c>
      <c r="AV836" s="13" t="s">
        <v>151</v>
      </c>
      <c r="AW836" s="13" t="s">
        <v>31</v>
      </c>
      <c r="AX836" s="13" t="s">
        <v>75</v>
      </c>
      <c r="AY836" s="163" t="s">
        <v>143</v>
      </c>
    </row>
    <row r="837" spans="1:65" s="14" customFormat="1" x14ac:dyDescent="0.2">
      <c r="B837" s="170"/>
      <c r="D837" s="162" t="s">
        <v>152</v>
      </c>
      <c r="E837" s="171" t="s">
        <v>1</v>
      </c>
      <c r="F837" s="172" t="s">
        <v>154</v>
      </c>
      <c r="H837" s="173">
        <v>2</v>
      </c>
      <c r="I837" s="174"/>
      <c r="L837" s="170"/>
      <c r="M837" s="175"/>
      <c r="N837" s="176"/>
      <c r="O837" s="176"/>
      <c r="P837" s="176"/>
      <c r="Q837" s="176"/>
      <c r="R837" s="176"/>
      <c r="S837" s="176"/>
      <c r="T837" s="177"/>
      <c r="AT837" s="171" t="s">
        <v>152</v>
      </c>
      <c r="AU837" s="171" t="s">
        <v>151</v>
      </c>
      <c r="AV837" s="14" t="s">
        <v>150</v>
      </c>
      <c r="AW837" s="14" t="s">
        <v>31</v>
      </c>
      <c r="AX837" s="14" t="s">
        <v>83</v>
      </c>
      <c r="AY837" s="171" t="s">
        <v>143</v>
      </c>
    </row>
    <row r="838" spans="1:65" s="2" customFormat="1" ht="14.45" customHeight="1" x14ac:dyDescent="0.2">
      <c r="A838" s="33"/>
      <c r="B838" s="146"/>
      <c r="C838" s="178" t="s">
        <v>1079</v>
      </c>
      <c r="D838" s="198" t="s">
        <v>215</v>
      </c>
      <c r="E838" s="179" t="s">
        <v>1048</v>
      </c>
      <c r="F838" s="180" t="s">
        <v>1049</v>
      </c>
      <c r="G838" s="181" t="s">
        <v>178</v>
      </c>
      <c r="H838" s="182">
        <v>2</v>
      </c>
      <c r="I838" s="183"/>
      <c r="J838" s="184">
        <f>ROUND(I838*H838,2)</f>
        <v>0</v>
      </c>
      <c r="K838" s="185"/>
      <c r="L838" s="186"/>
      <c r="M838" s="187" t="s">
        <v>1</v>
      </c>
      <c r="N838" s="188" t="s">
        <v>41</v>
      </c>
      <c r="O838" s="59"/>
      <c r="P838" s="157">
        <f>O838*H838</f>
        <v>0</v>
      </c>
      <c r="Q838" s="157">
        <v>0</v>
      </c>
      <c r="R838" s="157">
        <f>Q838*H838</f>
        <v>0</v>
      </c>
      <c r="S838" s="157">
        <v>0</v>
      </c>
      <c r="T838" s="158">
        <f>S838*H838</f>
        <v>0</v>
      </c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R838" s="159" t="s">
        <v>210</v>
      </c>
      <c r="AT838" s="159" t="s">
        <v>215</v>
      </c>
      <c r="AU838" s="159" t="s">
        <v>151</v>
      </c>
      <c r="AY838" s="18" t="s">
        <v>143</v>
      </c>
      <c r="BE838" s="160">
        <f>IF(N838="základná",J838,0)</f>
        <v>0</v>
      </c>
      <c r="BF838" s="160">
        <f>IF(N838="znížená",J838,0)</f>
        <v>0</v>
      </c>
      <c r="BG838" s="160">
        <f>IF(N838="zákl. prenesená",J838,0)</f>
        <v>0</v>
      </c>
      <c r="BH838" s="160">
        <f>IF(N838="zníž. prenesená",J838,0)</f>
        <v>0</v>
      </c>
      <c r="BI838" s="160">
        <f>IF(N838="nulová",J838,0)</f>
        <v>0</v>
      </c>
      <c r="BJ838" s="18" t="s">
        <v>151</v>
      </c>
      <c r="BK838" s="160">
        <f>ROUND(I838*H838,2)</f>
        <v>0</v>
      </c>
      <c r="BL838" s="18" t="s">
        <v>182</v>
      </c>
      <c r="BM838" s="159" t="s">
        <v>1067</v>
      </c>
    </row>
    <row r="839" spans="1:65" s="13" customFormat="1" x14ac:dyDescent="0.2">
      <c r="B839" s="161"/>
      <c r="D839" s="162" t="s">
        <v>152</v>
      </c>
      <c r="E839" s="163" t="s">
        <v>1</v>
      </c>
      <c r="F839" s="164" t="s">
        <v>1801</v>
      </c>
      <c r="H839" s="165">
        <v>2</v>
      </c>
      <c r="I839" s="166"/>
      <c r="L839" s="161"/>
      <c r="M839" s="167"/>
      <c r="N839" s="168"/>
      <c r="O839" s="168"/>
      <c r="P839" s="168"/>
      <c r="Q839" s="168"/>
      <c r="R839" s="168"/>
      <c r="S839" s="168"/>
      <c r="T839" s="169"/>
      <c r="AT839" s="163" t="s">
        <v>152</v>
      </c>
      <c r="AU839" s="163" t="s">
        <v>151</v>
      </c>
      <c r="AV839" s="13" t="s">
        <v>151</v>
      </c>
      <c r="AW839" s="13" t="s">
        <v>31</v>
      </c>
      <c r="AX839" s="13" t="s">
        <v>75</v>
      </c>
      <c r="AY839" s="163" t="s">
        <v>143</v>
      </c>
    </row>
    <row r="840" spans="1:65" s="14" customFormat="1" x14ac:dyDescent="0.2">
      <c r="B840" s="170"/>
      <c r="D840" s="162" t="s">
        <v>152</v>
      </c>
      <c r="E840" s="171" t="s">
        <v>1</v>
      </c>
      <c r="F840" s="172" t="s">
        <v>154</v>
      </c>
      <c r="H840" s="173">
        <v>2</v>
      </c>
      <c r="I840" s="174"/>
      <c r="L840" s="170"/>
      <c r="M840" s="175"/>
      <c r="N840" s="176"/>
      <c r="O840" s="176"/>
      <c r="P840" s="176"/>
      <c r="Q840" s="176"/>
      <c r="R840" s="176"/>
      <c r="S840" s="176"/>
      <c r="T840" s="177"/>
      <c r="AT840" s="171" t="s">
        <v>152</v>
      </c>
      <c r="AU840" s="171" t="s">
        <v>151</v>
      </c>
      <c r="AV840" s="14" t="s">
        <v>150</v>
      </c>
      <c r="AW840" s="14" t="s">
        <v>31</v>
      </c>
      <c r="AX840" s="14" t="s">
        <v>83</v>
      </c>
      <c r="AY840" s="171" t="s">
        <v>143</v>
      </c>
    </row>
    <row r="841" spans="1:65" s="2" customFormat="1" ht="37.9" customHeight="1" x14ac:dyDescent="0.2">
      <c r="A841" s="33"/>
      <c r="B841" s="146"/>
      <c r="C841" s="147" t="s">
        <v>1083</v>
      </c>
      <c r="D841" s="197" t="s">
        <v>146</v>
      </c>
      <c r="E841" s="148" t="s">
        <v>1052</v>
      </c>
      <c r="F841" s="149" t="s">
        <v>1053</v>
      </c>
      <c r="G841" s="150" t="s">
        <v>333</v>
      </c>
      <c r="H841" s="151">
        <v>1.6679999999999999</v>
      </c>
      <c r="I841" s="152"/>
      <c r="J841" s="153">
        <f>ROUND(I841*H841,2)</f>
        <v>0</v>
      </c>
      <c r="K841" s="154"/>
      <c r="L841" s="34"/>
      <c r="M841" s="155" t="s">
        <v>1</v>
      </c>
      <c r="N841" s="156" t="s">
        <v>41</v>
      </c>
      <c r="O841" s="59"/>
      <c r="P841" s="157">
        <f>O841*H841</f>
        <v>0</v>
      </c>
      <c r="Q841" s="157">
        <v>0</v>
      </c>
      <c r="R841" s="157">
        <f>Q841*H841</f>
        <v>0</v>
      </c>
      <c r="S841" s="157">
        <v>0</v>
      </c>
      <c r="T841" s="158">
        <f>S841*H841</f>
        <v>0</v>
      </c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R841" s="159" t="s">
        <v>182</v>
      </c>
      <c r="AT841" s="159" t="s">
        <v>146</v>
      </c>
      <c r="AU841" s="159" t="s">
        <v>151</v>
      </c>
      <c r="AY841" s="18" t="s">
        <v>143</v>
      </c>
      <c r="BE841" s="160">
        <f>IF(N841="základná",J841,0)</f>
        <v>0</v>
      </c>
      <c r="BF841" s="160">
        <f>IF(N841="znížená",J841,0)</f>
        <v>0</v>
      </c>
      <c r="BG841" s="160">
        <f>IF(N841="zákl. prenesená",J841,0)</f>
        <v>0</v>
      </c>
      <c r="BH841" s="160">
        <f>IF(N841="zníž. prenesená",J841,0)</f>
        <v>0</v>
      </c>
      <c r="BI841" s="160">
        <f>IF(N841="nulová",J841,0)</f>
        <v>0</v>
      </c>
      <c r="BJ841" s="18" t="s">
        <v>151</v>
      </c>
      <c r="BK841" s="160">
        <f>ROUND(I841*H841,2)</f>
        <v>0</v>
      </c>
      <c r="BL841" s="18" t="s">
        <v>182</v>
      </c>
      <c r="BM841" s="159" t="s">
        <v>1813</v>
      </c>
    </row>
    <row r="842" spans="1:65" s="13" customFormat="1" x14ac:dyDescent="0.2">
      <c r="B842" s="161"/>
      <c r="D842" s="162" t="s">
        <v>152</v>
      </c>
      <c r="E842" s="163" t="s">
        <v>1</v>
      </c>
      <c r="F842" s="164" t="s">
        <v>1814</v>
      </c>
      <c r="H842" s="165">
        <v>1.6679999999999999</v>
      </c>
      <c r="I842" s="166"/>
      <c r="L842" s="161"/>
      <c r="M842" s="167"/>
      <c r="N842" s="168"/>
      <c r="O842" s="168"/>
      <c r="P842" s="168"/>
      <c r="Q842" s="168"/>
      <c r="R842" s="168"/>
      <c r="S842" s="168"/>
      <c r="T842" s="169"/>
      <c r="AT842" s="163" t="s">
        <v>152</v>
      </c>
      <c r="AU842" s="163" t="s">
        <v>151</v>
      </c>
      <c r="AV842" s="13" t="s">
        <v>151</v>
      </c>
      <c r="AW842" s="13" t="s">
        <v>31</v>
      </c>
      <c r="AX842" s="13" t="s">
        <v>75</v>
      </c>
      <c r="AY842" s="163" t="s">
        <v>143</v>
      </c>
    </row>
    <row r="843" spans="1:65" s="14" customFormat="1" x14ac:dyDescent="0.2">
      <c r="B843" s="170"/>
      <c r="D843" s="162" t="s">
        <v>152</v>
      </c>
      <c r="E843" s="171" t="s">
        <v>1</v>
      </c>
      <c r="F843" s="172" t="s">
        <v>154</v>
      </c>
      <c r="H843" s="173">
        <v>1.6679999999999999</v>
      </c>
      <c r="I843" s="174"/>
      <c r="L843" s="170"/>
      <c r="M843" s="175"/>
      <c r="N843" s="176"/>
      <c r="O843" s="176"/>
      <c r="P843" s="176"/>
      <c r="Q843" s="176"/>
      <c r="R843" s="176"/>
      <c r="S843" s="176"/>
      <c r="T843" s="177"/>
      <c r="AT843" s="171" t="s">
        <v>152</v>
      </c>
      <c r="AU843" s="171" t="s">
        <v>151</v>
      </c>
      <c r="AV843" s="14" t="s">
        <v>150</v>
      </c>
      <c r="AW843" s="14" t="s">
        <v>31</v>
      </c>
      <c r="AX843" s="14" t="s">
        <v>83</v>
      </c>
      <c r="AY843" s="171" t="s">
        <v>143</v>
      </c>
    </row>
    <row r="844" spans="1:65" s="2" customFormat="1" ht="24.2" customHeight="1" x14ac:dyDescent="0.2">
      <c r="A844" s="33"/>
      <c r="B844" s="146"/>
      <c r="C844" s="147" t="s">
        <v>642</v>
      </c>
      <c r="D844" s="197" t="s">
        <v>146</v>
      </c>
      <c r="E844" s="148" t="s">
        <v>1056</v>
      </c>
      <c r="F844" s="149" t="s">
        <v>1057</v>
      </c>
      <c r="G844" s="150" t="s">
        <v>962</v>
      </c>
      <c r="H844" s="151">
        <v>12</v>
      </c>
      <c r="I844" s="152"/>
      <c r="J844" s="153">
        <f>ROUND(I844*H844,2)</f>
        <v>0</v>
      </c>
      <c r="K844" s="154"/>
      <c r="L844" s="34"/>
      <c r="M844" s="155" t="s">
        <v>1</v>
      </c>
      <c r="N844" s="156" t="s">
        <v>41</v>
      </c>
      <c r="O844" s="59"/>
      <c r="P844" s="157">
        <f>O844*H844</f>
        <v>0</v>
      </c>
      <c r="Q844" s="157">
        <v>0</v>
      </c>
      <c r="R844" s="157">
        <f>Q844*H844</f>
        <v>0</v>
      </c>
      <c r="S844" s="157">
        <v>0</v>
      </c>
      <c r="T844" s="158">
        <f>S844*H844</f>
        <v>0</v>
      </c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R844" s="159" t="s">
        <v>182</v>
      </c>
      <c r="AT844" s="159" t="s">
        <v>146</v>
      </c>
      <c r="AU844" s="159" t="s">
        <v>151</v>
      </c>
      <c r="AY844" s="18" t="s">
        <v>143</v>
      </c>
      <c r="BE844" s="160">
        <f>IF(N844="základná",J844,0)</f>
        <v>0</v>
      </c>
      <c r="BF844" s="160">
        <f>IF(N844="znížená",J844,0)</f>
        <v>0</v>
      </c>
      <c r="BG844" s="160">
        <f>IF(N844="zákl. prenesená",J844,0)</f>
        <v>0</v>
      </c>
      <c r="BH844" s="160">
        <f>IF(N844="zníž. prenesená",J844,0)</f>
        <v>0</v>
      </c>
      <c r="BI844" s="160">
        <f>IF(N844="nulová",J844,0)</f>
        <v>0</v>
      </c>
      <c r="BJ844" s="18" t="s">
        <v>151</v>
      </c>
      <c r="BK844" s="160">
        <f>ROUND(I844*H844,2)</f>
        <v>0</v>
      </c>
      <c r="BL844" s="18" t="s">
        <v>182</v>
      </c>
      <c r="BM844" s="159" t="s">
        <v>1815</v>
      </c>
    </row>
    <row r="845" spans="1:65" s="13" customFormat="1" x14ac:dyDescent="0.2">
      <c r="B845" s="161"/>
      <c r="D845" s="162" t="s">
        <v>152</v>
      </c>
      <c r="E845" s="163" t="s">
        <v>1</v>
      </c>
      <c r="F845" s="164" t="s">
        <v>1816</v>
      </c>
      <c r="H845" s="165">
        <v>12</v>
      </c>
      <c r="I845" s="166"/>
      <c r="L845" s="161"/>
      <c r="M845" s="167"/>
      <c r="N845" s="168"/>
      <c r="O845" s="168"/>
      <c r="P845" s="168"/>
      <c r="Q845" s="168"/>
      <c r="R845" s="168"/>
      <c r="S845" s="168"/>
      <c r="T845" s="169"/>
      <c r="AT845" s="163" t="s">
        <v>152</v>
      </c>
      <c r="AU845" s="163" t="s">
        <v>151</v>
      </c>
      <c r="AV845" s="13" t="s">
        <v>151</v>
      </c>
      <c r="AW845" s="13" t="s">
        <v>31</v>
      </c>
      <c r="AX845" s="13" t="s">
        <v>75</v>
      </c>
      <c r="AY845" s="163" t="s">
        <v>143</v>
      </c>
    </row>
    <row r="846" spans="1:65" s="14" customFormat="1" x14ac:dyDescent="0.2">
      <c r="B846" s="170"/>
      <c r="D846" s="162" t="s">
        <v>152</v>
      </c>
      <c r="E846" s="171" t="s">
        <v>1</v>
      </c>
      <c r="F846" s="172" t="s">
        <v>154</v>
      </c>
      <c r="H846" s="173">
        <v>12</v>
      </c>
      <c r="I846" s="174"/>
      <c r="L846" s="170"/>
      <c r="M846" s="175"/>
      <c r="N846" s="176"/>
      <c r="O846" s="176"/>
      <c r="P846" s="176"/>
      <c r="Q846" s="176"/>
      <c r="R846" s="176"/>
      <c r="S846" s="176"/>
      <c r="T846" s="177"/>
      <c r="AT846" s="171" t="s">
        <v>152</v>
      </c>
      <c r="AU846" s="171" t="s">
        <v>151</v>
      </c>
      <c r="AV846" s="14" t="s">
        <v>150</v>
      </c>
      <c r="AW846" s="14" t="s">
        <v>31</v>
      </c>
      <c r="AX846" s="14" t="s">
        <v>83</v>
      </c>
      <c r="AY846" s="171" t="s">
        <v>143</v>
      </c>
    </row>
    <row r="847" spans="1:65" s="2" customFormat="1" ht="24.2" customHeight="1" x14ac:dyDescent="0.2">
      <c r="A847" s="33"/>
      <c r="B847" s="146"/>
      <c r="C847" s="147" t="s">
        <v>1095</v>
      </c>
      <c r="D847" s="197" t="s">
        <v>146</v>
      </c>
      <c r="E847" s="148" t="s">
        <v>1061</v>
      </c>
      <c r="F847" s="149" t="s">
        <v>1062</v>
      </c>
      <c r="G847" s="150" t="s">
        <v>178</v>
      </c>
      <c r="H847" s="151">
        <v>2</v>
      </c>
      <c r="I847" s="152"/>
      <c r="J847" s="153">
        <f>ROUND(I847*H847,2)</f>
        <v>0</v>
      </c>
      <c r="K847" s="154"/>
      <c r="L847" s="34"/>
      <c r="M847" s="155" t="s">
        <v>1</v>
      </c>
      <c r="N847" s="156" t="s">
        <v>41</v>
      </c>
      <c r="O847" s="59"/>
      <c r="P847" s="157">
        <f>O847*H847</f>
        <v>0</v>
      </c>
      <c r="Q847" s="157">
        <v>0</v>
      </c>
      <c r="R847" s="157">
        <f>Q847*H847</f>
        <v>0</v>
      </c>
      <c r="S847" s="157">
        <v>0</v>
      </c>
      <c r="T847" s="158">
        <f>S847*H847</f>
        <v>0</v>
      </c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R847" s="159" t="s">
        <v>182</v>
      </c>
      <c r="AT847" s="159" t="s">
        <v>146</v>
      </c>
      <c r="AU847" s="159" t="s">
        <v>151</v>
      </c>
      <c r="AY847" s="18" t="s">
        <v>143</v>
      </c>
      <c r="BE847" s="160">
        <f>IF(N847="základná",J847,0)</f>
        <v>0</v>
      </c>
      <c r="BF847" s="160">
        <f>IF(N847="znížená",J847,0)</f>
        <v>0</v>
      </c>
      <c r="BG847" s="160">
        <f>IF(N847="zákl. prenesená",J847,0)</f>
        <v>0</v>
      </c>
      <c r="BH847" s="160">
        <f>IF(N847="zníž. prenesená",J847,0)</f>
        <v>0</v>
      </c>
      <c r="BI847" s="160">
        <f>IF(N847="nulová",J847,0)</f>
        <v>0</v>
      </c>
      <c r="BJ847" s="18" t="s">
        <v>151</v>
      </c>
      <c r="BK847" s="160">
        <f>ROUND(I847*H847,2)</f>
        <v>0</v>
      </c>
      <c r="BL847" s="18" t="s">
        <v>182</v>
      </c>
      <c r="BM847" s="159" t="s">
        <v>1817</v>
      </c>
    </row>
    <row r="848" spans="1:65" s="13" customFormat="1" x14ac:dyDescent="0.2">
      <c r="B848" s="161"/>
      <c r="D848" s="162" t="s">
        <v>152</v>
      </c>
      <c r="E848" s="163" t="s">
        <v>1</v>
      </c>
      <c r="F848" s="164" t="s">
        <v>1801</v>
      </c>
      <c r="H848" s="165">
        <v>2</v>
      </c>
      <c r="I848" s="166"/>
      <c r="L848" s="161"/>
      <c r="M848" s="167"/>
      <c r="N848" s="168"/>
      <c r="O848" s="168"/>
      <c r="P848" s="168"/>
      <c r="Q848" s="168"/>
      <c r="R848" s="168"/>
      <c r="S848" s="168"/>
      <c r="T848" s="169"/>
      <c r="AT848" s="163" t="s">
        <v>152</v>
      </c>
      <c r="AU848" s="163" t="s">
        <v>151</v>
      </c>
      <c r="AV848" s="13" t="s">
        <v>151</v>
      </c>
      <c r="AW848" s="13" t="s">
        <v>31</v>
      </c>
      <c r="AX848" s="13" t="s">
        <v>75</v>
      </c>
      <c r="AY848" s="163" t="s">
        <v>143</v>
      </c>
    </row>
    <row r="849" spans="1:65" s="14" customFormat="1" x14ac:dyDescent="0.2">
      <c r="B849" s="170"/>
      <c r="D849" s="162" t="s">
        <v>152</v>
      </c>
      <c r="E849" s="171" t="s">
        <v>1</v>
      </c>
      <c r="F849" s="172" t="s">
        <v>154</v>
      </c>
      <c r="H849" s="173">
        <v>2</v>
      </c>
      <c r="I849" s="174"/>
      <c r="L849" s="170"/>
      <c r="M849" s="175"/>
      <c r="N849" s="176"/>
      <c r="O849" s="176"/>
      <c r="P849" s="176"/>
      <c r="Q849" s="176"/>
      <c r="R849" s="176"/>
      <c r="S849" s="176"/>
      <c r="T849" s="177"/>
      <c r="AT849" s="171" t="s">
        <v>152</v>
      </c>
      <c r="AU849" s="171" t="s">
        <v>151</v>
      </c>
      <c r="AV849" s="14" t="s">
        <v>150</v>
      </c>
      <c r="AW849" s="14" t="s">
        <v>31</v>
      </c>
      <c r="AX849" s="14" t="s">
        <v>83</v>
      </c>
      <c r="AY849" s="171" t="s">
        <v>143</v>
      </c>
    </row>
    <row r="850" spans="1:65" s="2" customFormat="1" ht="24.2" customHeight="1" x14ac:dyDescent="0.2">
      <c r="A850" s="33"/>
      <c r="B850" s="146"/>
      <c r="C850" s="178" t="s">
        <v>1099</v>
      </c>
      <c r="D850" s="198" t="s">
        <v>215</v>
      </c>
      <c r="E850" s="179" t="s">
        <v>1065</v>
      </c>
      <c r="F850" s="180" t="s">
        <v>1066</v>
      </c>
      <c r="G850" s="181" t="s">
        <v>178</v>
      </c>
      <c r="H850" s="182">
        <v>2</v>
      </c>
      <c r="I850" s="183"/>
      <c r="J850" s="184">
        <f>ROUND(I850*H850,2)</f>
        <v>0</v>
      </c>
      <c r="K850" s="185"/>
      <c r="L850" s="186"/>
      <c r="M850" s="187" t="s">
        <v>1</v>
      </c>
      <c r="N850" s="188" t="s">
        <v>41</v>
      </c>
      <c r="O850" s="59"/>
      <c r="P850" s="157">
        <f>O850*H850</f>
        <v>0</v>
      </c>
      <c r="Q850" s="157">
        <v>0</v>
      </c>
      <c r="R850" s="157">
        <f>Q850*H850</f>
        <v>0</v>
      </c>
      <c r="S850" s="157">
        <v>0</v>
      </c>
      <c r="T850" s="158">
        <f>S850*H850</f>
        <v>0</v>
      </c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R850" s="159" t="s">
        <v>210</v>
      </c>
      <c r="AT850" s="159" t="s">
        <v>215</v>
      </c>
      <c r="AU850" s="159" t="s">
        <v>151</v>
      </c>
      <c r="AY850" s="18" t="s">
        <v>143</v>
      </c>
      <c r="BE850" s="160">
        <f>IF(N850="základná",J850,0)</f>
        <v>0</v>
      </c>
      <c r="BF850" s="160">
        <f>IF(N850="znížená",J850,0)</f>
        <v>0</v>
      </c>
      <c r="BG850" s="160">
        <f>IF(N850="zákl. prenesená",J850,0)</f>
        <v>0</v>
      </c>
      <c r="BH850" s="160">
        <f>IF(N850="zníž. prenesená",J850,0)</f>
        <v>0</v>
      </c>
      <c r="BI850" s="160">
        <f>IF(N850="nulová",J850,0)</f>
        <v>0</v>
      </c>
      <c r="BJ850" s="18" t="s">
        <v>151</v>
      </c>
      <c r="BK850" s="160">
        <f>ROUND(I850*H850,2)</f>
        <v>0</v>
      </c>
      <c r="BL850" s="18" t="s">
        <v>182</v>
      </c>
      <c r="BM850" s="159" t="s">
        <v>1082</v>
      </c>
    </row>
    <row r="851" spans="1:65" s="13" customFormat="1" x14ac:dyDescent="0.2">
      <c r="B851" s="161"/>
      <c r="D851" s="162" t="s">
        <v>152</v>
      </c>
      <c r="E851" s="163" t="s">
        <v>1</v>
      </c>
      <c r="F851" s="164" t="s">
        <v>1801</v>
      </c>
      <c r="H851" s="165">
        <v>2</v>
      </c>
      <c r="I851" s="166"/>
      <c r="L851" s="161"/>
      <c r="M851" s="167"/>
      <c r="N851" s="168"/>
      <c r="O851" s="168"/>
      <c r="P851" s="168"/>
      <c r="Q851" s="168"/>
      <c r="R851" s="168"/>
      <c r="S851" s="168"/>
      <c r="T851" s="169"/>
      <c r="AT851" s="163" t="s">
        <v>152</v>
      </c>
      <c r="AU851" s="163" t="s">
        <v>151</v>
      </c>
      <c r="AV851" s="13" t="s">
        <v>151</v>
      </c>
      <c r="AW851" s="13" t="s">
        <v>31</v>
      </c>
      <c r="AX851" s="13" t="s">
        <v>75</v>
      </c>
      <c r="AY851" s="163" t="s">
        <v>143</v>
      </c>
    </row>
    <row r="852" spans="1:65" s="14" customFormat="1" x14ac:dyDescent="0.2">
      <c r="B852" s="170"/>
      <c r="D852" s="162" t="s">
        <v>152</v>
      </c>
      <c r="E852" s="171" t="s">
        <v>1</v>
      </c>
      <c r="F852" s="172" t="s">
        <v>154</v>
      </c>
      <c r="H852" s="173">
        <v>2</v>
      </c>
      <c r="I852" s="174"/>
      <c r="L852" s="170"/>
      <c r="M852" s="175"/>
      <c r="N852" s="176"/>
      <c r="O852" s="176"/>
      <c r="P852" s="176"/>
      <c r="Q852" s="176"/>
      <c r="R852" s="176"/>
      <c r="S852" s="176"/>
      <c r="T852" s="177"/>
      <c r="AT852" s="171" t="s">
        <v>152</v>
      </c>
      <c r="AU852" s="171" t="s">
        <v>151</v>
      </c>
      <c r="AV852" s="14" t="s">
        <v>150</v>
      </c>
      <c r="AW852" s="14" t="s">
        <v>31</v>
      </c>
      <c r="AX852" s="14" t="s">
        <v>83</v>
      </c>
      <c r="AY852" s="171" t="s">
        <v>143</v>
      </c>
    </row>
    <row r="853" spans="1:65" s="2" customFormat="1" ht="37.9" customHeight="1" x14ac:dyDescent="0.2">
      <c r="A853" s="33"/>
      <c r="B853" s="146"/>
      <c r="C853" s="147" t="s">
        <v>1105</v>
      </c>
      <c r="D853" s="197" t="s">
        <v>146</v>
      </c>
      <c r="E853" s="148" t="s">
        <v>1069</v>
      </c>
      <c r="F853" s="149" t="s">
        <v>1070</v>
      </c>
      <c r="G853" s="150" t="s">
        <v>178</v>
      </c>
      <c r="H853" s="151">
        <v>10</v>
      </c>
      <c r="I853" s="152"/>
      <c r="J853" s="153">
        <f>ROUND(I853*H853,2)</f>
        <v>0</v>
      </c>
      <c r="K853" s="154"/>
      <c r="L853" s="34"/>
      <c r="M853" s="155" t="s">
        <v>1</v>
      </c>
      <c r="N853" s="156" t="s">
        <v>41</v>
      </c>
      <c r="O853" s="59"/>
      <c r="P853" s="157">
        <f>O853*H853</f>
        <v>0</v>
      </c>
      <c r="Q853" s="157">
        <v>0</v>
      </c>
      <c r="R853" s="157">
        <f>Q853*H853</f>
        <v>0</v>
      </c>
      <c r="S853" s="157">
        <v>0</v>
      </c>
      <c r="T853" s="158">
        <f>S853*H853</f>
        <v>0</v>
      </c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R853" s="159" t="s">
        <v>182</v>
      </c>
      <c r="AT853" s="159" t="s">
        <v>146</v>
      </c>
      <c r="AU853" s="159" t="s">
        <v>151</v>
      </c>
      <c r="AY853" s="18" t="s">
        <v>143</v>
      </c>
      <c r="BE853" s="160">
        <f>IF(N853="základná",J853,0)</f>
        <v>0</v>
      </c>
      <c r="BF853" s="160">
        <f>IF(N853="znížená",J853,0)</f>
        <v>0</v>
      </c>
      <c r="BG853" s="160">
        <f>IF(N853="zákl. prenesená",J853,0)</f>
        <v>0</v>
      </c>
      <c r="BH853" s="160">
        <f>IF(N853="zníž. prenesená",J853,0)</f>
        <v>0</v>
      </c>
      <c r="BI853" s="160">
        <f>IF(N853="nulová",J853,0)</f>
        <v>0</v>
      </c>
      <c r="BJ853" s="18" t="s">
        <v>151</v>
      </c>
      <c r="BK853" s="160">
        <f>ROUND(I853*H853,2)</f>
        <v>0</v>
      </c>
      <c r="BL853" s="18" t="s">
        <v>182</v>
      </c>
      <c r="BM853" s="159" t="s">
        <v>1818</v>
      </c>
    </row>
    <row r="854" spans="1:65" s="13" customFormat="1" x14ac:dyDescent="0.2">
      <c r="B854" s="161"/>
      <c r="D854" s="162" t="s">
        <v>152</v>
      </c>
      <c r="E854" s="163" t="s">
        <v>1</v>
      </c>
      <c r="F854" s="164" t="s">
        <v>1804</v>
      </c>
      <c r="H854" s="165">
        <v>10</v>
      </c>
      <c r="I854" s="166"/>
      <c r="L854" s="161"/>
      <c r="M854" s="167"/>
      <c r="N854" s="168"/>
      <c r="O854" s="168"/>
      <c r="P854" s="168"/>
      <c r="Q854" s="168"/>
      <c r="R854" s="168"/>
      <c r="S854" s="168"/>
      <c r="T854" s="169"/>
      <c r="AT854" s="163" t="s">
        <v>152</v>
      </c>
      <c r="AU854" s="163" t="s">
        <v>151</v>
      </c>
      <c r="AV854" s="13" t="s">
        <v>151</v>
      </c>
      <c r="AW854" s="13" t="s">
        <v>31</v>
      </c>
      <c r="AX854" s="13" t="s">
        <v>75</v>
      </c>
      <c r="AY854" s="163" t="s">
        <v>143</v>
      </c>
    </row>
    <row r="855" spans="1:65" s="14" customFormat="1" x14ac:dyDescent="0.2">
      <c r="B855" s="170"/>
      <c r="D855" s="162" t="s">
        <v>152</v>
      </c>
      <c r="E855" s="171" t="s">
        <v>1</v>
      </c>
      <c r="F855" s="172" t="s">
        <v>154</v>
      </c>
      <c r="H855" s="173">
        <v>10</v>
      </c>
      <c r="I855" s="174"/>
      <c r="L855" s="170"/>
      <c r="M855" s="175"/>
      <c r="N855" s="176"/>
      <c r="O855" s="176"/>
      <c r="P855" s="176"/>
      <c r="Q855" s="176"/>
      <c r="R855" s="176"/>
      <c r="S855" s="176"/>
      <c r="T855" s="177"/>
      <c r="AT855" s="171" t="s">
        <v>152</v>
      </c>
      <c r="AU855" s="171" t="s">
        <v>151</v>
      </c>
      <c r="AV855" s="14" t="s">
        <v>150</v>
      </c>
      <c r="AW855" s="14" t="s">
        <v>31</v>
      </c>
      <c r="AX855" s="14" t="s">
        <v>83</v>
      </c>
      <c r="AY855" s="171" t="s">
        <v>143</v>
      </c>
    </row>
    <row r="856" spans="1:65" s="2" customFormat="1" ht="14.45" customHeight="1" x14ac:dyDescent="0.2">
      <c r="A856" s="33"/>
      <c r="B856" s="146"/>
      <c r="C856" s="178" t="s">
        <v>649</v>
      </c>
      <c r="D856" s="198" t="s">
        <v>215</v>
      </c>
      <c r="E856" s="179" t="s">
        <v>1072</v>
      </c>
      <c r="F856" s="180" t="s">
        <v>1073</v>
      </c>
      <c r="G856" s="181" t="s">
        <v>178</v>
      </c>
      <c r="H856" s="182">
        <v>10</v>
      </c>
      <c r="I856" s="183"/>
      <c r="J856" s="184">
        <f>ROUND(I856*H856,2)</f>
        <v>0</v>
      </c>
      <c r="K856" s="185"/>
      <c r="L856" s="186"/>
      <c r="M856" s="187" t="s">
        <v>1</v>
      </c>
      <c r="N856" s="188" t="s">
        <v>41</v>
      </c>
      <c r="O856" s="59"/>
      <c r="P856" s="157">
        <f>O856*H856</f>
        <v>0</v>
      </c>
      <c r="Q856" s="157">
        <v>0</v>
      </c>
      <c r="R856" s="157">
        <f>Q856*H856</f>
        <v>0</v>
      </c>
      <c r="S856" s="157">
        <v>0</v>
      </c>
      <c r="T856" s="158">
        <f>S856*H856</f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59" t="s">
        <v>210</v>
      </c>
      <c r="AT856" s="159" t="s">
        <v>215</v>
      </c>
      <c r="AU856" s="159" t="s">
        <v>151</v>
      </c>
      <c r="AY856" s="18" t="s">
        <v>143</v>
      </c>
      <c r="BE856" s="160">
        <f>IF(N856="základná",J856,0)</f>
        <v>0</v>
      </c>
      <c r="BF856" s="160">
        <f>IF(N856="znížená",J856,0)</f>
        <v>0</v>
      </c>
      <c r="BG856" s="160">
        <f>IF(N856="zákl. prenesená",J856,0)</f>
        <v>0</v>
      </c>
      <c r="BH856" s="160">
        <f>IF(N856="zníž. prenesená",J856,0)</f>
        <v>0</v>
      </c>
      <c r="BI856" s="160">
        <f>IF(N856="nulová",J856,0)</f>
        <v>0</v>
      </c>
      <c r="BJ856" s="18" t="s">
        <v>151</v>
      </c>
      <c r="BK856" s="160">
        <f>ROUND(I856*H856,2)</f>
        <v>0</v>
      </c>
      <c r="BL856" s="18" t="s">
        <v>182</v>
      </c>
      <c r="BM856" s="159" t="s">
        <v>1092</v>
      </c>
    </row>
    <row r="857" spans="1:65" s="13" customFormat="1" x14ac:dyDescent="0.2">
      <c r="B857" s="161"/>
      <c r="D857" s="162" t="s">
        <v>152</v>
      </c>
      <c r="E857" s="163" t="s">
        <v>1</v>
      </c>
      <c r="F857" s="164" t="s">
        <v>1804</v>
      </c>
      <c r="H857" s="165">
        <v>10</v>
      </c>
      <c r="I857" s="166"/>
      <c r="L857" s="161"/>
      <c r="M857" s="167"/>
      <c r="N857" s="168"/>
      <c r="O857" s="168"/>
      <c r="P857" s="168"/>
      <c r="Q857" s="168"/>
      <c r="R857" s="168"/>
      <c r="S857" s="168"/>
      <c r="T857" s="169"/>
      <c r="AT857" s="163" t="s">
        <v>152</v>
      </c>
      <c r="AU857" s="163" t="s">
        <v>151</v>
      </c>
      <c r="AV857" s="13" t="s">
        <v>151</v>
      </c>
      <c r="AW857" s="13" t="s">
        <v>31</v>
      </c>
      <c r="AX857" s="13" t="s">
        <v>75</v>
      </c>
      <c r="AY857" s="163" t="s">
        <v>143</v>
      </c>
    </row>
    <row r="858" spans="1:65" s="14" customFormat="1" x14ac:dyDescent="0.2">
      <c r="B858" s="170"/>
      <c r="D858" s="162" t="s">
        <v>152</v>
      </c>
      <c r="E858" s="171" t="s">
        <v>1</v>
      </c>
      <c r="F858" s="172" t="s">
        <v>154</v>
      </c>
      <c r="H858" s="173">
        <v>10</v>
      </c>
      <c r="I858" s="174"/>
      <c r="L858" s="170"/>
      <c r="M858" s="175"/>
      <c r="N858" s="176"/>
      <c r="O858" s="176"/>
      <c r="P858" s="176"/>
      <c r="Q858" s="176"/>
      <c r="R858" s="176"/>
      <c r="S858" s="176"/>
      <c r="T858" s="177"/>
      <c r="AT858" s="171" t="s">
        <v>152</v>
      </c>
      <c r="AU858" s="171" t="s">
        <v>151</v>
      </c>
      <c r="AV858" s="14" t="s">
        <v>150</v>
      </c>
      <c r="AW858" s="14" t="s">
        <v>31</v>
      </c>
      <c r="AX858" s="14" t="s">
        <v>83</v>
      </c>
      <c r="AY858" s="171" t="s">
        <v>143</v>
      </c>
    </row>
    <row r="859" spans="1:65" s="2" customFormat="1" ht="24.2" customHeight="1" x14ac:dyDescent="0.2">
      <c r="A859" s="33"/>
      <c r="B859" s="146"/>
      <c r="C859" s="147" t="s">
        <v>1113</v>
      </c>
      <c r="D859" s="197" t="s">
        <v>146</v>
      </c>
      <c r="E859" s="148" t="s">
        <v>1076</v>
      </c>
      <c r="F859" s="149" t="s">
        <v>1077</v>
      </c>
      <c r="G859" s="150" t="s">
        <v>178</v>
      </c>
      <c r="H859" s="151">
        <v>10</v>
      </c>
      <c r="I859" s="152"/>
      <c r="J859" s="153">
        <f>ROUND(I859*H859,2)</f>
        <v>0</v>
      </c>
      <c r="K859" s="154"/>
      <c r="L859" s="34"/>
      <c r="M859" s="155" t="s">
        <v>1</v>
      </c>
      <c r="N859" s="156" t="s">
        <v>41</v>
      </c>
      <c r="O859" s="59"/>
      <c r="P859" s="157">
        <f>O859*H859</f>
        <v>0</v>
      </c>
      <c r="Q859" s="157">
        <v>0</v>
      </c>
      <c r="R859" s="157">
        <f>Q859*H859</f>
        <v>0</v>
      </c>
      <c r="S859" s="157">
        <v>0</v>
      </c>
      <c r="T859" s="158">
        <f>S859*H859</f>
        <v>0</v>
      </c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R859" s="159" t="s">
        <v>182</v>
      </c>
      <c r="AT859" s="159" t="s">
        <v>146</v>
      </c>
      <c r="AU859" s="159" t="s">
        <v>151</v>
      </c>
      <c r="AY859" s="18" t="s">
        <v>143</v>
      </c>
      <c r="BE859" s="160">
        <f>IF(N859="základná",J859,0)</f>
        <v>0</v>
      </c>
      <c r="BF859" s="160">
        <f>IF(N859="znížená",J859,0)</f>
        <v>0</v>
      </c>
      <c r="BG859" s="160">
        <f>IF(N859="zákl. prenesená",J859,0)</f>
        <v>0</v>
      </c>
      <c r="BH859" s="160">
        <f>IF(N859="zníž. prenesená",J859,0)</f>
        <v>0</v>
      </c>
      <c r="BI859" s="160">
        <f>IF(N859="nulová",J859,0)</f>
        <v>0</v>
      </c>
      <c r="BJ859" s="18" t="s">
        <v>151</v>
      </c>
      <c r="BK859" s="160">
        <f>ROUND(I859*H859,2)</f>
        <v>0</v>
      </c>
      <c r="BL859" s="18" t="s">
        <v>182</v>
      </c>
      <c r="BM859" s="159" t="s">
        <v>1819</v>
      </c>
    </row>
    <row r="860" spans="1:65" s="13" customFormat="1" x14ac:dyDescent="0.2">
      <c r="B860" s="161"/>
      <c r="D860" s="162" t="s">
        <v>152</v>
      </c>
      <c r="E860" s="163" t="s">
        <v>1</v>
      </c>
      <c r="F860" s="164" t="s">
        <v>1804</v>
      </c>
      <c r="H860" s="165">
        <v>10</v>
      </c>
      <c r="I860" s="166"/>
      <c r="L860" s="161"/>
      <c r="M860" s="167"/>
      <c r="N860" s="168"/>
      <c r="O860" s="168"/>
      <c r="P860" s="168"/>
      <c r="Q860" s="168"/>
      <c r="R860" s="168"/>
      <c r="S860" s="168"/>
      <c r="T860" s="169"/>
      <c r="AT860" s="163" t="s">
        <v>152</v>
      </c>
      <c r="AU860" s="163" t="s">
        <v>151</v>
      </c>
      <c r="AV860" s="13" t="s">
        <v>151</v>
      </c>
      <c r="AW860" s="13" t="s">
        <v>31</v>
      </c>
      <c r="AX860" s="13" t="s">
        <v>75</v>
      </c>
      <c r="AY860" s="163" t="s">
        <v>143</v>
      </c>
    </row>
    <row r="861" spans="1:65" s="14" customFormat="1" x14ac:dyDescent="0.2">
      <c r="B861" s="170"/>
      <c r="D861" s="162" t="s">
        <v>152</v>
      </c>
      <c r="E861" s="171" t="s">
        <v>1</v>
      </c>
      <c r="F861" s="172" t="s">
        <v>154</v>
      </c>
      <c r="H861" s="173">
        <v>10</v>
      </c>
      <c r="I861" s="174"/>
      <c r="L861" s="170"/>
      <c r="M861" s="175"/>
      <c r="N861" s="176"/>
      <c r="O861" s="176"/>
      <c r="P861" s="176"/>
      <c r="Q861" s="176"/>
      <c r="R861" s="176"/>
      <c r="S861" s="176"/>
      <c r="T861" s="177"/>
      <c r="AT861" s="171" t="s">
        <v>152</v>
      </c>
      <c r="AU861" s="171" t="s">
        <v>151</v>
      </c>
      <c r="AV861" s="14" t="s">
        <v>150</v>
      </c>
      <c r="AW861" s="14" t="s">
        <v>31</v>
      </c>
      <c r="AX861" s="14" t="s">
        <v>83</v>
      </c>
      <c r="AY861" s="171" t="s">
        <v>143</v>
      </c>
    </row>
    <row r="862" spans="1:65" s="2" customFormat="1" ht="24.2" customHeight="1" x14ac:dyDescent="0.2">
      <c r="A862" s="33"/>
      <c r="B862" s="146"/>
      <c r="C862" s="178" t="s">
        <v>1118</v>
      </c>
      <c r="D862" s="198" t="s">
        <v>215</v>
      </c>
      <c r="E862" s="179" t="s">
        <v>1080</v>
      </c>
      <c r="F862" s="180" t="s">
        <v>1081</v>
      </c>
      <c r="G862" s="181" t="s">
        <v>178</v>
      </c>
      <c r="H862" s="182">
        <v>10</v>
      </c>
      <c r="I862" s="183"/>
      <c r="J862" s="184">
        <f>ROUND(I862*H862,2)</f>
        <v>0</v>
      </c>
      <c r="K862" s="185"/>
      <c r="L862" s="186"/>
      <c r="M862" s="187" t="s">
        <v>1</v>
      </c>
      <c r="N862" s="188" t="s">
        <v>41</v>
      </c>
      <c r="O862" s="59"/>
      <c r="P862" s="157">
        <f>O862*H862</f>
        <v>0</v>
      </c>
      <c r="Q862" s="157">
        <v>0</v>
      </c>
      <c r="R862" s="157">
        <f>Q862*H862</f>
        <v>0</v>
      </c>
      <c r="S862" s="157">
        <v>0</v>
      </c>
      <c r="T862" s="158">
        <f>S862*H862</f>
        <v>0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59" t="s">
        <v>210</v>
      </c>
      <c r="AT862" s="159" t="s">
        <v>215</v>
      </c>
      <c r="AU862" s="159" t="s">
        <v>151</v>
      </c>
      <c r="AY862" s="18" t="s">
        <v>143</v>
      </c>
      <c r="BE862" s="160">
        <f>IF(N862="základná",J862,0)</f>
        <v>0</v>
      </c>
      <c r="BF862" s="160">
        <f>IF(N862="znížená",J862,0)</f>
        <v>0</v>
      </c>
      <c r="BG862" s="160">
        <f>IF(N862="zákl. prenesená",J862,0)</f>
        <v>0</v>
      </c>
      <c r="BH862" s="160">
        <f>IF(N862="zníž. prenesená",J862,0)</f>
        <v>0</v>
      </c>
      <c r="BI862" s="160">
        <f>IF(N862="nulová",J862,0)</f>
        <v>0</v>
      </c>
      <c r="BJ862" s="18" t="s">
        <v>151</v>
      </c>
      <c r="BK862" s="160">
        <f>ROUND(I862*H862,2)</f>
        <v>0</v>
      </c>
      <c r="BL862" s="18" t="s">
        <v>182</v>
      </c>
      <c r="BM862" s="159" t="s">
        <v>1820</v>
      </c>
    </row>
    <row r="863" spans="1:65" s="13" customFormat="1" x14ac:dyDescent="0.2">
      <c r="B863" s="161"/>
      <c r="D863" s="162" t="s">
        <v>152</v>
      </c>
      <c r="E863" s="163" t="s">
        <v>1</v>
      </c>
      <c r="F863" s="164" t="s">
        <v>1804</v>
      </c>
      <c r="H863" s="165">
        <v>10</v>
      </c>
      <c r="I863" s="166"/>
      <c r="L863" s="161"/>
      <c r="M863" s="167"/>
      <c r="N863" s="168"/>
      <c r="O863" s="168"/>
      <c r="P863" s="168"/>
      <c r="Q863" s="168"/>
      <c r="R863" s="168"/>
      <c r="S863" s="168"/>
      <c r="T863" s="169"/>
      <c r="AT863" s="163" t="s">
        <v>152</v>
      </c>
      <c r="AU863" s="163" t="s">
        <v>151</v>
      </c>
      <c r="AV863" s="13" t="s">
        <v>151</v>
      </c>
      <c r="AW863" s="13" t="s">
        <v>31</v>
      </c>
      <c r="AX863" s="13" t="s">
        <v>75</v>
      </c>
      <c r="AY863" s="163" t="s">
        <v>143</v>
      </c>
    </row>
    <row r="864" spans="1:65" s="14" customFormat="1" x14ac:dyDescent="0.2">
      <c r="B864" s="170"/>
      <c r="D864" s="162" t="s">
        <v>152</v>
      </c>
      <c r="E864" s="171" t="s">
        <v>1</v>
      </c>
      <c r="F864" s="172" t="s">
        <v>154</v>
      </c>
      <c r="H864" s="173">
        <v>10</v>
      </c>
      <c r="I864" s="174"/>
      <c r="L864" s="170"/>
      <c r="M864" s="175"/>
      <c r="N864" s="176"/>
      <c r="O864" s="176"/>
      <c r="P864" s="176"/>
      <c r="Q864" s="176"/>
      <c r="R864" s="176"/>
      <c r="S864" s="176"/>
      <c r="T864" s="177"/>
      <c r="AT864" s="171" t="s">
        <v>152</v>
      </c>
      <c r="AU864" s="171" t="s">
        <v>151</v>
      </c>
      <c r="AV864" s="14" t="s">
        <v>150</v>
      </c>
      <c r="AW864" s="14" t="s">
        <v>31</v>
      </c>
      <c r="AX864" s="14" t="s">
        <v>83</v>
      </c>
      <c r="AY864" s="171" t="s">
        <v>143</v>
      </c>
    </row>
    <row r="865" spans="1:65" s="2" customFormat="1" ht="24.2" customHeight="1" x14ac:dyDescent="0.2">
      <c r="A865" s="33"/>
      <c r="B865" s="146"/>
      <c r="C865" s="147" t="s">
        <v>1124</v>
      </c>
      <c r="D865" s="147" t="s">
        <v>146</v>
      </c>
      <c r="E865" s="148" t="s">
        <v>1084</v>
      </c>
      <c r="F865" s="149" t="s">
        <v>1085</v>
      </c>
      <c r="G865" s="150" t="s">
        <v>454</v>
      </c>
      <c r="H865" s="199"/>
      <c r="I865" s="152"/>
      <c r="J865" s="153">
        <f>ROUND(I865*H865,2)</f>
        <v>0</v>
      </c>
      <c r="K865" s="154"/>
      <c r="L865" s="34"/>
      <c r="M865" s="155" t="s">
        <v>1</v>
      </c>
      <c r="N865" s="156" t="s">
        <v>41</v>
      </c>
      <c r="O865" s="59"/>
      <c r="P865" s="157">
        <f>O865*H865</f>
        <v>0</v>
      </c>
      <c r="Q865" s="157">
        <v>0</v>
      </c>
      <c r="R865" s="157">
        <f>Q865*H865</f>
        <v>0</v>
      </c>
      <c r="S865" s="157">
        <v>0</v>
      </c>
      <c r="T865" s="158">
        <f>S865*H865</f>
        <v>0</v>
      </c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R865" s="159" t="s">
        <v>182</v>
      </c>
      <c r="AT865" s="159" t="s">
        <v>146</v>
      </c>
      <c r="AU865" s="159" t="s">
        <v>151</v>
      </c>
      <c r="AY865" s="18" t="s">
        <v>143</v>
      </c>
      <c r="BE865" s="160">
        <f>IF(N865="základná",J865,0)</f>
        <v>0</v>
      </c>
      <c r="BF865" s="160">
        <f>IF(N865="znížená",J865,0)</f>
        <v>0</v>
      </c>
      <c r="BG865" s="160">
        <f>IF(N865="zákl. prenesená",J865,0)</f>
        <v>0</v>
      </c>
      <c r="BH865" s="160">
        <f>IF(N865="zníž. prenesená",J865,0)</f>
        <v>0</v>
      </c>
      <c r="BI865" s="160">
        <f>IF(N865="nulová",J865,0)</f>
        <v>0</v>
      </c>
      <c r="BJ865" s="18" t="s">
        <v>151</v>
      </c>
      <c r="BK865" s="160">
        <f>ROUND(I865*H865,2)</f>
        <v>0</v>
      </c>
      <c r="BL865" s="18" t="s">
        <v>182</v>
      </c>
      <c r="BM865" s="159" t="s">
        <v>1821</v>
      </c>
    </row>
    <row r="866" spans="1:65" s="12" customFormat="1" ht="22.9" customHeight="1" x14ac:dyDescent="0.2">
      <c r="B866" s="134"/>
      <c r="D866" s="135" t="s">
        <v>74</v>
      </c>
      <c r="E866" s="144" t="s">
        <v>1087</v>
      </c>
      <c r="F866" s="144" t="s">
        <v>1088</v>
      </c>
      <c r="I866" s="137"/>
      <c r="J866" s="145">
        <f>BK866</f>
        <v>0</v>
      </c>
      <c r="L866" s="134"/>
      <c r="M866" s="138"/>
      <c r="N866" s="139"/>
      <c r="O866" s="139"/>
      <c r="P866" s="140">
        <f>P867</f>
        <v>0</v>
      </c>
      <c r="Q866" s="139"/>
      <c r="R866" s="140">
        <f>R867</f>
        <v>0</v>
      </c>
      <c r="S866" s="139"/>
      <c r="T866" s="141">
        <f>T867</f>
        <v>0</v>
      </c>
      <c r="AR866" s="135" t="s">
        <v>151</v>
      </c>
      <c r="AT866" s="142" t="s">
        <v>74</v>
      </c>
      <c r="AU866" s="142" t="s">
        <v>83</v>
      </c>
      <c r="AY866" s="135" t="s">
        <v>143</v>
      </c>
      <c r="BK866" s="143">
        <f>BK867</f>
        <v>0</v>
      </c>
    </row>
    <row r="867" spans="1:65" s="2" customFormat="1" ht="14.45" customHeight="1" x14ac:dyDescent="0.2">
      <c r="A867" s="33"/>
      <c r="B867" s="146"/>
      <c r="C867" s="147" t="s">
        <v>656</v>
      </c>
      <c r="D867" s="147" t="s">
        <v>146</v>
      </c>
      <c r="E867" s="148" t="s">
        <v>1089</v>
      </c>
      <c r="F867" s="149" t="s">
        <v>1090</v>
      </c>
      <c r="G867" s="150" t="s">
        <v>1091</v>
      </c>
      <c r="H867" s="151">
        <v>34</v>
      </c>
      <c r="I867" s="152"/>
      <c r="J867" s="153">
        <f>ROUND(I867*H867,2)</f>
        <v>0</v>
      </c>
      <c r="K867" s="154"/>
      <c r="L867" s="34"/>
      <c r="M867" s="155" t="s">
        <v>1</v>
      </c>
      <c r="N867" s="156" t="s">
        <v>41</v>
      </c>
      <c r="O867" s="59"/>
      <c r="P867" s="157">
        <f>O867*H867</f>
        <v>0</v>
      </c>
      <c r="Q867" s="157">
        <v>0</v>
      </c>
      <c r="R867" s="157">
        <f>Q867*H867</f>
        <v>0</v>
      </c>
      <c r="S867" s="157">
        <v>0</v>
      </c>
      <c r="T867" s="158">
        <f>S867*H867</f>
        <v>0</v>
      </c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R867" s="159" t="s">
        <v>182</v>
      </c>
      <c r="AT867" s="159" t="s">
        <v>146</v>
      </c>
      <c r="AU867" s="159" t="s">
        <v>151</v>
      </c>
      <c r="AY867" s="18" t="s">
        <v>143</v>
      </c>
      <c r="BE867" s="160">
        <f>IF(N867="základná",J867,0)</f>
        <v>0</v>
      </c>
      <c r="BF867" s="160">
        <f>IF(N867="znížená",J867,0)</f>
        <v>0</v>
      </c>
      <c r="BG867" s="160">
        <f>IF(N867="zákl. prenesená",J867,0)</f>
        <v>0</v>
      </c>
      <c r="BH867" s="160">
        <f>IF(N867="zníž. prenesená",J867,0)</f>
        <v>0</v>
      </c>
      <c r="BI867" s="160">
        <f>IF(N867="nulová",J867,0)</f>
        <v>0</v>
      </c>
      <c r="BJ867" s="18" t="s">
        <v>151</v>
      </c>
      <c r="BK867" s="160">
        <f>ROUND(I867*H867,2)</f>
        <v>0</v>
      </c>
      <c r="BL867" s="18" t="s">
        <v>182</v>
      </c>
      <c r="BM867" s="159" t="s">
        <v>1111</v>
      </c>
    </row>
    <row r="868" spans="1:65" s="12" customFormat="1" ht="22.9" customHeight="1" x14ac:dyDescent="0.2">
      <c r="B868" s="134"/>
      <c r="D868" s="135" t="s">
        <v>74</v>
      </c>
      <c r="E868" s="144" t="s">
        <v>1093</v>
      </c>
      <c r="F868" s="144" t="s">
        <v>1094</v>
      </c>
      <c r="I868" s="137"/>
      <c r="J868" s="145">
        <f>BK868</f>
        <v>0</v>
      </c>
      <c r="L868" s="134"/>
      <c r="M868" s="138"/>
      <c r="N868" s="139"/>
      <c r="O868" s="139"/>
      <c r="P868" s="140">
        <f>SUM(P869:P870)</f>
        <v>0</v>
      </c>
      <c r="Q868" s="139"/>
      <c r="R868" s="140">
        <f>SUM(R869:R870)</f>
        <v>0</v>
      </c>
      <c r="S868" s="139"/>
      <c r="T868" s="141">
        <f>SUM(T869:T870)</f>
        <v>0</v>
      </c>
      <c r="AR868" s="135" t="s">
        <v>151</v>
      </c>
      <c r="AT868" s="142" t="s">
        <v>74</v>
      </c>
      <c r="AU868" s="142" t="s">
        <v>83</v>
      </c>
      <c r="AY868" s="135" t="s">
        <v>143</v>
      </c>
      <c r="BK868" s="143">
        <f>SUM(BK869:BK870)</f>
        <v>0</v>
      </c>
    </row>
    <row r="869" spans="1:65" s="2" customFormat="1" ht="24.2" customHeight="1" x14ac:dyDescent="0.2">
      <c r="A869" s="33"/>
      <c r="B869" s="146"/>
      <c r="C869" s="147" t="s">
        <v>1143</v>
      </c>
      <c r="D869" s="147" t="s">
        <v>146</v>
      </c>
      <c r="E869" s="148" t="s">
        <v>1096</v>
      </c>
      <c r="F869" s="149" t="s">
        <v>1097</v>
      </c>
      <c r="G869" s="150" t="s">
        <v>178</v>
      </c>
      <c r="H869" s="151">
        <v>1</v>
      </c>
      <c r="I869" s="152"/>
      <c r="J869" s="153">
        <f>ROUND(I869*H869,2)</f>
        <v>0</v>
      </c>
      <c r="K869" s="154"/>
      <c r="L869" s="34"/>
      <c r="M869" s="155" t="s">
        <v>1</v>
      </c>
      <c r="N869" s="156" t="s">
        <v>41</v>
      </c>
      <c r="O869" s="59"/>
      <c r="P869" s="157">
        <f>O869*H869</f>
        <v>0</v>
      </c>
      <c r="Q869" s="157">
        <v>0</v>
      </c>
      <c r="R869" s="157">
        <f>Q869*H869</f>
        <v>0</v>
      </c>
      <c r="S869" s="157">
        <v>0</v>
      </c>
      <c r="T869" s="158">
        <f>S869*H869</f>
        <v>0</v>
      </c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R869" s="159" t="s">
        <v>182</v>
      </c>
      <c r="AT869" s="159" t="s">
        <v>146</v>
      </c>
      <c r="AU869" s="159" t="s">
        <v>151</v>
      </c>
      <c r="AY869" s="18" t="s">
        <v>143</v>
      </c>
      <c r="BE869" s="160">
        <f>IF(N869="základná",J869,0)</f>
        <v>0</v>
      </c>
      <c r="BF869" s="160">
        <f>IF(N869="znížená",J869,0)</f>
        <v>0</v>
      </c>
      <c r="BG869" s="160">
        <f>IF(N869="zákl. prenesená",J869,0)</f>
        <v>0</v>
      </c>
      <c r="BH869" s="160">
        <f>IF(N869="zníž. prenesená",J869,0)</f>
        <v>0</v>
      </c>
      <c r="BI869" s="160">
        <f>IF(N869="nulová",J869,0)</f>
        <v>0</v>
      </c>
      <c r="BJ869" s="18" t="s">
        <v>151</v>
      </c>
      <c r="BK869" s="160">
        <f>ROUND(I869*H869,2)</f>
        <v>0</v>
      </c>
      <c r="BL869" s="18" t="s">
        <v>182</v>
      </c>
      <c r="BM869" s="159" t="s">
        <v>1822</v>
      </c>
    </row>
    <row r="870" spans="1:65" s="2" customFormat="1" ht="24.2" customHeight="1" x14ac:dyDescent="0.2">
      <c r="A870" s="33"/>
      <c r="B870" s="146"/>
      <c r="C870" s="147" t="s">
        <v>1148</v>
      </c>
      <c r="D870" s="147" t="s">
        <v>146</v>
      </c>
      <c r="E870" s="148" t="s">
        <v>1100</v>
      </c>
      <c r="F870" s="149" t="s">
        <v>1101</v>
      </c>
      <c r="G870" s="150" t="s">
        <v>454</v>
      </c>
      <c r="H870" s="199"/>
      <c r="I870" s="152"/>
      <c r="J870" s="153">
        <f>ROUND(I870*H870,2)</f>
        <v>0</v>
      </c>
      <c r="K870" s="154"/>
      <c r="L870" s="34"/>
      <c r="M870" s="155" t="s">
        <v>1</v>
      </c>
      <c r="N870" s="156" t="s">
        <v>41</v>
      </c>
      <c r="O870" s="59"/>
      <c r="P870" s="157">
        <f>O870*H870</f>
        <v>0</v>
      </c>
      <c r="Q870" s="157">
        <v>0</v>
      </c>
      <c r="R870" s="157">
        <f>Q870*H870</f>
        <v>0</v>
      </c>
      <c r="S870" s="157">
        <v>0</v>
      </c>
      <c r="T870" s="158">
        <f>S870*H870</f>
        <v>0</v>
      </c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R870" s="159" t="s">
        <v>182</v>
      </c>
      <c r="AT870" s="159" t="s">
        <v>146</v>
      </c>
      <c r="AU870" s="159" t="s">
        <v>151</v>
      </c>
      <c r="AY870" s="18" t="s">
        <v>143</v>
      </c>
      <c r="BE870" s="160">
        <f>IF(N870="základná",J870,0)</f>
        <v>0</v>
      </c>
      <c r="BF870" s="160">
        <f>IF(N870="znížená",J870,0)</f>
        <v>0</v>
      </c>
      <c r="BG870" s="160">
        <f>IF(N870="zákl. prenesená",J870,0)</f>
        <v>0</v>
      </c>
      <c r="BH870" s="160">
        <f>IF(N870="zníž. prenesená",J870,0)</f>
        <v>0</v>
      </c>
      <c r="BI870" s="160">
        <f>IF(N870="nulová",J870,0)</f>
        <v>0</v>
      </c>
      <c r="BJ870" s="18" t="s">
        <v>151</v>
      </c>
      <c r="BK870" s="160">
        <f>ROUND(I870*H870,2)</f>
        <v>0</v>
      </c>
      <c r="BL870" s="18" t="s">
        <v>182</v>
      </c>
      <c r="BM870" s="159" t="s">
        <v>1823</v>
      </c>
    </row>
    <row r="871" spans="1:65" s="12" customFormat="1" ht="22.9" customHeight="1" x14ac:dyDescent="0.2">
      <c r="B871" s="134"/>
      <c r="D871" s="135" t="s">
        <v>74</v>
      </c>
      <c r="E871" s="144" t="s">
        <v>1103</v>
      </c>
      <c r="F871" s="144" t="s">
        <v>1104</v>
      </c>
      <c r="I871" s="137"/>
      <c r="J871" s="145">
        <f>BK871</f>
        <v>0</v>
      </c>
      <c r="L871" s="134"/>
      <c r="M871" s="138"/>
      <c r="N871" s="139"/>
      <c r="O871" s="139"/>
      <c r="P871" s="140">
        <f>SUM(P872:P882)</f>
        <v>0</v>
      </c>
      <c r="Q871" s="139"/>
      <c r="R871" s="140">
        <f>SUM(R872:R882)</f>
        <v>0</v>
      </c>
      <c r="S871" s="139"/>
      <c r="T871" s="141">
        <f>SUM(T872:T882)</f>
        <v>0</v>
      </c>
      <c r="AR871" s="135" t="s">
        <v>151</v>
      </c>
      <c r="AT871" s="142" t="s">
        <v>74</v>
      </c>
      <c r="AU871" s="142" t="s">
        <v>83</v>
      </c>
      <c r="AY871" s="135" t="s">
        <v>143</v>
      </c>
      <c r="BK871" s="143">
        <f>SUM(BK872:BK882)</f>
        <v>0</v>
      </c>
    </row>
    <row r="872" spans="1:65" s="2" customFormat="1" ht="24.2" customHeight="1" x14ac:dyDescent="0.2">
      <c r="A872" s="33"/>
      <c r="B872" s="146"/>
      <c r="C872" s="147" t="s">
        <v>1152</v>
      </c>
      <c r="D872" s="147" t="s">
        <v>146</v>
      </c>
      <c r="E872" s="148" t="s">
        <v>1106</v>
      </c>
      <c r="F872" s="149" t="s">
        <v>1107</v>
      </c>
      <c r="G872" s="150" t="s">
        <v>178</v>
      </c>
      <c r="H872" s="151">
        <v>1</v>
      </c>
      <c r="I872" s="152"/>
      <c r="J872" s="153">
        <f>ROUND(I872*H872,2)</f>
        <v>0</v>
      </c>
      <c r="K872" s="154"/>
      <c r="L872" s="34"/>
      <c r="M872" s="155" t="s">
        <v>1</v>
      </c>
      <c r="N872" s="156" t="s">
        <v>41</v>
      </c>
      <c r="O872" s="59"/>
      <c r="P872" s="157">
        <f>O872*H872</f>
        <v>0</v>
      </c>
      <c r="Q872" s="157">
        <v>0</v>
      </c>
      <c r="R872" s="157">
        <f>Q872*H872</f>
        <v>0</v>
      </c>
      <c r="S872" s="157">
        <v>0</v>
      </c>
      <c r="T872" s="158">
        <f>S872*H872</f>
        <v>0</v>
      </c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R872" s="159" t="s">
        <v>182</v>
      </c>
      <c r="AT872" s="159" t="s">
        <v>146</v>
      </c>
      <c r="AU872" s="159" t="s">
        <v>151</v>
      </c>
      <c r="AY872" s="18" t="s">
        <v>143</v>
      </c>
      <c r="BE872" s="160">
        <f>IF(N872="základná",J872,0)</f>
        <v>0</v>
      </c>
      <c r="BF872" s="160">
        <f>IF(N872="znížená",J872,0)</f>
        <v>0</v>
      </c>
      <c r="BG872" s="160">
        <f>IF(N872="zákl. prenesená",J872,0)</f>
        <v>0</v>
      </c>
      <c r="BH872" s="160">
        <f>IF(N872="zníž. prenesená",J872,0)</f>
        <v>0</v>
      </c>
      <c r="BI872" s="160">
        <f>IF(N872="nulová",J872,0)</f>
        <v>0</v>
      </c>
      <c r="BJ872" s="18" t="s">
        <v>151</v>
      </c>
      <c r="BK872" s="160">
        <f>ROUND(I872*H872,2)</f>
        <v>0</v>
      </c>
      <c r="BL872" s="18" t="s">
        <v>182</v>
      </c>
      <c r="BM872" s="159" t="s">
        <v>1127</v>
      </c>
    </row>
    <row r="873" spans="1:65" s="2" customFormat="1" ht="49.15" customHeight="1" x14ac:dyDescent="0.2">
      <c r="A873" s="33"/>
      <c r="B873" s="146"/>
      <c r="C873" s="147" t="s">
        <v>664</v>
      </c>
      <c r="D873" s="147" t="s">
        <v>146</v>
      </c>
      <c r="E873" s="148" t="s">
        <v>1109</v>
      </c>
      <c r="F873" s="149" t="s">
        <v>1110</v>
      </c>
      <c r="G873" s="150" t="s">
        <v>178</v>
      </c>
      <c r="H873" s="151">
        <v>8</v>
      </c>
      <c r="I873" s="152"/>
      <c r="J873" s="153">
        <f>ROUND(I873*H873,2)</f>
        <v>0</v>
      </c>
      <c r="K873" s="154"/>
      <c r="L873" s="34"/>
      <c r="M873" s="155" t="s">
        <v>1</v>
      </c>
      <c r="N873" s="156" t="s">
        <v>41</v>
      </c>
      <c r="O873" s="59"/>
      <c r="P873" s="157">
        <f>O873*H873</f>
        <v>0</v>
      </c>
      <c r="Q873" s="157">
        <v>0</v>
      </c>
      <c r="R873" s="157">
        <f>Q873*H873</f>
        <v>0</v>
      </c>
      <c r="S873" s="157">
        <v>0</v>
      </c>
      <c r="T873" s="158">
        <f>S873*H873</f>
        <v>0</v>
      </c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R873" s="159" t="s">
        <v>182</v>
      </c>
      <c r="AT873" s="159" t="s">
        <v>146</v>
      </c>
      <c r="AU873" s="159" t="s">
        <v>151</v>
      </c>
      <c r="AY873" s="18" t="s">
        <v>143</v>
      </c>
      <c r="BE873" s="160">
        <f>IF(N873="základná",J873,0)</f>
        <v>0</v>
      </c>
      <c r="BF873" s="160">
        <f>IF(N873="znížená",J873,0)</f>
        <v>0</v>
      </c>
      <c r="BG873" s="160">
        <f>IF(N873="zákl. prenesená",J873,0)</f>
        <v>0</v>
      </c>
      <c r="BH873" s="160">
        <f>IF(N873="zníž. prenesená",J873,0)</f>
        <v>0</v>
      </c>
      <c r="BI873" s="160">
        <f>IF(N873="nulová",J873,0)</f>
        <v>0</v>
      </c>
      <c r="BJ873" s="18" t="s">
        <v>151</v>
      </c>
      <c r="BK873" s="160">
        <f>ROUND(I873*H873,2)</f>
        <v>0</v>
      </c>
      <c r="BL873" s="18" t="s">
        <v>182</v>
      </c>
      <c r="BM873" s="159" t="s">
        <v>1130</v>
      </c>
    </row>
    <row r="874" spans="1:65" s="13" customFormat="1" x14ac:dyDescent="0.2">
      <c r="B874" s="161"/>
      <c r="D874" s="162" t="s">
        <v>152</v>
      </c>
      <c r="E874" s="163" t="s">
        <v>1</v>
      </c>
      <c r="F874" s="164" t="s">
        <v>1824</v>
      </c>
      <c r="H874" s="165">
        <v>8</v>
      </c>
      <c r="I874" s="166"/>
      <c r="L874" s="161"/>
      <c r="M874" s="167"/>
      <c r="N874" s="168"/>
      <c r="O874" s="168"/>
      <c r="P874" s="168"/>
      <c r="Q874" s="168"/>
      <c r="R874" s="168"/>
      <c r="S874" s="168"/>
      <c r="T874" s="169"/>
      <c r="AT874" s="163" t="s">
        <v>152</v>
      </c>
      <c r="AU874" s="163" t="s">
        <v>151</v>
      </c>
      <c r="AV874" s="13" t="s">
        <v>151</v>
      </c>
      <c r="AW874" s="13" t="s">
        <v>31</v>
      </c>
      <c r="AX874" s="13" t="s">
        <v>75</v>
      </c>
      <c r="AY874" s="163" t="s">
        <v>143</v>
      </c>
    </row>
    <row r="875" spans="1:65" s="14" customFormat="1" x14ac:dyDescent="0.2">
      <c r="B875" s="170"/>
      <c r="D875" s="162" t="s">
        <v>152</v>
      </c>
      <c r="E875" s="171" t="s">
        <v>1</v>
      </c>
      <c r="F875" s="172" t="s">
        <v>154</v>
      </c>
      <c r="H875" s="173">
        <v>8</v>
      </c>
      <c r="I875" s="174"/>
      <c r="L875" s="170"/>
      <c r="M875" s="175"/>
      <c r="N875" s="176"/>
      <c r="O875" s="176"/>
      <c r="P875" s="176"/>
      <c r="Q875" s="176"/>
      <c r="R875" s="176"/>
      <c r="S875" s="176"/>
      <c r="T875" s="177"/>
      <c r="AT875" s="171" t="s">
        <v>152</v>
      </c>
      <c r="AU875" s="171" t="s">
        <v>151</v>
      </c>
      <c r="AV875" s="14" t="s">
        <v>150</v>
      </c>
      <c r="AW875" s="14" t="s">
        <v>31</v>
      </c>
      <c r="AX875" s="14" t="s">
        <v>83</v>
      </c>
      <c r="AY875" s="171" t="s">
        <v>143</v>
      </c>
    </row>
    <row r="876" spans="1:65" s="2" customFormat="1" ht="14.45" customHeight="1" x14ac:dyDescent="0.2">
      <c r="A876" s="33"/>
      <c r="B876" s="146"/>
      <c r="C876" s="147" t="s">
        <v>1161</v>
      </c>
      <c r="D876" s="147" t="s">
        <v>146</v>
      </c>
      <c r="E876" s="148" t="s">
        <v>1114</v>
      </c>
      <c r="F876" s="149" t="s">
        <v>1115</v>
      </c>
      <c r="G876" s="150" t="s">
        <v>178</v>
      </c>
      <c r="H876" s="151">
        <v>8</v>
      </c>
      <c r="I876" s="152"/>
      <c r="J876" s="153">
        <f>ROUND(I876*H876,2)</f>
        <v>0</v>
      </c>
      <c r="K876" s="154"/>
      <c r="L876" s="34"/>
      <c r="M876" s="155" t="s">
        <v>1</v>
      </c>
      <c r="N876" s="156" t="s">
        <v>41</v>
      </c>
      <c r="O876" s="59"/>
      <c r="P876" s="157">
        <f>O876*H876</f>
        <v>0</v>
      </c>
      <c r="Q876" s="157">
        <v>0</v>
      </c>
      <c r="R876" s="157">
        <f>Q876*H876</f>
        <v>0</v>
      </c>
      <c r="S876" s="157">
        <v>0</v>
      </c>
      <c r="T876" s="158">
        <f>S876*H876</f>
        <v>0</v>
      </c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R876" s="159" t="s">
        <v>182</v>
      </c>
      <c r="AT876" s="159" t="s">
        <v>146</v>
      </c>
      <c r="AU876" s="159" t="s">
        <v>151</v>
      </c>
      <c r="AY876" s="18" t="s">
        <v>143</v>
      </c>
      <c r="BE876" s="160">
        <f>IF(N876="základná",J876,0)</f>
        <v>0</v>
      </c>
      <c r="BF876" s="160">
        <f>IF(N876="znížená",J876,0)</f>
        <v>0</v>
      </c>
      <c r="BG876" s="160">
        <f>IF(N876="zákl. prenesená",J876,0)</f>
        <v>0</v>
      </c>
      <c r="BH876" s="160">
        <f>IF(N876="zníž. prenesená",J876,0)</f>
        <v>0</v>
      </c>
      <c r="BI876" s="160">
        <f>IF(N876="nulová",J876,0)</f>
        <v>0</v>
      </c>
      <c r="BJ876" s="18" t="s">
        <v>151</v>
      </c>
      <c r="BK876" s="160">
        <f>ROUND(I876*H876,2)</f>
        <v>0</v>
      </c>
      <c r="BL876" s="18" t="s">
        <v>182</v>
      </c>
      <c r="BM876" s="159" t="s">
        <v>1146</v>
      </c>
    </row>
    <row r="877" spans="1:65" s="13" customFormat="1" x14ac:dyDescent="0.2">
      <c r="B877" s="161"/>
      <c r="D877" s="162" t="s">
        <v>152</v>
      </c>
      <c r="E877" s="163" t="s">
        <v>1</v>
      </c>
      <c r="F877" s="164" t="s">
        <v>1825</v>
      </c>
      <c r="H877" s="165">
        <v>2</v>
      </c>
      <c r="I877" s="166"/>
      <c r="L877" s="161"/>
      <c r="M877" s="167"/>
      <c r="N877" s="168"/>
      <c r="O877" s="168"/>
      <c r="P877" s="168"/>
      <c r="Q877" s="168"/>
      <c r="R877" s="168"/>
      <c r="S877" s="168"/>
      <c r="T877" s="169"/>
      <c r="AT877" s="163" t="s">
        <v>152</v>
      </c>
      <c r="AU877" s="163" t="s">
        <v>151</v>
      </c>
      <c r="AV877" s="13" t="s">
        <v>151</v>
      </c>
      <c r="AW877" s="13" t="s">
        <v>31</v>
      </c>
      <c r="AX877" s="13" t="s">
        <v>75</v>
      </c>
      <c r="AY877" s="163" t="s">
        <v>143</v>
      </c>
    </row>
    <row r="878" spans="1:65" s="13" customFormat="1" x14ac:dyDescent="0.2">
      <c r="B878" s="161"/>
      <c r="D878" s="162" t="s">
        <v>152</v>
      </c>
      <c r="E878" s="163" t="s">
        <v>1</v>
      </c>
      <c r="F878" s="164" t="s">
        <v>1826</v>
      </c>
      <c r="H878" s="165">
        <v>2</v>
      </c>
      <c r="I878" s="166"/>
      <c r="L878" s="161"/>
      <c r="M878" s="167"/>
      <c r="N878" s="168"/>
      <c r="O878" s="168"/>
      <c r="P878" s="168"/>
      <c r="Q878" s="168"/>
      <c r="R878" s="168"/>
      <c r="S878" s="168"/>
      <c r="T878" s="169"/>
      <c r="AT878" s="163" t="s">
        <v>152</v>
      </c>
      <c r="AU878" s="163" t="s">
        <v>151</v>
      </c>
      <c r="AV878" s="13" t="s">
        <v>151</v>
      </c>
      <c r="AW878" s="13" t="s">
        <v>31</v>
      </c>
      <c r="AX878" s="13" t="s">
        <v>75</v>
      </c>
      <c r="AY878" s="163" t="s">
        <v>143</v>
      </c>
    </row>
    <row r="879" spans="1:65" s="13" customFormat="1" x14ac:dyDescent="0.2">
      <c r="B879" s="161"/>
      <c r="D879" s="162" t="s">
        <v>152</v>
      </c>
      <c r="E879" s="163" t="s">
        <v>1</v>
      </c>
      <c r="F879" s="164" t="s">
        <v>1827</v>
      </c>
      <c r="H879" s="165">
        <v>2</v>
      </c>
      <c r="I879" s="166"/>
      <c r="L879" s="161"/>
      <c r="M879" s="167"/>
      <c r="N879" s="168"/>
      <c r="O879" s="168"/>
      <c r="P879" s="168"/>
      <c r="Q879" s="168"/>
      <c r="R879" s="168"/>
      <c r="S879" s="168"/>
      <c r="T879" s="169"/>
      <c r="AT879" s="163" t="s">
        <v>152</v>
      </c>
      <c r="AU879" s="163" t="s">
        <v>151</v>
      </c>
      <c r="AV879" s="13" t="s">
        <v>151</v>
      </c>
      <c r="AW879" s="13" t="s">
        <v>31</v>
      </c>
      <c r="AX879" s="13" t="s">
        <v>75</v>
      </c>
      <c r="AY879" s="163" t="s">
        <v>143</v>
      </c>
    </row>
    <row r="880" spans="1:65" s="13" customFormat="1" x14ac:dyDescent="0.2">
      <c r="B880" s="161"/>
      <c r="D880" s="162" t="s">
        <v>152</v>
      </c>
      <c r="E880" s="163" t="s">
        <v>1</v>
      </c>
      <c r="F880" s="164" t="s">
        <v>1828</v>
      </c>
      <c r="H880" s="165">
        <v>2</v>
      </c>
      <c r="I880" s="166"/>
      <c r="L880" s="161"/>
      <c r="M880" s="167"/>
      <c r="N880" s="168"/>
      <c r="O880" s="168"/>
      <c r="P880" s="168"/>
      <c r="Q880" s="168"/>
      <c r="R880" s="168"/>
      <c r="S880" s="168"/>
      <c r="T880" s="169"/>
      <c r="AT880" s="163" t="s">
        <v>152</v>
      </c>
      <c r="AU880" s="163" t="s">
        <v>151</v>
      </c>
      <c r="AV880" s="13" t="s">
        <v>151</v>
      </c>
      <c r="AW880" s="13" t="s">
        <v>31</v>
      </c>
      <c r="AX880" s="13" t="s">
        <v>75</v>
      </c>
      <c r="AY880" s="163" t="s">
        <v>143</v>
      </c>
    </row>
    <row r="881" spans="1:65" s="14" customFormat="1" x14ac:dyDescent="0.2">
      <c r="B881" s="170"/>
      <c r="D881" s="162" t="s">
        <v>152</v>
      </c>
      <c r="E881" s="171" t="s">
        <v>1</v>
      </c>
      <c r="F881" s="172" t="s">
        <v>154</v>
      </c>
      <c r="H881" s="173">
        <v>8</v>
      </c>
      <c r="I881" s="174"/>
      <c r="L881" s="170"/>
      <c r="M881" s="175"/>
      <c r="N881" s="176"/>
      <c r="O881" s="176"/>
      <c r="P881" s="176"/>
      <c r="Q881" s="176"/>
      <c r="R881" s="176"/>
      <c r="S881" s="176"/>
      <c r="T881" s="177"/>
      <c r="AT881" s="171" t="s">
        <v>152</v>
      </c>
      <c r="AU881" s="171" t="s">
        <v>151</v>
      </c>
      <c r="AV881" s="14" t="s">
        <v>150</v>
      </c>
      <c r="AW881" s="14" t="s">
        <v>31</v>
      </c>
      <c r="AX881" s="14" t="s">
        <v>83</v>
      </c>
      <c r="AY881" s="171" t="s">
        <v>143</v>
      </c>
    </row>
    <row r="882" spans="1:65" s="2" customFormat="1" ht="24.2" customHeight="1" x14ac:dyDescent="0.2">
      <c r="A882" s="33"/>
      <c r="B882" s="146"/>
      <c r="C882" s="147" t="s">
        <v>1165</v>
      </c>
      <c r="D882" s="147" t="s">
        <v>146</v>
      </c>
      <c r="E882" s="148" t="s">
        <v>1119</v>
      </c>
      <c r="F882" s="149" t="s">
        <v>1120</v>
      </c>
      <c r="G882" s="150" t="s">
        <v>454</v>
      </c>
      <c r="H882" s="199"/>
      <c r="I882" s="152"/>
      <c r="J882" s="153">
        <f>ROUND(I882*H882,2)</f>
        <v>0</v>
      </c>
      <c r="K882" s="154"/>
      <c r="L882" s="34"/>
      <c r="M882" s="155" t="s">
        <v>1</v>
      </c>
      <c r="N882" s="156" t="s">
        <v>41</v>
      </c>
      <c r="O882" s="59"/>
      <c r="P882" s="157">
        <f>O882*H882</f>
        <v>0</v>
      </c>
      <c r="Q882" s="157">
        <v>0</v>
      </c>
      <c r="R882" s="157">
        <f>Q882*H882</f>
        <v>0</v>
      </c>
      <c r="S882" s="157">
        <v>0</v>
      </c>
      <c r="T882" s="158">
        <f>S882*H882</f>
        <v>0</v>
      </c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R882" s="159" t="s">
        <v>182</v>
      </c>
      <c r="AT882" s="159" t="s">
        <v>146</v>
      </c>
      <c r="AU882" s="159" t="s">
        <v>151</v>
      </c>
      <c r="AY882" s="18" t="s">
        <v>143</v>
      </c>
      <c r="BE882" s="160">
        <f>IF(N882="základná",J882,0)</f>
        <v>0</v>
      </c>
      <c r="BF882" s="160">
        <f>IF(N882="znížená",J882,0)</f>
        <v>0</v>
      </c>
      <c r="BG882" s="160">
        <f>IF(N882="zákl. prenesená",J882,0)</f>
        <v>0</v>
      </c>
      <c r="BH882" s="160">
        <f>IF(N882="zníž. prenesená",J882,0)</f>
        <v>0</v>
      </c>
      <c r="BI882" s="160">
        <f>IF(N882="nulová",J882,0)</f>
        <v>0</v>
      </c>
      <c r="BJ882" s="18" t="s">
        <v>151</v>
      </c>
      <c r="BK882" s="160">
        <f>ROUND(I882*H882,2)</f>
        <v>0</v>
      </c>
      <c r="BL882" s="18" t="s">
        <v>182</v>
      </c>
      <c r="BM882" s="159" t="s">
        <v>1151</v>
      </c>
    </row>
    <row r="883" spans="1:65" s="12" customFormat="1" ht="22.9" customHeight="1" x14ac:dyDescent="0.2">
      <c r="B883" s="134"/>
      <c r="D883" s="135" t="s">
        <v>74</v>
      </c>
      <c r="E883" s="144" t="s">
        <v>1122</v>
      </c>
      <c r="F883" s="144" t="s">
        <v>1123</v>
      </c>
      <c r="I883" s="137"/>
      <c r="J883" s="145">
        <f>BK883</f>
        <v>0</v>
      </c>
      <c r="L883" s="134"/>
      <c r="M883" s="138"/>
      <c r="N883" s="139"/>
      <c r="O883" s="139"/>
      <c r="P883" s="140">
        <f>SUM(P884:P948)</f>
        <v>0</v>
      </c>
      <c r="Q883" s="139"/>
      <c r="R883" s="140">
        <f>SUM(R884:R948)</f>
        <v>0</v>
      </c>
      <c r="S883" s="139"/>
      <c r="T883" s="141">
        <f>SUM(T884:T948)</f>
        <v>0</v>
      </c>
      <c r="AR883" s="135" t="s">
        <v>151</v>
      </c>
      <c r="AT883" s="142" t="s">
        <v>74</v>
      </c>
      <c r="AU883" s="142" t="s">
        <v>83</v>
      </c>
      <c r="AY883" s="135" t="s">
        <v>143</v>
      </c>
      <c r="BK883" s="143">
        <f>SUM(BK884:BK948)</f>
        <v>0</v>
      </c>
    </row>
    <row r="884" spans="1:65" s="2" customFormat="1" ht="14.45" customHeight="1" x14ac:dyDescent="0.2">
      <c r="A884" s="33"/>
      <c r="B884" s="146"/>
      <c r="C884" s="147" t="s">
        <v>1169</v>
      </c>
      <c r="D884" s="147" t="s">
        <v>146</v>
      </c>
      <c r="E884" s="148" t="s">
        <v>1125</v>
      </c>
      <c r="F884" s="149" t="s">
        <v>1126</v>
      </c>
      <c r="G884" s="150" t="s">
        <v>314</v>
      </c>
      <c r="H884" s="151">
        <v>140</v>
      </c>
      <c r="I884" s="152"/>
      <c r="J884" s="153">
        <f>ROUND(I884*H884,2)</f>
        <v>0</v>
      </c>
      <c r="K884" s="154"/>
      <c r="L884" s="34"/>
      <c r="M884" s="155" t="s">
        <v>1</v>
      </c>
      <c r="N884" s="156" t="s">
        <v>41</v>
      </c>
      <c r="O884" s="59"/>
      <c r="P884" s="157">
        <f>O884*H884</f>
        <v>0</v>
      </c>
      <c r="Q884" s="157">
        <v>0</v>
      </c>
      <c r="R884" s="157">
        <f>Q884*H884</f>
        <v>0</v>
      </c>
      <c r="S884" s="157">
        <v>0</v>
      </c>
      <c r="T884" s="158">
        <f>S884*H884</f>
        <v>0</v>
      </c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R884" s="159" t="s">
        <v>182</v>
      </c>
      <c r="AT884" s="159" t="s">
        <v>146</v>
      </c>
      <c r="AU884" s="159" t="s">
        <v>151</v>
      </c>
      <c r="AY884" s="18" t="s">
        <v>143</v>
      </c>
      <c r="BE884" s="160">
        <f>IF(N884="základná",J884,0)</f>
        <v>0</v>
      </c>
      <c r="BF884" s="160">
        <f>IF(N884="znížená",J884,0)</f>
        <v>0</v>
      </c>
      <c r="BG884" s="160">
        <f>IF(N884="zákl. prenesená",J884,0)</f>
        <v>0</v>
      </c>
      <c r="BH884" s="160">
        <f>IF(N884="zníž. prenesená",J884,0)</f>
        <v>0</v>
      </c>
      <c r="BI884" s="160">
        <f>IF(N884="nulová",J884,0)</f>
        <v>0</v>
      </c>
      <c r="BJ884" s="18" t="s">
        <v>151</v>
      </c>
      <c r="BK884" s="160">
        <f>ROUND(I884*H884,2)</f>
        <v>0</v>
      </c>
      <c r="BL884" s="18" t="s">
        <v>182</v>
      </c>
      <c r="BM884" s="159" t="s">
        <v>1155</v>
      </c>
    </row>
    <row r="885" spans="1:65" s="2" customFormat="1" ht="24.2" customHeight="1" x14ac:dyDescent="0.2">
      <c r="A885" s="33"/>
      <c r="B885" s="146"/>
      <c r="C885" s="147" t="s">
        <v>671</v>
      </c>
      <c r="D885" s="147" t="s">
        <v>146</v>
      </c>
      <c r="E885" s="148" t="s">
        <v>1128</v>
      </c>
      <c r="F885" s="149" t="s">
        <v>1129</v>
      </c>
      <c r="G885" s="150" t="s">
        <v>157</v>
      </c>
      <c r="H885" s="151">
        <v>78.66</v>
      </c>
      <c r="I885" s="152"/>
      <c r="J885" s="153">
        <f>ROUND(I885*H885,2)</f>
        <v>0</v>
      </c>
      <c r="K885" s="154"/>
      <c r="L885" s="34"/>
      <c r="M885" s="155" t="s">
        <v>1</v>
      </c>
      <c r="N885" s="156" t="s">
        <v>41</v>
      </c>
      <c r="O885" s="59"/>
      <c r="P885" s="157">
        <f>O885*H885</f>
        <v>0</v>
      </c>
      <c r="Q885" s="157">
        <v>0</v>
      </c>
      <c r="R885" s="157">
        <f>Q885*H885</f>
        <v>0</v>
      </c>
      <c r="S885" s="157">
        <v>0</v>
      </c>
      <c r="T885" s="158">
        <f>S885*H885</f>
        <v>0</v>
      </c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R885" s="159" t="s">
        <v>182</v>
      </c>
      <c r="AT885" s="159" t="s">
        <v>146</v>
      </c>
      <c r="AU885" s="159" t="s">
        <v>151</v>
      </c>
      <c r="AY885" s="18" t="s">
        <v>143</v>
      </c>
      <c r="BE885" s="160">
        <f>IF(N885="základná",J885,0)</f>
        <v>0</v>
      </c>
      <c r="BF885" s="160">
        <f>IF(N885="znížená",J885,0)</f>
        <v>0</v>
      </c>
      <c r="BG885" s="160">
        <f>IF(N885="zákl. prenesená",J885,0)</f>
        <v>0</v>
      </c>
      <c r="BH885" s="160">
        <f>IF(N885="zníž. prenesená",J885,0)</f>
        <v>0</v>
      </c>
      <c r="BI885" s="160">
        <f>IF(N885="nulová",J885,0)</f>
        <v>0</v>
      </c>
      <c r="BJ885" s="18" t="s">
        <v>151</v>
      </c>
      <c r="BK885" s="160">
        <f>ROUND(I885*H885,2)</f>
        <v>0</v>
      </c>
      <c r="BL885" s="18" t="s">
        <v>182</v>
      </c>
      <c r="BM885" s="159" t="s">
        <v>1159</v>
      </c>
    </row>
    <row r="886" spans="1:65" s="13" customFormat="1" x14ac:dyDescent="0.2">
      <c r="B886" s="161"/>
      <c r="D886" s="162" t="s">
        <v>152</v>
      </c>
      <c r="E886" s="163" t="s">
        <v>1</v>
      </c>
      <c r="F886" s="164" t="s">
        <v>1829</v>
      </c>
      <c r="H886" s="165">
        <v>15.21</v>
      </c>
      <c r="I886" s="166"/>
      <c r="L886" s="161"/>
      <c r="M886" s="167"/>
      <c r="N886" s="168"/>
      <c r="O886" s="168"/>
      <c r="P886" s="168"/>
      <c r="Q886" s="168"/>
      <c r="R886" s="168"/>
      <c r="S886" s="168"/>
      <c r="T886" s="169"/>
      <c r="AT886" s="163" t="s">
        <v>152</v>
      </c>
      <c r="AU886" s="163" t="s">
        <v>151</v>
      </c>
      <c r="AV886" s="13" t="s">
        <v>151</v>
      </c>
      <c r="AW886" s="13" t="s">
        <v>31</v>
      </c>
      <c r="AX886" s="13" t="s">
        <v>75</v>
      </c>
      <c r="AY886" s="163" t="s">
        <v>143</v>
      </c>
    </row>
    <row r="887" spans="1:65" s="13" customFormat="1" x14ac:dyDescent="0.2">
      <c r="B887" s="161"/>
      <c r="D887" s="162" t="s">
        <v>152</v>
      </c>
      <c r="E887" s="163" t="s">
        <v>1</v>
      </c>
      <c r="F887" s="164" t="s">
        <v>1830</v>
      </c>
      <c r="H887" s="165">
        <v>15</v>
      </c>
      <c r="I887" s="166"/>
      <c r="L887" s="161"/>
      <c r="M887" s="167"/>
      <c r="N887" s="168"/>
      <c r="O887" s="168"/>
      <c r="P887" s="168"/>
      <c r="Q887" s="168"/>
      <c r="R887" s="168"/>
      <c r="S887" s="168"/>
      <c r="T887" s="169"/>
      <c r="AT887" s="163" t="s">
        <v>152</v>
      </c>
      <c r="AU887" s="163" t="s">
        <v>151</v>
      </c>
      <c r="AV887" s="13" t="s">
        <v>151</v>
      </c>
      <c r="AW887" s="13" t="s">
        <v>31</v>
      </c>
      <c r="AX887" s="13" t="s">
        <v>75</v>
      </c>
      <c r="AY887" s="163" t="s">
        <v>143</v>
      </c>
    </row>
    <row r="888" spans="1:65" s="13" customFormat="1" x14ac:dyDescent="0.2">
      <c r="B888" s="161"/>
      <c r="D888" s="162" t="s">
        <v>152</v>
      </c>
      <c r="E888" s="163" t="s">
        <v>1</v>
      </c>
      <c r="F888" s="164" t="s">
        <v>1831</v>
      </c>
      <c r="H888" s="165">
        <v>14.71</v>
      </c>
      <c r="I888" s="166"/>
      <c r="L888" s="161"/>
      <c r="M888" s="167"/>
      <c r="N888" s="168"/>
      <c r="O888" s="168"/>
      <c r="P888" s="168"/>
      <c r="Q888" s="168"/>
      <c r="R888" s="168"/>
      <c r="S888" s="168"/>
      <c r="T888" s="169"/>
      <c r="AT888" s="163" t="s">
        <v>152</v>
      </c>
      <c r="AU888" s="163" t="s">
        <v>151</v>
      </c>
      <c r="AV888" s="13" t="s">
        <v>151</v>
      </c>
      <c r="AW888" s="13" t="s">
        <v>31</v>
      </c>
      <c r="AX888" s="13" t="s">
        <v>75</v>
      </c>
      <c r="AY888" s="163" t="s">
        <v>143</v>
      </c>
    </row>
    <row r="889" spans="1:65" s="13" customFormat="1" x14ac:dyDescent="0.2">
      <c r="B889" s="161"/>
      <c r="D889" s="162" t="s">
        <v>152</v>
      </c>
      <c r="E889" s="163" t="s">
        <v>1</v>
      </c>
      <c r="F889" s="164" t="s">
        <v>1832</v>
      </c>
      <c r="H889" s="165">
        <v>18.57</v>
      </c>
      <c r="I889" s="166"/>
      <c r="L889" s="161"/>
      <c r="M889" s="167"/>
      <c r="N889" s="168"/>
      <c r="O889" s="168"/>
      <c r="P889" s="168"/>
      <c r="Q889" s="168"/>
      <c r="R889" s="168"/>
      <c r="S889" s="168"/>
      <c r="T889" s="169"/>
      <c r="AT889" s="163" t="s">
        <v>152</v>
      </c>
      <c r="AU889" s="163" t="s">
        <v>151</v>
      </c>
      <c r="AV889" s="13" t="s">
        <v>151</v>
      </c>
      <c r="AW889" s="13" t="s">
        <v>31</v>
      </c>
      <c r="AX889" s="13" t="s">
        <v>75</v>
      </c>
      <c r="AY889" s="163" t="s">
        <v>143</v>
      </c>
    </row>
    <row r="890" spans="1:65" s="15" customFormat="1" x14ac:dyDescent="0.2">
      <c r="B890" s="189"/>
      <c r="D890" s="162" t="s">
        <v>152</v>
      </c>
      <c r="E890" s="190" t="s">
        <v>1</v>
      </c>
      <c r="F890" s="191" t="s">
        <v>1833</v>
      </c>
      <c r="H890" s="192">
        <v>63.49</v>
      </c>
      <c r="I890" s="193"/>
      <c r="L890" s="189"/>
      <c r="M890" s="194"/>
      <c r="N890" s="195"/>
      <c r="O890" s="195"/>
      <c r="P890" s="195"/>
      <c r="Q890" s="195"/>
      <c r="R890" s="195"/>
      <c r="S890" s="195"/>
      <c r="T890" s="196"/>
      <c r="AT890" s="190" t="s">
        <v>152</v>
      </c>
      <c r="AU890" s="190" t="s">
        <v>151</v>
      </c>
      <c r="AV890" s="15" t="s">
        <v>144</v>
      </c>
      <c r="AW890" s="15" t="s">
        <v>31</v>
      </c>
      <c r="AX890" s="15" t="s">
        <v>75</v>
      </c>
      <c r="AY890" s="190" t="s">
        <v>143</v>
      </c>
    </row>
    <row r="891" spans="1:65" s="13" customFormat="1" x14ac:dyDescent="0.2">
      <c r="B891" s="161"/>
      <c r="D891" s="162" t="s">
        <v>152</v>
      </c>
      <c r="E891" s="163" t="s">
        <v>1</v>
      </c>
      <c r="F891" s="164" t="s">
        <v>1834</v>
      </c>
      <c r="H891" s="165">
        <v>3.13</v>
      </c>
      <c r="I891" s="166"/>
      <c r="L891" s="161"/>
      <c r="M891" s="167"/>
      <c r="N891" s="168"/>
      <c r="O891" s="168"/>
      <c r="P891" s="168"/>
      <c r="Q891" s="168"/>
      <c r="R891" s="168"/>
      <c r="S891" s="168"/>
      <c r="T891" s="169"/>
      <c r="AT891" s="163" t="s">
        <v>152</v>
      </c>
      <c r="AU891" s="163" t="s">
        <v>151</v>
      </c>
      <c r="AV891" s="13" t="s">
        <v>151</v>
      </c>
      <c r="AW891" s="13" t="s">
        <v>31</v>
      </c>
      <c r="AX891" s="13" t="s">
        <v>75</v>
      </c>
      <c r="AY891" s="163" t="s">
        <v>143</v>
      </c>
    </row>
    <row r="892" spans="1:65" s="13" customFormat="1" x14ac:dyDescent="0.2">
      <c r="B892" s="161"/>
      <c r="D892" s="162" t="s">
        <v>152</v>
      </c>
      <c r="E892" s="163" t="s">
        <v>1</v>
      </c>
      <c r="F892" s="164" t="s">
        <v>1835</v>
      </c>
      <c r="H892" s="165">
        <v>3.6</v>
      </c>
      <c r="I892" s="166"/>
      <c r="L892" s="161"/>
      <c r="M892" s="167"/>
      <c r="N892" s="168"/>
      <c r="O892" s="168"/>
      <c r="P892" s="168"/>
      <c r="Q892" s="168"/>
      <c r="R892" s="168"/>
      <c r="S892" s="168"/>
      <c r="T892" s="169"/>
      <c r="AT892" s="163" t="s">
        <v>152</v>
      </c>
      <c r="AU892" s="163" t="s">
        <v>151</v>
      </c>
      <c r="AV892" s="13" t="s">
        <v>151</v>
      </c>
      <c r="AW892" s="13" t="s">
        <v>31</v>
      </c>
      <c r="AX892" s="13" t="s">
        <v>75</v>
      </c>
      <c r="AY892" s="163" t="s">
        <v>143</v>
      </c>
    </row>
    <row r="893" spans="1:65" s="13" customFormat="1" x14ac:dyDescent="0.2">
      <c r="B893" s="161"/>
      <c r="D893" s="162" t="s">
        <v>152</v>
      </c>
      <c r="E893" s="163" t="s">
        <v>1</v>
      </c>
      <c r="F893" s="164" t="s">
        <v>1836</v>
      </c>
      <c r="H893" s="165">
        <v>4.59</v>
      </c>
      <c r="I893" s="166"/>
      <c r="L893" s="161"/>
      <c r="M893" s="167"/>
      <c r="N893" s="168"/>
      <c r="O893" s="168"/>
      <c r="P893" s="168"/>
      <c r="Q893" s="168"/>
      <c r="R893" s="168"/>
      <c r="S893" s="168"/>
      <c r="T893" s="169"/>
      <c r="AT893" s="163" t="s">
        <v>152</v>
      </c>
      <c r="AU893" s="163" t="s">
        <v>151</v>
      </c>
      <c r="AV893" s="13" t="s">
        <v>151</v>
      </c>
      <c r="AW893" s="13" t="s">
        <v>31</v>
      </c>
      <c r="AX893" s="13" t="s">
        <v>75</v>
      </c>
      <c r="AY893" s="163" t="s">
        <v>143</v>
      </c>
    </row>
    <row r="894" spans="1:65" s="13" customFormat="1" x14ac:dyDescent="0.2">
      <c r="B894" s="161"/>
      <c r="D894" s="162" t="s">
        <v>152</v>
      </c>
      <c r="E894" s="163" t="s">
        <v>1</v>
      </c>
      <c r="F894" s="164" t="s">
        <v>1837</v>
      </c>
      <c r="H894" s="165">
        <v>3.85</v>
      </c>
      <c r="I894" s="166"/>
      <c r="L894" s="161"/>
      <c r="M894" s="167"/>
      <c r="N894" s="168"/>
      <c r="O894" s="168"/>
      <c r="P894" s="168"/>
      <c r="Q894" s="168"/>
      <c r="R894" s="168"/>
      <c r="S894" s="168"/>
      <c r="T894" s="169"/>
      <c r="AT894" s="163" t="s">
        <v>152</v>
      </c>
      <c r="AU894" s="163" t="s">
        <v>151</v>
      </c>
      <c r="AV894" s="13" t="s">
        <v>151</v>
      </c>
      <c r="AW894" s="13" t="s">
        <v>31</v>
      </c>
      <c r="AX894" s="13" t="s">
        <v>75</v>
      </c>
      <c r="AY894" s="163" t="s">
        <v>143</v>
      </c>
    </row>
    <row r="895" spans="1:65" s="15" customFormat="1" x14ac:dyDescent="0.2">
      <c r="B895" s="189"/>
      <c r="D895" s="162" t="s">
        <v>152</v>
      </c>
      <c r="E895" s="190" t="s">
        <v>1</v>
      </c>
      <c r="F895" s="191" t="s">
        <v>1132</v>
      </c>
      <c r="H895" s="192">
        <v>15.17</v>
      </c>
      <c r="I895" s="193"/>
      <c r="L895" s="189"/>
      <c r="M895" s="194"/>
      <c r="N895" s="195"/>
      <c r="O895" s="195"/>
      <c r="P895" s="195"/>
      <c r="Q895" s="195"/>
      <c r="R895" s="195"/>
      <c r="S895" s="195"/>
      <c r="T895" s="196"/>
      <c r="AT895" s="190" t="s">
        <v>152</v>
      </c>
      <c r="AU895" s="190" t="s">
        <v>151</v>
      </c>
      <c r="AV895" s="15" t="s">
        <v>144</v>
      </c>
      <c r="AW895" s="15" t="s">
        <v>31</v>
      </c>
      <c r="AX895" s="15" t="s">
        <v>75</v>
      </c>
      <c r="AY895" s="190" t="s">
        <v>143</v>
      </c>
    </row>
    <row r="896" spans="1:65" s="14" customFormat="1" x14ac:dyDescent="0.2">
      <c r="B896" s="170"/>
      <c r="D896" s="162" t="s">
        <v>152</v>
      </c>
      <c r="E896" s="171" t="s">
        <v>1</v>
      </c>
      <c r="F896" s="172" t="s">
        <v>154</v>
      </c>
      <c r="H896" s="173">
        <v>78.66</v>
      </c>
      <c r="I896" s="174"/>
      <c r="L896" s="170"/>
      <c r="M896" s="175"/>
      <c r="N896" s="176"/>
      <c r="O896" s="176"/>
      <c r="P896" s="176"/>
      <c r="Q896" s="176"/>
      <c r="R896" s="176"/>
      <c r="S896" s="176"/>
      <c r="T896" s="177"/>
      <c r="AT896" s="171" t="s">
        <v>152</v>
      </c>
      <c r="AU896" s="171" t="s">
        <v>151</v>
      </c>
      <c r="AV896" s="14" t="s">
        <v>150</v>
      </c>
      <c r="AW896" s="14" t="s">
        <v>31</v>
      </c>
      <c r="AX896" s="14" t="s">
        <v>83</v>
      </c>
      <c r="AY896" s="171" t="s">
        <v>143</v>
      </c>
    </row>
    <row r="897" spans="1:65" s="2" customFormat="1" ht="24.2" customHeight="1" x14ac:dyDescent="0.2">
      <c r="A897" s="33"/>
      <c r="B897" s="146"/>
      <c r="C897" s="147" t="s">
        <v>1178</v>
      </c>
      <c r="D897" s="147" t="s">
        <v>146</v>
      </c>
      <c r="E897" s="148" t="s">
        <v>1144</v>
      </c>
      <c r="F897" s="149" t="s">
        <v>1145</v>
      </c>
      <c r="G897" s="150" t="s">
        <v>157</v>
      </c>
      <c r="H897" s="151">
        <v>137.82</v>
      </c>
      <c r="I897" s="152"/>
      <c r="J897" s="153">
        <f>ROUND(I897*H897,2)</f>
        <v>0</v>
      </c>
      <c r="K897" s="154"/>
      <c r="L897" s="34"/>
      <c r="M897" s="155" t="s">
        <v>1</v>
      </c>
      <c r="N897" s="156" t="s">
        <v>41</v>
      </c>
      <c r="O897" s="59"/>
      <c r="P897" s="157">
        <f>O897*H897</f>
        <v>0</v>
      </c>
      <c r="Q897" s="157">
        <v>0</v>
      </c>
      <c r="R897" s="157">
        <f>Q897*H897</f>
        <v>0</v>
      </c>
      <c r="S897" s="157">
        <v>0</v>
      </c>
      <c r="T897" s="158">
        <f>S897*H897</f>
        <v>0</v>
      </c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R897" s="159" t="s">
        <v>182</v>
      </c>
      <c r="AT897" s="159" t="s">
        <v>146</v>
      </c>
      <c r="AU897" s="159" t="s">
        <v>151</v>
      </c>
      <c r="AY897" s="18" t="s">
        <v>143</v>
      </c>
      <c r="BE897" s="160">
        <f>IF(N897="základná",J897,0)</f>
        <v>0</v>
      </c>
      <c r="BF897" s="160">
        <f>IF(N897="znížená",J897,0)</f>
        <v>0</v>
      </c>
      <c r="BG897" s="160">
        <f>IF(N897="zákl. prenesená",J897,0)</f>
        <v>0</v>
      </c>
      <c r="BH897" s="160">
        <f>IF(N897="zníž. prenesená",J897,0)</f>
        <v>0</v>
      </c>
      <c r="BI897" s="160">
        <f>IF(N897="nulová",J897,0)</f>
        <v>0</v>
      </c>
      <c r="BJ897" s="18" t="s">
        <v>151</v>
      </c>
      <c r="BK897" s="160">
        <f>ROUND(I897*H897,2)</f>
        <v>0</v>
      </c>
      <c r="BL897" s="18" t="s">
        <v>182</v>
      </c>
      <c r="BM897" s="159" t="s">
        <v>1164</v>
      </c>
    </row>
    <row r="898" spans="1:65" s="13" customFormat="1" x14ac:dyDescent="0.2">
      <c r="B898" s="161"/>
      <c r="D898" s="162" t="s">
        <v>152</v>
      </c>
      <c r="E898" s="163" t="s">
        <v>1</v>
      </c>
      <c r="F898" s="164" t="s">
        <v>1838</v>
      </c>
      <c r="H898" s="165">
        <v>40.299999999999997</v>
      </c>
      <c r="I898" s="166"/>
      <c r="L898" s="161"/>
      <c r="M898" s="167"/>
      <c r="N898" s="168"/>
      <c r="O898" s="168"/>
      <c r="P898" s="168"/>
      <c r="Q898" s="168"/>
      <c r="R898" s="168"/>
      <c r="S898" s="168"/>
      <c r="T898" s="169"/>
      <c r="AT898" s="163" t="s">
        <v>152</v>
      </c>
      <c r="AU898" s="163" t="s">
        <v>151</v>
      </c>
      <c r="AV898" s="13" t="s">
        <v>151</v>
      </c>
      <c r="AW898" s="13" t="s">
        <v>31</v>
      </c>
      <c r="AX898" s="13" t="s">
        <v>75</v>
      </c>
      <c r="AY898" s="163" t="s">
        <v>143</v>
      </c>
    </row>
    <row r="899" spans="1:65" s="13" customFormat="1" x14ac:dyDescent="0.2">
      <c r="B899" s="161"/>
      <c r="D899" s="162" t="s">
        <v>152</v>
      </c>
      <c r="E899" s="163" t="s">
        <v>1</v>
      </c>
      <c r="F899" s="164" t="s">
        <v>1839</v>
      </c>
      <c r="H899" s="165">
        <v>41.06</v>
      </c>
      <c r="I899" s="166"/>
      <c r="L899" s="161"/>
      <c r="M899" s="167"/>
      <c r="N899" s="168"/>
      <c r="O899" s="168"/>
      <c r="P899" s="168"/>
      <c r="Q899" s="168"/>
      <c r="R899" s="168"/>
      <c r="S899" s="168"/>
      <c r="T899" s="169"/>
      <c r="AT899" s="163" t="s">
        <v>152</v>
      </c>
      <c r="AU899" s="163" t="s">
        <v>151</v>
      </c>
      <c r="AV899" s="13" t="s">
        <v>151</v>
      </c>
      <c r="AW899" s="13" t="s">
        <v>31</v>
      </c>
      <c r="AX899" s="13" t="s">
        <v>75</v>
      </c>
      <c r="AY899" s="163" t="s">
        <v>143</v>
      </c>
    </row>
    <row r="900" spans="1:65" s="13" customFormat="1" x14ac:dyDescent="0.2">
      <c r="B900" s="161"/>
      <c r="D900" s="162" t="s">
        <v>152</v>
      </c>
      <c r="E900" s="163" t="s">
        <v>1</v>
      </c>
      <c r="F900" s="164" t="s">
        <v>1840</v>
      </c>
      <c r="H900" s="165">
        <v>35.4</v>
      </c>
      <c r="I900" s="166"/>
      <c r="L900" s="161"/>
      <c r="M900" s="167"/>
      <c r="N900" s="168"/>
      <c r="O900" s="168"/>
      <c r="P900" s="168"/>
      <c r="Q900" s="168"/>
      <c r="R900" s="168"/>
      <c r="S900" s="168"/>
      <c r="T900" s="169"/>
      <c r="AT900" s="163" t="s">
        <v>152</v>
      </c>
      <c r="AU900" s="163" t="s">
        <v>151</v>
      </c>
      <c r="AV900" s="13" t="s">
        <v>151</v>
      </c>
      <c r="AW900" s="13" t="s">
        <v>31</v>
      </c>
      <c r="AX900" s="13" t="s">
        <v>75</v>
      </c>
      <c r="AY900" s="163" t="s">
        <v>143</v>
      </c>
    </row>
    <row r="901" spans="1:65" s="13" customFormat="1" x14ac:dyDescent="0.2">
      <c r="B901" s="161"/>
      <c r="D901" s="162" t="s">
        <v>152</v>
      </c>
      <c r="E901" s="163" t="s">
        <v>1</v>
      </c>
      <c r="F901" s="164" t="s">
        <v>1841</v>
      </c>
      <c r="H901" s="165">
        <v>21.06</v>
      </c>
      <c r="I901" s="166"/>
      <c r="L901" s="161"/>
      <c r="M901" s="167"/>
      <c r="N901" s="168"/>
      <c r="O901" s="168"/>
      <c r="P901" s="168"/>
      <c r="Q901" s="168"/>
      <c r="R901" s="168"/>
      <c r="S901" s="168"/>
      <c r="T901" s="169"/>
      <c r="AT901" s="163" t="s">
        <v>152</v>
      </c>
      <c r="AU901" s="163" t="s">
        <v>151</v>
      </c>
      <c r="AV901" s="13" t="s">
        <v>151</v>
      </c>
      <c r="AW901" s="13" t="s">
        <v>31</v>
      </c>
      <c r="AX901" s="13" t="s">
        <v>75</v>
      </c>
      <c r="AY901" s="163" t="s">
        <v>143</v>
      </c>
    </row>
    <row r="902" spans="1:65" s="14" customFormat="1" x14ac:dyDescent="0.2">
      <c r="B902" s="170"/>
      <c r="D902" s="162" t="s">
        <v>152</v>
      </c>
      <c r="E902" s="171" t="s">
        <v>1</v>
      </c>
      <c r="F902" s="172" t="s">
        <v>154</v>
      </c>
      <c r="H902" s="173">
        <v>137.82</v>
      </c>
      <c r="I902" s="174"/>
      <c r="L902" s="170"/>
      <c r="M902" s="175"/>
      <c r="N902" s="176"/>
      <c r="O902" s="176"/>
      <c r="P902" s="176"/>
      <c r="Q902" s="176"/>
      <c r="R902" s="176"/>
      <c r="S902" s="176"/>
      <c r="T902" s="177"/>
      <c r="AT902" s="171" t="s">
        <v>152</v>
      </c>
      <c r="AU902" s="171" t="s">
        <v>151</v>
      </c>
      <c r="AV902" s="14" t="s">
        <v>150</v>
      </c>
      <c r="AW902" s="14" t="s">
        <v>31</v>
      </c>
      <c r="AX902" s="14" t="s">
        <v>83</v>
      </c>
      <c r="AY902" s="171" t="s">
        <v>143</v>
      </c>
    </row>
    <row r="903" spans="1:65" s="2" customFormat="1" ht="24.2" customHeight="1" x14ac:dyDescent="0.2">
      <c r="A903" s="33"/>
      <c r="B903" s="146"/>
      <c r="C903" s="147" t="s">
        <v>1186</v>
      </c>
      <c r="D903" s="147" t="s">
        <v>146</v>
      </c>
      <c r="E903" s="148" t="s">
        <v>1149</v>
      </c>
      <c r="F903" s="149" t="s">
        <v>1150</v>
      </c>
      <c r="G903" s="150" t="s">
        <v>157</v>
      </c>
      <c r="H903" s="151">
        <v>78.66</v>
      </c>
      <c r="I903" s="152"/>
      <c r="J903" s="153">
        <f>ROUND(I903*H903,2)</f>
        <v>0</v>
      </c>
      <c r="K903" s="154"/>
      <c r="L903" s="34"/>
      <c r="M903" s="155" t="s">
        <v>1</v>
      </c>
      <c r="N903" s="156" t="s">
        <v>41</v>
      </c>
      <c r="O903" s="59"/>
      <c r="P903" s="157">
        <f>O903*H903</f>
        <v>0</v>
      </c>
      <c r="Q903" s="157">
        <v>0</v>
      </c>
      <c r="R903" s="157">
        <f>Q903*H903</f>
        <v>0</v>
      </c>
      <c r="S903" s="157">
        <v>0</v>
      </c>
      <c r="T903" s="158">
        <f>S903*H903</f>
        <v>0</v>
      </c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R903" s="159" t="s">
        <v>182</v>
      </c>
      <c r="AT903" s="159" t="s">
        <v>146</v>
      </c>
      <c r="AU903" s="159" t="s">
        <v>151</v>
      </c>
      <c r="AY903" s="18" t="s">
        <v>143</v>
      </c>
      <c r="BE903" s="160">
        <f>IF(N903="základná",J903,0)</f>
        <v>0</v>
      </c>
      <c r="BF903" s="160">
        <f>IF(N903="znížená",J903,0)</f>
        <v>0</v>
      </c>
      <c r="BG903" s="160">
        <f>IF(N903="zákl. prenesená",J903,0)</f>
        <v>0</v>
      </c>
      <c r="BH903" s="160">
        <f>IF(N903="zníž. prenesená",J903,0)</f>
        <v>0</v>
      </c>
      <c r="BI903" s="160">
        <f>IF(N903="nulová",J903,0)</f>
        <v>0</v>
      </c>
      <c r="BJ903" s="18" t="s">
        <v>151</v>
      </c>
      <c r="BK903" s="160">
        <f>ROUND(I903*H903,2)</f>
        <v>0</v>
      </c>
      <c r="BL903" s="18" t="s">
        <v>182</v>
      </c>
      <c r="BM903" s="159" t="s">
        <v>1168</v>
      </c>
    </row>
    <row r="904" spans="1:65" s="13" customFormat="1" x14ac:dyDescent="0.2">
      <c r="B904" s="161"/>
      <c r="D904" s="162" t="s">
        <v>152</v>
      </c>
      <c r="E904" s="163" t="s">
        <v>1</v>
      </c>
      <c r="F904" s="164" t="s">
        <v>1829</v>
      </c>
      <c r="H904" s="165">
        <v>15.21</v>
      </c>
      <c r="I904" s="166"/>
      <c r="L904" s="161"/>
      <c r="M904" s="167"/>
      <c r="N904" s="168"/>
      <c r="O904" s="168"/>
      <c r="P904" s="168"/>
      <c r="Q904" s="168"/>
      <c r="R904" s="168"/>
      <c r="S904" s="168"/>
      <c r="T904" s="169"/>
      <c r="AT904" s="163" t="s">
        <v>152</v>
      </c>
      <c r="AU904" s="163" t="s">
        <v>151</v>
      </c>
      <c r="AV904" s="13" t="s">
        <v>151</v>
      </c>
      <c r="AW904" s="13" t="s">
        <v>31</v>
      </c>
      <c r="AX904" s="13" t="s">
        <v>75</v>
      </c>
      <c r="AY904" s="163" t="s">
        <v>143</v>
      </c>
    </row>
    <row r="905" spans="1:65" s="13" customFormat="1" x14ac:dyDescent="0.2">
      <c r="B905" s="161"/>
      <c r="D905" s="162" t="s">
        <v>152</v>
      </c>
      <c r="E905" s="163" t="s">
        <v>1</v>
      </c>
      <c r="F905" s="164" t="s">
        <v>1830</v>
      </c>
      <c r="H905" s="165">
        <v>15</v>
      </c>
      <c r="I905" s="166"/>
      <c r="L905" s="161"/>
      <c r="M905" s="167"/>
      <c r="N905" s="168"/>
      <c r="O905" s="168"/>
      <c r="P905" s="168"/>
      <c r="Q905" s="168"/>
      <c r="R905" s="168"/>
      <c r="S905" s="168"/>
      <c r="T905" s="169"/>
      <c r="AT905" s="163" t="s">
        <v>152</v>
      </c>
      <c r="AU905" s="163" t="s">
        <v>151</v>
      </c>
      <c r="AV905" s="13" t="s">
        <v>151</v>
      </c>
      <c r="AW905" s="13" t="s">
        <v>31</v>
      </c>
      <c r="AX905" s="13" t="s">
        <v>75</v>
      </c>
      <c r="AY905" s="163" t="s">
        <v>143</v>
      </c>
    </row>
    <row r="906" spans="1:65" s="13" customFormat="1" x14ac:dyDescent="0.2">
      <c r="B906" s="161"/>
      <c r="D906" s="162" t="s">
        <v>152</v>
      </c>
      <c r="E906" s="163" t="s">
        <v>1</v>
      </c>
      <c r="F906" s="164" t="s">
        <v>1831</v>
      </c>
      <c r="H906" s="165">
        <v>14.71</v>
      </c>
      <c r="I906" s="166"/>
      <c r="L906" s="161"/>
      <c r="M906" s="167"/>
      <c r="N906" s="168"/>
      <c r="O906" s="168"/>
      <c r="P906" s="168"/>
      <c r="Q906" s="168"/>
      <c r="R906" s="168"/>
      <c r="S906" s="168"/>
      <c r="T906" s="169"/>
      <c r="AT906" s="163" t="s">
        <v>152</v>
      </c>
      <c r="AU906" s="163" t="s">
        <v>151</v>
      </c>
      <c r="AV906" s="13" t="s">
        <v>151</v>
      </c>
      <c r="AW906" s="13" t="s">
        <v>31</v>
      </c>
      <c r="AX906" s="13" t="s">
        <v>75</v>
      </c>
      <c r="AY906" s="163" t="s">
        <v>143</v>
      </c>
    </row>
    <row r="907" spans="1:65" s="13" customFormat="1" x14ac:dyDescent="0.2">
      <c r="B907" s="161"/>
      <c r="D907" s="162" t="s">
        <v>152</v>
      </c>
      <c r="E907" s="163" t="s">
        <v>1</v>
      </c>
      <c r="F907" s="164" t="s">
        <v>1832</v>
      </c>
      <c r="H907" s="165">
        <v>18.57</v>
      </c>
      <c r="I907" s="166"/>
      <c r="L907" s="161"/>
      <c r="M907" s="167"/>
      <c r="N907" s="168"/>
      <c r="O907" s="168"/>
      <c r="P907" s="168"/>
      <c r="Q907" s="168"/>
      <c r="R907" s="168"/>
      <c r="S907" s="168"/>
      <c r="T907" s="169"/>
      <c r="AT907" s="163" t="s">
        <v>152</v>
      </c>
      <c r="AU907" s="163" t="s">
        <v>151</v>
      </c>
      <c r="AV907" s="13" t="s">
        <v>151</v>
      </c>
      <c r="AW907" s="13" t="s">
        <v>31</v>
      </c>
      <c r="AX907" s="13" t="s">
        <v>75</v>
      </c>
      <c r="AY907" s="163" t="s">
        <v>143</v>
      </c>
    </row>
    <row r="908" spans="1:65" s="15" customFormat="1" x14ac:dyDescent="0.2">
      <c r="B908" s="189"/>
      <c r="D908" s="162" t="s">
        <v>152</v>
      </c>
      <c r="E908" s="190" t="s">
        <v>1</v>
      </c>
      <c r="F908" s="191" t="s">
        <v>1833</v>
      </c>
      <c r="H908" s="192">
        <v>63.49</v>
      </c>
      <c r="I908" s="193"/>
      <c r="L908" s="189"/>
      <c r="M908" s="194"/>
      <c r="N908" s="195"/>
      <c r="O908" s="195"/>
      <c r="P908" s="195"/>
      <c r="Q908" s="195"/>
      <c r="R908" s="195"/>
      <c r="S908" s="195"/>
      <c r="T908" s="196"/>
      <c r="AT908" s="190" t="s">
        <v>152</v>
      </c>
      <c r="AU908" s="190" t="s">
        <v>151</v>
      </c>
      <c r="AV908" s="15" t="s">
        <v>144</v>
      </c>
      <c r="AW908" s="15" t="s">
        <v>31</v>
      </c>
      <c r="AX908" s="15" t="s">
        <v>75</v>
      </c>
      <c r="AY908" s="190" t="s">
        <v>143</v>
      </c>
    </row>
    <row r="909" spans="1:65" s="13" customFormat="1" x14ac:dyDescent="0.2">
      <c r="B909" s="161"/>
      <c r="D909" s="162" t="s">
        <v>152</v>
      </c>
      <c r="E909" s="163" t="s">
        <v>1</v>
      </c>
      <c r="F909" s="164" t="s">
        <v>1834</v>
      </c>
      <c r="H909" s="165">
        <v>3.13</v>
      </c>
      <c r="I909" s="166"/>
      <c r="L909" s="161"/>
      <c r="M909" s="167"/>
      <c r="N909" s="168"/>
      <c r="O909" s="168"/>
      <c r="P909" s="168"/>
      <c r="Q909" s="168"/>
      <c r="R909" s="168"/>
      <c r="S909" s="168"/>
      <c r="T909" s="169"/>
      <c r="AT909" s="163" t="s">
        <v>152</v>
      </c>
      <c r="AU909" s="163" t="s">
        <v>151</v>
      </c>
      <c r="AV909" s="13" t="s">
        <v>151</v>
      </c>
      <c r="AW909" s="13" t="s">
        <v>31</v>
      </c>
      <c r="AX909" s="13" t="s">
        <v>75</v>
      </c>
      <c r="AY909" s="163" t="s">
        <v>143</v>
      </c>
    </row>
    <row r="910" spans="1:65" s="13" customFormat="1" x14ac:dyDescent="0.2">
      <c r="B910" s="161"/>
      <c r="D910" s="162" t="s">
        <v>152</v>
      </c>
      <c r="E910" s="163" t="s">
        <v>1</v>
      </c>
      <c r="F910" s="164" t="s">
        <v>1835</v>
      </c>
      <c r="H910" s="165">
        <v>3.6</v>
      </c>
      <c r="I910" s="166"/>
      <c r="L910" s="161"/>
      <c r="M910" s="167"/>
      <c r="N910" s="168"/>
      <c r="O910" s="168"/>
      <c r="P910" s="168"/>
      <c r="Q910" s="168"/>
      <c r="R910" s="168"/>
      <c r="S910" s="168"/>
      <c r="T910" s="169"/>
      <c r="AT910" s="163" t="s">
        <v>152</v>
      </c>
      <c r="AU910" s="163" t="s">
        <v>151</v>
      </c>
      <c r="AV910" s="13" t="s">
        <v>151</v>
      </c>
      <c r="AW910" s="13" t="s">
        <v>31</v>
      </c>
      <c r="AX910" s="13" t="s">
        <v>75</v>
      </c>
      <c r="AY910" s="163" t="s">
        <v>143</v>
      </c>
    </row>
    <row r="911" spans="1:65" s="13" customFormat="1" x14ac:dyDescent="0.2">
      <c r="B911" s="161"/>
      <c r="D911" s="162" t="s">
        <v>152</v>
      </c>
      <c r="E911" s="163" t="s">
        <v>1</v>
      </c>
      <c r="F911" s="164" t="s">
        <v>1836</v>
      </c>
      <c r="H911" s="165">
        <v>4.59</v>
      </c>
      <c r="I911" s="166"/>
      <c r="L911" s="161"/>
      <c r="M911" s="167"/>
      <c r="N911" s="168"/>
      <c r="O911" s="168"/>
      <c r="P911" s="168"/>
      <c r="Q911" s="168"/>
      <c r="R911" s="168"/>
      <c r="S911" s="168"/>
      <c r="T911" s="169"/>
      <c r="AT911" s="163" t="s">
        <v>152</v>
      </c>
      <c r="AU911" s="163" t="s">
        <v>151</v>
      </c>
      <c r="AV911" s="13" t="s">
        <v>151</v>
      </c>
      <c r="AW911" s="13" t="s">
        <v>31</v>
      </c>
      <c r="AX911" s="13" t="s">
        <v>75</v>
      </c>
      <c r="AY911" s="163" t="s">
        <v>143</v>
      </c>
    </row>
    <row r="912" spans="1:65" s="13" customFormat="1" x14ac:dyDescent="0.2">
      <c r="B912" s="161"/>
      <c r="D912" s="162" t="s">
        <v>152</v>
      </c>
      <c r="E912" s="163" t="s">
        <v>1</v>
      </c>
      <c r="F912" s="164" t="s">
        <v>1837</v>
      </c>
      <c r="H912" s="165">
        <v>3.85</v>
      </c>
      <c r="I912" s="166"/>
      <c r="L912" s="161"/>
      <c r="M912" s="167"/>
      <c r="N912" s="168"/>
      <c r="O912" s="168"/>
      <c r="P912" s="168"/>
      <c r="Q912" s="168"/>
      <c r="R912" s="168"/>
      <c r="S912" s="168"/>
      <c r="T912" s="169"/>
      <c r="AT912" s="163" t="s">
        <v>152</v>
      </c>
      <c r="AU912" s="163" t="s">
        <v>151</v>
      </c>
      <c r="AV912" s="13" t="s">
        <v>151</v>
      </c>
      <c r="AW912" s="13" t="s">
        <v>31</v>
      </c>
      <c r="AX912" s="13" t="s">
        <v>75</v>
      </c>
      <c r="AY912" s="163" t="s">
        <v>143</v>
      </c>
    </row>
    <row r="913" spans="1:65" s="15" customFormat="1" x14ac:dyDescent="0.2">
      <c r="B913" s="189"/>
      <c r="D913" s="162" t="s">
        <v>152</v>
      </c>
      <c r="E913" s="190" t="s">
        <v>1</v>
      </c>
      <c r="F913" s="191" t="s">
        <v>1132</v>
      </c>
      <c r="H913" s="192">
        <v>15.17</v>
      </c>
      <c r="I913" s="193"/>
      <c r="L913" s="189"/>
      <c r="M913" s="194"/>
      <c r="N913" s="195"/>
      <c r="O913" s="195"/>
      <c r="P913" s="195"/>
      <c r="Q913" s="195"/>
      <c r="R913" s="195"/>
      <c r="S913" s="195"/>
      <c r="T913" s="196"/>
      <c r="AT913" s="190" t="s">
        <v>152</v>
      </c>
      <c r="AU913" s="190" t="s">
        <v>151</v>
      </c>
      <c r="AV913" s="15" t="s">
        <v>144</v>
      </c>
      <c r="AW913" s="15" t="s">
        <v>31</v>
      </c>
      <c r="AX913" s="15" t="s">
        <v>75</v>
      </c>
      <c r="AY913" s="190" t="s">
        <v>143</v>
      </c>
    </row>
    <row r="914" spans="1:65" s="14" customFormat="1" x14ac:dyDescent="0.2">
      <c r="B914" s="170"/>
      <c r="D914" s="162" t="s">
        <v>152</v>
      </c>
      <c r="E914" s="171" t="s">
        <v>1</v>
      </c>
      <c r="F914" s="172" t="s">
        <v>154</v>
      </c>
      <c r="H914" s="173">
        <v>78.66</v>
      </c>
      <c r="I914" s="174"/>
      <c r="L914" s="170"/>
      <c r="M914" s="175"/>
      <c r="N914" s="176"/>
      <c r="O914" s="176"/>
      <c r="P914" s="176"/>
      <c r="Q914" s="176"/>
      <c r="R914" s="176"/>
      <c r="S914" s="176"/>
      <c r="T914" s="177"/>
      <c r="AT914" s="171" t="s">
        <v>152</v>
      </c>
      <c r="AU914" s="171" t="s">
        <v>151</v>
      </c>
      <c r="AV914" s="14" t="s">
        <v>150</v>
      </c>
      <c r="AW914" s="14" t="s">
        <v>31</v>
      </c>
      <c r="AX914" s="14" t="s">
        <v>83</v>
      </c>
      <c r="AY914" s="171" t="s">
        <v>143</v>
      </c>
    </row>
    <row r="915" spans="1:65" s="2" customFormat="1" ht="37.9" customHeight="1" x14ac:dyDescent="0.2">
      <c r="A915" s="33"/>
      <c r="B915" s="146"/>
      <c r="C915" s="147" t="s">
        <v>1194</v>
      </c>
      <c r="D915" s="147" t="s">
        <v>146</v>
      </c>
      <c r="E915" s="148" t="s">
        <v>1842</v>
      </c>
      <c r="F915" s="149" t="s">
        <v>1843</v>
      </c>
      <c r="G915" s="150" t="s">
        <v>157</v>
      </c>
      <c r="H915" s="151">
        <v>8.1199999999999992</v>
      </c>
      <c r="I915" s="152"/>
      <c r="J915" s="153">
        <f>ROUND(I915*H915,2)</f>
        <v>0</v>
      </c>
      <c r="K915" s="154"/>
      <c r="L915" s="34"/>
      <c r="M915" s="155" t="s">
        <v>1</v>
      </c>
      <c r="N915" s="156" t="s">
        <v>41</v>
      </c>
      <c r="O915" s="59"/>
      <c r="P915" s="157">
        <f>O915*H915</f>
        <v>0</v>
      </c>
      <c r="Q915" s="157">
        <v>0</v>
      </c>
      <c r="R915" s="157">
        <f>Q915*H915</f>
        <v>0</v>
      </c>
      <c r="S915" s="157">
        <v>0</v>
      </c>
      <c r="T915" s="158">
        <f>S915*H915</f>
        <v>0</v>
      </c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R915" s="159" t="s">
        <v>182</v>
      </c>
      <c r="AT915" s="159" t="s">
        <v>146</v>
      </c>
      <c r="AU915" s="159" t="s">
        <v>151</v>
      </c>
      <c r="AY915" s="18" t="s">
        <v>143</v>
      </c>
      <c r="BE915" s="160">
        <f>IF(N915="základná",J915,0)</f>
        <v>0</v>
      </c>
      <c r="BF915" s="160">
        <f>IF(N915="znížená",J915,0)</f>
        <v>0</v>
      </c>
      <c r="BG915" s="160">
        <f>IF(N915="zákl. prenesená",J915,0)</f>
        <v>0</v>
      </c>
      <c r="BH915" s="160">
        <f>IF(N915="zníž. prenesená",J915,0)</f>
        <v>0</v>
      </c>
      <c r="BI915" s="160">
        <f>IF(N915="nulová",J915,0)</f>
        <v>0</v>
      </c>
      <c r="BJ915" s="18" t="s">
        <v>151</v>
      </c>
      <c r="BK915" s="160">
        <f>ROUND(I915*H915,2)</f>
        <v>0</v>
      </c>
      <c r="BL915" s="18" t="s">
        <v>182</v>
      </c>
      <c r="BM915" s="159" t="s">
        <v>1172</v>
      </c>
    </row>
    <row r="916" spans="1:65" s="13" customFormat="1" x14ac:dyDescent="0.2">
      <c r="B916" s="161"/>
      <c r="D916" s="162" t="s">
        <v>152</v>
      </c>
      <c r="E916" s="163" t="s">
        <v>1</v>
      </c>
      <c r="F916" s="164" t="s">
        <v>1844</v>
      </c>
      <c r="H916" s="165">
        <v>3</v>
      </c>
      <c r="I916" s="166"/>
      <c r="L916" s="161"/>
      <c r="M916" s="167"/>
      <c r="N916" s="168"/>
      <c r="O916" s="168"/>
      <c r="P916" s="168"/>
      <c r="Q916" s="168"/>
      <c r="R916" s="168"/>
      <c r="S916" s="168"/>
      <c r="T916" s="169"/>
      <c r="AT916" s="163" t="s">
        <v>152</v>
      </c>
      <c r="AU916" s="163" t="s">
        <v>151</v>
      </c>
      <c r="AV916" s="13" t="s">
        <v>151</v>
      </c>
      <c r="AW916" s="13" t="s">
        <v>31</v>
      </c>
      <c r="AX916" s="13" t="s">
        <v>75</v>
      </c>
      <c r="AY916" s="163" t="s">
        <v>143</v>
      </c>
    </row>
    <row r="917" spans="1:65" s="13" customFormat="1" x14ac:dyDescent="0.2">
      <c r="B917" s="161"/>
      <c r="D917" s="162" t="s">
        <v>152</v>
      </c>
      <c r="E917" s="163" t="s">
        <v>1</v>
      </c>
      <c r="F917" s="164" t="s">
        <v>1845</v>
      </c>
      <c r="H917" s="165">
        <v>2.37</v>
      </c>
      <c r="I917" s="166"/>
      <c r="L917" s="161"/>
      <c r="M917" s="167"/>
      <c r="N917" s="168"/>
      <c r="O917" s="168"/>
      <c r="P917" s="168"/>
      <c r="Q917" s="168"/>
      <c r="R917" s="168"/>
      <c r="S917" s="168"/>
      <c r="T917" s="169"/>
      <c r="AT917" s="163" t="s">
        <v>152</v>
      </c>
      <c r="AU917" s="163" t="s">
        <v>151</v>
      </c>
      <c r="AV917" s="13" t="s">
        <v>151</v>
      </c>
      <c r="AW917" s="13" t="s">
        <v>31</v>
      </c>
      <c r="AX917" s="13" t="s">
        <v>75</v>
      </c>
      <c r="AY917" s="163" t="s">
        <v>143</v>
      </c>
    </row>
    <row r="918" spans="1:65" s="13" customFormat="1" x14ac:dyDescent="0.2">
      <c r="B918" s="161"/>
      <c r="D918" s="162" t="s">
        <v>152</v>
      </c>
      <c r="E918" s="163" t="s">
        <v>1</v>
      </c>
      <c r="F918" s="164" t="s">
        <v>1846</v>
      </c>
      <c r="H918" s="165">
        <v>2.75</v>
      </c>
      <c r="I918" s="166"/>
      <c r="L918" s="161"/>
      <c r="M918" s="167"/>
      <c r="N918" s="168"/>
      <c r="O918" s="168"/>
      <c r="P918" s="168"/>
      <c r="Q918" s="168"/>
      <c r="R918" s="168"/>
      <c r="S918" s="168"/>
      <c r="T918" s="169"/>
      <c r="AT918" s="163" t="s">
        <v>152</v>
      </c>
      <c r="AU918" s="163" t="s">
        <v>151</v>
      </c>
      <c r="AV918" s="13" t="s">
        <v>151</v>
      </c>
      <c r="AW918" s="13" t="s">
        <v>31</v>
      </c>
      <c r="AX918" s="13" t="s">
        <v>75</v>
      </c>
      <c r="AY918" s="163" t="s">
        <v>143</v>
      </c>
    </row>
    <row r="919" spans="1:65" s="14" customFormat="1" x14ac:dyDescent="0.2">
      <c r="B919" s="170"/>
      <c r="D919" s="162" t="s">
        <v>152</v>
      </c>
      <c r="E919" s="171" t="s">
        <v>1</v>
      </c>
      <c r="F919" s="172" t="s">
        <v>154</v>
      </c>
      <c r="H919" s="173">
        <v>8.1199999999999992</v>
      </c>
      <c r="I919" s="174"/>
      <c r="L919" s="170"/>
      <c r="M919" s="175"/>
      <c r="N919" s="176"/>
      <c r="O919" s="176"/>
      <c r="P919" s="176"/>
      <c r="Q919" s="176"/>
      <c r="R919" s="176"/>
      <c r="S919" s="176"/>
      <c r="T919" s="177"/>
      <c r="AT919" s="171" t="s">
        <v>152</v>
      </c>
      <c r="AU919" s="171" t="s">
        <v>151</v>
      </c>
      <c r="AV919" s="14" t="s">
        <v>150</v>
      </c>
      <c r="AW919" s="14" t="s">
        <v>31</v>
      </c>
      <c r="AX919" s="14" t="s">
        <v>83</v>
      </c>
      <c r="AY919" s="171" t="s">
        <v>143</v>
      </c>
    </row>
    <row r="920" spans="1:65" s="2" customFormat="1" ht="14.45" customHeight="1" x14ac:dyDescent="0.2">
      <c r="A920" s="33"/>
      <c r="B920" s="146"/>
      <c r="C920" s="147" t="s">
        <v>679</v>
      </c>
      <c r="D920" s="147" t="s">
        <v>146</v>
      </c>
      <c r="E920" s="148" t="s">
        <v>1153</v>
      </c>
      <c r="F920" s="149" t="s">
        <v>1154</v>
      </c>
      <c r="G920" s="150" t="s">
        <v>178</v>
      </c>
      <c r="H920" s="151">
        <v>24</v>
      </c>
      <c r="I920" s="152"/>
      <c r="J920" s="153">
        <f>ROUND(I920*H920,2)</f>
        <v>0</v>
      </c>
      <c r="K920" s="154"/>
      <c r="L920" s="34"/>
      <c r="M920" s="155" t="s">
        <v>1</v>
      </c>
      <c r="N920" s="156" t="s">
        <v>41</v>
      </c>
      <c r="O920" s="59"/>
      <c r="P920" s="157">
        <f>O920*H920</f>
        <v>0</v>
      </c>
      <c r="Q920" s="157">
        <v>0</v>
      </c>
      <c r="R920" s="157">
        <f>Q920*H920</f>
        <v>0</v>
      </c>
      <c r="S920" s="157">
        <v>0</v>
      </c>
      <c r="T920" s="158">
        <f>S920*H920</f>
        <v>0</v>
      </c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R920" s="159" t="s">
        <v>182</v>
      </c>
      <c r="AT920" s="159" t="s">
        <v>146</v>
      </c>
      <c r="AU920" s="159" t="s">
        <v>151</v>
      </c>
      <c r="AY920" s="18" t="s">
        <v>143</v>
      </c>
      <c r="BE920" s="160">
        <f>IF(N920="základná",J920,0)</f>
        <v>0</v>
      </c>
      <c r="BF920" s="160">
        <f>IF(N920="znížená",J920,0)</f>
        <v>0</v>
      </c>
      <c r="BG920" s="160">
        <f>IF(N920="zákl. prenesená",J920,0)</f>
        <v>0</v>
      </c>
      <c r="BH920" s="160">
        <f>IF(N920="zníž. prenesená",J920,0)</f>
        <v>0</v>
      </c>
      <c r="BI920" s="160">
        <f>IF(N920="nulová",J920,0)</f>
        <v>0</v>
      </c>
      <c r="BJ920" s="18" t="s">
        <v>151</v>
      </c>
      <c r="BK920" s="160">
        <f>ROUND(I920*H920,2)</f>
        <v>0</v>
      </c>
      <c r="BL920" s="18" t="s">
        <v>182</v>
      </c>
      <c r="BM920" s="159" t="s">
        <v>1175</v>
      </c>
    </row>
    <row r="921" spans="1:65" s="13" customFormat="1" x14ac:dyDescent="0.2">
      <c r="B921" s="161"/>
      <c r="D921" s="162" t="s">
        <v>152</v>
      </c>
      <c r="E921" s="163" t="s">
        <v>1</v>
      </c>
      <c r="F921" s="164" t="s">
        <v>1847</v>
      </c>
      <c r="H921" s="165">
        <v>8</v>
      </c>
      <c r="I921" s="166"/>
      <c r="L921" s="161"/>
      <c r="M921" s="167"/>
      <c r="N921" s="168"/>
      <c r="O921" s="168"/>
      <c r="P921" s="168"/>
      <c r="Q921" s="168"/>
      <c r="R921" s="168"/>
      <c r="S921" s="168"/>
      <c r="T921" s="169"/>
      <c r="AT921" s="163" t="s">
        <v>152</v>
      </c>
      <c r="AU921" s="163" t="s">
        <v>151</v>
      </c>
      <c r="AV921" s="13" t="s">
        <v>151</v>
      </c>
      <c r="AW921" s="13" t="s">
        <v>31</v>
      </c>
      <c r="AX921" s="13" t="s">
        <v>75</v>
      </c>
      <c r="AY921" s="163" t="s">
        <v>143</v>
      </c>
    </row>
    <row r="922" spans="1:65" s="13" customFormat="1" x14ac:dyDescent="0.2">
      <c r="B922" s="161"/>
      <c r="D922" s="162" t="s">
        <v>152</v>
      </c>
      <c r="E922" s="163" t="s">
        <v>1</v>
      </c>
      <c r="F922" s="164" t="s">
        <v>1848</v>
      </c>
      <c r="H922" s="165">
        <v>5</v>
      </c>
      <c r="I922" s="166"/>
      <c r="L922" s="161"/>
      <c r="M922" s="167"/>
      <c r="N922" s="168"/>
      <c r="O922" s="168"/>
      <c r="P922" s="168"/>
      <c r="Q922" s="168"/>
      <c r="R922" s="168"/>
      <c r="S922" s="168"/>
      <c r="T922" s="169"/>
      <c r="AT922" s="163" t="s">
        <v>152</v>
      </c>
      <c r="AU922" s="163" t="s">
        <v>151</v>
      </c>
      <c r="AV922" s="13" t="s">
        <v>151</v>
      </c>
      <c r="AW922" s="13" t="s">
        <v>31</v>
      </c>
      <c r="AX922" s="13" t="s">
        <v>75</v>
      </c>
      <c r="AY922" s="163" t="s">
        <v>143</v>
      </c>
    </row>
    <row r="923" spans="1:65" s="13" customFormat="1" x14ac:dyDescent="0.2">
      <c r="B923" s="161"/>
      <c r="D923" s="162" t="s">
        <v>152</v>
      </c>
      <c r="E923" s="163" t="s">
        <v>1</v>
      </c>
      <c r="F923" s="164" t="s">
        <v>1849</v>
      </c>
      <c r="H923" s="165">
        <v>5</v>
      </c>
      <c r="I923" s="166"/>
      <c r="L923" s="161"/>
      <c r="M923" s="167"/>
      <c r="N923" s="168"/>
      <c r="O923" s="168"/>
      <c r="P923" s="168"/>
      <c r="Q923" s="168"/>
      <c r="R923" s="168"/>
      <c r="S923" s="168"/>
      <c r="T923" s="169"/>
      <c r="AT923" s="163" t="s">
        <v>152</v>
      </c>
      <c r="AU923" s="163" t="s">
        <v>151</v>
      </c>
      <c r="AV923" s="13" t="s">
        <v>151</v>
      </c>
      <c r="AW923" s="13" t="s">
        <v>31</v>
      </c>
      <c r="AX923" s="13" t="s">
        <v>75</v>
      </c>
      <c r="AY923" s="163" t="s">
        <v>143</v>
      </c>
    </row>
    <row r="924" spans="1:65" s="13" customFormat="1" x14ac:dyDescent="0.2">
      <c r="B924" s="161"/>
      <c r="D924" s="162" t="s">
        <v>152</v>
      </c>
      <c r="E924" s="163" t="s">
        <v>1</v>
      </c>
      <c r="F924" s="164" t="s">
        <v>1850</v>
      </c>
      <c r="H924" s="165">
        <v>6</v>
      </c>
      <c r="I924" s="166"/>
      <c r="L924" s="161"/>
      <c r="M924" s="167"/>
      <c r="N924" s="168"/>
      <c r="O924" s="168"/>
      <c r="P924" s="168"/>
      <c r="Q924" s="168"/>
      <c r="R924" s="168"/>
      <c r="S924" s="168"/>
      <c r="T924" s="169"/>
      <c r="AT924" s="163" t="s">
        <v>152</v>
      </c>
      <c r="AU924" s="163" t="s">
        <v>151</v>
      </c>
      <c r="AV924" s="13" t="s">
        <v>151</v>
      </c>
      <c r="AW924" s="13" t="s">
        <v>31</v>
      </c>
      <c r="AX924" s="13" t="s">
        <v>75</v>
      </c>
      <c r="AY924" s="163" t="s">
        <v>143</v>
      </c>
    </row>
    <row r="925" spans="1:65" s="14" customFormat="1" x14ac:dyDescent="0.2">
      <c r="B925" s="170"/>
      <c r="D925" s="162" t="s">
        <v>152</v>
      </c>
      <c r="E925" s="171" t="s">
        <v>1</v>
      </c>
      <c r="F925" s="172" t="s">
        <v>154</v>
      </c>
      <c r="H925" s="173">
        <v>24</v>
      </c>
      <c r="I925" s="174"/>
      <c r="L925" s="170"/>
      <c r="M925" s="175"/>
      <c r="N925" s="176"/>
      <c r="O925" s="176"/>
      <c r="P925" s="176"/>
      <c r="Q925" s="176"/>
      <c r="R925" s="176"/>
      <c r="S925" s="176"/>
      <c r="T925" s="177"/>
      <c r="AT925" s="171" t="s">
        <v>152</v>
      </c>
      <c r="AU925" s="171" t="s">
        <v>151</v>
      </c>
      <c r="AV925" s="14" t="s">
        <v>150</v>
      </c>
      <c r="AW925" s="14" t="s">
        <v>31</v>
      </c>
      <c r="AX925" s="14" t="s">
        <v>83</v>
      </c>
      <c r="AY925" s="171" t="s">
        <v>143</v>
      </c>
    </row>
    <row r="926" spans="1:65" s="2" customFormat="1" ht="14.45" customHeight="1" x14ac:dyDescent="0.2">
      <c r="A926" s="33"/>
      <c r="B926" s="146"/>
      <c r="C926" s="147" t="s">
        <v>1202</v>
      </c>
      <c r="D926" s="147" t="s">
        <v>146</v>
      </c>
      <c r="E926" s="148" t="s">
        <v>1851</v>
      </c>
      <c r="F926" s="149" t="s">
        <v>1852</v>
      </c>
      <c r="G926" s="150" t="s">
        <v>178</v>
      </c>
      <c r="H926" s="151">
        <v>2</v>
      </c>
      <c r="I926" s="152"/>
      <c r="J926" s="153">
        <f>ROUND(I926*H926,2)</f>
        <v>0</v>
      </c>
      <c r="K926" s="154"/>
      <c r="L926" s="34"/>
      <c r="M926" s="155" t="s">
        <v>1</v>
      </c>
      <c r="N926" s="156" t="s">
        <v>41</v>
      </c>
      <c r="O926" s="59"/>
      <c r="P926" s="157">
        <f>O926*H926</f>
        <v>0</v>
      </c>
      <c r="Q926" s="157">
        <v>0</v>
      </c>
      <c r="R926" s="157">
        <f>Q926*H926</f>
        <v>0</v>
      </c>
      <c r="S926" s="157">
        <v>0</v>
      </c>
      <c r="T926" s="158">
        <f>S926*H926</f>
        <v>0</v>
      </c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R926" s="159" t="s">
        <v>182</v>
      </c>
      <c r="AT926" s="159" t="s">
        <v>146</v>
      </c>
      <c r="AU926" s="159" t="s">
        <v>151</v>
      </c>
      <c r="AY926" s="18" t="s">
        <v>143</v>
      </c>
      <c r="BE926" s="160">
        <f>IF(N926="základná",J926,0)</f>
        <v>0</v>
      </c>
      <c r="BF926" s="160">
        <f>IF(N926="znížená",J926,0)</f>
        <v>0</v>
      </c>
      <c r="BG926" s="160">
        <f>IF(N926="zákl. prenesená",J926,0)</f>
        <v>0</v>
      </c>
      <c r="BH926" s="160">
        <f>IF(N926="zníž. prenesená",J926,0)</f>
        <v>0</v>
      </c>
      <c r="BI926" s="160">
        <f>IF(N926="nulová",J926,0)</f>
        <v>0</v>
      </c>
      <c r="BJ926" s="18" t="s">
        <v>151</v>
      </c>
      <c r="BK926" s="160">
        <f>ROUND(I926*H926,2)</f>
        <v>0</v>
      </c>
      <c r="BL926" s="18" t="s">
        <v>182</v>
      </c>
      <c r="BM926" s="159" t="s">
        <v>1181</v>
      </c>
    </row>
    <row r="927" spans="1:65" s="13" customFormat="1" x14ac:dyDescent="0.2">
      <c r="B927" s="161"/>
      <c r="D927" s="162" t="s">
        <v>152</v>
      </c>
      <c r="E927" s="163" t="s">
        <v>1</v>
      </c>
      <c r="F927" s="164" t="s">
        <v>1853</v>
      </c>
      <c r="H927" s="165">
        <v>1</v>
      </c>
      <c r="I927" s="166"/>
      <c r="L927" s="161"/>
      <c r="M927" s="167"/>
      <c r="N927" s="168"/>
      <c r="O927" s="168"/>
      <c r="P927" s="168"/>
      <c r="Q927" s="168"/>
      <c r="R927" s="168"/>
      <c r="S927" s="168"/>
      <c r="T927" s="169"/>
      <c r="AT927" s="163" t="s">
        <v>152</v>
      </c>
      <c r="AU927" s="163" t="s">
        <v>151</v>
      </c>
      <c r="AV927" s="13" t="s">
        <v>151</v>
      </c>
      <c r="AW927" s="13" t="s">
        <v>31</v>
      </c>
      <c r="AX927" s="13" t="s">
        <v>75</v>
      </c>
      <c r="AY927" s="163" t="s">
        <v>143</v>
      </c>
    </row>
    <row r="928" spans="1:65" s="13" customFormat="1" x14ac:dyDescent="0.2">
      <c r="B928" s="161"/>
      <c r="D928" s="162" t="s">
        <v>152</v>
      </c>
      <c r="E928" s="163" t="s">
        <v>1</v>
      </c>
      <c r="F928" s="164" t="s">
        <v>1854</v>
      </c>
      <c r="H928" s="165">
        <v>1</v>
      </c>
      <c r="I928" s="166"/>
      <c r="L928" s="161"/>
      <c r="M928" s="167"/>
      <c r="N928" s="168"/>
      <c r="O928" s="168"/>
      <c r="P928" s="168"/>
      <c r="Q928" s="168"/>
      <c r="R928" s="168"/>
      <c r="S928" s="168"/>
      <c r="T928" s="169"/>
      <c r="AT928" s="163" t="s">
        <v>152</v>
      </c>
      <c r="AU928" s="163" t="s">
        <v>151</v>
      </c>
      <c r="AV928" s="13" t="s">
        <v>151</v>
      </c>
      <c r="AW928" s="13" t="s">
        <v>31</v>
      </c>
      <c r="AX928" s="13" t="s">
        <v>75</v>
      </c>
      <c r="AY928" s="163" t="s">
        <v>143</v>
      </c>
    </row>
    <row r="929" spans="1:65" s="14" customFormat="1" x14ac:dyDescent="0.2">
      <c r="B929" s="170"/>
      <c r="D929" s="162" t="s">
        <v>152</v>
      </c>
      <c r="E929" s="171" t="s">
        <v>1</v>
      </c>
      <c r="F929" s="172" t="s">
        <v>154</v>
      </c>
      <c r="H929" s="173">
        <v>2</v>
      </c>
      <c r="I929" s="174"/>
      <c r="L929" s="170"/>
      <c r="M929" s="175"/>
      <c r="N929" s="176"/>
      <c r="O929" s="176"/>
      <c r="P929" s="176"/>
      <c r="Q929" s="176"/>
      <c r="R929" s="176"/>
      <c r="S929" s="176"/>
      <c r="T929" s="177"/>
      <c r="AT929" s="171" t="s">
        <v>152</v>
      </c>
      <c r="AU929" s="171" t="s">
        <v>151</v>
      </c>
      <c r="AV929" s="14" t="s">
        <v>150</v>
      </c>
      <c r="AW929" s="14" t="s">
        <v>31</v>
      </c>
      <c r="AX929" s="14" t="s">
        <v>83</v>
      </c>
      <c r="AY929" s="171" t="s">
        <v>143</v>
      </c>
    </row>
    <row r="930" spans="1:65" s="2" customFormat="1" ht="14.45" customHeight="1" x14ac:dyDescent="0.2">
      <c r="A930" s="33"/>
      <c r="B930" s="146"/>
      <c r="C930" s="147" t="s">
        <v>1208</v>
      </c>
      <c r="D930" s="147" t="s">
        <v>146</v>
      </c>
      <c r="E930" s="148" t="s">
        <v>1855</v>
      </c>
      <c r="F930" s="149" t="s">
        <v>1856</v>
      </c>
      <c r="G930" s="150" t="s">
        <v>178</v>
      </c>
      <c r="H930" s="151">
        <v>4</v>
      </c>
      <c r="I930" s="152"/>
      <c r="J930" s="153">
        <f>ROUND(I930*H930,2)</f>
        <v>0</v>
      </c>
      <c r="K930" s="154"/>
      <c r="L930" s="34"/>
      <c r="M930" s="155" t="s">
        <v>1</v>
      </c>
      <c r="N930" s="156" t="s">
        <v>41</v>
      </c>
      <c r="O930" s="59"/>
      <c r="P930" s="157">
        <f>O930*H930</f>
        <v>0</v>
      </c>
      <c r="Q930" s="157">
        <v>0</v>
      </c>
      <c r="R930" s="157">
        <f>Q930*H930</f>
        <v>0</v>
      </c>
      <c r="S930" s="157">
        <v>0</v>
      </c>
      <c r="T930" s="158">
        <f>S930*H930</f>
        <v>0</v>
      </c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R930" s="159" t="s">
        <v>182</v>
      </c>
      <c r="AT930" s="159" t="s">
        <v>146</v>
      </c>
      <c r="AU930" s="159" t="s">
        <v>151</v>
      </c>
      <c r="AY930" s="18" t="s">
        <v>143</v>
      </c>
      <c r="BE930" s="160">
        <f>IF(N930="základná",J930,0)</f>
        <v>0</v>
      </c>
      <c r="BF930" s="160">
        <f>IF(N930="znížená",J930,0)</f>
        <v>0</v>
      </c>
      <c r="BG930" s="160">
        <f>IF(N930="zákl. prenesená",J930,0)</f>
        <v>0</v>
      </c>
      <c r="BH930" s="160">
        <f>IF(N930="zníž. prenesená",J930,0)</f>
        <v>0</v>
      </c>
      <c r="BI930" s="160">
        <f>IF(N930="nulová",J930,0)</f>
        <v>0</v>
      </c>
      <c r="BJ930" s="18" t="s">
        <v>151</v>
      </c>
      <c r="BK930" s="160">
        <f>ROUND(I930*H930,2)</f>
        <v>0</v>
      </c>
      <c r="BL930" s="18" t="s">
        <v>182</v>
      </c>
      <c r="BM930" s="159" t="s">
        <v>1189</v>
      </c>
    </row>
    <row r="931" spans="1:65" s="13" customFormat="1" x14ac:dyDescent="0.2">
      <c r="B931" s="161"/>
      <c r="D931" s="162" t="s">
        <v>152</v>
      </c>
      <c r="E931" s="163" t="s">
        <v>1</v>
      </c>
      <c r="F931" s="164" t="s">
        <v>1857</v>
      </c>
      <c r="H931" s="165">
        <v>2</v>
      </c>
      <c r="I931" s="166"/>
      <c r="L931" s="161"/>
      <c r="M931" s="167"/>
      <c r="N931" s="168"/>
      <c r="O931" s="168"/>
      <c r="P931" s="168"/>
      <c r="Q931" s="168"/>
      <c r="R931" s="168"/>
      <c r="S931" s="168"/>
      <c r="T931" s="169"/>
      <c r="AT931" s="163" t="s">
        <v>152</v>
      </c>
      <c r="AU931" s="163" t="s">
        <v>151</v>
      </c>
      <c r="AV931" s="13" t="s">
        <v>151</v>
      </c>
      <c r="AW931" s="13" t="s">
        <v>31</v>
      </c>
      <c r="AX931" s="13" t="s">
        <v>75</v>
      </c>
      <c r="AY931" s="163" t="s">
        <v>143</v>
      </c>
    </row>
    <row r="932" spans="1:65" s="13" customFormat="1" x14ac:dyDescent="0.2">
      <c r="B932" s="161"/>
      <c r="D932" s="162" t="s">
        <v>152</v>
      </c>
      <c r="E932" s="163" t="s">
        <v>1</v>
      </c>
      <c r="F932" s="164" t="s">
        <v>1858</v>
      </c>
      <c r="H932" s="165">
        <v>1</v>
      </c>
      <c r="I932" s="166"/>
      <c r="L932" s="161"/>
      <c r="M932" s="167"/>
      <c r="N932" s="168"/>
      <c r="O932" s="168"/>
      <c r="P932" s="168"/>
      <c r="Q932" s="168"/>
      <c r="R932" s="168"/>
      <c r="S932" s="168"/>
      <c r="T932" s="169"/>
      <c r="AT932" s="163" t="s">
        <v>152</v>
      </c>
      <c r="AU932" s="163" t="s">
        <v>151</v>
      </c>
      <c r="AV932" s="13" t="s">
        <v>151</v>
      </c>
      <c r="AW932" s="13" t="s">
        <v>31</v>
      </c>
      <c r="AX932" s="13" t="s">
        <v>75</v>
      </c>
      <c r="AY932" s="163" t="s">
        <v>143</v>
      </c>
    </row>
    <row r="933" spans="1:65" s="13" customFormat="1" x14ac:dyDescent="0.2">
      <c r="B933" s="161"/>
      <c r="D933" s="162" t="s">
        <v>152</v>
      </c>
      <c r="E933" s="163" t="s">
        <v>1</v>
      </c>
      <c r="F933" s="164" t="s">
        <v>1859</v>
      </c>
      <c r="H933" s="165">
        <v>1</v>
      </c>
      <c r="I933" s="166"/>
      <c r="L933" s="161"/>
      <c r="M933" s="167"/>
      <c r="N933" s="168"/>
      <c r="O933" s="168"/>
      <c r="P933" s="168"/>
      <c r="Q933" s="168"/>
      <c r="R933" s="168"/>
      <c r="S933" s="168"/>
      <c r="T933" s="169"/>
      <c r="AT933" s="163" t="s">
        <v>152</v>
      </c>
      <c r="AU933" s="163" t="s">
        <v>151</v>
      </c>
      <c r="AV933" s="13" t="s">
        <v>151</v>
      </c>
      <c r="AW933" s="13" t="s">
        <v>31</v>
      </c>
      <c r="AX933" s="13" t="s">
        <v>75</v>
      </c>
      <c r="AY933" s="163" t="s">
        <v>143</v>
      </c>
    </row>
    <row r="934" spans="1:65" s="14" customFormat="1" x14ac:dyDescent="0.2">
      <c r="B934" s="170"/>
      <c r="D934" s="162" t="s">
        <v>152</v>
      </c>
      <c r="E934" s="171" t="s">
        <v>1</v>
      </c>
      <c r="F934" s="172" t="s">
        <v>154</v>
      </c>
      <c r="H934" s="173">
        <v>4</v>
      </c>
      <c r="I934" s="174"/>
      <c r="L934" s="170"/>
      <c r="M934" s="175"/>
      <c r="N934" s="176"/>
      <c r="O934" s="176"/>
      <c r="P934" s="176"/>
      <c r="Q934" s="176"/>
      <c r="R934" s="176"/>
      <c r="S934" s="176"/>
      <c r="T934" s="177"/>
      <c r="AT934" s="171" t="s">
        <v>152</v>
      </c>
      <c r="AU934" s="171" t="s">
        <v>151</v>
      </c>
      <c r="AV934" s="14" t="s">
        <v>150</v>
      </c>
      <c r="AW934" s="14" t="s">
        <v>31</v>
      </c>
      <c r="AX934" s="14" t="s">
        <v>83</v>
      </c>
      <c r="AY934" s="171" t="s">
        <v>143</v>
      </c>
    </row>
    <row r="935" spans="1:65" s="2" customFormat="1" ht="14.45" customHeight="1" x14ac:dyDescent="0.2">
      <c r="A935" s="33"/>
      <c r="B935" s="146"/>
      <c r="C935" s="147" t="s">
        <v>1214</v>
      </c>
      <c r="D935" s="147" t="s">
        <v>146</v>
      </c>
      <c r="E935" s="148" t="s">
        <v>1860</v>
      </c>
      <c r="F935" s="149" t="s">
        <v>1861</v>
      </c>
      <c r="G935" s="150" t="s">
        <v>178</v>
      </c>
      <c r="H935" s="151">
        <v>2</v>
      </c>
      <c r="I935" s="152"/>
      <c r="J935" s="153">
        <f>ROUND(I935*H935,2)</f>
        <v>0</v>
      </c>
      <c r="K935" s="154"/>
      <c r="L935" s="34"/>
      <c r="M935" s="155" t="s">
        <v>1</v>
      </c>
      <c r="N935" s="156" t="s">
        <v>41</v>
      </c>
      <c r="O935" s="59"/>
      <c r="P935" s="157">
        <f>O935*H935</f>
        <v>0</v>
      </c>
      <c r="Q935" s="157">
        <v>0</v>
      </c>
      <c r="R935" s="157">
        <f>Q935*H935</f>
        <v>0</v>
      </c>
      <c r="S935" s="157">
        <v>0</v>
      </c>
      <c r="T935" s="158">
        <f>S935*H935</f>
        <v>0</v>
      </c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R935" s="159" t="s">
        <v>182</v>
      </c>
      <c r="AT935" s="159" t="s">
        <v>146</v>
      </c>
      <c r="AU935" s="159" t="s">
        <v>151</v>
      </c>
      <c r="AY935" s="18" t="s">
        <v>143</v>
      </c>
      <c r="BE935" s="160">
        <f>IF(N935="základná",J935,0)</f>
        <v>0</v>
      </c>
      <c r="BF935" s="160">
        <f>IF(N935="znížená",J935,0)</f>
        <v>0</v>
      </c>
      <c r="BG935" s="160">
        <f>IF(N935="zákl. prenesená",J935,0)</f>
        <v>0</v>
      </c>
      <c r="BH935" s="160">
        <f>IF(N935="zníž. prenesená",J935,0)</f>
        <v>0</v>
      </c>
      <c r="BI935" s="160">
        <f>IF(N935="nulová",J935,0)</f>
        <v>0</v>
      </c>
      <c r="BJ935" s="18" t="s">
        <v>151</v>
      </c>
      <c r="BK935" s="160">
        <f>ROUND(I935*H935,2)</f>
        <v>0</v>
      </c>
      <c r="BL935" s="18" t="s">
        <v>182</v>
      </c>
      <c r="BM935" s="159" t="s">
        <v>1197</v>
      </c>
    </row>
    <row r="936" spans="1:65" s="13" customFormat="1" x14ac:dyDescent="0.2">
      <c r="B936" s="161"/>
      <c r="D936" s="162" t="s">
        <v>152</v>
      </c>
      <c r="E936" s="163" t="s">
        <v>1</v>
      </c>
      <c r="F936" s="164" t="s">
        <v>1862</v>
      </c>
      <c r="H936" s="165">
        <v>1</v>
      </c>
      <c r="I936" s="166"/>
      <c r="L936" s="161"/>
      <c r="M936" s="167"/>
      <c r="N936" s="168"/>
      <c r="O936" s="168"/>
      <c r="P936" s="168"/>
      <c r="Q936" s="168"/>
      <c r="R936" s="168"/>
      <c r="S936" s="168"/>
      <c r="T936" s="169"/>
      <c r="AT936" s="163" t="s">
        <v>152</v>
      </c>
      <c r="AU936" s="163" t="s">
        <v>151</v>
      </c>
      <c r="AV936" s="13" t="s">
        <v>151</v>
      </c>
      <c r="AW936" s="13" t="s">
        <v>31</v>
      </c>
      <c r="AX936" s="13" t="s">
        <v>75</v>
      </c>
      <c r="AY936" s="163" t="s">
        <v>143</v>
      </c>
    </row>
    <row r="937" spans="1:65" s="13" customFormat="1" x14ac:dyDescent="0.2">
      <c r="B937" s="161"/>
      <c r="D937" s="162" t="s">
        <v>152</v>
      </c>
      <c r="E937" s="163" t="s">
        <v>1</v>
      </c>
      <c r="F937" s="164" t="s">
        <v>1863</v>
      </c>
      <c r="H937" s="165">
        <v>1</v>
      </c>
      <c r="I937" s="166"/>
      <c r="L937" s="161"/>
      <c r="M937" s="167"/>
      <c r="N937" s="168"/>
      <c r="O937" s="168"/>
      <c r="P937" s="168"/>
      <c r="Q937" s="168"/>
      <c r="R937" s="168"/>
      <c r="S937" s="168"/>
      <c r="T937" s="169"/>
      <c r="AT937" s="163" t="s">
        <v>152</v>
      </c>
      <c r="AU937" s="163" t="s">
        <v>151</v>
      </c>
      <c r="AV937" s="13" t="s">
        <v>151</v>
      </c>
      <c r="AW937" s="13" t="s">
        <v>31</v>
      </c>
      <c r="AX937" s="13" t="s">
        <v>75</v>
      </c>
      <c r="AY937" s="163" t="s">
        <v>143</v>
      </c>
    </row>
    <row r="938" spans="1:65" s="14" customFormat="1" x14ac:dyDescent="0.2">
      <c r="B938" s="170"/>
      <c r="D938" s="162" t="s">
        <v>152</v>
      </c>
      <c r="E938" s="171" t="s">
        <v>1</v>
      </c>
      <c r="F938" s="172" t="s">
        <v>154</v>
      </c>
      <c r="H938" s="173">
        <v>2</v>
      </c>
      <c r="I938" s="174"/>
      <c r="L938" s="170"/>
      <c r="M938" s="175"/>
      <c r="N938" s="176"/>
      <c r="O938" s="176"/>
      <c r="P938" s="176"/>
      <c r="Q938" s="176"/>
      <c r="R938" s="176"/>
      <c r="S938" s="176"/>
      <c r="T938" s="177"/>
      <c r="AT938" s="171" t="s">
        <v>152</v>
      </c>
      <c r="AU938" s="171" t="s">
        <v>151</v>
      </c>
      <c r="AV938" s="14" t="s">
        <v>150</v>
      </c>
      <c r="AW938" s="14" t="s">
        <v>31</v>
      </c>
      <c r="AX938" s="14" t="s">
        <v>83</v>
      </c>
      <c r="AY938" s="171" t="s">
        <v>143</v>
      </c>
    </row>
    <row r="939" spans="1:65" s="2" customFormat="1" ht="14.45" customHeight="1" x14ac:dyDescent="0.2">
      <c r="A939" s="33"/>
      <c r="B939" s="146"/>
      <c r="C939" s="147" t="s">
        <v>686</v>
      </c>
      <c r="D939" s="147" t="s">
        <v>146</v>
      </c>
      <c r="E939" s="148" t="s">
        <v>1864</v>
      </c>
      <c r="F939" s="149" t="s">
        <v>1865</v>
      </c>
      <c r="G939" s="150" t="s">
        <v>178</v>
      </c>
      <c r="H939" s="151">
        <v>8</v>
      </c>
      <c r="I939" s="152"/>
      <c r="J939" s="153">
        <f>ROUND(I939*H939,2)</f>
        <v>0</v>
      </c>
      <c r="K939" s="154"/>
      <c r="L939" s="34"/>
      <c r="M939" s="155" t="s">
        <v>1</v>
      </c>
      <c r="N939" s="156" t="s">
        <v>41</v>
      </c>
      <c r="O939" s="59"/>
      <c r="P939" s="157">
        <f>O939*H939</f>
        <v>0</v>
      </c>
      <c r="Q939" s="157">
        <v>0</v>
      </c>
      <c r="R939" s="157">
        <f>Q939*H939</f>
        <v>0</v>
      </c>
      <c r="S939" s="157">
        <v>0</v>
      </c>
      <c r="T939" s="158">
        <f>S939*H939</f>
        <v>0</v>
      </c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R939" s="159" t="s">
        <v>182</v>
      </c>
      <c r="AT939" s="159" t="s">
        <v>146</v>
      </c>
      <c r="AU939" s="159" t="s">
        <v>151</v>
      </c>
      <c r="AY939" s="18" t="s">
        <v>143</v>
      </c>
      <c r="BE939" s="160">
        <f>IF(N939="základná",J939,0)</f>
        <v>0</v>
      </c>
      <c r="BF939" s="160">
        <f>IF(N939="znížená",J939,0)</f>
        <v>0</v>
      </c>
      <c r="BG939" s="160">
        <f>IF(N939="zákl. prenesená",J939,0)</f>
        <v>0</v>
      </c>
      <c r="BH939" s="160">
        <f>IF(N939="zníž. prenesená",J939,0)</f>
        <v>0</v>
      </c>
      <c r="BI939" s="160">
        <f>IF(N939="nulová",J939,0)</f>
        <v>0</v>
      </c>
      <c r="BJ939" s="18" t="s">
        <v>151</v>
      </c>
      <c r="BK939" s="160">
        <f>ROUND(I939*H939,2)</f>
        <v>0</v>
      </c>
      <c r="BL939" s="18" t="s">
        <v>182</v>
      </c>
      <c r="BM939" s="159" t="s">
        <v>1201</v>
      </c>
    </row>
    <row r="940" spans="1:65" s="13" customFormat="1" x14ac:dyDescent="0.2">
      <c r="B940" s="161"/>
      <c r="D940" s="162" t="s">
        <v>152</v>
      </c>
      <c r="E940" s="163" t="s">
        <v>1</v>
      </c>
      <c r="F940" s="164" t="s">
        <v>1866</v>
      </c>
      <c r="H940" s="165">
        <v>2</v>
      </c>
      <c r="I940" s="166"/>
      <c r="L940" s="161"/>
      <c r="M940" s="167"/>
      <c r="N940" s="168"/>
      <c r="O940" s="168"/>
      <c r="P940" s="168"/>
      <c r="Q940" s="168"/>
      <c r="R940" s="168"/>
      <c r="S940" s="168"/>
      <c r="T940" s="169"/>
      <c r="AT940" s="163" t="s">
        <v>152</v>
      </c>
      <c r="AU940" s="163" t="s">
        <v>151</v>
      </c>
      <c r="AV940" s="13" t="s">
        <v>151</v>
      </c>
      <c r="AW940" s="13" t="s">
        <v>31</v>
      </c>
      <c r="AX940" s="13" t="s">
        <v>75</v>
      </c>
      <c r="AY940" s="163" t="s">
        <v>143</v>
      </c>
    </row>
    <row r="941" spans="1:65" s="13" customFormat="1" x14ac:dyDescent="0.2">
      <c r="B941" s="161"/>
      <c r="D941" s="162" t="s">
        <v>152</v>
      </c>
      <c r="E941" s="163" t="s">
        <v>1</v>
      </c>
      <c r="F941" s="164" t="s">
        <v>1867</v>
      </c>
      <c r="H941" s="165">
        <v>2</v>
      </c>
      <c r="I941" s="166"/>
      <c r="L941" s="161"/>
      <c r="M941" s="167"/>
      <c r="N941" s="168"/>
      <c r="O941" s="168"/>
      <c r="P941" s="168"/>
      <c r="Q941" s="168"/>
      <c r="R941" s="168"/>
      <c r="S941" s="168"/>
      <c r="T941" s="169"/>
      <c r="AT941" s="163" t="s">
        <v>152</v>
      </c>
      <c r="AU941" s="163" t="s">
        <v>151</v>
      </c>
      <c r="AV941" s="13" t="s">
        <v>151</v>
      </c>
      <c r="AW941" s="13" t="s">
        <v>31</v>
      </c>
      <c r="AX941" s="13" t="s">
        <v>75</v>
      </c>
      <c r="AY941" s="163" t="s">
        <v>143</v>
      </c>
    </row>
    <row r="942" spans="1:65" s="13" customFormat="1" x14ac:dyDescent="0.2">
      <c r="B942" s="161"/>
      <c r="D942" s="162" t="s">
        <v>152</v>
      </c>
      <c r="E942" s="163" t="s">
        <v>1</v>
      </c>
      <c r="F942" s="164" t="s">
        <v>1868</v>
      </c>
      <c r="H942" s="165">
        <v>2</v>
      </c>
      <c r="I942" s="166"/>
      <c r="L942" s="161"/>
      <c r="M942" s="167"/>
      <c r="N942" s="168"/>
      <c r="O942" s="168"/>
      <c r="P942" s="168"/>
      <c r="Q942" s="168"/>
      <c r="R942" s="168"/>
      <c r="S942" s="168"/>
      <c r="T942" s="169"/>
      <c r="AT942" s="163" t="s">
        <v>152</v>
      </c>
      <c r="AU942" s="163" t="s">
        <v>151</v>
      </c>
      <c r="AV942" s="13" t="s">
        <v>151</v>
      </c>
      <c r="AW942" s="13" t="s">
        <v>31</v>
      </c>
      <c r="AX942" s="13" t="s">
        <v>75</v>
      </c>
      <c r="AY942" s="163" t="s">
        <v>143</v>
      </c>
    </row>
    <row r="943" spans="1:65" s="13" customFormat="1" x14ac:dyDescent="0.2">
      <c r="B943" s="161"/>
      <c r="D943" s="162" t="s">
        <v>152</v>
      </c>
      <c r="E943" s="163" t="s">
        <v>1</v>
      </c>
      <c r="F943" s="164" t="s">
        <v>1869</v>
      </c>
      <c r="H943" s="165">
        <v>2</v>
      </c>
      <c r="I943" s="166"/>
      <c r="L943" s="161"/>
      <c r="M943" s="167"/>
      <c r="N943" s="168"/>
      <c r="O943" s="168"/>
      <c r="P943" s="168"/>
      <c r="Q943" s="168"/>
      <c r="R943" s="168"/>
      <c r="S943" s="168"/>
      <c r="T943" s="169"/>
      <c r="AT943" s="163" t="s">
        <v>152</v>
      </c>
      <c r="AU943" s="163" t="s">
        <v>151</v>
      </c>
      <c r="AV943" s="13" t="s">
        <v>151</v>
      </c>
      <c r="AW943" s="13" t="s">
        <v>31</v>
      </c>
      <c r="AX943" s="13" t="s">
        <v>75</v>
      </c>
      <c r="AY943" s="163" t="s">
        <v>143</v>
      </c>
    </row>
    <row r="944" spans="1:65" s="14" customFormat="1" x14ac:dyDescent="0.2">
      <c r="B944" s="170"/>
      <c r="D944" s="162" t="s">
        <v>152</v>
      </c>
      <c r="E944" s="171" t="s">
        <v>1</v>
      </c>
      <c r="F944" s="172" t="s">
        <v>154</v>
      </c>
      <c r="H944" s="173">
        <v>8</v>
      </c>
      <c r="I944" s="174"/>
      <c r="L944" s="170"/>
      <c r="M944" s="175"/>
      <c r="N944" s="176"/>
      <c r="O944" s="176"/>
      <c r="P944" s="176"/>
      <c r="Q944" s="176"/>
      <c r="R944" s="176"/>
      <c r="S944" s="176"/>
      <c r="T944" s="177"/>
      <c r="AT944" s="171" t="s">
        <v>152</v>
      </c>
      <c r="AU944" s="171" t="s">
        <v>151</v>
      </c>
      <c r="AV944" s="14" t="s">
        <v>150</v>
      </c>
      <c r="AW944" s="14" t="s">
        <v>31</v>
      </c>
      <c r="AX944" s="14" t="s">
        <v>83</v>
      </c>
      <c r="AY944" s="171" t="s">
        <v>143</v>
      </c>
    </row>
    <row r="945" spans="1:65" s="2" customFormat="1" ht="14.45" customHeight="1" x14ac:dyDescent="0.2">
      <c r="A945" s="33"/>
      <c r="B945" s="146"/>
      <c r="C945" s="147" t="s">
        <v>1222</v>
      </c>
      <c r="D945" s="147" t="s">
        <v>146</v>
      </c>
      <c r="E945" s="148" t="s">
        <v>1162</v>
      </c>
      <c r="F945" s="149" t="s">
        <v>1163</v>
      </c>
      <c r="G945" s="150" t="s">
        <v>178</v>
      </c>
      <c r="H945" s="151">
        <v>5</v>
      </c>
      <c r="I945" s="152"/>
      <c r="J945" s="153">
        <f>ROUND(I945*H945,2)</f>
        <v>0</v>
      </c>
      <c r="K945" s="154"/>
      <c r="L945" s="34"/>
      <c r="M945" s="155" t="s">
        <v>1</v>
      </c>
      <c r="N945" s="156" t="s">
        <v>41</v>
      </c>
      <c r="O945" s="59"/>
      <c r="P945" s="157">
        <f>O945*H945</f>
        <v>0</v>
      </c>
      <c r="Q945" s="157">
        <v>0</v>
      </c>
      <c r="R945" s="157">
        <f>Q945*H945</f>
        <v>0</v>
      </c>
      <c r="S945" s="157">
        <v>0</v>
      </c>
      <c r="T945" s="158">
        <f>S945*H945</f>
        <v>0</v>
      </c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R945" s="159" t="s">
        <v>182</v>
      </c>
      <c r="AT945" s="159" t="s">
        <v>146</v>
      </c>
      <c r="AU945" s="159" t="s">
        <v>151</v>
      </c>
      <c r="AY945" s="18" t="s">
        <v>143</v>
      </c>
      <c r="BE945" s="160">
        <f>IF(N945="základná",J945,0)</f>
        <v>0</v>
      </c>
      <c r="BF945" s="160">
        <f>IF(N945="znížená",J945,0)</f>
        <v>0</v>
      </c>
      <c r="BG945" s="160">
        <f>IF(N945="zákl. prenesená",J945,0)</f>
        <v>0</v>
      </c>
      <c r="BH945" s="160">
        <f>IF(N945="zníž. prenesená",J945,0)</f>
        <v>0</v>
      </c>
      <c r="BI945" s="160">
        <f>IF(N945="nulová",J945,0)</f>
        <v>0</v>
      </c>
      <c r="BJ945" s="18" t="s">
        <v>151</v>
      </c>
      <c r="BK945" s="160">
        <f>ROUND(I945*H945,2)</f>
        <v>0</v>
      </c>
      <c r="BL945" s="18" t="s">
        <v>182</v>
      </c>
      <c r="BM945" s="159" t="s">
        <v>1206</v>
      </c>
    </row>
    <row r="946" spans="1:65" s="2" customFormat="1" ht="14.45" customHeight="1" x14ac:dyDescent="0.2">
      <c r="A946" s="33"/>
      <c r="B946" s="146"/>
      <c r="C946" s="147" t="s">
        <v>1228</v>
      </c>
      <c r="D946" s="147" t="s">
        <v>146</v>
      </c>
      <c r="E946" s="148" t="s">
        <v>1166</v>
      </c>
      <c r="F946" s="149" t="s">
        <v>1167</v>
      </c>
      <c r="G946" s="150" t="s">
        <v>178</v>
      </c>
      <c r="H946" s="151">
        <v>11</v>
      </c>
      <c r="I946" s="152"/>
      <c r="J946" s="153">
        <f>ROUND(I946*H946,2)</f>
        <v>0</v>
      </c>
      <c r="K946" s="154"/>
      <c r="L946" s="34"/>
      <c r="M946" s="155" t="s">
        <v>1</v>
      </c>
      <c r="N946" s="156" t="s">
        <v>41</v>
      </c>
      <c r="O946" s="59"/>
      <c r="P946" s="157">
        <f>O946*H946</f>
        <v>0</v>
      </c>
      <c r="Q946" s="157">
        <v>0</v>
      </c>
      <c r="R946" s="157">
        <f>Q946*H946</f>
        <v>0</v>
      </c>
      <c r="S946" s="157">
        <v>0</v>
      </c>
      <c r="T946" s="158">
        <f>S946*H946</f>
        <v>0</v>
      </c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R946" s="159" t="s">
        <v>182</v>
      </c>
      <c r="AT946" s="159" t="s">
        <v>146</v>
      </c>
      <c r="AU946" s="159" t="s">
        <v>151</v>
      </c>
      <c r="AY946" s="18" t="s">
        <v>143</v>
      </c>
      <c r="BE946" s="160">
        <f>IF(N946="základná",J946,0)</f>
        <v>0</v>
      </c>
      <c r="BF946" s="160">
        <f>IF(N946="znížená",J946,0)</f>
        <v>0</v>
      </c>
      <c r="BG946" s="160">
        <f>IF(N946="zákl. prenesená",J946,0)</f>
        <v>0</v>
      </c>
      <c r="BH946" s="160">
        <f>IF(N946="zníž. prenesená",J946,0)</f>
        <v>0</v>
      </c>
      <c r="BI946" s="160">
        <f>IF(N946="nulová",J946,0)</f>
        <v>0</v>
      </c>
      <c r="BJ946" s="18" t="s">
        <v>151</v>
      </c>
      <c r="BK946" s="160">
        <f>ROUND(I946*H946,2)</f>
        <v>0</v>
      </c>
      <c r="BL946" s="18" t="s">
        <v>182</v>
      </c>
      <c r="BM946" s="159" t="s">
        <v>1211</v>
      </c>
    </row>
    <row r="947" spans="1:65" s="2" customFormat="1" ht="24.2" customHeight="1" x14ac:dyDescent="0.2">
      <c r="A947" s="33"/>
      <c r="B947" s="146"/>
      <c r="C947" s="147" t="s">
        <v>1232</v>
      </c>
      <c r="D947" s="147" t="s">
        <v>146</v>
      </c>
      <c r="E947" s="148" t="s">
        <v>1170</v>
      </c>
      <c r="F947" s="149" t="s">
        <v>1171</v>
      </c>
      <c r="G947" s="150" t="s">
        <v>314</v>
      </c>
      <c r="H947" s="151">
        <v>285</v>
      </c>
      <c r="I947" s="152"/>
      <c r="J947" s="153">
        <f>ROUND(I947*H947,2)</f>
        <v>0</v>
      </c>
      <c r="K947" s="154"/>
      <c r="L947" s="34"/>
      <c r="M947" s="155" t="s">
        <v>1</v>
      </c>
      <c r="N947" s="156" t="s">
        <v>41</v>
      </c>
      <c r="O947" s="59"/>
      <c r="P947" s="157">
        <f>O947*H947</f>
        <v>0</v>
      </c>
      <c r="Q947" s="157">
        <v>0</v>
      </c>
      <c r="R947" s="157">
        <f>Q947*H947</f>
        <v>0</v>
      </c>
      <c r="S947" s="157">
        <v>0</v>
      </c>
      <c r="T947" s="158">
        <f>S947*H947</f>
        <v>0</v>
      </c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R947" s="159" t="s">
        <v>182</v>
      </c>
      <c r="AT947" s="159" t="s">
        <v>146</v>
      </c>
      <c r="AU947" s="159" t="s">
        <v>151</v>
      </c>
      <c r="AY947" s="18" t="s">
        <v>143</v>
      </c>
      <c r="BE947" s="160">
        <f>IF(N947="základná",J947,0)</f>
        <v>0</v>
      </c>
      <c r="BF947" s="160">
        <f>IF(N947="znížená",J947,0)</f>
        <v>0</v>
      </c>
      <c r="BG947" s="160">
        <f>IF(N947="zákl. prenesená",J947,0)</f>
        <v>0</v>
      </c>
      <c r="BH947" s="160">
        <f>IF(N947="zníž. prenesená",J947,0)</f>
        <v>0</v>
      </c>
      <c r="BI947" s="160">
        <f>IF(N947="nulová",J947,0)</f>
        <v>0</v>
      </c>
      <c r="BJ947" s="18" t="s">
        <v>151</v>
      </c>
      <c r="BK947" s="160">
        <f>ROUND(I947*H947,2)</f>
        <v>0</v>
      </c>
      <c r="BL947" s="18" t="s">
        <v>182</v>
      </c>
      <c r="BM947" s="159" t="s">
        <v>1217</v>
      </c>
    </row>
    <row r="948" spans="1:65" s="2" customFormat="1" ht="24.2" customHeight="1" x14ac:dyDescent="0.2">
      <c r="A948" s="33"/>
      <c r="B948" s="146"/>
      <c r="C948" s="147" t="s">
        <v>694</v>
      </c>
      <c r="D948" s="147" t="s">
        <v>146</v>
      </c>
      <c r="E948" s="148" t="s">
        <v>1173</v>
      </c>
      <c r="F948" s="149" t="s">
        <v>1174</v>
      </c>
      <c r="G948" s="150" t="s">
        <v>454</v>
      </c>
      <c r="H948" s="199"/>
      <c r="I948" s="152"/>
      <c r="J948" s="153">
        <f>ROUND(I948*H948,2)</f>
        <v>0</v>
      </c>
      <c r="K948" s="154"/>
      <c r="L948" s="34"/>
      <c r="M948" s="155" t="s">
        <v>1</v>
      </c>
      <c r="N948" s="156" t="s">
        <v>41</v>
      </c>
      <c r="O948" s="59"/>
      <c r="P948" s="157">
        <f>O948*H948</f>
        <v>0</v>
      </c>
      <c r="Q948" s="157">
        <v>0</v>
      </c>
      <c r="R948" s="157">
        <f>Q948*H948</f>
        <v>0</v>
      </c>
      <c r="S948" s="157">
        <v>0</v>
      </c>
      <c r="T948" s="158">
        <f>S948*H948</f>
        <v>0</v>
      </c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R948" s="159" t="s">
        <v>182</v>
      </c>
      <c r="AT948" s="159" t="s">
        <v>146</v>
      </c>
      <c r="AU948" s="159" t="s">
        <v>151</v>
      </c>
      <c r="AY948" s="18" t="s">
        <v>143</v>
      </c>
      <c r="BE948" s="160">
        <f>IF(N948="základná",J948,0)</f>
        <v>0</v>
      </c>
      <c r="BF948" s="160">
        <f>IF(N948="znížená",J948,0)</f>
        <v>0</v>
      </c>
      <c r="BG948" s="160">
        <f>IF(N948="zákl. prenesená",J948,0)</f>
        <v>0</v>
      </c>
      <c r="BH948" s="160">
        <f>IF(N948="zníž. prenesená",J948,0)</f>
        <v>0</v>
      </c>
      <c r="BI948" s="160">
        <f>IF(N948="nulová",J948,0)</f>
        <v>0</v>
      </c>
      <c r="BJ948" s="18" t="s">
        <v>151</v>
      </c>
      <c r="BK948" s="160">
        <f>ROUND(I948*H948,2)</f>
        <v>0</v>
      </c>
      <c r="BL948" s="18" t="s">
        <v>182</v>
      </c>
      <c r="BM948" s="159" t="s">
        <v>1221</v>
      </c>
    </row>
    <row r="949" spans="1:65" s="12" customFormat="1" ht="22.9" customHeight="1" x14ac:dyDescent="0.2">
      <c r="B949" s="134"/>
      <c r="D949" s="135" t="s">
        <v>74</v>
      </c>
      <c r="E949" s="144" t="s">
        <v>1176</v>
      </c>
      <c r="F949" s="144" t="s">
        <v>1177</v>
      </c>
      <c r="I949" s="137"/>
      <c r="J949" s="145">
        <f>BK949</f>
        <v>0</v>
      </c>
      <c r="L949" s="134"/>
      <c r="M949" s="138"/>
      <c r="N949" s="139"/>
      <c r="O949" s="139"/>
      <c r="P949" s="140">
        <f>SUM(P950:P978)</f>
        <v>0</v>
      </c>
      <c r="Q949" s="139"/>
      <c r="R949" s="140">
        <f>SUM(R950:R978)</f>
        <v>0</v>
      </c>
      <c r="S949" s="139"/>
      <c r="T949" s="141">
        <f>SUM(T950:T978)</f>
        <v>0</v>
      </c>
      <c r="AR949" s="135" t="s">
        <v>151</v>
      </c>
      <c r="AT949" s="142" t="s">
        <v>74</v>
      </c>
      <c r="AU949" s="142" t="s">
        <v>83</v>
      </c>
      <c r="AY949" s="135" t="s">
        <v>143</v>
      </c>
      <c r="BK949" s="143">
        <f>SUM(BK950:BK978)</f>
        <v>0</v>
      </c>
    </row>
    <row r="950" spans="1:65" s="2" customFormat="1" ht="37.9" customHeight="1" x14ac:dyDescent="0.2">
      <c r="A950" s="33"/>
      <c r="B950" s="146"/>
      <c r="C950" s="147" t="s">
        <v>1239</v>
      </c>
      <c r="D950" s="147" t="s">
        <v>146</v>
      </c>
      <c r="E950" s="148" t="s">
        <v>1870</v>
      </c>
      <c r="F950" s="149" t="s">
        <v>1871</v>
      </c>
      <c r="G950" s="150" t="s">
        <v>157</v>
      </c>
      <c r="H950" s="151">
        <v>8.7240000000000002</v>
      </c>
      <c r="I950" s="152"/>
      <c r="J950" s="153">
        <f>ROUND(I950*H950,2)</f>
        <v>0</v>
      </c>
      <c r="K950" s="154"/>
      <c r="L950" s="34"/>
      <c r="M950" s="155" t="s">
        <v>1</v>
      </c>
      <c r="N950" s="156" t="s">
        <v>41</v>
      </c>
      <c r="O950" s="59"/>
      <c r="P950" s="157">
        <f>O950*H950</f>
        <v>0</v>
      </c>
      <c r="Q950" s="157">
        <v>0</v>
      </c>
      <c r="R950" s="157">
        <f>Q950*H950</f>
        <v>0</v>
      </c>
      <c r="S950" s="157">
        <v>0</v>
      </c>
      <c r="T950" s="158">
        <f>S950*H950</f>
        <v>0</v>
      </c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R950" s="159" t="s">
        <v>182</v>
      </c>
      <c r="AT950" s="159" t="s">
        <v>146</v>
      </c>
      <c r="AU950" s="159" t="s">
        <v>151</v>
      </c>
      <c r="AY950" s="18" t="s">
        <v>143</v>
      </c>
      <c r="BE950" s="160">
        <f>IF(N950="základná",J950,0)</f>
        <v>0</v>
      </c>
      <c r="BF950" s="160">
        <f>IF(N950="znížená",J950,0)</f>
        <v>0</v>
      </c>
      <c r="BG950" s="160">
        <f>IF(N950="zákl. prenesená",J950,0)</f>
        <v>0</v>
      </c>
      <c r="BH950" s="160">
        <f>IF(N950="zníž. prenesená",J950,0)</f>
        <v>0</v>
      </c>
      <c r="BI950" s="160">
        <f>IF(N950="nulová",J950,0)</f>
        <v>0</v>
      </c>
      <c r="BJ950" s="18" t="s">
        <v>151</v>
      </c>
      <c r="BK950" s="160">
        <f>ROUND(I950*H950,2)</f>
        <v>0</v>
      </c>
      <c r="BL950" s="18" t="s">
        <v>182</v>
      </c>
      <c r="BM950" s="159" t="s">
        <v>1225</v>
      </c>
    </row>
    <row r="951" spans="1:65" s="13" customFormat="1" x14ac:dyDescent="0.2">
      <c r="B951" s="161"/>
      <c r="D951" s="162" t="s">
        <v>152</v>
      </c>
      <c r="E951" s="163" t="s">
        <v>1</v>
      </c>
      <c r="F951" s="164" t="s">
        <v>1872</v>
      </c>
      <c r="H951" s="165">
        <v>8.7240000000000002</v>
      </c>
      <c r="I951" s="166"/>
      <c r="L951" s="161"/>
      <c r="M951" s="167"/>
      <c r="N951" s="168"/>
      <c r="O951" s="168"/>
      <c r="P951" s="168"/>
      <c r="Q951" s="168"/>
      <c r="R951" s="168"/>
      <c r="S951" s="168"/>
      <c r="T951" s="169"/>
      <c r="AT951" s="163" t="s">
        <v>152</v>
      </c>
      <c r="AU951" s="163" t="s">
        <v>151</v>
      </c>
      <c r="AV951" s="13" t="s">
        <v>151</v>
      </c>
      <c r="AW951" s="13" t="s">
        <v>31</v>
      </c>
      <c r="AX951" s="13" t="s">
        <v>75</v>
      </c>
      <c r="AY951" s="163" t="s">
        <v>143</v>
      </c>
    </row>
    <row r="952" spans="1:65" s="14" customFormat="1" x14ac:dyDescent="0.2">
      <c r="B952" s="170"/>
      <c r="D952" s="162" t="s">
        <v>152</v>
      </c>
      <c r="E952" s="171" t="s">
        <v>1</v>
      </c>
      <c r="F952" s="172" t="s">
        <v>154</v>
      </c>
      <c r="H952" s="173">
        <v>8.7240000000000002</v>
      </c>
      <c r="I952" s="174"/>
      <c r="L952" s="170"/>
      <c r="M952" s="175"/>
      <c r="N952" s="176"/>
      <c r="O952" s="176"/>
      <c r="P952" s="176"/>
      <c r="Q952" s="176"/>
      <c r="R952" s="176"/>
      <c r="S952" s="176"/>
      <c r="T952" s="177"/>
      <c r="AT952" s="171" t="s">
        <v>152</v>
      </c>
      <c r="AU952" s="171" t="s">
        <v>151</v>
      </c>
      <c r="AV952" s="14" t="s">
        <v>150</v>
      </c>
      <c r="AW952" s="14" t="s">
        <v>31</v>
      </c>
      <c r="AX952" s="14" t="s">
        <v>83</v>
      </c>
      <c r="AY952" s="171" t="s">
        <v>143</v>
      </c>
    </row>
    <row r="953" spans="1:65" s="2" customFormat="1" ht="24.2" customHeight="1" x14ac:dyDescent="0.2">
      <c r="A953" s="33"/>
      <c r="B953" s="146"/>
      <c r="C953" s="147" t="s">
        <v>702</v>
      </c>
      <c r="D953" s="147" t="s">
        <v>146</v>
      </c>
      <c r="E953" s="148" t="s">
        <v>1179</v>
      </c>
      <c r="F953" s="149" t="s">
        <v>1180</v>
      </c>
      <c r="G953" s="150" t="s">
        <v>178</v>
      </c>
      <c r="H953" s="151">
        <v>19</v>
      </c>
      <c r="I953" s="152"/>
      <c r="J953" s="153">
        <f>ROUND(I953*H953,2)</f>
        <v>0</v>
      </c>
      <c r="K953" s="154"/>
      <c r="L953" s="34"/>
      <c r="M953" s="155" t="s">
        <v>1</v>
      </c>
      <c r="N953" s="156" t="s">
        <v>41</v>
      </c>
      <c r="O953" s="59"/>
      <c r="P953" s="157">
        <f>O953*H953</f>
        <v>0</v>
      </c>
      <c r="Q953" s="157">
        <v>0</v>
      </c>
      <c r="R953" s="157">
        <f>Q953*H953</f>
        <v>0</v>
      </c>
      <c r="S953" s="157">
        <v>0</v>
      </c>
      <c r="T953" s="158">
        <f>S953*H953</f>
        <v>0</v>
      </c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R953" s="159" t="s">
        <v>182</v>
      </c>
      <c r="AT953" s="159" t="s">
        <v>146</v>
      </c>
      <c r="AU953" s="159" t="s">
        <v>151</v>
      </c>
      <c r="AY953" s="18" t="s">
        <v>143</v>
      </c>
      <c r="BE953" s="160">
        <f>IF(N953="základná",J953,0)</f>
        <v>0</v>
      </c>
      <c r="BF953" s="160">
        <f>IF(N953="znížená",J953,0)</f>
        <v>0</v>
      </c>
      <c r="BG953" s="160">
        <f>IF(N953="zákl. prenesená",J953,0)</f>
        <v>0</v>
      </c>
      <c r="BH953" s="160">
        <f>IF(N953="zníž. prenesená",J953,0)</f>
        <v>0</v>
      </c>
      <c r="BI953" s="160">
        <f>IF(N953="nulová",J953,0)</f>
        <v>0</v>
      </c>
      <c r="BJ953" s="18" t="s">
        <v>151</v>
      </c>
      <c r="BK953" s="160">
        <f>ROUND(I953*H953,2)</f>
        <v>0</v>
      </c>
      <c r="BL953" s="18" t="s">
        <v>182</v>
      </c>
      <c r="BM953" s="159" t="s">
        <v>1231</v>
      </c>
    </row>
    <row r="954" spans="1:65" s="13" customFormat="1" x14ac:dyDescent="0.2">
      <c r="B954" s="161"/>
      <c r="D954" s="162" t="s">
        <v>152</v>
      </c>
      <c r="E954" s="163" t="s">
        <v>1</v>
      </c>
      <c r="F954" s="164" t="s">
        <v>1873</v>
      </c>
      <c r="H954" s="165">
        <v>4</v>
      </c>
      <c r="I954" s="166"/>
      <c r="L954" s="161"/>
      <c r="M954" s="167"/>
      <c r="N954" s="168"/>
      <c r="O954" s="168"/>
      <c r="P954" s="168"/>
      <c r="Q954" s="168"/>
      <c r="R954" s="168"/>
      <c r="S954" s="168"/>
      <c r="T954" s="169"/>
      <c r="AT954" s="163" t="s">
        <v>152</v>
      </c>
      <c r="AU954" s="163" t="s">
        <v>151</v>
      </c>
      <c r="AV954" s="13" t="s">
        <v>151</v>
      </c>
      <c r="AW954" s="13" t="s">
        <v>31</v>
      </c>
      <c r="AX954" s="13" t="s">
        <v>75</v>
      </c>
      <c r="AY954" s="163" t="s">
        <v>143</v>
      </c>
    </row>
    <row r="955" spans="1:65" s="13" customFormat="1" x14ac:dyDescent="0.2">
      <c r="B955" s="161"/>
      <c r="D955" s="162" t="s">
        <v>152</v>
      </c>
      <c r="E955" s="163" t="s">
        <v>1</v>
      </c>
      <c r="F955" s="164" t="s">
        <v>1874</v>
      </c>
      <c r="H955" s="165">
        <v>4</v>
      </c>
      <c r="I955" s="166"/>
      <c r="L955" s="161"/>
      <c r="M955" s="167"/>
      <c r="N955" s="168"/>
      <c r="O955" s="168"/>
      <c r="P955" s="168"/>
      <c r="Q955" s="168"/>
      <c r="R955" s="168"/>
      <c r="S955" s="168"/>
      <c r="T955" s="169"/>
      <c r="AT955" s="163" t="s">
        <v>152</v>
      </c>
      <c r="AU955" s="163" t="s">
        <v>151</v>
      </c>
      <c r="AV955" s="13" t="s">
        <v>151</v>
      </c>
      <c r="AW955" s="13" t="s">
        <v>31</v>
      </c>
      <c r="AX955" s="13" t="s">
        <v>75</v>
      </c>
      <c r="AY955" s="163" t="s">
        <v>143</v>
      </c>
    </row>
    <row r="956" spans="1:65" s="13" customFormat="1" x14ac:dyDescent="0.2">
      <c r="B956" s="161"/>
      <c r="D956" s="162" t="s">
        <v>152</v>
      </c>
      <c r="E956" s="163" t="s">
        <v>1</v>
      </c>
      <c r="F956" s="164" t="s">
        <v>1184</v>
      </c>
      <c r="H956" s="165">
        <v>1</v>
      </c>
      <c r="I956" s="166"/>
      <c r="L956" s="161"/>
      <c r="M956" s="167"/>
      <c r="N956" s="168"/>
      <c r="O956" s="168"/>
      <c r="P956" s="168"/>
      <c r="Q956" s="168"/>
      <c r="R956" s="168"/>
      <c r="S956" s="168"/>
      <c r="T956" s="169"/>
      <c r="AT956" s="163" t="s">
        <v>152</v>
      </c>
      <c r="AU956" s="163" t="s">
        <v>151</v>
      </c>
      <c r="AV956" s="13" t="s">
        <v>151</v>
      </c>
      <c r="AW956" s="13" t="s">
        <v>31</v>
      </c>
      <c r="AX956" s="13" t="s">
        <v>75</v>
      </c>
      <c r="AY956" s="163" t="s">
        <v>143</v>
      </c>
    </row>
    <row r="957" spans="1:65" s="13" customFormat="1" x14ac:dyDescent="0.2">
      <c r="B957" s="161"/>
      <c r="D957" s="162" t="s">
        <v>152</v>
      </c>
      <c r="E957" s="163" t="s">
        <v>1</v>
      </c>
      <c r="F957" s="164" t="s">
        <v>1875</v>
      </c>
      <c r="H957" s="165">
        <v>7</v>
      </c>
      <c r="I957" s="166"/>
      <c r="L957" s="161"/>
      <c r="M957" s="167"/>
      <c r="N957" s="168"/>
      <c r="O957" s="168"/>
      <c r="P957" s="168"/>
      <c r="Q957" s="168"/>
      <c r="R957" s="168"/>
      <c r="S957" s="168"/>
      <c r="T957" s="169"/>
      <c r="AT957" s="163" t="s">
        <v>152</v>
      </c>
      <c r="AU957" s="163" t="s">
        <v>151</v>
      </c>
      <c r="AV957" s="13" t="s">
        <v>151</v>
      </c>
      <c r="AW957" s="13" t="s">
        <v>31</v>
      </c>
      <c r="AX957" s="13" t="s">
        <v>75</v>
      </c>
      <c r="AY957" s="163" t="s">
        <v>143</v>
      </c>
    </row>
    <row r="958" spans="1:65" s="13" customFormat="1" x14ac:dyDescent="0.2">
      <c r="B958" s="161"/>
      <c r="D958" s="162" t="s">
        <v>152</v>
      </c>
      <c r="E958" s="163" t="s">
        <v>1</v>
      </c>
      <c r="F958" s="164" t="s">
        <v>1876</v>
      </c>
      <c r="H958" s="165">
        <v>2</v>
      </c>
      <c r="I958" s="166"/>
      <c r="L958" s="161"/>
      <c r="M958" s="167"/>
      <c r="N958" s="168"/>
      <c r="O958" s="168"/>
      <c r="P958" s="168"/>
      <c r="Q958" s="168"/>
      <c r="R958" s="168"/>
      <c r="S958" s="168"/>
      <c r="T958" s="169"/>
      <c r="AT958" s="163" t="s">
        <v>152</v>
      </c>
      <c r="AU958" s="163" t="s">
        <v>151</v>
      </c>
      <c r="AV958" s="13" t="s">
        <v>151</v>
      </c>
      <c r="AW958" s="13" t="s">
        <v>31</v>
      </c>
      <c r="AX958" s="13" t="s">
        <v>75</v>
      </c>
      <c r="AY958" s="163" t="s">
        <v>143</v>
      </c>
    </row>
    <row r="959" spans="1:65" s="13" customFormat="1" x14ac:dyDescent="0.2">
      <c r="B959" s="161"/>
      <c r="D959" s="162" t="s">
        <v>152</v>
      </c>
      <c r="E959" s="163" t="s">
        <v>1</v>
      </c>
      <c r="F959" s="164" t="s">
        <v>1877</v>
      </c>
      <c r="H959" s="165">
        <v>1</v>
      </c>
      <c r="I959" s="166"/>
      <c r="L959" s="161"/>
      <c r="M959" s="167"/>
      <c r="N959" s="168"/>
      <c r="O959" s="168"/>
      <c r="P959" s="168"/>
      <c r="Q959" s="168"/>
      <c r="R959" s="168"/>
      <c r="S959" s="168"/>
      <c r="T959" s="169"/>
      <c r="AT959" s="163" t="s">
        <v>152</v>
      </c>
      <c r="AU959" s="163" t="s">
        <v>151</v>
      </c>
      <c r="AV959" s="13" t="s">
        <v>151</v>
      </c>
      <c r="AW959" s="13" t="s">
        <v>31</v>
      </c>
      <c r="AX959" s="13" t="s">
        <v>75</v>
      </c>
      <c r="AY959" s="163" t="s">
        <v>143</v>
      </c>
    </row>
    <row r="960" spans="1:65" s="14" customFormat="1" x14ac:dyDescent="0.2">
      <c r="B960" s="170"/>
      <c r="D960" s="162" t="s">
        <v>152</v>
      </c>
      <c r="E960" s="171" t="s">
        <v>1</v>
      </c>
      <c r="F960" s="172" t="s">
        <v>154</v>
      </c>
      <c r="H960" s="173">
        <v>19</v>
      </c>
      <c r="I960" s="174"/>
      <c r="L960" s="170"/>
      <c r="M960" s="175"/>
      <c r="N960" s="176"/>
      <c r="O960" s="176"/>
      <c r="P960" s="176"/>
      <c r="Q960" s="176"/>
      <c r="R960" s="176"/>
      <c r="S960" s="176"/>
      <c r="T960" s="177"/>
      <c r="AT960" s="171" t="s">
        <v>152</v>
      </c>
      <c r="AU960" s="171" t="s">
        <v>151</v>
      </c>
      <c r="AV960" s="14" t="s">
        <v>150</v>
      </c>
      <c r="AW960" s="14" t="s">
        <v>31</v>
      </c>
      <c r="AX960" s="14" t="s">
        <v>83</v>
      </c>
      <c r="AY960" s="171" t="s">
        <v>143</v>
      </c>
    </row>
    <row r="961" spans="1:65" s="2" customFormat="1" ht="76.349999999999994" customHeight="1" x14ac:dyDescent="0.2">
      <c r="A961" s="33"/>
      <c r="B961" s="146"/>
      <c r="C961" s="147" t="s">
        <v>1248</v>
      </c>
      <c r="D961" s="147" t="s">
        <v>146</v>
      </c>
      <c r="E961" s="148" t="s">
        <v>1187</v>
      </c>
      <c r="F961" s="149" t="s">
        <v>1188</v>
      </c>
      <c r="G961" s="150" t="s">
        <v>157</v>
      </c>
      <c r="H961" s="151">
        <v>20.8</v>
      </c>
      <c r="I961" s="152"/>
      <c r="J961" s="153">
        <f>ROUND(I961*H961,2)</f>
        <v>0</v>
      </c>
      <c r="K961" s="154"/>
      <c r="L961" s="34"/>
      <c r="M961" s="155" t="s">
        <v>1</v>
      </c>
      <c r="N961" s="156" t="s">
        <v>41</v>
      </c>
      <c r="O961" s="59"/>
      <c r="P961" s="157">
        <f>O961*H961</f>
        <v>0</v>
      </c>
      <c r="Q961" s="157">
        <v>0</v>
      </c>
      <c r="R961" s="157">
        <f>Q961*H961</f>
        <v>0</v>
      </c>
      <c r="S961" s="157">
        <v>0</v>
      </c>
      <c r="T961" s="158">
        <f>S961*H961</f>
        <v>0</v>
      </c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R961" s="159" t="s">
        <v>182</v>
      </c>
      <c r="AT961" s="159" t="s">
        <v>146</v>
      </c>
      <c r="AU961" s="159" t="s">
        <v>151</v>
      </c>
      <c r="AY961" s="18" t="s">
        <v>143</v>
      </c>
      <c r="BE961" s="160">
        <f>IF(N961="základná",J961,0)</f>
        <v>0</v>
      </c>
      <c r="BF961" s="160">
        <f>IF(N961="znížená",J961,0)</f>
        <v>0</v>
      </c>
      <c r="BG961" s="160">
        <f>IF(N961="zákl. prenesená",J961,0)</f>
        <v>0</v>
      </c>
      <c r="BH961" s="160">
        <f>IF(N961="zníž. prenesená",J961,0)</f>
        <v>0</v>
      </c>
      <c r="BI961" s="160">
        <f>IF(N961="nulová",J961,0)</f>
        <v>0</v>
      </c>
      <c r="BJ961" s="18" t="s">
        <v>151</v>
      </c>
      <c r="BK961" s="160">
        <f>ROUND(I961*H961,2)</f>
        <v>0</v>
      </c>
      <c r="BL961" s="18" t="s">
        <v>182</v>
      </c>
      <c r="BM961" s="159" t="s">
        <v>1235</v>
      </c>
    </row>
    <row r="962" spans="1:65" s="13" customFormat="1" x14ac:dyDescent="0.2">
      <c r="B962" s="161"/>
      <c r="D962" s="162" t="s">
        <v>152</v>
      </c>
      <c r="E962" s="163" t="s">
        <v>1</v>
      </c>
      <c r="F962" s="164" t="s">
        <v>1878</v>
      </c>
      <c r="H962" s="165">
        <v>5.2</v>
      </c>
      <c r="I962" s="166"/>
      <c r="L962" s="161"/>
      <c r="M962" s="167"/>
      <c r="N962" s="168"/>
      <c r="O962" s="168"/>
      <c r="P962" s="168"/>
      <c r="Q962" s="168"/>
      <c r="R962" s="168"/>
      <c r="S962" s="168"/>
      <c r="T962" s="169"/>
      <c r="AT962" s="163" t="s">
        <v>152</v>
      </c>
      <c r="AU962" s="163" t="s">
        <v>151</v>
      </c>
      <c r="AV962" s="13" t="s">
        <v>151</v>
      </c>
      <c r="AW962" s="13" t="s">
        <v>31</v>
      </c>
      <c r="AX962" s="13" t="s">
        <v>75</v>
      </c>
      <c r="AY962" s="163" t="s">
        <v>143</v>
      </c>
    </row>
    <row r="963" spans="1:65" s="13" customFormat="1" x14ac:dyDescent="0.2">
      <c r="B963" s="161"/>
      <c r="D963" s="162" t="s">
        <v>152</v>
      </c>
      <c r="E963" s="163" t="s">
        <v>1</v>
      </c>
      <c r="F963" s="164" t="s">
        <v>1879</v>
      </c>
      <c r="H963" s="165">
        <v>5.2</v>
      </c>
      <c r="I963" s="166"/>
      <c r="L963" s="161"/>
      <c r="M963" s="167"/>
      <c r="N963" s="168"/>
      <c r="O963" s="168"/>
      <c r="P963" s="168"/>
      <c r="Q963" s="168"/>
      <c r="R963" s="168"/>
      <c r="S963" s="168"/>
      <c r="T963" s="169"/>
      <c r="AT963" s="163" t="s">
        <v>152</v>
      </c>
      <c r="AU963" s="163" t="s">
        <v>151</v>
      </c>
      <c r="AV963" s="13" t="s">
        <v>151</v>
      </c>
      <c r="AW963" s="13" t="s">
        <v>31</v>
      </c>
      <c r="AX963" s="13" t="s">
        <v>75</v>
      </c>
      <c r="AY963" s="163" t="s">
        <v>143</v>
      </c>
    </row>
    <row r="964" spans="1:65" s="13" customFormat="1" x14ac:dyDescent="0.2">
      <c r="B964" s="161"/>
      <c r="D964" s="162" t="s">
        <v>152</v>
      </c>
      <c r="E964" s="163" t="s">
        <v>1</v>
      </c>
      <c r="F964" s="164" t="s">
        <v>1192</v>
      </c>
      <c r="H964" s="165">
        <v>1.3</v>
      </c>
      <c r="I964" s="166"/>
      <c r="L964" s="161"/>
      <c r="M964" s="167"/>
      <c r="N964" s="168"/>
      <c r="O964" s="168"/>
      <c r="P964" s="168"/>
      <c r="Q964" s="168"/>
      <c r="R964" s="168"/>
      <c r="S964" s="168"/>
      <c r="T964" s="169"/>
      <c r="AT964" s="163" t="s">
        <v>152</v>
      </c>
      <c r="AU964" s="163" t="s">
        <v>151</v>
      </c>
      <c r="AV964" s="13" t="s">
        <v>151</v>
      </c>
      <c r="AW964" s="13" t="s">
        <v>31</v>
      </c>
      <c r="AX964" s="13" t="s">
        <v>75</v>
      </c>
      <c r="AY964" s="163" t="s">
        <v>143</v>
      </c>
    </row>
    <row r="965" spans="1:65" s="13" customFormat="1" x14ac:dyDescent="0.2">
      <c r="B965" s="161"/>
      <c r="D965" s="162" t="s">
        <v>152</v>
      </c>
      <c r="E965" s="163" t="s">
        <v>1</v>
      </c>
      <c r="F965" s="164" t="s">
        <v>1880</v>
      </c>
      <c r="H965" s="165">
        <v>9.1</v>
      </c>
      <c r="I965" s="166"/>
      <c r="L965" s="161"/>
      <c r="M965" s="167"/>
      <c r="N965" s="168"/>
      <c r="O965" s="168"/>
      <c r="P965" s="168"/>
      <c r="Q965" s="168"/>
      <c r="R965" s="168"/>
      <c r="S965" s="168"/>
      <c r="T965" s="169"/>
      <c r="AT965" s="163" t="s">
        <v>152</v>
      </c>
      <c r="AU965" s="163" t="s">
        <v>151</v>
      </c>
      <c r="AV965" s="13" t="s">
        <v>151</v>
      </c>
      <c r="AW965" s="13" t="s">
        <v>31</v>
      </c>
      <c r="AX965" s="13" t="s">
        <v>75</v>
      </c>
      <c r="AY965" s="163" t="s">
        <v>143</v>
      </c>
    </row>
    <row r="966" spans="1:65" s="14" customFormat="1" x14ac:dyDescent="0.2">
      <c r="B966" s="170"/>
      <c r="D966" s="162" t="s">
        <v>152</v>
      </c>
      <c r="E966" s="171" t="s">
        <v>1</v>
      </c>
      <c r="F966" s="172" t="s">
        <v>154</v>
      </c>
      <c r="H966" s="173">
        <v>20.8</v>
      </c>
      <c r="I966" s="174"/>
      <c r="L966" s="170"/>
      <c r="M966" s="175"/>
      <c r="N966" s="176"/>
      <c r="O966" s="176"/>
      <c r="P966" s="176"/>
      <c r="Q966" s="176"/>
      <c r="R966" s="176"/>
      <c r="S966" s="176"/>
      <c r="T966" s="177"/>
      <c r="AT966" s="171" t="s">
        <v>152</v>
      </c>
      <c r="AU966" s="171" t="s">
        <v>151</v>
      </c>
      <c r="AV966" s="14" t="s">
        <v>150</v>
      </c>
      <c r="AW966" s="14" t="s">
        <v>31</v>
      </c>
      <c r="AX966" s="14" t="s">
        <v>83</v>
      </c>
      <c r="AY966" s="171" t="s">
        <v>143</v>
      </c>
    </row>
    <row r="967" spans="1:65" s="2" customFormat="1" ht="76.349999999999994" customHeight="1" x14ac:dyDescent="0.2">
      <c r="A967" s="33"/>
      <c r="B967" s="146"/>
      <c r="C967" s="147" t="s">
        <v>1254</v>
      </c>
      <c r="D967" s="147" t="s">
        <v>146</v>
      </c>
      <c r="E967" s="148" t="s">
        <v>1881</v>
      </c>
      <c r="F967" s="149" t="s">
        <v>1882</v>
      </c>
      <c r="G967" s="150" t="s">
        <v>157</v>
      </c>
      <c r="H967" s="151">
        <v>3.9</v>
      </c>
      <c r="I967" s="152"/>
      <c r="J967" s="153">
        <f>ROUND(I967*H967,2)</f>
        <v>0</v>
      </c>
      <c r="K967" s="154"/>
      <c r="L967" s="34"/>
      <c r="M967" s="155" t="s">
        <v>1</v>
      </c>
      <c r="N967" s="156" t="s">
        <v>41</v>
      </c>
      <c r="O967" s="59"/>
      <c r="P967" s="157">
        <f>O967*H967</f>
        <v>0</v>
      </c>
      <c r="Q967" s="157">
        <v>0</v>
      </c>
      <c r="R967" s="157">
        <f>Q967*H967</f>
        <v>0</v>
      </c>
      <c r="S967" s="157">
        <v>0</v>
      </c>
      <c r="T967" s="158">
        <f>S967*H967</f>
        <v>0</v>
      </c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R967" s="159" t="s">
        <v>182</v>
      </c>
      <c r="AT967" s="159" t="s">
        <v>146</v>
      </c>
      <c r="AU967" s="159" t="s">
        <v>151</v>
      </c>
      <c r="AY967" s="18" t="s">
        <v>143</v>
      </c>
      <c r="BE967" s="160">
        <f>IF(N967="základná",J967,0)</f>
        <v>0</v>
      </c>
      <c r="BF967" s="160">
        <f>IF(N967="znížená",J967,0)</f>
        <v>0</v>
      </c>
      <c r="BG967" s="160">
        <f>IF(N967="zákl. prenesená",J967,0)</f>
        <v>0</v>
      </c>
      <c r="BH967" s="160">
        <f>IF(N967="zníž. prenesená",J967,0)</f>
        <v>0</v>
      </c>
      <c r="BI967" s="160">
        <f>IF(N967="nulová",J967,0)</f>
        <v>0</v>
      </c>
      <c r="BJ967" s="18" t="s">
        <v>151</v>
      </c>
      <c r="BK967" s="160">
        <f>ROUND(I967*H967,2)</f>
        <v>0</v>
      </c>
      <c r="BL967" s="18" t="s">
        <v>182</v>
      </c>
      <c r="BM967" s="159" t="s">
        <v>1238</v>
      </c>
    </row>
    <row r="968" spans="1:65" s="13" customFormat="1" x14ac:dyDescent="0.2">
      <c r="B968" s="161"/>
      <c r="D968" s="162" t="s">
        <v>152</v>
      </c>
      <c r="E968" s="163" t="s">
        <v>1</v>
      </c>
      <c r="F968" s="164" t="s">
        <v>1883</v>
      </c>
      <c r="H968" s="165">
        <v>2.6</v>
      </c>
      <c r="I968" s="166"/>
      <c r="L968" s="161"/>
      <c r="M968" s="167"/>
      <c r="N968" s="168"/>
      <c r="O968" s="168"/>
      <c r="P968" s="168"/>
      <c r="Q968" s="168"/>
      <c r="R968" s="168"/>
      <c r="S968" s="168"/>
      <c r="T968" s="169"/>
      <c r="AT968" s="163" t="s">
        <v>152</v>
      </c>
      <c r="AU968" s="163" t="s">
        <v>151</v>
      </c>
      <c r="AV968" s="13" t="s">
        <v>151</v>
      </c>
      <c r="AW968" s="13" t="s">
        <v>31</v>
      </c>
      <c r="AX968" s="13" t="s">
        <v>75</v>
      </c>
      <c r="AY968" s="163" t="s">
        <v>143</v>
      </c>
    </row>
    <row r="969" spans="1:65" s="13" customFormat="1" x14ac:dyDescent="0.2">
      <c r="B969" s="161"/>
      <c r="D969" s="162" t="s">
        <v>152</v>
      </c>
      <c r="E969" s="163" t="s">
        <v>1</v>
      </c>
      <c r="F969" s="164" t="s">
        <v>1884</v>
      </c>
      <c r="H969" s="165">
        <v>1.3</v>
      </c>
      <c r="I969" s="166"/>
      <c r="L969" s="161"/>
      <c r="M969" s="167"/>
      <c r="N969" s="168"/>
      <c r="O969" s="168"/>
      <c r="P969" s="168"/>
      <c r="Q969" s="168"/>
      <c r="R969" s="168"/>
      <c r="S969" s="168"/>
      <c r="T969" s="169"/>
      <c r="AT969" s="163" t="s">
        <v>152</v>
      </c>
      <c r="AU969" s="163" t="s">
        <v>151</v>
      </c>
      <c r="AV969" s="13" t="s">
        <v>151</v>
      </c>
      <c r="AW969" s="13" t="s">
        <v>31</v>
      </c>
      <c r="AX969" s="13" t="s">
        <v>75</v>
      </c>
      <c r="AY969" s="163" t="s">
        <v>143</v>
      </c>
    </row>
    <row r="970" spans="1:65" s="14" customFormat="1" x14ac:dyDescent="0.2">
      <c r="B970" s="170"/>
      <c r="D970" s="162" t="s">
        <v>152</v>
      </c>
      <c r="E970" s="171" t="s">
        <v>1</v>
      </c>
      <c r="F970" s="172" t="s">
        <v>154</v>
      </c>
      <c r="H970" s="173">
        <v>3.9</v>
      </c>
      <c r="I970" s="174"/>
      <c r="L970" s="170"/>
      <c r="M970" s="175"/>
      <c r="N970" s="176"/>
      <c r="O970" s="176"/>
      <c r="P970" s="176"/>
      <c r="Q970" s="176"/>
      <c r="R970" s="176"/>
      <c r="S970" s="176"/>
      <c r="T970" s="177"/>
      <c r="AT970" s="171" t="s">
        <v>152</v>
      </c>
      <c r="AU970" s="171" t="s">
        <v>151</v>
      </c>
      <c r="AV970" s="14" t="s">
        <v>150</v>
      </c>
      <c r="AW970" s="14" t="s">
        <v>31</v>
      </c>
      <c r="AX970" s="14" t="s">
        <v>83</v>
      </c>
      <c r="AY970" s="171" t="s">
        <v>143</v>
      </c>
    </row>
    <row r="971" spans="1:65" s="2" customFormat="1" ht="24.2" customHeight="1" x14ac:dyDescent="0.2">
      <c r="A971" s="33"/>
      <c r="B971" s="146"/>
      <c r="C971" s="147" t="s">
        <v>1259</v>
      </c>
      <c r="D971" s="147" t="s">
        <v>146</v>
      </c>
      <c r="E971" s="148" t="s">
        <v>1195</v>
      </c>
      <c r="F971" s="149" t="s">
        <v>1196</v>
      </c>
      <c r="G971" s="150" t="s">
        <v>178</v>
      </c>
      <c r="H971" s="151">
        <v>11</v>
      </c>
      <c r="I971" s="152"/>
      <c r="J971" s="153">
        <f>ROUND(I971*H971,2)</f>
        <v>0</v>
      </c>
      <c r="K971" s="154"/>
      <c r="L971" s="34"/>
      <c r="M971" s="155" t="s">
        <v>1</v>
      </c>
      <c r="N971" s="156" t="s">
        <v>41</v>
      </c>
      <c r="O971" s="59"/>
      <c r="P971" s="157">
        <f>O971*H971</f>
        <v>0</v>
      </c>
      <c r="Q971" s="157">
        <v>0</v>
      </c>
      <c r="R971" s="157">
        <f>Q971*H971</f>
        <v>0</v>
      </c>
      <c r="S971" s="157">
        <v>0</v>
      </c>
      <c r="T971" s="158">
        <f>S971*H971</f>
        <v>0</v>
      </c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R971" s="159" t="s">
        <v>182</v>
      </c>
      <c r="AT971" s="159" t="s">
        <v>146</v>
      </c>
      <c r="AU971" s="159" t="s">
        <v>151</v>
      </c>
      <c r="AY971" s="18" t="s">
        <v>143</v>
      </c>
      <c r="BE971" s="160">
        <f>IF(N971="základná",J971,0)</f>
        <v>0</v>
      </c>
      <c r="BF971" s="160">
        <f>IF(N971="znížená",J971,0)</f>
        <v>0</v>
      </c>
      <c r="BG971" s="160">
        <f>IF(N971="zákl. prenesená",J971,0)</f>
        <v>0</v>
      </c>
      <c r="BH971" s="160">
        <f>IF(N971="zníž. prenesená",J971,0)</f>
        <v>0</v>
      </c>
      <c r="BI971" s="160">
        <f>IF(N971="nulová",J971,0)</f>
        <v>0</v>
      </c>
      <c r="BJ971" s="18" t="s">
        <v>151</v>
      </c>
      <c r="BK971" s="160">
        <f>ROUND(I971*H971,2)</f>
        <v>0</v>
      </c>
      <c r="BL971" s="18" t="s">
        <v>182</v>
      </c>
      <c r="BM971" s="159" t="s">
        <v>1242</v>
      </c>
    </row>
    <row r="972" spans="1:65" s="13" customFormat="1" x14ac:dyDescent="0.2">
      <c r="B972" s="161"/>
      <c r="D972" s="162" t="s">
        <v>152</v>
      </c>
      <c r="E972" s="163" t="s">
        <v>1</v>
      </c>
      <c r="F972" s="164" t="s">
        <v>1885</v>
      </c>
      <c r="H972" s="165">
        <v>11</v>
      </c>
      <c r="I972" s="166"/>
      <c r="L972" s="161"/>
      <c r="M972" s="167"/>
      <c r="N972" s="168"/>
      <c r="O972" s="168"/>
      <c r="P972" s="168"/>
      <c r="Q972" s="168"/>
      <c r="R972" s="168"/>
      <c r="S972" s="168"/>
      <c r="T972" s="169"/>
      <c r="AT972" s="163" t="s">
        <v>152</v>
      </c>
      <c r="AU972" s="163" t="s">
        <v>151</v>
      </c>
      <c r="AV972" s="13" t="s">
        <v>151</v>
      </c>
      <c r="AW972" s="13" t="s">
        <v>31</v>
      </c>
      <c r="AX972" s="13" t="s">
        <v>75</v>
      </c>
      <c r="AY972" s="163" t="s">
        <v>143</v>
      </c>
    </row>
    <row r="973" spans="1:65" s="14" customFormat="1" x14ac:dyDescent="0.2">
      <c r="B973" s="170"/>
      <c r="D973" s="162" t="s">
        <v>152</v>
      </c>
      <c r="E973" s="171" t="s">
        <v>1</v>
      </c>
      <c r="F973" s="172" t="s">
        <v>154</v>
      </c>
      <c r="H973" s="173">
        <v>11</v>
      </c>
      <c r="I973" s="174"/>
      <c r="L973" s="170"/>
      <c r="M973" s="175"/>
      <c r="N973" s="176"/>
      <c r="O973" s="176"/>
      <c r="P973" s="176"/>
      <c r="Q973" s="176"/>
      <c r="R973" s="176"/>
      <c r="S973" s="176"/>
      <c r="T973" s="177"/>
      <c r="AT973" s="171" t="s">
        <v>152</v>
      </c>
      <c r="AU973" s="171" t="s">
        <v>151</v>
      </c>
      <c r="AV973" s="14" t="s">
        <v>150</v>
      </c>
      <c r="AW973" s="14" t="s">
        <v>31</v>
      </c>
      <c r="AX973" s="14" t="s">
        <v>83</v>
      </c>
      <c r="AY973" s="171" t="s">
        <v>143</v>
      </c>
    </row>
    <row r="974" spans="1:65" s="2" customFormat="1" ht="14.45" customHeight="1" x14ac:dyDescent="0.2">
      <c r="A974" s="33"/>
      <c r="B974" s="146"/>
      <c r="C974" s="178" t="s">
        <v>1264</v>
      </c>
      <c r="D974" s="178" t="s">
        <v>215</v>
      </c>
      <c r="E974" s="179" t="s">
        <v>1199</v>
      </c>
      <c r="F974" s="180" t="s">
        <v>1200</v>
      </c>
      <c r="G974" s="181" t="s">
        <v>178</v>
      </c>
      <c r="H974" s="182">
        <v>11</v>
      </c>
      <c r="I974" s="183"/>
      <c r="J974" s="184">
        <f>ROUND(I974*H974,2)</f>
        <v>0</v>
      </c>
      <c r="K974" s="185"/>
      <c r="L974" s="186"/>
      <c r="M974" s="187" t="s">
        <v>1</v>
      </c>
      <c r="N974" s="188" t="s">
        <v>41</v>
      </c>
      <c r="O974" s="59"/>
      <c r="P974" s="157">
        <f>O974*H974</f>
        <v>0</v>
      </c>
      <c r="Q974" s="157">
        <v>0</v>
      </c>
      <c r="R974" s="157">
        <f>Q974*H974</f>
        <v>0</v>
      </c>
      <c r="S974" s="157">
        <v>0</v>
      </c>
      <c r="T974" s="158">
        <f>S974*H974</f>
        <v>0</v>
      </c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R974" s="159" t="s">
        <v>210</v>
      </c>
      <c r="AT974" s="159" t="s">
        <v>215</v>
      </c>
      <c r="AU974" s="159" t="s">
        <v>151</v>
      </c>
      <c r="AY974" s="18" t="s">
        <v>143</v>
      </c>
      <c r="BE974" s="160">
        <f>IF(N974="základná",J974,0)</f>
        <v>0</v>
      </c>
      <c r="BF974" s="160">
        <f>IF(N974="znížená",J974,0)</f>
        <v>0</v>
      </c>
      <c r="BG974" s="160">
        <f>IF(N974="zákl. prenesená",J974,0)</f>
        <v>0</v>
      </c>
      <c r="BH974" s="160">
        <f>IF(N974="zníž. prenesená",J974,0)</f>
        <v>0</v>
      </c>
      <c r="BI974" s="160">
        <f>IF(N974="nulová",J974,0)</f>
        <v>0</v>
      </c>
      <c r="BJ974" s="18" t="s">
        <v>151</v>
      </c>
      <c r="BK974" s="160">
        <f>ROUND(I974*H974,2)</f>
        <v>0</v>
      </c>
      <c r="BL974" s="18" t="s">
        <v>182</v>
      </c>
      <c r="BM974" s="159" t="s">
        <v>1247</v>
      </c>
    </row>
    <row r="975" spans="1:65" s="2" customFormat="1" ht="14.45" customHeight="1" x14ac:dyDescent="0.2">
      <c r="A975" s="33"/>
      <c r="B975" s="146"/>
      <c r="C975" s="147" t="s">
        <v>1270</v>
      </c>
      <c r="D975" s="147" t="s">
        <v>146</v>
      </c>
      <c r="E975" s="148" t="s">
        <v>1203</v>
      </c>
      <c r="F975" s="149" t="s">
        <v>1204</v>
      </c>
      <c r="G975" s="150" t="s">
        <v>1205</v>
      </c>
      <c r="H975" s="151">
        <v>1</v>
      </c>
      <c r="I975" s="152"/>
      <c r="J975" s="153">
        <f>ROUND(I975*H975,2)</f>
        <v>0</v>
      </c>
      <c r="K975" s="154"/>
      <c r="L975" s="34"/>
      <c r="M975" s="155" t="s">
        <v>1</v>
      </c>
      <c r="N975" s="156" t="s">
        <v>41</v>
      </c>
      <c r="O975" s="59"/>
      <c r="P975" s="157">
        <f>O975*H975</f>
        <v>0</v>
      </c>
      <c r="Q975" s="157">
        <v>0</v>
      </c>
      <c r="R975" s="157">
        <f>Q975*H975</f>
        <v>0</v>
      </c>
      <c r="S975" s="157">
        <v>0</v>
      </c>
      <c r="T975" s="158">
        <f>S975*H975</f>
        <v>0</v>
      </c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R975" s="159" t="s">
        <v>182</v>
      </c>
      <c r="AT975" s="159" t="s">
        <v>146</v>
      </c>
      <c r="AU975" s="159" t="s">
        <v>151</v>
      </c>
      <c r="AY975" s="18" t="s">
        <v>143</v>
      </c>
      <c r="BE975" s="160">
        <f>IF(N975="základná",J975,0)</f>
        <v>0</v>
      </c>
      <c r="BF975" s="160">
        <f>IF(N975="znížená",J975,0)</f>
        <v>0</v>
      </c>
      <c r="BG975" s="160">
        <f>IF(N975="zákl. prenesená",J975,0)</f>
        <v>0</v>
      </c>
      <c r="BH975" s="160">
        <f>IF(N975="zníž. prenesená",J975,0)</f>
        <v>0</v>
      </c>
      <c r="BI975" s="160">
        <f>IF(N975="nulová",J975,0)</f>
        <v>0</v>
      </c>
      <c r="BJ975" s="18" t="s">
        <v>151</v>
      </c>
      <c r="BK975" s="160">
        <f>ROUND(I975*H975,2)</f>
        <v>0</v>
      </c>
      <c r="BL975" s="18" t="s">
        <v>182</v>
      </c>
      <c r="BM975" s="159" t="s">
        <v>1251</v>
      </c>
    </row>
    <row r="976" spans="1:65" s="13" customFormat="1" x14ac:dyDescent="0.2">
      <c r="B976" s="161"/>
      <c r="D976" s="162" t="s">
        <v>152</v>
      </c>
      <c r="E976" s="163" t="s">
        <v>1</v>
      </c>
      <c r="F976" s="164" t="s">
        <v>1207</v>
      </c>
      <c r="H976" s="165">
        <v>1</v>
      </c>
      <c r="I976" s="166"/>
      <c r="L976" s="161"/>
      <c r="M976" s="167"/>
      <c r="N976" s="168"/>
      <c r="O976" s="168"/>
      <c r="P976" s="168"/>
      <c r="Q976" s="168"/>
      <c r="R976" s="168"/>
      <c r="S976" s="168"/>
      <c r="T976" s="169"/>
      <c r="AT976" s="163" t="s">
        <v>152</v>
      </c>
      <c r="AU976" s="163" t="s">
        <v>151</v>
      </c>
      <c r="AV976" s="13" t="s">
        <v>151</v>
      </c>
      <c r="AW976" s="13" t="s">
        <v>31</v>
      </c>
      <c r="AX976" s="13" t="s">
        <v>75</v>
      </c>
      <c r="AY976" s="163" t="s">
        <v>143</v>
      </c>
    </row>
    <row r="977" spans="1:65" s="14" customFormat="1" x14ac:dyDescent="0.2">
      <c r="B977" s="170"/>
      <c r="D977" s="162" t="s">
        <v>152</v>
      </c>
      <c r="E977" s="171" t="s">
        <v>1</v>
      </c>
      <c r="F977" s="172" t="s">
        <v>154</v>
      </c>
      <c r="H977" s="173">
        <v>1</v>
      </c>
      <c r="I977" s="174"/>
      <c r="L977" s="170"/>
      <c r="M977" s="175"/>
      <c r="N977" s="176"/>
      <c r="O977" s="176"/>
      <c r="P977" s="176"/>
      <c r="Q977" s="176"/>
      <c r="R977" s="176"/>
      <c r="S977" s="176"/>
      <c r="T977" s="177"/>
      <c r="AT977" s="171" t="s">
        <v>152</v>
      </c>
      <c r="AU977" s="171" t="s">
        <v>151</v>
      </c>
      <c r="AV977" s="14" t="s">
        <v>150</v>
      </c>
      <c r="AW977" s="14" t="s">
        <v>31</v>
      </c>
      <c r="AX977" s="14" t="s">
        <v>83</v>
      </c>
      <c r="AY977" s="171" t="s">
        <v>143</v>
      </c>
    </row>
    <row r="978" spans="1:65" s="2" customFormat="1" ht="24.2" customHeight="1" x14ac:dyDescent="0.2">
      <c r="A978" s="33"/>
      <c r="B978" s="146"/>
      <c r="C978" s="147" t="s">
        <v>1278</v>
      </c>
      <c r="D978" s="147" t="s">
        <v>146</v>
      </c>
      <c r="E978" s="148" t="s">
        <v>1209</v>
      </c>
      <c r="F978" s="149" t="s">
        <v>1210</v>
      </c>
      <c r="G978" s="150" t="s">
        <v>454</v>
      </c>
      <c r="H978" s="199"/>
      <c r="I978" s="152"/>
      <c r="J978" s="153">
        <f>ROUND(I978*H978,2)</f>
        <v>0</v>
      </c>
      <c r="K978" s="154"/>
      <c r="L978" s="34"/>
      <c r="M978" s="155" t="s">
        <v>1</v>
      </c>
      <c r="N978" s="156" t="s">
        <v>41</v>
      </c>
      <c r="O978" s="59"/>
      <c r="P978" s="157">
        <f>O978*H978</f>
        <v>0</v>
      </c>
      <c r="Q978" s="157">
        <v>0</v>
      </c>
      <c r="R978" s="157">
        <f>Q978*H978</f>
        <v>0</v>
      </c>
      <c r="S978" s="157">
        <v>0</v>
      </c>
      <c r="T978" s="158">
        <f>S978*H978</f>
        <v>0</v>
      </c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R978" s="159" t="s">
        <v>182</v>
      </c>
      <c r="AT978" s="159" t="s">
        <v>146</v>
      </c>
      <c r="AU978" s="159" t="s">
        <v>151</v>
      </c>
      <c r="AY978" s="18" t="s">
        <v>143</v>
      </c>
      <c r="BE978" s="160">
        <f>IF(N978="základná",J978,0)</f>
        <v>0</v>
      </c>
      <c r="BF978" s="160">
        <f>IF(N978="znížená",J978,0)</f>
        <v>0</v>
      </c>
      <c r="BG978" s="160">
        <f>IF(N978="zákl. prenesená",J978,0)</f>
        <v>0</v>
      </c>
      <c r="BH978" s="160">
        <f>IF(N978="zníž. prenesená",J978,0)</f>
        <v>0</v>
      </c>
      <c r="BI978" s="160">
        <f>IF(N978="nulová",J978,0)</f>
        <v>0</v>
      </c>
      <c r="BJ978" s="18" t="s">
        <v>151</v>
      </c>
      <c r="BK978" s="160">
        <f>ROUND(I978*H978,2)</f>
        <v>0</v>
      </c>
      <c r="BL978" s="18" t="s">
        <v>182</v>
      </c>
      <c r="BM978" s="159" t="s">
        <v>1257</v>
      </c>
    </row>
    <row r="979" spans="1:65" s="12" customFormat="1" ht="22.9" customHeight="1" x14ac:dyDescent="0.2">
      <c r="B979" s="134"/>
      <c r="D979" s="135" t="s">
        <v>74</v>
      </c>
      <c r="E979" s="144" t="s">
        <v>1212</v>
      </c>
      <c r="F979" s="144" t="s">
        <v>1213</v>
      </c>
      <c r="I979" s="137"/>
      <c r="J979" s="145">
        <f>BK979</f>
        <v>0</v>
      </c>
      <c r="L979" s="134"/>
      <c r="M979" s="138"/>
      <c r="N979" s="139"/>
      <c r="O979" s="139"/>
      <c r="P979" s="140">
        <f>SUM(P980:P987)</f>
        <v>0</v>
      </c>
      <c r="Q979" s="139"/>
      <c r="R979" s="140">
        <f>SUM(R980:R987)</f>
        <v>0</v>
      </c>
      <c r="S979" s="139"/>
      <c r="T979" s="141">
        <f>SUM(T980:T987)</f>
        <v>0</v>
      </c>
      <c r="AR979" s="135" t="s">
        <v>151</v>
      </c>
      <c r="AT979" s="142" t="s">
        <v>74</v>
      </c>
      <c r="AU979" s="142" t="s">
        <v>83</v>
      </c>
      <c r="AY979" s="135" t="s">
        <v>143</v>
      </c>
      <c r="BK979" s="143">
        <f>SUM(BK980:BK987)</f>
        <v>0</v>
      </c>
    </row>
    <row r="980" spans="1:65" s="2" customFormat="1" ht="14.45" customHeight="1" x14ac:dyDescent="0.2">
      <c r="A980" s="33"/>
      <c r="B980" s="146"/>
      <c r="C980" s="147" t="s">
        <v>1282</v>
      </c>
      <c r="D980" s="147" t="s">
        <v>146</v>
      </c>
      <c r="E980" s="148" t="s">
        <v>1215</v>
      </c>
      <c r="F980" s="149" t="s">
        <v>1216</v>
      </c>
      <c r="G980" s="150" t="s">
        <v>157</v>
      </c>
      <c r="H980" s="151">
        <v>45.066000000000003</v>
      </c>
      <c r="I980" s="152"/>
      <c r="J980" s="153">
        <f>ROUND(I980*H980,2)</f>
        <v>0</v>
      </c>
      <c r="K980" s="154"/>
      <c r="L980" s="34"/>
      <c r="M980" s="155" t="s">
        <v>1</v>
      </c>
      <c r="N980" s="156" t="s">
        <v>41</v>
      </c>
      <c r="O980" s="59"/>
      <c r="P980" s="157">
        <f>O980*H980</f>
        <v>0</v>
      </c>
      <c r="Q980" s="157">
        <v>0</v>
      </c>
      <c r="R980" s="157">
        <f>Q980*H980</f>
        <v>0</v>
      </c>
      <c r="S980" s="157">
        <v>0</v>
      </c>
      <c r="T980" s="158">
        <f>S980*H980</f>
        <v>0</v>
      </c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R980" s="159" t="s">
        <v>182</v>
      </c>
      <c r="AT980" s="159" t="s">
        <v>146</v>
      </c>
      <c r="AU980" s="159" t="s">
        <v>151</v>
      </c>
      <c r="AY980" s="18" t="s">
        <v>143</v>
      </c>
      <c r="BE980" s="160">
        <f>IF(N980="základná",J980,0)</f>
        <v>0</v>
      </c>
      <c r="BF980" s="160">
        <f>IF(N980="znížená",J980,0)</f>
        <v>0</v>
      </c>
      <c r="BG980" s="160">
        <f>IF(N980="zákl. prenesená",J980,0)</f>
        <v>0</v>
      </c>
      <c r="BH980" s="160">
        <f>IF(N980="zníž. prenesená",J980,0)</f>
        <v>0</v>
      </c>
      <c r="BI980" s="160">
        <f>IF(N980="nulová",J980,0)</f>
        <v>0</v>
      </c>
      <c r="BJ980" s="18" t="s">
        <v>151</v>
      </c>
      <c r="BK980" s="160">
        <f>ROUND(I980*H980,2)</f>
        <v>0</v>
      </c>
      <c r="BL980" s="18" t="s">
        <v>182</v>
      </c>
      <c r="BM980" s="159" t="s">
        <v>1262</v>
      </c>
    </row>
    <row r="981" spans="1:65" s="13" customFormat="1" x14ac:dyDescent="0.2">
      <c r="B981" s="161"/>
      <c r="D981" s="162" t="s">
        <v>152</v>
      </c>
      <c r="E981" s="163" t="s">
        <v>1</v>
      </c>
      <c r="F981" s="164" t="s">
        <v>1886</v>
      </c>
      <c r="H981" s="165">
        <v>10.725</v>
      </c>
      <c r="I981" s="166"/>
      <c r="L981" s="161"/>
      <c r="M981" s="167"/>
      <c r="N981" s="168"/>
      <c r="O981" s="168"/>
      <c r="P981" s="168"/>
      <c r="Q981" s="168"/>
      <c r="R981" s="168"/>
      <c r="S981" s="168"/>
      <c r="T981" s="169"/>
      <c r="AT981" s="163" t="s">
        <v>152</v>
      </c>
      <c r="AU981" s="163" t="s">
        <v>151</v>
      </c>
      <c r="AV981" s="13" t="s">
        <v>151</v>
      </c>
      <c r="AW981" s="13" t="s">
        <v>31</v>
      </c>
      <c r="AX981" s="13" t="s">
        <v>75</v>
      </c>
      <c r="AY981" s="163" t="s">
        <v>143</v>
      </c>
    </row>
    <row r="982" spans="1:65" s="13" customFormat="1" x14ac:dyDescent="0.2">
      <c r="B982" s="161"/>
      <c r="D982" s="162" t="s">
        <v>152</v>
      </c>
      <c r="E982" s="163" t="s">
        <v>1</v>
      </c>
      <c r="F982" s="164" t="s">
        <v>1887</v>
      </c>
      <c r="H982" s="165">
        <v>10.725</v>
      </c>
      <c r="I982" s="166"/>
      <c r="L982" s="161"/>
      <c r="M982" s="167"/>
      <c r="N982" s="168"/>
      <c r="O982" s="168"/>
      <c r="P982" s="168"/>
      <c r="Q982" s="168"/>
      <c r="R982" s="168"/>
      <c r="S982" s="168"/>
      <c r="T982" s="169"/>
      <c r="AT982" s="163" t="s">
        <v>152</v>
      </c>
      <c r="AU982" s="163" t="s">
        <v>151</v>
      </c>
      <c r="AV982" s="13" t="s">
        <v>151</v>
      </c>
      <c r="AW982" s="13" t="s">
        <v>31</v>
      </c>
      <c r="AX982" s="13" t="s">
        <v>75</v>
      </c>
      <c r="AY982" s="163" t="s">
        <v>143</v>
      </c>
    </row>
    <row r="983" spans="1:65" s="13" customFormat="1" x14ac:dyDescent="0.2">
      <c r="B983" s="161"/>
      <c r="D983" s="162" t="s">
        <v>152</v>
      </c>
      <c r="E983" s="163" t="s">
        <v>1</v>
      </c>
      <c r="F983" s="164" t="s">
        <v>1888</v>
      </c>
      <c r="H983" s="165">
        <v>10.746</v>
      </c>
      <c r="I983" s="166"/>
      <c r="L983" s="161"/>
      <c r="M983" s="167"/>
      <c r="N983" s="168"/>
      <c r="O983" s="168"/>
      <c r="P983" s="168"/>
      <c r="Q983" s="168"/>
      <c r="R983" s="168"/>
      <c r="S983" s="168"/>
      <c r="T983" s="169"/>
      <c r="AT983" s="163" t="s">
        <v>152</v>
      </c>
      <c r="AU983" s="163" t="s">
        <v>151</v>
      </c>
      <c r="AV983" s="13" t="s">
        <v>151</v>
      </c>
      <c r="AW983" s="13" t="s">
        <v>31</v>
      </c>
      <c r="AX983" s="13" t="s">
        <v>75</v>
      </c>
      <c r="AY983" s="163" t="s">
        <v>143</v>
      </c>
    </row>
    <row r="984" spans="1:65" s="13" customFormat="1" x14ac:dyDescent="0.2">
      <c r="B984" s="161"/>
      <c r="D984" s="162" t="s">
        <v>152</v>
      </c>
      <c r="E984" s="163" t="s">
        <v>1</v>
      </c>
      <c r="F984" s="164" t="s">
        <v>1889</v>
      </c>
      <c r="H984" s="165">
        <v>12.87</v>
      </c>
      <c r="I984" s="166"/>
      <c r="L984" s="161"/>
      <c r="M984" s="167"/>
      <c r="N984" s="168"/>
      <c r="O984" s="168"/>
      <c r="P984" s="168"/>
      <c r="Q984" s="168"/>
      <c r="R984" s="168"/>
      <c r="S984" s="168"/>
      <c r="T984" s="169"/>
      <c r="AT984" s="163" t="s">
        <v>152</v>
      </c>
      <c r="AU984" s="163" t="s">
        <v>151</v>
      </c>
      <c r="AV984" s="13" t="s">
        <v>151</v>
      </c>
      <c r="AW984" s="13" t="s">
        <v>31</v>
      </c>
      <c r="AX984" s="13" t="s">
        <v>75</v>
      </c>
      <c r="AY984" s="163" t="s">
        <v>143</v>
      </c>
    </row>
    <row r="985" spans="1:65" s="14" customFormat="1" x14ac:dyDescent="0.2">
      <c r="B985" s="170"/>
      <c r="D985" s="162" t="s">
        <v>152</v>
      </c>
      <c r="E985" s="171" t="s">
        <v>1</v>
      </c>
      <c r="F985" s="172" t="s">
        <v>154</v>
      </c>
      <c r="H985" s="173">
        <v>45.066000000000003</v>
      </c>
      <c r="I985" s="174"/>
      <c r="L985" s="170"/>
      <c r="M985" s="175"/>
      <c r="N985" s="176"/>
      <c r="O985" s="176"/>
      <c r="P985" s="176"/>
      <c r="Q985" s="176"/>
      <c r="R985" s="176"/>
      <c r="S985" s="176"/>
      <c r="T985" s="177"/>
      <c r="AT985" s="171" t="s">
        <v>152</v>
      </c>
      <c r="AU985" s="171" t="s">
        <v>151</v>
      </c>
      <c r="AV985" s="14" t="s">
        <v>150</v>
      </c>
      <c r="AW985" s="14" t="s">
        <v>31</v>
      </c>
      <c r="AX985" s="14" t="s">
        <v>83</v>
      </c>
      <c r="AY985" s="171" t="s">
        <v>143</v>
      </c>
    </row>
    <row r="986" spans="1:65" s="2" customFormat="1" ht="14.45" customHeight="1" x14ac:dyDescent="0.2">
      <c r="A986" s="33"/>
      <c r="B986" s="146"/>
      <c r="C986" s="178" t="s">
        <v>1286</v>
      </c>
      <c r="D986" s="178" t="s">
        <v>215</v>
      </c>
      <c r="E986" s="179" t="s">
        <v>1219</v>
      </c>
      <c r="F986" s="180" t="s">
        <v>1220</v>
      </c>
      <c r="G986" s="181" t="s">
        <v>157</v>
      </c>
      <c r="H986" s="182">
        <v>45.066000000000003</v>
      </c>
      <c r="I986" s="183"/>
      <c r="J986" s="184">
        <f>ROUND(I986*H986,2)</f>
        <v>0</v>
      </c>
      <c r="K986" s="185"/>
      <c r="L986" s="186"/>
      <c r="M986" s="187" t="s">
        <v>1</v>
      </c>
      <c r="N986" s="188" t="s">
        <v>41</v>
      </c>
      <c r="O986" s="59"/>
      <c r="P986" s="157">
        <f>O986*H986</f>
        <v>0</v>
      </c>
      <c r="Q986" s="157">
        <v>0</v>
      </c>
      <c r="R986" s="157">
        <f>Q986*H986</f>
        <v>0</v>
      </c>
      <c r="S986" s="157">
        <v>0</v>
      </c>
      <c r="T986" s="158">
        <f>S986*H986</f>
        <v>0</v>
      </c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R986" s="159" t="s">
        <v>210</v>
      </c>
      <c r="AT986" s="159" t="s">
        <v>215</v>
      </c>
      <c r="AU986" s="159" t="s">
        <v>151</v>
      </c>
      <c r="AY986" s="18" t="s">
        <v>143</v>
      </c>
      <c r="BE986" s="160">
        <f>IF(N986="základná",J986,0)</f>
        <v>0</v>
      </c>
      <c r="BF986" s="160">
        <f>IF(N986="znížená",J986,0)</f>
        <v>0</v>
      </c>
      <c r="BG986" s="160">
        <f>IF(N986="zákl. prenesená",J986,0)</f>
        <v>0</v>
      </c>
      <c r="BH986" s="160">
        <f>IF(N986="zníž. prenesená",J986,0)</f>
        <v>0</v>
      </c>
      <c r="BI986" s="160">
        <f>IF(N986="nulová",J986,0)</f>
        <v>0</v>
      </c>
      <c r="BJ986" s="18" t="s">
        <v>151</v>
      </c>
      <c r="BK986" s="160">
        <f>ROUND(I986*H986,2)</f>
        <v>0</v>
      </c>
      <c r="BL986" s="18" t="s">
        <v>182</v>
      </c>
      <c r="BM986" s="159" t="s">
        <v>1267</v>
      </c>
    </row>
    <row r="987" spans="1:65" s="2" customFormat="1" ht="24.2" customHeight="1" x14ac:dyDescent="0.2">
      <c r="A987" s="33"/>
      <c r="B987" s="146"/>
      <c r="C987" s="147" t="s">
        <v>1290</v>
      </c>
      <c r="D987" s="147" t="s">
        <v>146</v>
      </c>
      <c r="E987" s="148" t="s">
        <v>1223</v>
      </c>
      <c r="F987" s="149" t="s">
        <v>1224</v>
      </c>
      <c r="G987" s="150" t="s">
        <v>454</v>
      </c>
      <c r="H987" s="199"/>
      <c r="I987" s="152"/>
      <c r="J987" s="153">
        <f>ROUND(I987*H987,2)</f>
        <v>0</v>
      </c>
      <c r="K987" s="154"/>
      <c r="L987" s="34"/>
      <c r="M987" s="155" t="s">
        <v>1</v>
      </c>
      <c r="N987" s="156" t="s">
        <v>41</v>
      </c>
      <c r="O987" s="59"/>
      <c r="P987" s="157">
        <f>O987*H987</f>
        <v>0</v>
      </c>
      <c r="Q987" s="157">
        <v>0</v>
      </c>
      <c r="R987" s="157">
        <f>Q987*H987</f>
        <v>0</v>
      </c>
      <c r="S987" s="157">
        <v>0</v>
      </c>
      <c r="T987" s="158">
        <f>S987*H987</f>
        <v>0</v>
      </c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R987" s="159" t="s">
        <v>182</v>
      </c>
      <c r="AT987" s="159" t="s">
        <v>146</v>
      </c>
      <c r="AU987" s="159" t="s">
        <v>151</v>
      </c>
      <c r="AY987" s="18" t="s">
        <v>143</v>
      </c>
      <c r="BE987" s="160">
        <f>IF(N987="základná",J987,0)</f>
        <v>0</v>
      </c>
      <c r="BF987" s="160">
        <f>IF(N987="znížená",J987,0)</f>
        <v>0</v>
      </c>
      <c r="BG987" s="160">
        <f>IF(N987="zákl. prenesená",J987,0)</f>
        <v>0</v>
      </c>
      <c r="BH987" s="160">
        <f>IF(N987="zníž. prenesená",J987,0)</f>
        <v>0</v>
      </c>
      <c r="BI987" s="160">
        <f>IF(N987="nulová",J987,0)</f>
        <v>0</v>
      </c>
      <c r="BJ987" s="18" t="s">
        <v>151</v>
      </c>
      <c r="BK987" s="160">
        <f>ROUND(I987*H987,2)</f>
        <v>0</v>
      </c>
      <c r="BL987" s="18" t="s">
        <v>182</v>
      </c>
      <c r="BM987" s="159" t="s">
        <v>1273</v>
      </c>
    </row>
    <row r="988" spans="1:65" s="12" customFormat="1" ht="22.9" customHeight="1" x14ac:dyDescent="0.2">
      <c r="B988" s="134"/>
      <c r="D988" s="135" t="s">
        <v>74</v>
      </c>
      <c r="E988" s="144" t="s">
        <v>1226</v>
      </c>
      <c r="F988" s="144" t="s">
        <v>1227</v>
      </c>
      <c r="I988" s="137"/>
      <c r="J988" s="145">
        <f>BK988</f>
        <v>0</v>
      </c>
      <c r="L988" s="134"/>
      <c r="M988" s="138"/>
      <c r="N988" s="139"/>
      <c r="O988" s="139"/>
      <c r="P988" s="140">
        <f>SUM(P989:P1007)</f>
        <v>0</v>
      </c>
      <c r="Q988" s="139"/>
      <c r="R988" s="140">
        <f>SUM(R989:R1007)</f>
        <v>0</v>
      </c>
      <c r="S988" s="139"/>
      <c r="T988" s="141">
        <f>SUM(T989:T1007)</f>
        <v>0</v>
      </c>
      <c r="AR988" s="135" t="s">
        <v>151</v>
      </c>
      <c r="AT988" s="142" t="s">
        <v>74</v>
      </c>
      <c r="AU988" s="142" t="s">
        <v>83</v>
      </c>
      <c r="AY988" s="135" t="s">
        <v>143</v>
      </c>
      <c r="BK988" s="143">
        <f>SUM(BK989:BK1007)</f>
        <v>0</v>
      </c>
    </row>
    <row r="989" spans="1:65" s="2" customFormat="1" ht="24.2" customHeight="1" x14ac:dyDescent="0.2">
      <c r="A989" s="33"/>
      <c r="B989" s="146"/>
      <c r="C989" s="147" t="s">
        <v>1298</v>
      </c>
      <c r="D989" s="147" t="s">
        <v>146</v>
      </c>
      <c r="E989" s="148" t="s">
        <v>1890</v>
      </c>
      <c r="F989" s="149" t="s">
        <v>1891</v>
      </c>
      <c r="G989" s="150" t="s">
        <v>157</v>
      </c>
      <c r="H989" s="151">
        <v>8.0500000000000007</v>
      </c>
      <c r="I989" s="152"/>
      <c r="J989" s="153">
        <f>ROUND(I989*H989,2)</f>
        <v>0</v>
      </c>
      <c r="K989" s="154"/>
      <c r="L989" s="34"/>
      <c r="M989" s="155" t="s">
        <v>1</v>
      </c>
      <c r="N989" s="156" t="s">
        <v>41</v>
      </c>
      <c r="O989" s="59"/>
      <c r="P989" s="157">
        <f>O989*H989</f>
        <v>0</v>
      </c>
      <c r="Q989" s="157">
        <v>0</v>
      </c>
      <c r="R989" s="157">
        <f>Q989*H989</f>
        <v>0</v>
      </c>
      <c r="S989" s="157">
        <v>0</v>
      </c>
      <c r="T989" s="158">
        <f>S989*H989</f>
        <v>0</v>
      </c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R989" s="159" t="s">
        <v>182</v>
      </c>
      <c r="AT989" s="159" t="s">
        <v>146</v>
      </c>
      <c r="AU989" s="159" t="s">
        <v>151</v>
      </c>
      <c r="AY989" s="18" t="s">
        <v>143</v>
      </c>
      <c r="BE989" s="160">
        <f>IF(N989="základná",J989,0)</f>
        <v>0</v>
      </c>
      <c r="BF989" s="160">
        <f>IF(N989="znížená",J989,0)</f>
        <v>0</v>
      </c>
      <c r="BG989" s="160">
        <f>IF(N989="zákl. prenesená",J989,0)</f>
        <v>0</v>
      </c>
      <c r="BH989" s="160">
        <f>IF(N989="zníž. prenesená",J989,0)</f>
        <v>0</v>
      </c>
      <c r="BI989" s="160">
        <f>IF(N989="nulová",J989,0)</f>
        <v>0</v>
      </c>
      <c r="BJ989" s="18" t="s">
        <v>151</v>
      </c>
      <c r="BK989" s="160">
        <f>ROUND(I989*H989,2)</f>
        <v>0</v>
      </c>
      <c r="BL989" s="18" t="s">
        <v>182</v>
      </c>
      <c r="BM989" s="159" t="s">
        <v>1281</v>
      </c>
    </row>
    <row r="990" spans="1:65" s="13" customFormat="1" x14ac:dyDescent="0.2">
      <c r="B990" s="161"/>
      <c r="D990" s="162" t="s">
        <v>152</v>
      </c>
      <c r="E990" s="163" t="s">
        <v>1</v>
      </c>
      <c r="F990" s="164" t="s">
        <v>1531</v>
      </c>
      <c r="H990" s="165">
        <v>3</v>
      </c>
      <c r="I990" s="166"/>
      <c r="L990" s="161"/>
      <c r="M990" s="167"/>
      <c r="N990" s="168"/>
      <c r="O990" s="168"/>
      <c r="P990" s="168"/>
      <c r="Q990" s="168"/>
      <c r="R990" s="168"/>
      <c r="S990" s="168"/>
      <c r="T990" s="169"/>
      <c r="AT990" s="163" t="s">
        <v>152</v>
      </c>
      <c r="AU990" s="163" t="s">
        <v>151</v>
      </c>
      <c r="AV990" s="13" t="s">
        <v>151</v>
      </c>
      <c r="AW990" s="13" t="s">
        <v>31</v>
      </c>
      <c r="AX990" s="13" t="s">
        <v>75</v>
      </c>
      <c r="AY990" s="163" t="s">
        <v>143</v>
      </c>
    </row>
    <row r="991" spans="1:65" s="13" customFormat="1" x14ac:dyDescent="0.2">
      <c r="B991" s="161"/>
      <c r="D991" s="162" t="s">
        <v>152</v>
      </c>
      <c r="E991" s="163" t="s">
        <v>1</v>
      </c>
      <c r="F991" s="164" t="s">
        <v>1532</v>
      </c>
      <c r="H991" s="165">
        <v>2.2999999999999998</v>
      </c>
      <c r="I991" s="166"/>
      <c r="L991" s="161"/>
      <c r="M991" s="167"/>
      <c r="N991" s="168"/>
      <c r="O991" s="168"/>
      <c r="P991" s="168"/>
      <c r="Q991" s="168"/>
      <c r="R991" s="168"/>
      <c r="S991" s="168"/>
      <c r="T991" s="169"/>
      <c r="AT991" s="163" t="s">
        <v>152</v>
      </c>
      <c r="AU991" s="163" t="s">
        <v>151</v>
      </c>
      <c r="AV991" s="13" t="s">
        <v>151</v>
      </c>
      <c r="AW991" s="13" t="s">
        <v>31</v>
      </c>
      <c r="AX991" s="13" t="s">
        <v>75</v>
      </c>
      <c r="AY991" s="163" t="s">
        <v>143</v>
      </c>
    </row>
    <row r="992" spans="1:65" s="13" customFormat="1" x14ac:dyDescent="0.2">
      <c r="B992" s="161"/>
      <c r="D992" s="162" t="s">
        <v>152</v>
      </c>
      <c r="E992" s="163" t="s">
        <v>1</v>
      </c>
      <c r="F992" s="164" t="s">
        <v>1533</v>
      </c>
      <c r="H992" s="165">
        <v>2.75</v>
      </c>
      <c r="I992" s="166"/>
      <c r="L992" s="161"/>
      <c r="M992" s="167"/>
      <c r="N992" s="168"/>
      <c r="O992" s="168"/>
      <c r="P992" s="168"/>
      <c r="Q992" s="168"/>
      <c r="R992" s="168"/>
      <c r="S992" s="168"/>
      <c r="T992" s="169"/>
      <c r="AT992" s="163" t="s">
        <v>152</v>
      </c>
      <c r="AU992" s="163" t="s">
        <v>151</v>
      </c>
      <c r="AV992" s="13" t="s">
        <v>151</v>
      </c>
      <c r="AW992" s="13" t="s">
        <v>31</v>
      </c>
      <c r="AX992" s="13" t="s">
        <v>75</v>
      </c>
      <c r="AY992" s="163" t="s">
        <v>143</v>
      </c>
    </row>
    <row r="993" spans="1:65" s="14" customFormat="1" x14ac:dyDescent="0.2">
      <c r="B993" s="170"/>
      <c r="D993" s="162" t="s">
        <v>152</v>
      </c>
      <c r="E993" s="171" t="s">
        <v>1</v>
      </c>
      <c r="F993" s="172" t="s">
        <v>154</v>
      </c>
      <c r="H993" s="173">
        <v>8.0500000000000007</v>
      </c>
      <c r="I993" s="174"/>
      <c r="L993" s="170"/>
      <c r="M993" s="175"/>
      <c r="N993" s="176"/>
      <c r="O993" s="176"/>
      <c r="P993" s="176"/>
      <c r="Q993" s="176"/>
      <c r="R993" s="176"/>
      <c r="S993" s="176"/>
      <c r="T993" s="177"/>
      <c r="AT993" s="171" t="s">
        <v>152</v>
      </c>
      <c r="AU993" s="171" t="s">
        <v>151</v>
      </c>
      <c r="AV993" s="14" t="s">
        <v>150</v>
      </c>
      <c r="AW993" s="14" t="s">
        <v>31</v>
      </c>
      <c r="AX993" s="14" t="s">
        <v>83</v>
      </c>
      <c r="AY993" s="171" t="s">
        <v>143</v>
      </c>
    </row>
    <row r="994" spans="1:65" s="2" customFormat="1" ht="14.45" customHeight="1" x14ac:dyDescent="0.2">
      <c r="A994" s="33"/>
      <c r="B994" s="146"/>
      <c r="C994" s="178" t="s">
        <v>1304</v>
      </c>
      <c r="D994" s="178" t="s">
        <v>215</v>
      </c>
      <c r="E994" s="179" t="s">
        <v>1892</v>
      </c>
      <c r="F994" s="180" t="s">
        <v>1893</v>
      </c>
      <c r="G994" s="181" t="s">
        <v>157</v>
      </c>
      <c r="H994" s="182">
        <v>8.2110000000000003</v>
      </c>
      <c r="I994" s="183"/>
      <c r="J994" s="184">
        <f>ROUND(I994*H994,2)</f>
        <v>0</v>
      </c>
      <c r="K994" s="185"/>
      <c r="L994" s="186"/>
      <c r="M994" s="187" t="s">
        <v>1</v>
      </c>
      <c r="N994" s="188" t="s">
        <v>41</v>
      </c>
      <c r="O994" s="59"/>
      <c r="P994" s="157">
        <f>O994*H994</f>
        <v>0</v>
      </c>
      <c r="Q994" s="157">
        <v>0</v>
      </c>
      <c r="R994" s="157">
        <f>Q994*H994</f>
        <v>0</v>
      </c>
      <c r="S994" s="157">
        <v>0</v>
      </c>
      <c r="T994" s="158">
        <f>S994*H994</f>
        <v>0</v>
      </c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R994" s="159" t="s">
        <v>210</v>
      </c>
      <c r="AT994" s="159" t="s">
        <v>215</v>
      </c>
      <c r="AU994" s="159" t="s">
        <v>151</v>
      </c>
      <c r="AY994" s="18" t="s">
        <v>143</v>
      </c>
      <c r="BE994" s="160">
        <f>IF(N994="základná",J994,0)</f>
        <v>0</v>
      </c>
      <c r="BF994" s="160">
        <f>IF(N994="znížená",J994,0)</f>
        <v>0</v>
      </c>
      <c r="BG994" s="160">
        <f>IF(N994="zákl. prenesená",J994,0)</f>
        <v>0</v>
      </c>
      <c r="BH994" s="160">
        <f>IF(N994="zníž. prenesená",J994,0)</f>
        <v>0</v>
      </c>
      <c r="BI994" s="160">
        <f>IF(N994="nulová",J994,0)</f>
        <v>0</v>
      </c>
      <c r="BJ994" s="18" t="s">
        <v>151</v>
      </c>
      <c r="BK994" s="160">
        <f>ROUND(I994*H994,2)</f>
        <v>0</v>
      </c>
      <c r="BL994" s="18" t="s">
        <v>182</v>
      </c>
      <c r="BM994" s="159" t="s">
        <v>1285</v>
      </c>
    </row>
    <row r="995" spans="1:65" s="13" customFormat="1" x14ac:dyDescent="0.2">
      <c r="B995" s="161"/>
      <c r="D995" s="162" t="s">
        <v>152</v>
      </c>
      <c r="E995" s="163" t="s">
        <v>1</v>
      </c>
      <c r="F995" s="164" t="s">
        <v>1894</v>
      </c>
      <c r="H995" s="165">
        <v>8.2110000000000003</v>
      </c>
      <c r="I995" s="166"/>
      <c r="L995" s="161"/>
      <c r="M995" s="167"/>
      <c r="N995" s="168"/>
      <c r="O995" s="168"/>
      <c r="P995" s="168"/>
      <c r="Q995" s="168"/>
      <c r="R995" s="168"/>
      <c r="S995" s="168"/>
      <c r="T995" s="169"/>
      <c r="AT995" s="163" t="s">
        <v>152</v>
      </c>
      <c r="AU995" s="163" t="s">
        <v>151</v>
      </c>
      <c r="AV995" s="13" t="s">
        <v>151</v>
      </c>
      <c r="AW995" s="13" t="s">
        <v>31</v>
      </c>
      <c r="AX995" s="13" t="s">
        <v>75</v>
      </c>
      <c r="AY995" s="163" t="s">
        <v>143</v>
      </c>
    </row>
    <row r="996" spans="1:65" s="14" customFormat="1" x14ac:dyDescent="0.2">
      <c r="B996" s="170"/>
      <c r="D996" s="162" t="s">
        <v>152</v>
      </c>
      <c r="E996" s="171" t="s">
        <v>1</v>
      </c>
      <c r="F996" s="172" t="s">
        <v>154</v>
      </c>
      <c r="H996" s="173">
        <v>8.2110000000000003</v>
      </c>
      <c r="I996" s="174"/>
      <c r="L996" s="170"/>
      <c r="M996" s="175"/>
      <c r="N996" s="176"/>
      <c r="O996" s="176"/>
      <c r="P996" s="176"/>
      <c r="Q996" s="176"/>
      <c r="R996" s="176"/>
      <c r="S996" s="176"/>
      <c r="T996" s="177"/>
      <c r="AT996" s="171" t="s">
        <v>152</v>
      </c>
      <c r="AU996" s="171" t="s">
        <v>151</v>
      </c>
      <c r="AV996" s="14" t="s">
        <v>150</v>
      </c>
      <c r="AW996" s="14" t="s">
        <v>31</v>
      </c>
      <c r="AX996" s="14" t="s">
        <v>83</v>
      </c>
      <c r="AY996" s="171" t="s">
        <v>143</v>
      </c>
    </row>
    <row r="997" spans="1:65" s="2" customFormat="1" ht="14.45" customHeight="1" x14ac:dyDescent="0.2">
      <c r="A997" s="33"/>
      <c r="B997" s="146"/>
      <c r="C997" s="147" t="s">
        <v>1309</v>
      </c>
      <c r="D997" s="147" t="s">
        <v>146</v>
      </c>
      <c r="E997" s="148" t="s">
        <v>1229</v>
      </c>
      <c r="F997" s="149" t="s">
        <v>1230</v>
      </c>
      <c r="G997" s="150" t="s">
        <v>157</v>
      </c>
      <c r="H997" s="151">
        <v>77.3</v>
      </c>
      <c r="I997" s="152"/>
      <c r="J997" s="153">
        <f>ROUND(I997*H997,2)</f>
        <v>0</v>
      </c>
      <c r="K997" s="154"/>
      <c r="L997" s="34"/>
      <c r="M997" s="155" t="s">
        <v>1</v>
      </c>
      <c r="N997" s="156" t="s">
        <v>41</v>
      </c>
      <c r="O997" s="59"/>
      <c r="P997" s="157">
        <f>O997*H997</f>
        <v>0</v>
      </c>
      <c r="Q997" s="157">
        <v>0</v>
      </c>
      <c r="R997" s="157">
        <f>Q997*H997</f>
        <v>0</v>
      </c>
      <c r="S997" s="157">
        <v>0</v>
      </c>
      <c r="T997" s="158">
        <f>S997*H997</f>
        <v>0</v>
      </c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R997" s="159" t="s">
        <v>182</v>
      </c>
      <c r="AT997" s="159" t="s">
        <v>146</v>
      </c>
      <c r="AU997" s="159" t="s">
        <v>151</v>
      </c>
      <c r="AY997" s="18" t="s">
        <v>143</v>
      </c>
      <c r="BE997" s="160">
        <f>IF(N997="základná",J997,0)</f>
        <v>0</v>
      </c>
      <c r="BF997" s="160">
        <f>IF(N997="znížená",J997,0)</f>
        <v>0</v>
      </c>
      <c r="BG997" s="160">
        <f>IF(N997="zákl. prenesená",J997,0)</f>
        <v>0</v>
      </c>
      <c r="BH997" s="160">
        <f>IF(N997="zníž. prenesená",J997,0)</f>
        <v>0</v>
      </c>
      <c r="BI997" s="160">
        <f>IF(N997="nulová",J997,0)</f>
        <v>0</v>
      </c>
      <c r="BJ997" s="18" t="s">
        <v>151</v>
      </c>
      <c r="BK997" s="160">
        <f>ROUND(I997*H997,2)</f>
        <v>0</v>
      </c>
      <c r="BL997" s="18" t="s">
        <v>182</v>
      </c>
      <c r="BM997" s="159" t="s">
        <v>1289</v>
      </c>
    </row>
    <row r="998" spans="1:65" s="13" customFormat="1" ht="22.5" x14ac:dyDescent="0.2">
      <c r="B998" s="161"/>
      <c r="D998" s="162" t="s">
        <v>152</v>
      </c>
      <c r="E998" s="163" t="s">
        <v>1</v>
      </c>
      <c r="F998" s="164" t="s">
        <v>2300</v>
      </c>
      <c r="H998" s="165">
        <v>18</v>
      </c>
      <c r="I998" s="166"/>
      <c r="L998" s="161"/>
      <c r="M998" s="167"/>
      <c r="N998" s="168"/>
      <c r="O998" s="168"/>
      <c r="P998" s="168"/>
      <c r="Q998" s="168"/>
      <c r="R998" s="168"/>
      <c r="S998" s="168"/>
      <c r="T998" s="169"/>
      <c r="AT998" s="163" t="s">
        <v>152</v>
      </c>
      <c r="AU998" s="163" t="s">
        <v>151</v>
      </c>
      <c r="AV998" s="13" t="s">
        <v>151</v>
      </c>
      <c r="AW998" s="13" t="s">
        <v>31</v>
      </c>
      <c r="AX998" s="13" t="s">
        <v>75</v>
      </c>
      <c r="AY998" s="163" t="s">
        <v>143</v>
      </c>
    </row>
    <row r="999" spans="1:65" s="13" customFormat="1" ht="22.5" x14ac:dyDescent="0.2">
      <c r="B999" s="161"/>
      <c r="D999" s="162" t="s">
        <v>152</v>
      </c>
      <c r="E999" s="163" t="s">
        <v>1</v>
      </c>
      <c r="F999" s="164" t="s">
        <v>2301</v>
      </c>
      <c r="H999" s="165">
        <v>18</v>
      </c>
      <c r="I999" s="166"/>
      <c r="L999" s="161"/>
      <c r="M999" s="167"/>
      <c r="N999" s="168"/>
      <c r="O999" s="168"/>
      <c r="P999" s="168"/>
      <c r="Q999" s="168"/>
      <c r="R999" s="168"/>
      <c r="S999" s="168"/>
      <c r="T999" s="169"/>
      <c r="AT999" s="163" t="s">
        <v>152</v>
      </c>
      <c r="AU999" s="163" t="s">
        <v>151</v>
      </c>
      <c r="AV999" s="13" t="s">
        <v>151</v>
      </c>
      <c r="AW999" s="13" t="s">
        <v>31</v>
      </c>
      <c r="AX999" s="13" t="s">
        <v>75</v>
      </c>
      <c r="AY999" s="163" t="s">
        <v>143</v>
      </c>
    </row>
    <row r="1000" spans="1:65" s="13" customFormat="1" ht="22.5" x14ac:dyDescent="0.2">
      <c r="B1000" s="161"/>
      <c r="D1000" s="162" t="s">
        <v>152</v>
      </c>
      <c r="E1000" s="163" t="s">
        <v>1</v>
      </c>
      <c r="F1000" s="164" t="s">
        <v>2302</v>
      </c>
      <c r="H1000" s="165">
        <v>19.3</v>
      </c>
      <c r="I1000" s="166"/>
      <c r="L1000" s="161"/>
      <c r="M1000" s="167"/>
      <c r="N1000" s="168"/>
      <c r="O1000" s="168"/>
      <c r="P1000" s="168"/>
      <c r="Q1000" s="168"/>
      <c r="R1000" s="168"/>
      <c r="S1000" s="168"/>
      <c r="T1000" s="169"/>
      <c r="AT1000" s="163" t="s">
        <v>152</v>
      </c>
      <c r="AU1000" s="163" t="s">
        <v>151</v>
      </c>
      <c r="AV1000" s="13" t="s">
        <v>151</v>
      </c>
      <c r="AW1000" s="13" t="s">
        <v>31</v>
      </c>
      <c r="AX1000" s="13" t="s">
        <v>75</v>
      </c>
      <c r="AY1000" s="163" t="s">
        <v>143</v>
      </c>
    </row>
    <row r="1001" spans="1:65" s="13" customFormat="1" ht="22.5" x14ac:dyDescent="0.2">
      <c r="B1001" s="161"/>
      <c r="D1001" s="162" t="s">
        <v>152</v>
      </c>
      <c r="E1001" s="163" t="s">
        <v>1</v>
      </c>
      <c r="F1001" s="164" t="s">
        <v>2303</v>
      </c>
      <c r="H1001" s="165">
        <v>22</v>
      </c>
      <c r="I1001" s="166"/>
      <c r="L1001" s="161"/>
      <c r="M1001" s="167"/>
      <c r="N1001" s="168"/>
      <c r="O1001" s="168"/>
      <c r="P1001" s="168"/>
      <c r="Q1001" s="168"/>
      <c r="R1001" s="168"/>
      <c r="S1001" s="168"/>
      <c r="T1001" s="169"/>
      <c r="AT1001" s="163" t="s">
        <v>152</v>
      </c>
      <c r="AU1001" s="163" t="s">
        <v>151</v>
      </c>
      <c r="AV1001" s="13" t="s">
        <v>151</v>
      </c>
      <c r="AW1001" s="13" t="s">
        <v>31</v>
      </c>
      <c r="AX1001" s="13" t="s">
        <v>75</v>
      </c>
      <c r="AY1001" s="163" t="s">
        <v>143</v>
      </c>
    </row>
    <row r="1002" spans="1:65" s="14" customFormat="1" x14ac:dyDescent="0.2">
      <c r="B1002" s="170"/>
      <c r="D1002" s="162" t="s">
        <v>152</v>
      </c>
      <c r="E1002" s="171" t="s">
        <v>1</v>
      </c>
      <c r="F1002" s="172" t="s">
        <v>154</v>
      </c>
      <c r="H1002" s="173">
        <v>77.3</v>
      </c>
      <c r="I1002" s="174"/>
      <c r="L1002" s="170"/>
      <c r="M1002" s="175"/>
      <c r="N1002" s="176"/>
      <c r="O1002" s="176"/>
      <c r="P1002" s="176"/>
      <c r="Q1002" s="176"/>
      <c r="R1002" s="176"/>
      <c r="S1002" s="176"/>
      <c r="T1002" s="177"/>
      <c r="AT1002" s="171" t="s">
        <v>152</v>
      </c>
      <c r="AU1002" s="171" t="s">
        <v>151</v>
      </c>
      <c r="AV1002" s="14" t="s">
        <v>150</v>
      </c>
      <c r="AW1002" s="14" t="s">
        <v>31</v>
      </c>
      <c r="AX1002" s="14" t="s">
        <v>83</v>
      </c>
      <c r="AY1002" s="171" t="s">
        <v>143</v>
      </c>
    </row>
    <row r="1003" spans="1:65" s="2" customFormat="1" ht="24.2" customHeight="1" x14ac:dyDescent="0.2">
      <c r="A1003" s="33"/>
      <c r="B1003" s="146"/>
      <c r="C1003" s="178" t="s">
        <v>1314</v>
      </c>
      <c r="D1003" s="178" t="s">
        <v>215</v>
      </c>
      <c r="E1003" s="179" t="s">
        <v>1233</v>
      </c>
      <c r="F1003" s="180" t="s">
        <v>1234</v>
      </c>
      <c r="G1003" s="181" t="s">
        <v>157</v>
      </c>
      <c r="H1003" s="182">
        <v>80.391999999999996</v>
      </c>
      <c r="I1003" s="183"/>
      <c r="J1003" s="184">
        <f>ROUND(I1003*H1003,2)</f>
        <v>0</v>
      </c>
      <c r="K1003" s="185"/>
      <c r="L1003" s="186"/>
      <c r="M1003" s="187" t="s">
        <v>1</v>
      </c>
      <c r="N1003" s="188" t="s">
        <v>41</v>
      </c>
      <c r="O1003" s="59"/>
      <c r="P1003" s="157">
        <f>O1003*H1003</f>
        <v>0</v>
      </c>
      <c r="Q1003" s="157">
        <v>0</v>
      </c>
      <c r="R1003" s="157">
        <f>Q1003*H1003</f>
        <v>0</v>
      </c>
      <c r="S1003" s="157">
        <v>0</v>
      </c>
      <c r="T1003" s="158">
        <f>S1003*H1003</f>
        <v>0</v>
      </c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R1003" s="159" t="s">
        <v>210</v>
      </c>
      <c r="AT1003" s="159" t="s">
        <v>215</v>
      </c>
      <c r="AU1003" s="159" t="s">
        <v>151</v>
      </c>
      <c r="AY1003" s="18" t="s">
        <v>143</v>
      </c>
      <c r="BE1003" s="160">
        <f>IF(N1003="základná",J1003,0)</f>
        <v>0</v>
      </c>
      <c r="BF1003" s="160">
        <f>IF(N1003="znížená",J1003,0)</f>
        <v>0</v>
      </c>
      <c r="BG1003" s="160">
        <f>IF(N1003="zákl. prenesená",J1003,0)</f>
        <v>0</v>
      </c>
      <c r="BH1003" s="160">
        <f>IF(N1003="zníž. prenesená",J1003,0)</f>
        <v>0</v>
      </c>
      <c r="BI1003" s="160">
        <f>IF(N1003="nulová",J1003,0)</f>
        <v>0</v>
      </c>
      <c r="BJ1003" s="18" t="s">
        <v>151</v>
      </c>
      <c r="BK1003" s="160">
        <f>ROUND(I1003*H1003,2)</f>
        <v>0</v>
      </c>
      <c r="BL1003" s="18" t="s">
        <v>182</v>
      </c>
      <c r="BM1003" s="159" t="s">
        <v>1293</v>
      </c>
    </row>
    <row r="1004" spans="1:65" s="13" customFormat="1" x14ac:dyDescent="0.2">
      <c r="B1004" s="161"/>
      <c r="D1004" s="162" t="s">
        <v>152</v>
      </c>
      <c r="E1004" s="163" t="s">
        <v>1</v>
      </c>
      <c r="F1004" s="164" t="s">
        <v>1895</v>
      </c>
      <c r="H1004" s="165">
        <v>80.391999999999996</v>
      </c>
      <c r="I1004" s="166"/>
      <c r="L1004" s="161"/>
      <c r="M1004" s="167"/>
      <c r="N1004" s="168"/>
      <c r="O1004" s="168"/>
      <c r="P1004" s="168"/>
      <c r="Q1004" s="168"/>
      <c r="R1004" s="168"/>
      <c r="S1004" s="168"/>
      <c r="T1004" s="169"/>
      <c r="AT1004" s="163" t="s">
        <v>152</v>
      </c>
      <c r="AU1004" s="163" t="s">
        <v>151</v>
      </c>
      <c r="AV1004" s="13" t="s">
        <v>151</v>
      </c>
      <c r="AW1004" s="13" t="s">
        <v>31</v>
      </c>
      <c r="AX1004" s="13" t="s">
        <v>75</v>
      </c>
      <c r="AY1004" s="163" t="s">
        <v>143</v>
      </c>
    </row>
    <row r="1005" spans="1:65" s="14" customFormat="1" x14ac:dyDescent="0.2">
      <c r="B1005" s="170"/>
      <c r="D1005" s="162" t="s">
        <v>152</v>
      </c>
      <c r="E1005" s="171" t="s">
        <v>1</v>
      </c>
      <c r="F1005" s="172" t="s">
        <v>154</v>
      </c>
      <c r="H1005" s="173">
        <v>80.391999999999996</v>
      </c>
      <c r="I1005" s="174"/>
      <c r="L1005" s="170"/>
      <c r="M1005" s="175"/>
      <c r="N1005" s="176"/>
      <c r="O1005" s="176"/>
      <c r="P1005" s="176"/>
      <c r="Q1005" s="176"/>
      <c r="R1005" s="176"/>
      <c r="S1005" s="176"/>
      <c r="T1005" s="177"/>
      <c r="AT1005" s="171" t="s">
        <v>152</v>
      </c>
      <c r="AU1005" s="171" t="s">
        <v>151</v>
      </c>
      <c r="AV1005" s="14" t="s">
        <v>150</v>
      </c>
      <c r="AW1005" s="14" t="s">
        <v>31</v>
      </c>
      <c r="AX1005" s="14" t="s">
        <v>83</v>
      </c>
      <c r="AY1005" s="171" t="s">
        <v>143</v>
      </c>
    </row>
    <row r="1006" spans="1:65" s="2" customFormat="1" ht="24.2" customHeight="1" x14ac:dyDescent="0.2">
      <c r="A1006" s="33"/>
      <c r="B1006" s="146"/>
      <c r="C1006" s="147" t="s">
        <v>1318</v>
      </c>
      <c r="D1006" s="147" t="s">
        <v>146</v>
      </c>
      <c r="E1006" s="148" t="s">
        <v>1236</v>
      </c>
      <c r="F1006" s="149" t="s">
        <v>1237</v>
      </c>
      <c r="G1006" s="150" t="s">
        <v>314</v>
      </c>
      <c r="H1006" s="151">
        <v>11</v>
      </c>
      <c r="I1006" s="152"/>
      <c r="J1006" s="153">
        <f>ROUND(I1006*H1006,2)</f>
        <v>0</v>
      </c>
      <c r="K1006" s="154"/>
      <c r="L1006" s="34"/>
      <c r="M1006" s="155" t="s">
        <v>1</v>
      </c>
      <c r="N1006" s="156" t="s">
        <v>41</v>
      </c>
      <c r="O1006" s="59"/>
      <c r="P1006" s="157">
        <f>O1006*H1006</f>
        <v>0</v>
      </c>
      <c r="Q1006" s="157">
        <v>0</v>
      </c>
      <c r="R1006" s="157">
        <f>Q1006*H1006</f>
        <v>0</v>
      </c>
      <c r="S1006" s="157">
        <v>0</v>
      </c>
      <c r="T1006" s="158">
        <f>S1006*H1006</f>
        <v>0</v>
      </c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R1006" s="159" t="s">
        <v>182</v>
      </c>
      <c r="AT1006" s="159" t="s">
        <v>146</v>
      </c>
      <c r="AU1006" s="159" t="s">
        <v>151</v>
      </c>
      <c r="AY1006" s="18" t="s">
        <v>143</v>
      </c>
      <c r="BE1006" s="160">
        <f>IF(N1006="základná",J1006,0)</f>
        <v>0</v>
      </c>
      <c r="BF1006" s="160">
        <f>IF(N1006="znížená",J1006,0)</f>
        <v>0</v>
      </c>
      <c r="BG1006" s="160">
        <f>IF(N1006="zákl. prenesená",J1006,0)</f>
        <v>0</v>
      </c>
      <c r="BH1006" s="160">
        <f>IF(N1006="zníž. prenesená",J1006,0)</f>
        <v>0</v>
      </c>
      <c r="BI1006" s="160">
        <f>IF(N1006="nulová",J1006,0)</f>
        <v>0</v>
      </c>
      <c r="BJ1006" s="18" t="s">
        <v>151</v>
      </c>
      <c r="BK1006" s="160">
        <f>ROUND(I1006*H1006,2)</f>
        <v>0</v>
      </c>
      <c r="BL1006" s="18" t="s">
        <v>182</v>
      </c>
      <c r="BM1006" s="159" t="s">
        <v>1301</v>
      </c>
    </row>
    <row r="1007" spans="1:65" s="2" customFormat="1" ht="24.2" customHeight="1" x14ac:dyDescent="0.2">
      <c r="A1007" s="33"/>
      <c r="B1007" s="146"/>
      <c r="C1007" s="147" t="s">
        <v>1322</v>
      </c>
      <c r="D1007" s="147" t="s">
        <v>146</v>
      </c>
      <c r="E1007" s="148" t="s">
        <v>1240</v>
      </c>
      <c r="F1007" s="149" t="s">
        <v>1241</v>
      </c>
      <c r="G1007" s="150" t="s">
        <v>454</v>
      </c>
      <c r="H1007" s="199"/>
      <c r="I1007" s="152"/>
      <c r="J1007" s="153">
        <f>ROUND(I1007*H1007,2)</f>
        <v>0</v>
      </c>
      <c r="K1007" s="154"/>
      <c r="L1007" s="34"/>
      <c r="M1007" s="155" t="s">
        <v>1</v>
      </c>
      <c r="N1007" s="156" t="s">
        <v>41</v>
      </c>
      <c r="O1007" s="59"/>
      <c r="P1007" s="157">
        <f>O1007*H1007</f>
        <v>0</v>
      </c>
      <c r="Q1007" s="157">
        <v>0</v>
      </c>
      <c r="R1007" s="157">
        <f>Q1007*H1007</f>
        <v>0</v>
      </c>
      <c r="S1007" s="157">
        <v>0</v>
      </c>
      <c r="T1007" s="158">
        <f>S1007*H1007</f>
        <v>0</v>
      </c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R1007" s="159" t="s">
        <v>182</v>
      </c>
      <c r="AT1007" s="159" t="s">
        <v>146</v>
      </c>
      <c r="AU1007" s="159" t="s">
        <v>151</v>
      </c>
      <c r="AY1007" s="18" t="s">
        <v>143</v>
      </c>
      <c r="BE1007" s="160">
        <f>IF(N1007="základná",J1007,0)</f>
        <v>0</v>
      </c>
      <c r="BF1007" s="160">
        <f>IF(N1007="znížená",J1007,0)</f>
        <v>0</v>
      </c>
      <c r="BG1007" s="160">
        <f>IF(N1007="zákl. prenesená",J1007,0)</f>
        <v>0</v>
      </c>
      <c r="BH1007" s="160">
        <f>IF(N1007="zníž. prenesená",J1007,0)</f>
        <v>0</v>
      </c>
      <c r="BI1007" s="160">
        <f>IF(N1007="nulová",J1007,0)</f>
        <v>0</v>
      </c>
      <c r="BJ1007" s="18" t="s">
        <v>151</v>
      </c>
      <c r="BK1007" s="160">
        <f>ROUND(I1007*H1007,2)</f>
        <v>0</v>
      </c>
      <c r="BL1007" s="18" t="s">
        <v>182</v>
      </c>
      <c r="BM1007" s="159" t="s">
        <v>1307</v>
      </c>
    </row>
    <row r="1008" spans="1:65" s="12" customFormat="1" ht="22.9" customHeight="1" x14ac:dyDescent="0.2">
      <c r="B1008" s="134"/>
      <c r="D1008" s="135" t="s">
        <v>74</v>
      </c>
      <c r="E1008" s="144" t="s">
        <v>1243</v>
      </c>
      <c r="F1008" s="144" t="s">
        <v>1244</v>
      </c>
      <c r="I1008" s="137"/>
      <c r="J1008" s="145">
        <f>BK1008</f>
        <v>0</v>
      </c>
      <c r="L1008" s="134"/>
      <c r="M1008" s="138"/>
      <c r="N1008" s="139"/>
      <c r="O1008" s="139"/>
      <c r="P1008" s="140">
        <f>SUM(P1009:P1020)</f>
        <v>0</v>
      </c>
      <c r="Q1008" s="139"/>
      <c r="R1008" s="140">
        <f>SUM(R1009:R1020)</f>
        <v>0</v>
      </c>
      <c r="S1008" s="139"/>
      <c r="T1008" s="141">
        <f>SUM(T1009:T1020)</f>
        <v>0</v>
      </c>
      <c r="AR1008" s="135" t="s">
        <v>151</v>
      </c>
      <c r="AT1008" s="142" t="s">
        <v>74</v>
      </c>
      <c r="AU1008" s="142" t="s">
        <v>83</v>
      </c>
      <c r="AY1008" s="135" t="s">
        <v>143</v>
      </c>
      <c r="BK1008" s="143">
        <f>SUM(BK1009:BK1020)</f>
        <v>0</v>
      </c>
    </row>
    <row r="1009" spans="1:65" s="2" customFormat="1" ht="14.45" customHeight="1" x14ac:dyDescent="0.2">
      <c r="A1009" s="33"/>
      <c r="B1009" s="146"/>
      <c r="C1009" s="147" t="s">
        <v>1326</v>
      </c>
      <c r="D1009" s="147" t="s">
        <v>146</v>
      </c>
      <c r="E1009" s="148" t="s">
        <v>1245</v>
      </c>
      <c r="F1009" s="149" t="s">
        <v>1246</v>
      </c>
      <c r="G1009" s="150" t="s">
        <v>157</v>
      </c>
      <c r="H1009" s="151">
        <v>85.35</v>
      </c>
      <c r="I1009" s="152"/>
      <c r="J1009" s="153">
        <f>ROUND(I1009*H1009,2)</f>
        <v>0</v>
      </c>
      <c r="K1009" s="154"/>
      <c r="L1009" s="34"/>
      <c r="M1009" s="155" t="s">
        <v>1</v>
      </c>
      <c r="N1009" s="156" t="s">
        <v>41</v>
      </c>
      <c r="O1009" s="59"/>
      <c r="P1009" s="157">
        <f>O1009*H1009</f>
        <v>0</v>
      </c>
      <c r="Q1009" s="157">
        <v>0</v>
      </c>
      <c r="R1009" s="157">
        <f>Q1009*H1009</f>
        <v>0</v>
      </c>
      <c r="S1009" s="157">
        <v>0</v>
      </c>
      <c r="T1009" s="158">
        <f>S1009*H1009</f>
        <v>0</v>
      </c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R1009" s="159" t="s">
        <v>182</v>
      </c>
      <c r="AT1009" s="159" t="s">
        <v>146</v>
      </c>
      <c r="AU1009" s="159" t="s">
        <v>151</v>
      </c>
      <c r="AY1009" s="18" t="s">
        <v>143</v>
      </c>
      <c r="BE1009" s="160">
        <f>IF(N1009="základná",J1009,0)</f>
        <v>0</v>
      </c>
      <c r="BF1009" s="160">
        <f>IF(N1009="znížená",J1009,0)</f>
        <v>0</v>
      </c>
      <c r="BG1009" s="160">
        <f>IF(N1009="zákl. prenesená",J1009,0)</f>
        <v>0</v>
      </c>
      <c r="BH1009" s="160">
        <f>IF(N1009="zníž. prenesená",J1009,0)</f>
        <v>0</v>
      </c>
      <c r="BI1009" s="160">
        <f>IF(N1009="nulová",J1009,0)</f>
        <v>0</v>
      </c>
      <c r="BJ1009" s="18" t="s">
        <v>151</v>
      </c>
      <c r="BK1009" s="160">
        <f>ROUND(I1009*H1009,2)</f>
        <v>0</v>
      </c>
      <c r="BL1009" s="18" t="s">
        <v>182</v>
      </c>
      <c r="BM1009" s="159" t="s">
        <v>1312</v>
      </c>
    </row>
    <row r="1010" spans="1:65" s="13" customFormat="1" ht="22.5" x14ac:dyDescent="0.2">
      <c r="B1010" s="161"/>
      <c r="D1010" s="162" t="s">
        <v>152</v>
      </c>
      <c r="E1010" s="163" t="s">
        <v>1</v>
      </c>
      <c r="F1010" s="164" t="s">
        <v>2300</v>
      </c>
      <c r="H1010" s="165">
        <v>18</v>
      </c>
      <c r="I1010" s="166"/>
      <c r="L1010" s="161"/>
      <c r="M1010" s="167"/>
      <c r="N1010" s="168"/>
      <c r="O1010" s="168"/>
      <c r="P1010" s="168"/>
      <c r="Q1010" s="168"/>
      <c r="R1010" s="168"/>
      <c r="S1010" s="168"/>
      <c r="T1010" s="169"/>
      <c r="AT1010" s="163" t="s">
        <v>152</v>
      </c>
      <c r="AU1010" s="163" t="s">
        <v>151</v>
      </c>
      <c r="AV1010" s="13" t="s">
        <v>151</v>
      </c>
      <c r="AW1010" s="13" t="s">
        <v>31</v>
      </c>
      <c r="AX1010" s="13" t="s">
        <v>75</v>
      </c>
      <c r="AY1010" s="163" t="s">
        <v>143</v>
      </c>
    </row>
    <row r="1011" spans="1:65" s="13" customFormat="1" ht="22.5" x14ac:dyDescent="0.2">
      <c r="B1011" s="161"/>
      <c r="D1011" s="162" t="s">
        <v>152</v>
      </c>
      <c r="E1011" s="163" t="s">
        <v>1</v>
      </c>
      <c r="F1011" s="164" t="s">
        <v>2301</v>
      </c>
      <c r="H1011" s="165">
        <v>18</v>
      </c>
      <c r="I1011" s="166"/>
      <c r="L1011" s="161"/>
      <c r="M1011" s="167"/>
      <c r="N1011" s="168"/>
      <c r="O1011" s="168"/>
      <c r="P1011" s="168"/>
      <c r="Q1011" s="168"/>
      <c r="R1011" s="168"/>
      <c r="S1011" s="168"/>
      <c r="T1011" s="169"/>
      <c r="AT1011" s="163" t="s">
        <v>152</v>
      </c>
      <c r="AU1011" s="163" t="s">
        <v>151</v>
      </c>
      <c r="AV1011" s="13" t="s">
        <v>151</v>
      </c>
      <c r="AW1011" s="13" t="s">
        <v>31</v>
      </c>
      <c r="AX1011" s="13" t="s">
        <v>75</v>
      </c>
      <c r="AY1011" s="163" t="s">
        <v>143</v>
      </c>
    </row>
    <row r="1012" spans="1:65" s="13" customFormat="1" ht="22.5" x14ac:dyDescent="0.2">
      <c r="B1012" s="161"/>
      <c r="D1012" s="162" t="s">
        <v>152</v>
      </c>
      <c r="E1012" s="163" t="s">
        <v>1</v>
      </c>
      <c r="F1012" s="164" t="s">
        <v>2302</v>
      </c>
      <c r="H1012" s="165">
        <v>19.3</v>
      </c>
      <c r="I1012" s="166"/>
      <c r="L1012" s="161"/>
      <c r="M1012" s="167"/>
      <c r="N1012" s="168"/>
      <c r="O1012" s="168"/>
      <c r="P1012" s="168"/>
      <c r="Q1012" s="168"/>
      <c r="R1012" s="168"/>
      <c r="S1012" s="168"/>
      <c r="T1012" s="169"/>
      <c r="AT1012" s="163" t="s">
        <v>152</v>
      </c>
      <c r="AU1012" s="163" t="s">
        <v>151</v>
      </c>
      <c r="AV1012" s="13" t="s">
        <v>151</v>
      </c>
      <c r="AW1012" s="13" t="s">
        <v>31</v>
      </c>
      <c r="AX1012" s="13" t="s">
        <v>75</v>
      </c>
      <c r="AY1012" s="163" t="s">
        <v>143</v>
      </c>
    </row>
    <row r="1013" spans="1:65" s="13" customFormat="1" ht="22.5" x14ac:dyDescent="0.2">
      <c r="B1013" s="161"/>
      <c r="D1013" s="162" t="s">
        <v>152</v>
      </c>
      <c r="E1013" s="163" t="s">
        <v>1</v>
      </c>
      <c r="F1013" s="164" t="s">
        <v>2303</v>
      </c>
      <c r="H1013" s="165">
        <v>22</v>
      </c>
      <c r="I1013" s="166"/>
      <c r="L1013" s="161"/>
      <c r="M1013" s="167"/>
      <c r="N1013" s="168"/>
      <c r="O1013" s="168"/>
      <c r="P1013" s="168"/>
      <c r="Q1013" s="168"/>
      <c r="R1013" s="168"/>
      <c r="S1013" s="168"/>
      <c r="T1013" s="169"/>
      <c r="AT1013" s="163" t="s">
        <v>152</v>
      </c>
      <c r="AU1013" s="163" t="s">
        <v>151</v>
      </c>
      <c r="AV1013" s="13" t="s">
        <v>151</v>
      </c>
      <c r="AW1013" s="13" t="s">
        <v>31</v>
      </c>
      <c r="AX1013" s="13" t="s">
        <v>75</v>
      </c>
      <c r="AY1013" s="163" t="s">
        <v>143</v>
      </c>
    </row>
    <row r="1014" spans="1:65" s="15" customFormat="1" x14ac:dyDescent="0.2">
      <c r="B1014" s="189"/>
      <c r="D1014" s="162" t="s">
        <v>152</v>
      </c>
      <c r="E1014" s="190" t="s">
        <v>1</v>
      </c>
      <c r="F1014" s="191" t="s">
        <v>1530</v>
      </c>
      <c r="H1014" s="192">
        <v>77.3</v>
      </c>
      <c r="I1014" s="193"/>
      <c r="L1014" s="189"/>
      <c r="M1014" s="194"/>
      <c r="N1014" s="195"/>
      <c r="O1014" s="195"/>
      <c r="P1014" s="195"/>
      <c r="Q1014" s="195"/>
      <c r="R1014" s="195"/>
      <c r="S1014" s="195"/>
      <c r="T1014" s="196"/>
      <c r="AT1014" s="190" t="s">
        <v>152</v>
      </c>
      <c r="AU1014" s="190" t="s">
        <v>151</v>
      </c>
      <c r="AV1014" s="15" t="s">
        <v>144</v>
      </c>
      <c r="AW1014" s="15" t="s">
        <v>31</v>
      </c>
      <c r="AX1014" s="15" t="s">
        <v>75</v>
      </c>
      <c r="AY1014" s="190" t="s">
        <v>143</v>
      </c>
    </row>
    <row r="1015" spans="1:65" s="13" customFormat="1" x14ac:dyDescent="0.2">
      <c r="B1015" s="161"/>
      <c r="D1015" s="162" t="s">
        <v>152</v>
      </c>
      <c r="E1015" s="163" t="s">
        <v>1</v>
      </c>
      <c r="F1015" s="164" t="s">
        <v>1531</v>
      </c>
      <c r="H1015" s="165">
        <v>3</v>
      </c>
      <c r="I1015" s="166"/>
      <c r="L1015" s="161"/>
      <c r="M1015" s="167"/>
      <c r="N1015" s="168"/>
      <c r="O1015" s="168"/>
      <c r="P1015" s="168"/>
      <c r="Q1015" s="168"/>
      <c r="R1015" s="168"/>
      <c r="S1015" s="168"/>
      <c r="T1015" s="169"/>
      <c r="AT1015" s="163" t="s">
        <v>152</v>
      </c>
      <c r="AU1015" s="163" t="s">
        <v>151</v>
      </c>
      <c r="AV1015" s="13" t="s">
        <v>151</v>
      </c>
      <c r="AW1015" s="13" t="s">
        <v>31</v>
      </c>
      <c r="AX1015" s="13" t="s">
        <v>75</v>
      </c>
      <c r="AY1015" s="163" t="s">
        <v>143</v>
      </c>
    </row>
    <row r="1016" spans="1:65" s="13" customFormat="1" x14ac:dyDescent="0.2">
      <c r="B1016" s="161"/>
      <c r="D1016" s="162" t="s">
        <v>152</v>
      </c>
      <c r="E1016" s="163" t="s">
        <v>1</v>
      </c>
      <c r="F1016" s="164" t="s">
        <v>1532</v>
      </c>
      <c r="H1016" s="165">
        <v>2.2999999999999998</v>
      </c>
      <c r="I1016" s="166"/>
      <c r="L1016" s="161"/>
      <c r="M1016" s="167"/>
      <c r="N1016" s="168"/>
      <c r="O1016" s="168"/>
      <c r="P1016" s="168"/>
      <c r="Q1016" s="168"/>
      <c r="R1016" s="168"/>
      <c r="S1016" s="168"/>
      <c r="T1016" s="169"/>
      <c r="AT1016" s="163" t="s">
        <v>152</v>
      </c>
      <c r="AU1016" s="163" t="s">
        <v>151</v>
      </c>
      <c r="AV1016" s="13" t="s">
        <v>151</v>
      </c>
      <c r="AW1016" s="13" t="s">
        <v>31</v>
      </c>
      <c r="AX1016" s="13" t="s">
        <v>75</v>
      </c>
      <c r="AY1016" s="163" t="s">
        <v>143</v>
      </c>
    </row>
    <row r="1017" spans="1:65" s="13" customFormat="1" x14ac:dyDescent="0.2">
      <c r="B1017" s="161"/>
      <c r="D1017" s="162" t="s">
        <v>152</v>
      </c>
      <c r="E1017" s="163" t="s">
        <v>1</v>
      </c>
      <c r="F1017" s="164" t="s">
        <v>1533</v>
      </c>
      <c r="H1017" s="165">
        <v>2.75</v>
      </c>
      <c r="I1017" s="166"/>
      <c r="L1017" s="161"/>
      <c r="M1017" s="167"/>
      <c r="N1017" s="168"/>
      <c r="O1017" s="168"/>
      <c r="P1017" s="168"/>
      <c r="Q1017" s="168"/>
      <c r="R1017" s="168"/>
      <c r="S1017" s="168"/>
      <c r="T1017" s="169"/>
      <c r="AT1017" s="163" t="s">
        <v>152</v>
      </c>
      <c r="AU1017" s="163" t="s">
        <v>151</v>
      </c>
      <c r="AV1017" s="13" t="s">
        <v>151</v>
      </c>
      <c r="AW1017" s="13" t="s">
        <v>31</v>
      </c>
      <c r="AX1017" s="13" t="s">
        <v>75</v>
      </c>
      <c r="AY1017" s="163" t="s">
        <v>143</v>
      </c>
    </row>
    <row r="1018" spans="1:65" s="15" customFormat="1" x14ac:dyDescent="0.2">
      <c r="B1018" s="189"/>
      <c r="D1018" s="162" t="s">
        <v>152</v>
      </c>
      <c r="E1018" s="190" t="s">
        <v>1</v>
      </c>
      <c r="F1018" s="191" t="s">
        <v>1530</v>
      </c>
      <c r="H1018" s="192">
        <v>8.0500000000000007</v>
      </c>
      <c r="I1018" s="193"/>
      <c r="L1018" s="189"/>
      <c r="M1018" s="194"/>
      <c r="N1018" s="195"/>
      <c r="O1018" s="195"/>
      <c r="P1018" s="195"/>
      <c r="Q1018" s="195"/>
      <c r="R1018" s="195"/>
      <c r="S1018" s="195"/>
      <c r="T1018" s="196"/>
      <c r="AT1018" s="190" t="s">
        <v>152</v>
      </c>
      <c r="AU1018" s="190" t="s">
        <v>151</v>
      </c>
      <c r="AV1018" s="15" t="s">
        <v>144</v>
      </c>
      <c r="AW1018" s="15" t="s">
        <v>31</v>
      </c>
      <c r="AX1018" s="15" t="s">
        <v>75</v>
      </c>
      <c r="AY1018" s="190" t="s">
        <v>143</v>
      </c>
    </row>
    <row r="1019" spans="1:65" s="14" customFormat="1" x14ac:dyDescent="0.2">
      <c r="B1019" s="170"/>
      <c r="D1019" s="162" t="s">
        <v>152</v>
      </c>
      <c r="E1019" s="171" t="s">
        <v>1</v>
      </c>
      <c r="F1019" s="172" t="s">
        <v>154</v>
      </c>
      <c r="H1019" s="173">
        <v>85.35</v>
      </c>
      <c r="I1019" s="174"/>
      <c r="L1019" s="170"/>
      <c r="M1019" s="175"/>
      <c r="N1019" s="176"/>
      <c r="O1019" s="176"/>
      <c r="P1019" s="176"/>
      <c r="Q1019" s="176"/>
      <c r="R1019" s="176"/>
      <c r="S1019" s="176"/>
      <c r="T1019" s="177"/>
      <c r="AT1019" s="171" t="s">
        <v>152</v>
      </c>
      <c r="AU1019" s="171" t="s">
        <v>151</v>
      </c>
      <c r="AV1019" s="14" t="s">
        <v>150</v>
      </c>
      <c r="AW1019" s="14" t="s">
        <v>31</v>
      </c>
      <c r="AX1019" s="14" t="s">
        <v>83</v>
      </c>
      <c r="AY1019" s="171" t="s">
        <v>143</v>
      </c>
    </row>
    <row r="1020" spans="1:65" s="2" customFormat="1" ht="24.2" customHeight="1" x14ac:dyDescent="0.2">
      <c r="A1020" s="33"/>
      <c r="B1020" s="146"/>
      <c r="C1020" s="147" t="s">
        <v>1336</v>
      </c>
      <c r="D1020" s="147" t="s">
        <v>146</v>
      </c>
      <c r="E1020" s="148" t="s">
        <v>1249</v>
      </c>
      <c r="F1020" s="149" t="s">
        <v>1250</v>
      </c>
      <c r="G1020" s="150" t="s">
        <v>454</v>
      </c>
      <c r="H1020" s="199"/>
      <c r="I1020" s="152"/>
      <c r="J1020" s="153">
        <f>ROUND(I1020*H1020,2)</f>
        <v>0</v>
      </c>
      <c r="K1020" s="154"/>
      <c r="L1020" s="34"/>
      <c r="M1020" s="155" t="s">
        <v>1</v>
      </c>
      <c r="N1020" s="156" t="s">
        <v>41</v>
      </c>
      <c r="O1020" s="59"/>
      <c r="P1020" s="157">
        <f>O1020*H1020</f>
        <v>0</v>
      </c>
      <c r="Q1020" s="157">
        <v>0</v>
      </c>
      <c r="R1020" s="157">
        <f>Q1020*H1020</f>
        <v>0</v>
      </c>
      <c r="S1020" s="157">
        <v>0</v>
      </c>
      <c r="T1020" s="158">
        <f>S1020*H1020</f>
        <v>0</v>
      </c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  <c r="AR1020" s="159" t="s">
        <v>182</v>
      </c>
      <c r="AT1020" s="159" t="s">
        <v>146</v>
      </c>
      <c r="AU1020" s="159" t="s">
        <v>151</v>
      </c>
      <c r="AY1020" s="18" t="s">
        <v>143</v>
      </c>
      <c r="BE1020" s="160">
        <f>IF(N1020="základná",J1020,0)</f>
        <v>0</v>
      </c>
      <c r="BF1020" s="160">
        <f>IF(N1020="znížená",J1020,0)</f>
        <v>0</v>
      </c>
      <c r="BG1020" s="160">
        <f>IF(N1020="zákl. prenesená",J1020,0)</f>
        <v>0</v>
      </c>
      <c r="BH1020" s="160">
        <f>IF(N1020="zníž. prenesená",J1020,0)</f>
        <v>0</v>
      </c>
      <c r="BI1020" s="160">
        <f>IF(N1020="nulová",J1020,0)</f>
        <v>0</v>
      </c>
      <c r="BJ1020" s="18" t="s">
        <v>151</v>
      </c>
      <c r="BK1020" s="160">
        <f>ROUND(I1020*H1020,2)</f>
        <v>0</v>
      </c>
      <c r="BL1020" s="18" t="s">
        <v>182</v>
      </c>
      <c r="BM1020" s="159" t="s">
        <v>1317</v>
      </c>
    </row>
    <row r="1021" spans="1:65" s="12" customFormat="1" ht="22.9" customHeight="1" x14ac:dyDescent="0.2">
      <c r="B1021" s="134"/>
      <c r="D1021" s="135" t="s">
        <v>74</v>
      </c>
      <c r="E1021" s="144" t="s">
        <v>1252</v>
      </c>
      <c r="F1021" s="144" t="s">
        <v>1253</v>
      </c>
      <c r="I1021" s="137"/>
      <c r="J1021" s="145">
        <f>BK1021</f>
        <v>0</v>
      </c>
      <c r="L1021" s="134"/>
      <c r="M1021" s="138"/>
      <c r="N1021" s="139"/>
      <c r="O1021" s="139"/>
      <c r="P1021" s="140">
        <f>SUM(P1022:P1031)</f>
        <v>0</v>
      </c>
      <c r="Q1021" s="139"/>
      <c r="R1021" s="140">
        <f>SUM(R1022:R1031)</f>
        <v>0</v>
      </c>
      <c r="S1021" s="139"/>
      <c r="T1021" s="141">
        <f>SUM(T1022:T1031)</f>
        <v>0</v>
      </c>
      <c r="AR1021" s="135" t="s">
        <v>151</v>
      </c>
      <c r="AT1021" s="142" t="s">
        <v>74</v>
      </c>
      <c r="AU1021" s="142" t="s">
        <v>83</v>
      </c>
      <c r="AY1021" s="135" t="s">
        <v>143</v>
      </c>
      <c r="BK1021" s="143">
        <f>SUM(BK1022:BK1031)</f>
        <v>0</v>
      </c>
    </row>
    <row r="1022" spans="1:65" s="2" customFormat="1" ht="24.2" customHeight="1" x14ac:dyDescent="0.2">
      <c r="A1022" s="33"/>
      <c r="B1022" s="146"/>
      <c r="C1022" s="147" t="s">
        <v>1340</v>
      </c>
      <c r="D1022" s="147" t="s">
        <v>146</v>
      </c>
      <c r="E1022" s="148" t="s">
        <v>1255</v>
      </c>
      <c r="F1022" s="149" t="s">
        <v>1256</v>
      </c>
      <c r="G1022" s="150" t="s">
        <v>157</v>
      </c>
      <c r="H1022" s="151">
        <v>281.77</v>
      </c>
      <c r="I1022" s="152"/>
      <c r="J1022" s="153">
        <f>ROUND(I1022*H1022,2)</f>
        <v>0</v>
      </c>
      <c r="K1022" s="154"/>
      <c r="L1022" s="34"/>
      <c r="M1022" s="155" t="s">
        <v>1</v>
      </c>
      <c r="N1022" s="156" t="s">
        <v>41</v>
      </c>
      <c r="O1022" s="59"/>
      <c r="P1022" s="157">
        <f>O1022*H1022</f>
        <v>0</v>
      </c>
      <c r="Q1022" s="157">
        <v>0</v>
      </c>
      <c r="R1022" s="157">
        <f>Q1022*H1022</f>
        <v>0</v>
      </c>
      <c r="S1022" s="157">
        <v>0</v>
      </c>
      <c r="T1022" s="158">
        <f>S1022*H1022</f>
        <v>0</v>
      </c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R1022" s="159" t="s">
        <v>182</v>
      </c>
      <c r="AT1022" s="159" t="s">
        <v>146</v>
      </c>
      <c r="AU1022" s="159" t="s">
        <v>151</v>
      </c>
      <c r="AY1022" s="18" t="s">
        <v>143</v>
      </c>
      <c r="BE1022" s="160">
        <f>IF(N1022="základná",J1022,0)</f>
        <v>0</v>
      </c>
      <c r="BF1022" s="160">
        <f>IF(N1022="znížená",J1022,0)</f>
        <v>0</v>
      </c>
      <c r="BG1022" s="160">
        <f>IF(N1022="zákl. prenesená",J1022,0)</f>
        <v>0</v>
      </c>
      <c r="BH1022" s="160">
        <f>IF(N1022="zníž. prenesená",J1022,0)</f>
        <v>0</v>
      </c>
      <c r="BI1022" s="160">
        <f>IF(N1022="nulová",J1022,0)</f>
        <v>0</v>
      </c>
      <c r="BJ1022" s="18" t="s">
        <v>151</v>
      </c>
      <c r="BK1022" s="160">
        <f>ROUND(I1022*H1022,2)</f>
        <v>0</v>
      </c>
      <c r="BL1022" s="18" t="s">
        <v>182</v>
      </c>
      <c r="BM1022" s="159" t="s">
        <v>1321</v>
      </c>
    </row>
    <row r="1023" spans="1:65" s="13" customFormat="1" x14ac:dyDescent="0.2">
      <c r="B1023" s="161"/>
      <c r="D1023" s="162" t="s">
        <v>152</v>
      </c>
      <c r="E1023" s="163" t="s">
        <v>1</v>
      </c>
      <c r="F1023" s="164" t="s">
        <v>1896</v>
      </c>
      <c r="H1023" s="165">
        <v>69</v>
      </c>
      <c r="I1023" s="166"/>
      <c r="L1023" s="161"/>
      <c r="M1023" s="167"/>
      <c r="N1023" s="168"/>
      <c r="O1023" s="168"/>
      <c r="P1023" s="168"/>
      <c r="Q1023" s="168"/>
      <c r="R1023" s="168"/>
      <c r="S1023" s="168"/>
      <c r="T1023" s="169"/>
      <c r="AT1023" s="163" t="s">
        <v>152</v>
      </c>
      <c r="AU1023" s="163" t="s">
        <v>151</v>
      </c>
      <c r="AV1023" s="13" t="s">
        <v>151</v>
      </c>
      <c r="AW1023" s="13" t="s">
        <v>31</v>
      </c>
      <c r="AX1023" s="13" t="s">
        <v>75</v>
      </c>
      <c r="AY1023" s="163" t="s">
        <v>143</v>
      </c>
    </row>
    <row r="1024" spans="1:65" s="13" customFormat="1" x14ac:dyDescent="0.2">
      <c r="B1024" s="161"/>
      <c r="D1024" s="162" t="s">
        <v>152</v>
      </c>
      <c r="E1024" s="163" t="s">
        <v>1</v>
      </c>
      <c r="F1024" s="164" t="s">
        <v>1897</v>
      </c>
      <c r="H1024" s="165">
        <v>69</v>
      </c>
      <c r="I1024" s="166"/>
      <c r="L1024" s="161"/>
      <c r="M1024" s="167"/>
      <c r="N1024" s="168"/>
      <c r="O1024" s="168"/>
      <c r="P1024" s="168"/>
      <c r="Q1024" s="168"/>
      <c r="R1024" s="168"/>
      <c r="S1024" s="168"/>
      <c r="T1024" s="169"/>
      <c r="AT1024" s="163" t="s">
        <v>152</v>
      </c>
      <c r="AU1024" s="163" t="s">
        <v>151</v>
      </c>
      <c r="AV1024" s="13" t="s">
        <v>151</v>
      </c>
      <c r="AW1024" s="13" t="s">
        <v>31</v>
      </c>
      <c r="AX1024" s="13" t="s">
        <v>75</v>
      </c>
      <c r="AY1024" s="163" t="s">
        <v>143</v>
      </c>
    </row>
    <row r="1025" spans="1:65" s="13" customFormat="1" x14ac:dyDescent="0.2">
      <c r="B1025" s="161"/>
      <c r="D1025" s="162" t="s">
        <v>152</v>
      </c>
      <c r="E1025" s="163" t="s">
        <v>1</v>
      </c>
      <c r="F1025" s="164" t="s">
        <v>1898</v>
      </c>
      <c r="H1025" s="165">
        <v>70.77</v>
      </c>
      <c r="I1025" s="166"/>
      <c r="L1025" s="161"/>
      <c r="M1025" s="167"/>
      <c r="N1025" s="168"/>
      <c r="O1025" s="168"/>
      <c r="P1025" s="168"/>
      <c r="Q1025" s="168"/>
      <c r="R1025" s="168"/>
      <c r="S1025" s="168"/>
      <c r="T1025" s="169"/>
      <c r="AT1025" s="163" t="s">
        <v>152</v>
      </c>
      <c r="AU1025" s="163" t="s">
        <v>151</v>
      </c>
      <c r="AV1025" s="13" t="s">
        <v>151</v>
      </c>
      <c r="AW1025" s="13" t="s">
        <v>31</v>
      </c>
      <c r="AX1025" s="13" t="s">
        <v>75</v>
      </c>
      <c r="AY1025" s="163" t="s">
        <v>143</v>
      </c>
    </row>
    <row r="1026" spans="1:65" s="13" customFormat="1" x14ac:dyDescent="0.2">
      <c r="B1026" s="161"/>
      <c r="D1026" s="162" t="s">
        <v>152</v>
      </c>
      <c r="E1026" s="163" t="s">
        <v>1</v>
      </c>
      <c r="F1026" s="164" t="s">
        <v>1899</v>
      </c>
      <c r="H1026" s="165">
        <v>73</v>
      </c>
      <c r="I1026" s="166"/>
      <c r="L1026" s="161"/>
      <c r="M1026" s="167"/>
      <c r="N1026" s="168"/>
      <c r="O1026" s="168"/>
      <c r="P1026" s="168"/>
      <c r="Q1026" s="168"/>
      <c r="R1026" s="168"/>
      <c r="S1026" s="168"/>
      <c r="T1026" s="169"/>
      <c r="AT1026" s="163" t="s">
        <v>152</v>
      </c>
      <c r="AU1026" s="163" t="s">
        <v>151</v>
      </c>
      <c r="AV1026" s="13" t="s">
        <v>151</v>
      </c>
      <c r="AW1026" s="13" t="s">
        <v>31</v>
      </c>
      <c r="AX1026" s="13" t="s">
        <v>75</v>
      </c>
      <c r="AY1026" s="163" t="s">
        <v>143</v>
      </c>
    </row>
    <row r="1027" spans="1:65" s="14" customFormat="1" x14ac:dyDescent="0.2">
      <c r="B1027" s="170"/>
      <c r="D1027" s="162" t="s">
        <v>152</v>
      </c>
      <c r="E1027" s="171" t="s">
        <v>1</v>
      </c>
      <c r="F1027" s="172" t="s">
        <v>154</v>
      </c>
      <c r="H1027" s="173">
        <v>281.77</v>
      </c>
      <c r="I1027" s="174"/>
      <c r="L1027" s="170"/>
      <c r="M1027" s="175"/>
      <c r="N1027" s="176"/>
      <c r="O1027" s="176"/>
      <c r="P1027" s="176"/>
      <c r="Q1027" s="176"/>
      <c r="R1027" s="176"/>
      <c r="S1027" s="176"/>
      <c r="T1027" s="177"/>
      <c r="AT1027" s="171" t="s">
        <v>152</v>
      </c>
      <c r="AU1027" s="171" t="s">
        <v>151</v>
      </c>
      <c r="AV1027" s="14" t="s">
        <v>150</v>
      </c>
      <c r="AW1027" s="14" t="s">
        <v>31</v>
      </c>
      <c r="AX1027" s="14" t="s">
        <v>83</v>
      </c>
      <c r="AY1027" s="171" t="s">
        <v>143</v>
      </c>
    </row>
    <row r="1028" spans="1:65" s="2" customFormat="1" ht="14.45" customHeight="1" x14ac:dyDescent="0.2">
      <c r="A1028" s="33"/>
      <c r="B1028" s="146"/>
      <c r="C1028" s="178" t="s">
        <v>1344</v>
      </c>
      <c r="D1028" s="178" t="s">
        <v>215</v>
      </c>
      <c r="E1028" s="179" t="s">
        <v>1260</v>
      </c>
      <c r="F1028" s="180" t="s">
        <v>1261</v>
      </c>
      <c r="G1028" s="181" t="s">
        <v>157</v>
      </c>
      <c r="H1028" s="182">
        <v>287.40499999999997</v>
      </c>
      <c r="I1028" s="183"/>
      <c r="J1028" s="184">
        <f>ROUND(I1028*H1028,2)</f>
        <v>0</v>
      </c>
      <c r="K1028" s="185"/>
      <c r="L1028" s="186"/>
      <c r="M1028" s="187" t="s">
        <v>1</v>
      </c>
      <c r="N1028" s="188" t="s">
        <v>41</v>
      </c>
      <c r="O1028" s="59"/>
      <c r="P1028" s="157">
        <f>O1028*H1028</f>
        <v>0</v>
      </c>
      <c r="Q1028" s="157">
        <v>0</v>
      </c>
      <c r="R1028" s="157">
        <f>Q1028*H1028</f>
        <v>0</v>
      </c>
      <c r="S1028" s="157">
        <v>0</v>
      </c>
      <c r="T1028" s="158">
        <f>S1028*H1028</f>
        <v>0</v>
      </c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  <c r="AR1028" s="159" t="s">
        <v>210</v>
      </c>
      <c r="AT1028" s="159" t="s">
        <v>215</v>
      </c>
      <c r="AU1028" s="159" t="s">
        <v>151</v>
      </c>
      <c r="AY1028" s="18" t="s">
        <v>143</v>
      </c>
      <c r="BE1028" s="160">
        <f>IF(N1028="základná",J1028,0)</f>
        <v>0</v>
      </c>
      <c r="BF1028" s="160">
        <f>IF(N1028="znížená",J1028,0)</f>
        <v>0</v>
      </c>
      <c r="BG1028" s="160">
        <f>IF(N1028="zákl. prenesená",J1028,0)</f>
        <v>0</v>
      </c>
      <c r="BH1028" s="160">
        <f>IF(N1028="zníž. prenesená",J1028,0)</f>
        <v>0</v>
      </c>
      <c r="BI1028" s="160">
        <f>IF(N1028="nulová",J1028,0)</f>
        <v>0</v>
      </c>
      <c r="BJ1028" s="18" t="s">
        <v>151</v>
      </c>
      <c r="BK1028" s="160">
        <f>ROUND(I1028*H1028,2)</f>
        <v>0</v>
      </c>
      <c r="BL1028" s="18" t="s">
        <v>182</v>
      </c>
      <c r="BM1028" s="159" t="s">
        <v>1325</v>
      </c>
    </row>
    <row r="1029" spans="1:65" s="13" customFormat="1" x14ac:dyDescent="0.2">
      <c r="B1029" s="161"/>
      <c r="D1029" s="162" t="s">
        <v>152</v>
      </c>
      <c r="E1029" s="163" t="s">
        <v>1</v>
      </c>
      <c r="F1029" s="164" t="s">
        <v>1900</v>
      </c>
      <c r="H1029" s="165">
        <v>287.40499999999997</v>
      </c>
      <c r="I1029" s="166"/>
      <c r="L1029" s="161"/>
      <c r="M1029" s="167"/>
      <c r="N1029" s="168"/>
      <c r="O1029" s="168"/>
      <c r="P1029" s="168"/>
      <c r="Q1029" s="168"/>
      <c r="R1029" s="168"/>
      <c r="S1029" s="168"/>
      <c r="T1029" s="169"/>
      <c r="AT1029" s="163" t="s">
        <v>152</v>
      </c>
      <c r="AU1029" s="163" t="s">
        <v>151</v>
      </c>
      <c r="AV1029" s="13" t="s">
        <v>151</v>
      </c>
      <c r="AW1029" s="13" t="s">
        <v>31</v>
      </c>
      <c r="AX1029" s="13" t="s">
        <v>75</v>
      </c>
      <c r="AY1029" s="163" t="s">
        <v>143</v>
      </c>
    </row>
    <row r="1030" spans="1:65" s="14" customFormat="1" x14ac:dyDescent="0.2">
      <c r="B1030" s="170"/>
      <c r="D1030" s="162" t="s">
        <v>152</v>
      </c>
      <c r="E1030" s="171" t="s">
        <v>1</v>
      </c>
      <c r="F1030" s="172" t="s">
        <v>154</v>
      </c>
      <c r="H1030" s="173">
        <v>287.40499999999997</v>
      </c>
      <c r="I1030" s="174"/>
      <c r="L1030" s="170"/>
      <c r="M1030" s="175"/>
      <c r="N1030" s="176"/>
      <c r="O1030" s="176"/>
      <c r="P1030" s="176"/>
      <c r="Q1030" s="176"/>
      <c r="R1030" s="176"/>
      <c r="S1030" s="176"/>
      <c r="T1030" s="177"/>
      <c r="AT1030" s="171" t="s">
        <v>152</v>
      </c>
      <c r="AU1030" s="171" t="s">
        <v>151</v>
      </c>
      <c r="AV1030" s="14" t="s">
        <v>150</v>
      </c>
      <c r="AW1030" s="14" t="s">
        <v>31</v>
      </c>
      <c r="AX1030" s="14" t="s">
        <v>83</v>
      </c>
      <c r="AY1030" s="171" t="s">
        <v>143</v>
      </c>
    </row>
    <row r="1031" spans="1:65" s="2" customFormat="1" ht="24.2" customHeight="1" x14ac:dyDescent="0.2">
      <c r="A1031" s="33"/>
      <c r="B1031" s="146"/>
      <c r="C1031" s="147" t="s">
        <v>1348</v>
      </c>
      <c r="D1031" s="147" t="s">
        <v>146</v>
      </c>
      <c r="E1031" s="148" t="s">
        <v>1265</v>
      </c>
      <c r="F1031" s="149" t="s">
        <v>1266</v>
      </c>
      <c r="G1031" s="150" t="s">
        <v>454</v>
      </c>
      <c r="H1031" s="199"/>
      <c r="I1031" s="152"/>
      <c r="J1031" s="153">
        <f>ROUND(I1031*H1031,2)</f>
        <v>0</v>
      </c>
      <c r="K1031" s="154"/>
      <c r="L1031" s="34"/>
      <c r="M1031" s="155" t="s">
        <v>1</v>
      </c>
      <c r="N1031" s="156" t="s">
        <v>41</v>
      </c>
      <c r="O1031" s="59"/>
      <c r="P1031" s="157">
        <f>O1031*H1031</f>
        <v>0</v>
      </c>
      <c r="Q1031" s="157">
        <v>0</v>
      </c>
      <c r="R1031" s="157">
        <f>Q1031*H1031</f>
        <v>0</v>
      </c>
      <c r="S1031" s="157">
        <v>0</v>
      </c>
      <c r="T1031" s="158">
        <f>S1031*H1031</f>
        <v>0</v>
      </c>
      <c r="U1031" s="33"/>
      <c r="V1031" s="33"/>
      <c r="W1031" s="33"/>
      <c r="X1031" s="33"/>
      <c r="Y1031" s="33"/>
      <c r="Z1031" s="33"/>
      <c r="AA1031" s="33"/>
      <c r="AB1031" s="33"/>
      <c r="AC1031" s="33"/>
      <c r="AD1031" s="33"/>
      <c r="AE1031" s="33"/>
      <c r="AR1031" s="159" t="s">
        <v>182</v>
      </c>
      <c r="AT1031" s="159" t="s">
        <v>146</v>
      </c>
      <c r="AU1031" s="159" t="s">
        <v>151</v>
      </c>
      <c r="AY1031" s="18" t="s">
        <v>143</v>
      </c>
      <c r="BE1031" s="160">
        <f>IF(N1031="základná",J1031,0)</f>
        <v>0</v>
      </c>
      <c r="BF1031" s="160">
        <f>IF(N1031="znížená",J1031,0)</f>
        <v>0</v>
      </c>
      <c r="BG1031" s="160">
        <f>IF(N1031="zákl. prenesená",J1031,0)</f>
        <v>0</v>
      </c>
      <c r="BH1031" s="160">
        <f>IF(N1031="zníž. prenesená",J1031,0)</f>
        <v>0</v>
      </c>
      <c r="BI1031" s="160">
        <f>IF(N1031="nulová",J1031,0)</f>
        <v>0</v>
      </c>
      <c r="BJ1031" s="18" t="s">
        <v>151</v>
      </c>
      <c r="BK1031" s="160">
        <f>ROUND(I1031*H1031,2)</f>
        <v>0</v>
      </c>
      <c r="BL1031" s="18" t="s">
        <v>182</v>
      </c>
      <c r="BM1031" s="159" t="s">
        <v>1329</v>
      </c>
    </row>
    <row r="1032" spans="1:65" s="12" customFormat="1" ht="22.9" customHeight="1" x14ac:dyDescent="0.2">
      <c r="B1032" s="134"/>
      <c r="D1032" s="135" t="s">
        <v>74</v>
      </c>
      <c r="E1032" s="144" t="s">
        <v>1268</v>
      </c>
      <c r="F1032" s="144" t="s">
        <v>1269</v>
      </c>
      <c r="I1032" s="137"/>
      <c r="J1032" s="145">
        <f>BK1032</f>
        <v>0</v>
      </c>
      <c r="L1032" s="134"/>
      <c r="M1032" s="138"/>
      <c r="N1032" s="139"/>
      <c r="O1032" s="139"/>
      <c r="P1032" s="140">
        <f>SUM(P1033:P1086)</f>
        <v>0</v>
      </c>
      <c r="Q1032" s="139"/>
      <c r="R1032" s="140">
        <f>SUM(R1033:R1086)</f>
        <v>0</v>
      </c>
      <c r="S1032" s="139"/>
      <c r="T1032" s="141">
        <f>SUM(T1033:T1086)</f>
        <v>0</v>
      </c>
      <c r="AR1032" s="135" t="s">
        <v>151</v>
      </c>
      <c r="AT1032" s="142" t="s">
        <v>74</v>
      </c>
      <c r="AU1032" s="142" t="s">
        <v>83</v>
      </c>
      <c r="AY1032" s="135" t="s">
        <v>143</v>
      </c>
      <c r="BK1032" s="143">
        <f>SUM(BK1033:BK1086)</f>
        <v>0</v>
      </c>
    </row>
    <row r="1033" spans="1:65" s="2" customFormat="1" ht="24.2" customHeight="1" x14ac:dyDescent="0.2">
      <c r="A1033" s="33"/>
      <c r="B1033" s="146"/>
      <c r="C1033" s="147" t="s">
        <v>1352</v>
      </c>
      <c r="D1033" s="147" t="s">
        <v>146</v>
      </c>
      <c r="E1033" s="148" t="s">
        <v>1271</v>
      </c>
      <c r="F1033" s="149" t="s">
        <v>1272</v>
      </c>
      <c r="G1033" s="150" t="s">
        <v>157</v>
      </c>
      <c r="H1033" s="151">
        <v>30.923999999999999</v>
      </c>
      <c r="I1033" s="152"/>
      <c r="J1033" s="153">
        <f>ROUND(I1033*H1033,2)</f>
        <v>0</v>
      </c>
      <c r="K1033" s="154"/>
      <c r="L1033" s="34"/>
      <c r="M1033" s="155" t="s">
        <v>1</v>
      </c>
      <c r="N1033" s="156" t="s">
        <v>41</v>
      </c>
      <c r="O1033" s="59"/>
      <c r="P1033" s="157">
        <f>O1033*H1033</f>
        <v>0</v>
      </c>
      <c r="Q1033" s="157">
        <v>0</v>
      </c>
      <c r="R1033" s="157">
        <f>Q1033*H1033</f>
        <v>0</v>
      </c>
      <c r="S1033" s="157">
        <v>0</v>
      </c>
      <c r="T1033" s="158">
        <f>S1033*H1033</f>
        <v>0</v>
      </c>
      <c r="U1033" s="33"/>
      <c r="V1033" s="33"/>
      <c r="W1033" s="33"/>
      <c r="X1033" s="33"/>
      <c r="Y1033" s="33"/>
      <c r="Z1033" s="33"/>
      <c r="AA1033" s="33"/>
      <c r="AB1033" s="33"/>
      <c r="AC1033" s="33"/>
      <c r="AD1033" s="33"/>
      <c r="AE1033" s="33"/>
      <c r="AR1033" s="159" t="s">
        <v>182</v>
      </c>
      <c r="AT1033" s="159" t="s">
        <v>146</v>
      </c>
      <c r="AU1033" s="159" t="s">
        <v>151</v>
      </c>
      <c r="AY1033" s="18" t="s">
        <v>143</v>
      </c>
      <c r="BE1033" s="160">
        <f>IF(N1033="základná",J1033,0)</f>
        <v>0</v>
      </c>
      <c r="BF1033" s="160">
        <f>IF(N1033="znížená",J1033,0)</f>
        <v>0</v>
      </c>
      <c r="BG1033" s="160">
        <f>IF(N1033="zákl. prenesená",J1033,0)</f>
        <v>0</v>
      </c>
      <c r="BH1033" s="160">
        <f>IF(N1033="zníž. prenesená",J1033,0)</f>
        <v>0</v>
      </c>
      <c r="BI1033" s="160">
        <f>IF(N1033="nulová",J1033,0)</f>
        <v>0</v>
      </c>
      <c r="BJ1033" s="18" t="s">
        <v>151</v>
      </c>
      <c r="BK1033" s="160">
        <f>ROUND(I1033*H1033,2)</f>
        <v>0</v>
      </c>
      <c r="BL1033" s="18" t="s">
        <v>182</v>
      </c>
      <c r="BM1033" s="159" t="s">
        <v>1339</v>
      </c>
    </row>
    <row r="1034" spans="1:65" s="13" customFormat="1" ht="22.5" x14ac:dyDescent="0.2">
      <c r="B1034" s="161"/>
      <c r="D1034" s="162" t="s">
        <v>152</v>
      </c>
      <c r="E1034" s="163" t="s">
        <v>1</v>
      </c>
      <c r="F1034" s="164" t="s">
        <v>1901</v>
      </c>
      <c r="H1034" s="165">
        <v>6.51</v>
      </c>
      <c r="I1034" s="166"/>
      <c r="L1034" s="161"/>
      <c r="M1034" s="167"/>
      <c r="N1034" s="168"/>
      <c r="O1034" s="168"/>
      <c r="P1034" s="168"/>
      <c r="Q1034" s="168"/>
      <c r="R1034" s="168"/>
      <c r="S1034" s="168"/>
      <c r="T1034" s="169"/>
      <c r="AT1034" s="163" t="s">
        <v>152</v>
      </c>
      <c r="AU1034" s="163" t="s">
        <v>151</v>
      </c>
      <c r="AV1034" s="13" t="s">
        <v>151</v>
      </c>
      <c r="AW1034" s="13" t="s">
        <v>31</v>
      </c>
      <c r="AX1034" s="13" t="s">
        <v>75</v>
      </c>
      <c r="AY1034" s="163" t="s">
        <v>143</v>
      </c>
    </row>
    <row r="1035" spans="1:65" s="13" customFormat="1" ht="22.5" x14ac:dyDescent="0.2">
      <c r="B1035" s="161"/>
      <c r="D1035" s="162" t="s">
        <v>152</v>
      </c>
      <c r="E1035" s="163" t="s">
        <v>1</v>
      </c>
      <c r="F1035" s="164" t="s">
        <v>1902</v>
      </c>
      <c r="H1035" s="165">
        <v>6.51</v>
      </c>
      <c r="I1035" s="166"/>
      <c r="L1035" s="161"/>
      <c r="M1035" s="167"/>
      <c r="N1035" s="168"/>
      <c r="O1035" s="168"/>
      <c r="P1035" s="168"/>
      <c r="Q1035" s="168"/>
      <c r="R1035" s="168"/>
      <c r="S1035" s="168"/>
      <c r="T1035" s="169"/>
      <c r="AT1035" s="163" t="s">
        <v>152</v>
      </c>
      <c r="AU1035" s="163" t="s">
        <v>151</v>
      </c>
      <c r="AV1035" s="13" t="s">
        <v>151</v>
      </c>
      <c r="AW1035" s="13" t="s">
        <v>31</v>
      </c>
      <c r="AX1035" s="13" t="s">
        <v>75</v>
      </c>
      <c r="AY1035" s="163" t="s">
        <v>143</v>
      </c>
    </row>
    <row r="1036" spans="1:65" s="13" customFormat="1" ht="22.5" x14ac:dyDescent="0.2">
      <c r="B1036" s="161"/>
      <c r="D1036" s="162" t="s">
        <v>152</v>
      </c>
      <c r="E1036" s="163" t="s">
        <v>1</v>
      </c>
      <c r="F1036" s="164" t="s">
        <v>1276</v>
      </c>
      <c r="H1036" s="165">
        <v>1.6279999999999999</v>
      </c>
      <c r="I1036" s="166"/>
      <c r="L1036" s="161"/>
      <c r="M1036" s="167"/>
      <c r="N1036" s="168"/>
      <c r="O1036" s="168"/>
      <c r="P1036" s="168"/>
      <c r="Q1036" s="168"/>
      <c r="R1036" s="168"/>
      <c r="S1036" s="168"/>
      <c r="T1036" s="169"/>
      <c r="AT1036" s="163" t="s">
        <v>152</v>
      </c>
      <c r="AU1036" s="163" t="s">
        <v>151</v>
      </c>
      <c r="AV1036" s="13" t="s">
        <v>151</v>
      </c>
      <c r="AW1036" s="13" t="s">
        <v>31</v>
      </c>
      <c r="AX1036" s="13" t="s">
        <v>75</v>
      </c>
      <c r="AY1036" s="163" t="s">
        <v>143</v>
      </c>
    </row>
    <row r="1037" spans="1:65" s="13" customFormat="1" ht="22.5" x14ac:dyDescent="0.2">
      <c r="B1037" s="161"/>
      <c r="D1037" s="162" t="s">
        <v>152</v>
      </c>
      <c r="E1037" s="163" t="s">
        <v>1</v>
      </c>
      <c r="F1037" s="164" t="s">
        <v>1903</v>
      </c>
      <c r="H1037" s="165">
        <v>11.393000000000001</v>
      </c>
      <c r="I1037" s="166"/>
      <c r="L1037" s="161"/>
      <c r="M1037" s="167"/>
      <c r="N1037" s="168"/>
      <c r="O1037" s="168"/>
      <c r="P1037" s="168"/>
      <c r="Q1037" s="168"/>
      <c r="R1037" s="168"/>
      <c r="S1037" s="168"/>
      <c r="T1037" s="169"/>
      <c r="AT1037" s="163" t="s">
        <v>152</v>
      </c>
      <c r="AU1037" s="163" t="s">
        <v>151</v>
      </c>
      <c r="AV1037" s="13" t="s">
        <v>151</v>
      </c>
      <c r="AW1037" s="13" t="s">
        <v>31</v>
      </c>
      <c r="AX1037" s="13" t="s">
        <v>75</v>
      </c>
      <c r="AY1037" s="163" t="s">
        <v>143</v>
      </c>
    </row>
    <row r="1038" spans="1:65" s="13" customFormat="1" ht="22.5" x14ac:dyDescent="0.2">
      <c r="B1038" s="161"/>
      <c r="D1038" s="162" t="s">
        <v>152</v>
      </c>
      <c r="E1038" s="163" t="s">
        <v>1</v>
      </c>
      <c r="F1038" s="164" t="s">
        <v>1904</v>
      </c>
      <c r="H1038" s="165">
        <v>3.2549999999999999</v>
      </c>
      <c r="I1038" s="166"/>
      <c r="L1038" s="161"/>
      <c r="M1038" s="167"/>
      <c r="N1038" s="168"/>
      <c r="O1038" s="168"/>
      <c r="P1038" s="168"/>
      <c r="Q1038" s="168"/>
      <c r="R1038" s="168"/>
      <c r="S1038" s="168"/>
      <c r="T1038" s="169"/>
      <c r="AT1038" s="163" t="s">
        <v>152</v>
      </c>
      <c r="AU1038" s="163" t="s">
        <v>151</v>
      </c>
      <c r="AV1038" s="13" t="s">
        <v>151</v>
      </c>
      <c r="AW1038" s="13" t="s">
        <v>31</v>
      </c>
      <c r="AX1038" s="13" t="s">
        <v>75</v>
      </c>
      <c r="AY1038" s="163" t="s">
        <v>143</v>
      </c>
    </row>
    <row r="1039" spans="1:65" s="13" customFormat="1" ht="22.5" x14ac:dyDescent="0.2">
      <c r="B1039" s="161"/>
      <c r="D1039" s="162" t="s">
        <v>152</v>
      </c>
      <c r="E1039" s="163" t="s">
        <v>1</v>
      </c>
      <c r="F1039" s="164" t="s">
        <v>1905</v>
      </c>
      <c r="H1039" s="165">
        <v>1.6279999999999999</v>
      </c>
      <c r="I1039" s="166"/>
      <c r="L1039" s="161"/>
      <c r="M1039" s="167"/>
      <c r="N1039" s="168"/>
      <c r="O1039" s="168"/>
      <c r="P1039" s="168"/>
      <c r="Q1039" s="168"/>
      <c r="R1039" s="168"/>
      <c r="S1039" s="168"/>
      <c r="T1039" s="169"/>
      <c r="AT1039" s="163" t="s">
        <v>152</v>
      </c>
      <c r="AU1039" s="163" t="s">
        <v>151</v>
      </c>
      <c r="AV1039" s="13" t="s">
        <v>151</v>
      </c>
      <c r="AW1039" s="13" t="s">
        <v>31</v>
      </c>
      <c r="AX1039" s="13" t="s">
        <v>75</v>
      </c>
      <c r="AY1039" s="163" t="s">
        <v>143</v>
      </c>
    </row>
    <row r="1040" spans="1:65" s="14" customFormat="1" x14ac:dyDescent="0.2">
      <c r="B1040" s="170"/>
      <c r="D1040" s="162" t="s">
        <v>152</v>
      </c>
      <c r="E1040" s="171" t="s">
        <v>1</v>
      </c>
      <c r="F1040" s="172" t="s">
        <v>154</v>
      </c>
      <c r="H1040" s="173">
        <v>30.923999999999999</v>
      </c>
      <c r="I1040" s="174"/>
      <c r="L1040" s="170"/>
      <c r="M1040" s="175"/>
      <c r="N1040" s="176"/>
      <c r="O1040" s="176"/>
      <c r="P1040" s="176"/>
      <c r="Q1040" s="176"/>
      <c r="R1040" s="176"/>
      <c r="S1040" s="176"/>
      <c r="T1040" s="177"/>
      <c r="AT1040" s="171" t="s">
        <v>152</v>
      </c>
      <c r="AU1040" s="171" t="s">
        <v>151</v>
      </c>
      <c r="AV1040" s="14" t="s">
        <v>150</v>
      </c>
      <c r="AW1040" s="14" t="s">
        <v>31</v>
      </c>
      <c r="AX1040" s="14" t="s">
        <v>83</v>
      </c>
      <c r="AY1040" s="171" t="s">
        <v>143</v>
      </c>
    </row>
    <row r="1041" spans="1:65" s="2" customFormat="1" ht="24.2" customHeight="1" x14ac:dyDescent="0.2">
      <c r="A1041" s="33"/>
      <c r="B1041" s="146"/>
      <c r="C1041" s="147" t="s">
        <v>1356</v>
      </c>
      <c r="D1041" s="147" t="s">
        <v>146</v>
      </c>
      <c r="E1041" s="148" t="s">
        <v>1279</v>
      </c>
      <c r="F1041" s="149" t="s">
        <v>1280</v>
      </c>
      <c r="G1041" s="150" t="s">
        <v>157</v>
      </c>
      <c r="H1041" s="151">
        <v>30.923999999999999</v>
      </c>
      <c r="I1041" s="152"/>
      <c r="J1041" s="153">
        <f>ROUND(I1041*H1041,2)</f>
        <v>0</v>
      </c>
      <c r="K1041" s="154"/>
      <c r="L1041" s="34"/>
      <c r="M1041" s="155" t="s">
        <v>1</v>
      </c>
      <c r="N1041" s="156" t="s">
        <v>41</v>
      </c>
      <c r="O1041" s="59"/>
      <c r="P1041" s="157">
        <f>O1041*H1041</f>
        <v>0</v>
      </c>
      <c r="Q1041" s="157">
        <v>0</v>
      </c>
      <c r="R1041" s="157">
        <f>Q1041*H1041</f>
        <v>0</v>
      </c>
      <c r="S1041" s="157">
        <v>0</v>
      </c>
      <c r="T1041" s="158">
        <f>S1041*H1041</f>
        <v>0</v>
      </c>
      <c r="U1041" s="33"/>
      <c r="V1041" s="33"/>
      <c r="W1041" s="33"/>
      <c r="X1041" s="33"/>
      <c r="Y1041" s="33"/>
      <c r="Z1041" s="33"/>
      <c r="AA1041" s="33"/>
      <c r="AB1041" s="33"/>
      <c r="AC1041" s="33"/>
      <c r="AD1041" s="33"/>
      <c r="AE1041" s="33"/>
      <c r="AR1041" s="159" t="s">
        <v>182</v>
      </c>
      <c r="AT1041" s="159" t="s">
        <v>146</v>
      </c>
      <c r="AU1041" s="159" t="s">
        <v>151</v>
      </c>
      <c r="AY1041" s="18" t="s">
        <v>143</v>
      </c>
      <c r="BE1041" s="160">
        <f>IF(N1041="základná",J1041,0)</f>
        <v>0</v>
      </c>
      <c r="BF1041" s="160">
        <f>IF(N1041="znížená",J1041,0)</f>
        <v>0</v>
      </c>
      <c r="BG1041" s="160">
        <f>IF(N1041="zákl. prenesená",J1041,0)</f>
        <v>0</v>
      </c>
      <c r="BH1041" s="160">
        <f>IF(N1041="zníž. prenesená",J1041,0)</f>
        <v>0</v>
      </c>
      <c r="BI1041" s="160">
        <f>IF(N1041="nulová",J1041,0)</f>
        <v>0</v>
      </c>
      <c r="BJ1041" s="18" t="s">
        <v>151</v>
      </c>
      <c r="BK1041" s="160">
        <f>ROUND(I1041*H1041,2)</f>
        <v>0</v>
      </c>
      <c r="BL1041" s="18" t="s">
        <v>182</v>
      </c>
      <c r="BM1041" s="159" t="s">
        <v>1343</v>
      </c>
    </row>
    <row r="1042" spans="1:65" s="13" customFormat="1" ht="22.5" x14ac:dyDescent="0.2">
      <c r="B1042" s="161"/>
      <c r="D1042" s="162" t="s">
        <v>152</v>
      </c>
      <c r="E1042" s="163" t="s">
        <v>1</v>
      </c>
      <c r="F1042" s="164" t="s">
        <v>1901</v>
      </c>
      <c r="H1042" s="165">
        <v>6.51</v>
      </c>
      <c r="I1042" s="166"/>
      <c r="L1042" s="161"/>
      <c r="M1042" s="167"/>
      <c r="N1042" s="168"/>
      <c r="O1042" s="168"/>
      <c r="P1042" s="168"/>
      <c r="Q1042" s="168"/>
      <c r="R1042" s="168"/>
      <c r="S1042" s="168"/>
      <c r="T1042" s="169"/>
      <c r="AT1042" s="163" t="s">
        <v>152</v>
      </c>
      <c r="AU1042" s="163" t="s">
        <v>151</v>
      </c>
      <c r="AV1042" s="13" t="s">
        <v>151</v>
      </c>
      <c r="AW1042" s="13" t="s">
        <v>31</v>
      </c>
      <c r="AX1042" s="13" t="s">
        <v>75</v>
      </c>
      <c r="AY1042" s="163" t="s">
        <v>143</v>
      </c>
    </row>
    <row r="1043" spans="1:65" s="13" customFormat="1" ht="22.5" x14ac:dyDescent="0.2">
      <c r="B1043" s="161"/>
      <c r="D1043" s="162" t="s">
        <v>152</v>
      </c>
      <c r="E1043" s="163" t="s">
        <v>1</v>
      </c>
      <c r="F1043" s="164" t="s">
        <v>1902</v>
      </c>
      <c r="H1043" s="165">
        <v>6.51</v>
      </c>
      <c r="I1043" s="166"/>
      <c r="L1043" s="161"/>
      <c r="M1043" s="167"/>
      <c r="N1043" s="168"/>
      <c r="O1043" s="168"/>
      <c r="P1043" s="168"/>
      <c r="Q1043" s="168"/>
      <c r="R1043" s="168"/>
      <c r="S1043" s="168"/>
      <c r="T1043" s="169"/>
      <c r="AT1043" s="163" t="s">
        <v>152</v>
      </c>
      <c r="AU1043" s="163" t="s">
        <v>151</v>
      </c>
      <c r="AV1043" s="13" t="s">
        <v>151</v>
      </c>
      <c r="AW1043" s="13" t="s">
        <v>31</v>
      </c>
      <c r="AX1043" s="13" t="s">
        <v>75</v>
      </c>
      <c r="AY1043" s="163" t="s">
        <v>143</v>
      </c>
    </row>
    <row r="1044" spans="1:65" s="13" customFormat="1" ht="22.5" x14ac:dyDescent="0.2">
      <c r="B1044" s="161"/>
      <c r="D1044" s="162" t="s">
        <v>152</v>
      </c>
      <c r="E1044" s="163" t="s">
        <v>1</v>
      </c>
      <c r="F1044" s="164" t="s">
        <v>1276</v>
      </c>
      <c r="H1044" s="165">
        <v>1.6279999999999999</v>
      </c>
      <c r="I1044" s="166"/>
      <c r="L1044" s="161"/>
      <c r="M1044" s="167"/>
      <c r="N1044" s="168"/>
      <c r="O1044" s="168"/>
      <c r="P1044" s="168"/>
      <c r="Q1044" s="168"/>
      <c r="R1044" s="168"/>
      <c r="S1044" s="168"/>
      <c r="T1044" s="169"/>
      <c r="AT1044" s="163" t="s">
        <v>152</v>
      </c>
      <c r="AU1044" s="163" t="s">
        <v>151</v>
      </c>
      <c r="AV1044" s="13" t="s">
        <v>151</v>
      </c>
      <c r="AW1044" s="13" t="s">
        <v>31</v>
      </c>
      <c r="AX1044" s="13" t="s">
        <v>75</v>
      </c>
      <c r="AY1044" s="163" t="s">
        <v>143</v>
      </c>
    </row>
    <row r="1045" spans="1:65" s="13" customFormat="1" ht="22.5" x14ac:dyDescent="0.2">
      <c r="B1045" s="161"/>
      <c r="D1045" s="162" t="s">
        <v>152</v>
      </c>
      <c r="E1045" s="163" t="s">
        <v>1</v>
      </c>
      <c r="F1045" s="164" t="s">
        <v>1903</v>
      </c>
      <c r="H1045" s="165">
        <v>11.393000000000001</v>
      </c>
      <c r="I1045" s="166"/>
      <c r="L1045" s="161"/>
      <c r="M1045" s="167"/>
      <c r="N1045" s="168"/>
      <c r="O1045" s="168"/>
      <c r="P1045" s="168"/>
      <c r="Q1045" s="168"/>
      <c r="R1045" s="168"/>
      <c r="S1045" s="168"/>
      <c r="T1045" s="169"/>
      <c r="AT1045" s="163" t="s">
        <v>152</v>
      </c>
      <c r="AU1045" s="163" t="s">
        <v>151</v>
      </c>
      <c r="AV1045" s="13" t="s">
        <v>151</v>
      </c>
      <c r="AW1045" s="13" t="s">
        <v>31</v>
      </c>
      <c r="AX1045" s="13" t="s">
        <v>75</v>
      </c>
      <c r="AY1045" s="163" t="s">
        <v>143</v>
      </c>
    </row>
    <row r="1046" spans="1:65" s="13" customFormat="1" ht="22.5" x14ac:dyDescent="0.2">
      <c r="B1046" s="161"/>
      <c r="D1046" s="162" t="s">
        <v>152</v>
      </c>
      <c r="E1046" s="163" t="s">
        <v>1</v>
      </c>
      <c r="F1046" s="164" t="s">
        <v>1904</v>
      </c>
      <c r="H1046" s="165">
        <v>3.2549999999999999</v>
      </c>
      <c r="I1046" s="166"/>
      <c r="L1046" s="161"/>
      <c r="M1046" s="167"/>
      <c r="N1046" s="168"/>
      <c r="O1046" s="168"/>
      <c r="P1046" s="168"/>
      <c r="Q1046" s="168"/>
      <c r="R1046" s="168"/>
      <c r="S1046" s="168"/>
      <c r="T1046" s="169"/>
      <c r="AT1046" s="163" t="s">
        <v>152</v>
      </c>
      <c r="AU1046" s="163" t="s">
        <v>151</v>
      </c>
      <c r="AV1046" s="13" t="s">
        <v>151</v>
      </c>
      <c r="AW1046" s="13" t="s">
        <v>31</v>
      </c>
      <c r="AX1046" s="13" t="s">
        <v>75</v>
      </c>
      <c r="AY1046" s="163" t="s">
        <v>143</v>
      </c>
    </row>
    <row r="1047" spans="1:65" s="13" customFormat="1" ht="22.5" x14ac:dyDescent="0.2">
      <c r="B1047" s="161"/>
      <c r="D1047" s="162" t="s">
        <v>152</v>
      </c>
      <c r="E1047" s="163" t="s">
        <v>1</v>
      </c>
      <c r="F1047" s="164" t="s">
        <v>1905</v>
      </c>
      <c r="H1047" s="165">
        <v>1.6279999999999999</v>
      </c>
      <c r="I1047" s="166"/>
      <c r="L1047" s="161"/>
      <c r="M1047" s="167"/>
      <c r="N1047" s="168"/>
      <c r="O1047" s="168"/>
      <c r="P1047" s="168"/>
      <c r="Q1047" s="168"/>
      <c r="R1047" s="168"/>
      <c r="S1047" s="168"/>
      <c r="T1047" s="169"/>
      <c r="AT1047" s="163" t="s">
        <v>152</v>
      </c>
      <c r="AU1047" s="163" t="s">
        <v>151</v>
      </c>
      <c r="AV1047" s="13" t="s">
        <v>151</v>
      </c>
      <c r="AW1047" s="13" t="s">
        <v>31</v>
      </c>
      <c r="AX1047" s="13" t="s">
        <v>75</v>
      </c>
      <c r="AY1047" s="163" t="s">
        <v>143</v>
      </c>
    </row>
    <row r="1048" spans="1:65" s="14" customFormat="1" x14ac:dyDescent="0.2">
      <c r="B1048" s="170"/>
      <c r="D1048" s="162" t="s">
        <v>152</v>
      </c>
      <c r="E1048" s="171" t="s">
        <v>1</v>
      </c>
      <c r="F1048" s="172" t="s">
        <v>154</v>
      </c>
      <c r="H1048" s="173">
        <v>30.923999999999999</v>
      </c>
      <c r="I1048" s="174"/>
      <c r="L1048" s="170"/>
      <c r="M1048" s="175"/>
      <c r="N1048" s="176"/>
      <c r="O1048" s="176"/>
      <c r="P1048" s="176"/>
      <c r="Q1048" s="176"/>
      <c r="R1048" s="176"/>
      <c r="S1048" s="176"/>
      <c r="T1048" s="177"/>
      <c r="AT1048" s="171" t="s">
        <v>152</v>
      </c>
      <c r="AU1048" s="171" t="s">
        <v>151</v>
      </c>
      <c r="AV1048" s="14" t="s">
        <v>150</v>
      </c>
      <c r="AW1048" s="14" t="s">
        <v>31</v>
      </c>
      <c r="AX1048" s="14" t="s">
        <v>83</v>
      </c>
      <c r="AY1048" s="171" t="s">
        <v>143</v>
      </c>
    </row>
    <row r="1049" spans="1:65" s="2" customFormat="1" ht="24.2" customHeight="1" x14ac:dyDescent="0.2">
      <c r="A1049" s="33"/>
      <c r="B1049" s="146"/>
      <c r="C1049" s="147" t="s">
        <v>1360</v>
      </c>
      <c r="D1049" s="147" t="s">
        <v>146</v>
      </c>
      <c r="E1049" s="148" t="s">
        <v>1283</v>
      </c>
      <c r="F1049" s="149" t="s">
        <v>1284</v>
      </c>
      <c r="G1049" s="150" t="s">
        <v>157</v>
      </c>
      <c r="H1049" s="151">
        <v>30.923999999999999</v>
      </c>
      <c r="I1049" s="152"/>
      <c r="J1049" s="153">
        <f>ROUND(I1049*H1049,2)</f>
        <v>0</v>
      </c>
      <c r="K1049" s="154"/>
      <c r="L1049" s="34"/>
      <c r="M1049" s="155" t="s">
        <v>1</v>
      </c>
      <c r="N1049" s="156" t="s">
        <v>41</v>
      </c>
      <c r="O1049" s="59"/>
      <c r="P1049" s="157">
        <f>O1049*H1049</f>
        <v>0</v>
      </c>
      <c r="Q1049" s="157">
        <v>0</v>
      </c>
      <c r="R1049" s="157">
        <f>Q1049*H1049</f>
        <v>0</v>
      </c>
      <c r="S1049" s="157">
        <v>0</v>
      </c>
      <c r="T1049" s="158">
        <f>S1049*H1049</f>
        <v>0</v>
      </c>
      <c r="U1049" s="33"/>
      <c r="V1049" s="33"/>
      <c r="W1049" s="33"/>
      <c r="X1049" s="33"/>
      <c r="Y1049" s="33"/>
      <c r="Z1049" s="33"/>
      <c r="AA1049" s="33"/>
      <c r="AB1049" s="33"/>
      <c r="AC1049" s="33"/>
      <c r="AD1049" s="33"/>
      <c r="AE1049" s="33"/>
      <c r="AR1049" s="159" t="s">
        <v>182</v>
      </c>
      <c r="AT1049" s="159" t="s">
        <v>146</v>
      </c>
      <c r="AU1049" s="159" t="s">
        <v>151</v>
      </c>
      <c r="AY1049" s="18" t="s">
        <v>143</v>
      </c>
      <c r="BE1049" s="160">
        <f>IF(N1049="základná",J1049,0)</f>
        <v>0</v>
      </c>
      <c r="BF1049" s="160">
        <f>IF(N1049="znížená",J1049,0)</f>
        <v>0</v>
      </c>
      <c r="BG1049" s="160">
        <f>IF(N1049="zákl. prenesená",J1049,0)</f>
        <v>0</v>
      </c>
      <c r="BH1049" s="160">
        <f>IF(N1049="zníž. prenesená",J1049,0)</f>
        <v>0</v>
      </c>
      <c r="BI1049" s="160">
        <f>IF(N1049="nulová",J1049,0)</f>
        <v>0</v>
      </c>
      <c r="BJ1049" s="18" t="s">
        <v>151</v>
      </c>
      <c r="BK1049" s="160">
        <f>ROUND(I1049*H1049,2)</f>
        <v>0</v>
      </c>
      <c r="BL1049" s="18" t="s">
        <v>182</v>
      </c>
      <c r="BM1049" s="159" t="s">
        <v>1347</v>
      </c>
    </row>
    <row r="1050" spans="1:65" s="13" customFormat="1" ht="22.5" x14ac:dyDescent="0.2">
      <c r="B1050" s="161"/>
      <c r="D1050" s="162" t="s">
        <v>152</v>
      </c>
      <c r="E1050" s="163" t="s">
        <v>1</v>
      </c>
      <c r="F1050" s="164" t="s">
        <v>1901</v>
      </c>
      <c r="H1050" s="165">
        <v>6.51</v>
      </c>
      <c r="I1050" s="166"/>
      <c r="L1050" s="161"/>
      <c r="M1050" s="167"/>
      <c r="N1050" s="168"/>
      <c r="O1050" s="168"/>
      <c r="P1050" s="168"/>
      <c r="Q1050" s="168"/>
      <c r="R1050" s="168"/>
      <c r="S1050" s="168"/>
      <c r="T1050" s="169"/>
      <c r="AT1050" s="163" t="s">
        <v>152</v>
      </c>
      <c r="AU1050" s="163" t="s">
        <v>151</v>
      </c>
      <c r="AV1050" s="13" t="s">
        <v>151</v>
      </c>
      <c r="AW1050" s="13" t="s">
        <v>31</v>
      </c>
      <c r="AX1050" s="13" t="s">
        <v>75</v>
      </c>
      <c r="AY1050" s="163" t="s">
        <v>143</v>
      </c>
    </row>
    <row r="1051" spans="1:65" s="13" customFormat="1" ht="22.5" x14ac:dyDescent="0.2">
      <c r="B1051" s="161"/>
      <c r="D1051" s="162" t="s">
        <v>152</v>
      </c>
      <c r="E1051" s="163" t="s">
        <v>1</v>
      </c>
      <c r="F1051" s="164" t="s">
        <v>1902</v>
      </c>
      <c r="H1051" s="165">
        <v>6.51</v>
      </c>
      <c r="I1051" s="166"/>
      <c r="L1051" s="161"/>
      <c r="M1051" s="167"/>
      <c r="N1051" s="168"/>
      <c r="O1051" s="168"/>
      <c r="P1051" s="168"/>
      <c r="Q1051" s="168"/>
      <c r="R1051" s="168"/>
      <c r="S1051" s="168"/>
      <c r="T1051" s="169"/>
      <c r="AT1051" s="163" t="s">
        <v>152</v>
      </c>
      <c r="AU1051" s="163" t="s">
        <v>151</v>
      </c>
      <c r="AV1051" s="13" t="s">
        <v>151</v>
      </c>
      <c r="AW1051" s="13" t="s">
        <v>31</v>
      </c>
      <c r="AX1051" s="13" t="s">
        <v>75</v>
      </c>
      <c r="AY1051" s="163" t="s">
        <v>143</v>
      </c>
    </row>
    <row r="1052" spans="1:65" s="13" customFormat="1" ht="22.5" x14ac:dyDescent="0.2">
      <c r="B1052" s="161"/>
      <c r="D1052" s="162" t="s">
        <v>152</v>
      </c>
      <c r="E1052" s="163" t="s">
        <v>1</v>
      </c>
      <c r="F1052" s="164" t="s">
        <v>1276</v>
      </c>
      <c r="H1052" s="165">
        <v>1.6279999999999999</v>
      </c>
      <c r="I1052" s="166"/>
      <c r="L1052" s="161"/>
      <c r="M1052" s="167"/>
      <c r="N1052" s="168"/>
      <c r="O1052" s="168"/>
      <c r="P1052" s="168"/>
      <c r="Q1052" s="168"/>
      <c r="R1052" s="168"/>
      <c r="S1052" s="168"/>
      <c r="T1052" s="169"/>
      <c r="AT1052" s="163" t="s">
        <v>152</v>
      </c>
      <c r="AU1052" s="163" t="s">
        <v>151</v>
      </c>
      <c r="AV1052" s="13" t="s">
        <v>151</v>
      </c>
      <c r="AW1052" s="13" t="s">
        <v>31</v>
      </c>
      <c r="AX1052" s="13" t="s">
        <v>75</v>
      </c>
      <c r="AY1052" s="163" t="s">
        <v>143</v>
      </c>
    </row>
    <row r="1053" spans="1:65" s="13" customFormat="1" ht="22.5" x14ac:dyDescent="0.2">
      <c r="B1053" s="161"/>
      <c r="D1053" s="162" t="s">
        <v>152</v>
      </c>
      <c r="E1053" s="163" t="s">
        <v>1</v>
      </c>
      <c r="F1053" s="164" t="s">
        <v>1903</v>
      </c>
      <c r="H1053" s="165">
        <v>11.393000000000001</v>
      </c>
      <c r="I1053" s="166"/>
      <c r="L1053" s="161"/>
      <c r="M1053" s="167"/>
      <c r="N1053" s="168"/>
      <c r="O1053" s="168"/>
      <c r="P1053" s="168"/>
      <c r="Q1053" s="168"/>
      <c r="R1053" s="168"/>
      <c r="S1053" s="168"/>
      <c r="T1053" s="169"/>
      <c r="AT1053" s="163" t="s">
        <v>152</v>
      </c>
      <c r="AU1053" s="163" t="s">
        <v>151</v>
      </c>
      <c r="AV1053" s="13" t="s">
        <v>151</v>
      </c>
      <c r="AW1053" s="13" t="s">
        <v>31</v>
      </c>
      <c r="AX1053" s="13" t="s">
        <v>75</v>
      </c>
      <c r="AY1053" s="163" t="s">
        <v>143</v>
      </c>
    </row>
    <row r="1054" spans="1:65" s="13" customFormat="1" ht="22.5" x14ac:dyDescent="0.2">
      <c r="B1054" s="161"/>
      <c r="D1054" s="162" t="s">
        <v>152</v>
      </c>
      <c r="E1054" s="163" t="s">
        <v>1</v>
      </c>
      <c r="F1054" s="164" t="s">
        <v>1904</v>
      </c>
      <c r="H1054" s="165">
        <v>3.2549999999999999</v>
      </c>
      <c r="I1054" s="166"/>
      <c r="L1054" s="161"/>
      <c r="M1054" s="167"/>
      <c r="N1054" s="168"/>
      <c r="O1054" s="168"/>
      <c r="P1054" s="168"/>
      <c r="Q1054" s="168"/>
      <c r="R1054" s="168"/>
      <c r="S1054" s="168"/>
      <c r="T1054" s="169"/>
      <c r="AT1054" s="163" t="s">
        <v>152</v>
      </c>
      <c r="AU1054" s="163" t="s">
        <v>151</v>
      </c>
      <c r="AV1054" s="13" t="s">
        <v>151</v>
      </c>
      <c r="AW1054" s="13" t="s">
        <v>31</v>
      </c>
      <c r="AX1054" s="13" t="s">
        <v>75</v>
      </c>
      <c r="AY1054" s="163" t="s">
        <v>143</v>
      </c>
    </row>
    <row r="1055" spans="1:65" s="13" customFormat="1" ht="22.5" x14ac:dyDescent="0.2">
      <c r="B1055" s="161"/>
      <c r="D1055" s="162" t="s">
        <v>152</v>
      </c>
      <c r="E1055" s="163" t="s">
        <v>1</v>
      </c>
      <c r="F1055" s="164" t="s">
        <v>1905</v>
      </c>
      <c r="H1055" s="165">
        <v>1.6279999999999999</v>
      </c>
      <c r="I1055" s="166"/>
      <c r="L1055" s="161"/>
      <c r="M1055" s="167"/>
      <c r="N1055" s="168"/>
      <c r="O1055" s="168"/>
      <c r="P1055" s="168"/>
      <c r="Q1055" s="168"/>
      <c r="R1055" s="168"/>
      <c r="S1055" s="168"/>
      <c r="T1055" s="169"/>
      <c r="AT1055" s="163" t="s">
        <v>152</v>
      </c>
      <c r="AU1055" s="163" t="s">
        <v>151</v>
      </c>
      <c r="AV1055" s="13" t="s">
        <v>151</v>
      </c>
      <c r="AW1055" s="13" t="s">
        <v>31</v>
      </c>
      <c r="AX1055" s="13" t="s">
        <v>75</v>
      </c>
      <c r="AY1055" s="163" t="s">
        <v>143</v>
      </c>
    </row>
    <row r="1056" spans="1:65" s="14" customFormat="1" x14ac:dyDescent="0.2">
      <c r="B1056" s="170"/>
      <c r="D1056" s="162" t="s">
        <v>152</v>
      </c>
      <c r="E1056" s="171" t="s">
        <v>1</v>
      </c>
      <c r="F1056" s="172" t="s">
        <v>154</v>
      </c>
      <c r="H1056" s="173">
        <v>30.923999999999999</v>
      </c>
      <c r="I1056" s="174"/>
      <c r="L1056" s="170"/>
      <c r="M1056" s="175"/>
      <c r="N1056" s="176"/>
      <c r="O1056" s="176"/>
      <c r="P1056" s="176"/>
      <c r="Q1056" s="176"/>
      <c r="R1056" s="176"/>
      <c r="S1056" s="176"/>
      <c r="T1056" s="177"/>
      <c r="AT1056" s="171" t="s">
        <v>152</v>
      </c>
      <c r="AU1056" s="171" t="s">
        <v>151</v>
      </c>
      <c r="AV1056" s="14" t="s">
        <v>150</v>
      </c>
      <c r="AW1056" s="14" t="s">
        <v>31</v>
      </c>
      <c r="AX1056" s="14" t="s">
        <v>83</v>
      </c>
      <c r="AY1056" s="171" t="s">
        <v>143</v>
      </c>
    </row>
    <row r="1057" spans="1:65" s="2" customFormat="1" ht="24.2" customHeight="1" x14ac:dyDescent="0.2">
      <c r="A1057" s="33"/>
      <c r="B1057" s="146"/>
      <c r="C1057" s="147" t="s">
        <v>1364</v>
      </c>
      <c r="D1057" s="147" t="s">
        <v>146</v>
      </c>
      <c r="E1057" s="148" t="s">
        <v>1287</v>
      </c>
      <c r="F1057" s="149" t="s">
        <v>1288</v>
      </c>
      <c r="G1057" s="150" t="s">
        <v>157</v>
      </c>
      <c r="H1057" s="151">
        <v>30.923999999999999</v>
      </c>
      <c r="I1057" s="152"/>
      <c r="J1057" s="153">
        <f>ROUND(I1057*H1057,2)</f>
        <v>0</v>
      </c>
      <c r="K1057" s="154"/>
      <c r="L1057" s="34"/>
      <c r="M1057" s="155" t="s">
        <v>1</v>
      </c>
      <c r="N1057" s="156" t="s">
        <v>41</v>
      </c>
      <c r="O1057" s="59"/>
      <c r="P1057" s="157">
        <f>O1057*H1057</f>
        <v>0</v>
      </c>
      <c r="Q1057" s="157">
        <v>0</v>
      </c>
      <c r="R1057" s="157">
        <f>Q1057*H1057</f>
        <v>0</v>
      </c>
      <c r="S1057" s="157">
        <v>0</v>
      </c>
      <c r="T1057" s="158">
        <f>S1057*H1057</f>
        <v>0</v>
      </c>
      <c r="U1057" s="33"/>
      <c r="V1057" s="33"/>
      <c r="W1057" s="33"/>
      <c r="X1057" s="33"/>
      <c r="Y1057" s="33"/>
      <c r="Z1057" s="33"/>
      <c r="AA1057" s="33"/>
      <c r="AB1057" s="33"/>
      <c r="AC1057" s="33"/>
      <c r="AD1057" s="33"/>
      <c r="AE1057" s="33"/>
      <c r="AR1057" s="159" t="s">
        <v>182</v>
      </c>
      <c r="AT1057" s="159" t="s">
        <v>146</v>
      </c>
      <c r="AU1057" s="159" t="s">
        <v>151</v>
      </c>
      <c r="AY1057" s="18" t="s">
        <v>143</v>
      </c>
      <c r="BE1057" s="160">
        <f>IF(N1057="základná",J1057,0)</f>
        <v>0</v>
      </c>
      <c r="BF1057" s="160">
        <f>IF(N1057="znížená",J1057,0)</f>
        <v>0</v>
      </c>
      <c r="BG1057" s="160">
        <f>IF(N1057="zákl. prenesená",J1057,0)</f>
        <v>0</v>
      </c>
      <c r="BH1057" s="160">
        <f>IF(N1057="zníž. prenesená",J1057,0)</f>
        <v>0</v>
      </c>
      <c r="BI1057" s="160">
        <f>IF(N1057="nulová",J1057,0)</f>
        <v>0</v>
      </c>
      <c r="BJ1057" s="18" t="s">
        <v>151</v>
      </c>
      <c r="BK1057" s="160">
        <f>ROUND(I1057*H1057,2)</f>
        <v>0</v>
      </c>
      <c r="BL1057" s="18" t="s">
        <v>182</v>
      </c>
      <c r="BM1057" s="159" t="s">
        <v>1351</v>
      </c>
    </row>
    <row r="1058" spans="1:65" s="13" customFormat="1" ht="22.5" x14ac:dyDescent="0.2">
      <c r="B1058" s="161"/>
      <c r="D1058" s="162" t="s">
        <v>152</v>
      </c>
      <c r="E1058" s="163" t="s">
        <v>1</v>
      </c>
      <c r="F1058" s="164" t="s">
        <v>1901</v>
      </c>
      <c r="H1058" s="165">
        <v>6.51</v>
      </c>
      <c r="I1058" s="166"/>
      <c r="L1058" s="161"/>
      <c r="M1058" s="167"/>
      <c r="N1058" s="168"/>
      <c r="O1058" s="168"/>
      <c r="P1058" s="168"/>
      <c r="Q1058" s="168"/>
      <c r="R1058" s="168"/>
      <c r="S1058" s="168"/>
      <c r="T1058" s="169"/>
      <c r="AT1058" s="163" t="s">
        <v>152</v>
      </c>
      <c r="AU1058" s="163" t="s">
        <v>151</v>
      </c>
      <c r="AV1058" s="13" t="s">
        <v>151</v>
      </c>
      <c r="AW1058" s="13" t="s">
        <v>31</v>
      </c>
      <c r="AX1058" s="13" t="s">
        <v>75</v>
      </c>
      <c r="AY1058" s="163" t="s">
        <v>143</v>
      </c>
    </row>
    <row r="1059" spans="1:65" s="13" customFormat="1" ht="22.5" x14ac:dyDescent="0.2">
      <c r="B1059" s="161"/>
      <c r="D1059" s="162" t="s">
        <v>152</v>
      </c>
      <c r="E1059" s="163" t="s">
        <v>1</v>
      </c>
      <c r="F1059" s="164" t="s">
        <v>1902</v>
      </c>
      <c r="H1059" s="165">
        <v>6.51</v>
      </c>
      <c r="I1059" s="166"/>
      <c r="L1059" s="161"/>
      <c r="M1059" s="167"/>
      <c r="N1059" s="168"/>
      <c r="O1059" s="168"/>
      <c r="P1059" s="168"/>
      <c r="Q1059" s="168"/>
      <c r="R1059" s="168"/>
      <c r="S1059" s="168"/>
      <c r="T1059" s="169"/>
      <c r="AT1059" s="163" t="s">
        <v>152</v>
      </c>
      <c r="AU1059" s="163" t="s">
        <v>151</v>
      </c>
      <c r="AV1059" s="13" t="s">
        <v>151</v>
      </c>
      <c r="AW1059" s="13" t="s">
        <v>31</v>
      </c>
      <c r="AX1059" s="13" t="s">
        <v>75</v>
      </c>
      <c r="AY1059" s="163" t="s">
        <v>143</v>
      </c>
    </row>
    <row r="1060" spans="1:65" s="13" customFormat="1" ht="22.5" x14ac:dyDescent="0.2">
      <c r="B1060" s="161"/>
      <c r="D1060" s="162" t="s">
        <v>152</v>
      </c>
      <c r="E1060" s="163" t="s">
        <v>1</v>
      </c>
      <c r="F1060" s="164" t="s">
        <v>1276</v>
      </c>
      <c r="H1060" s="165">
        <v>1.6279999999999999</v>
      </c>
      <c r="I1060" s="166"/>
      <c r="L1060" s="161"/>
      <c r="M1060" s="167"/>
      <c r="N1060" s="168"/>
      <c r="O1060" s="168"/>
      <c r="P1060" s="168"/>
      <c r="Q1060" s="168"/>
      <c r="R1060" s="168"/>
      <c r="S1060" s="168"/>
      <c r="T1060" s="169"/>
      <c r="AT1060" s="163" t="s">
        <v>152</v>
      </c>
      <c r="AU1060" s="163" t="s">
        <v>151</v>
      </c>
      <c r="AV1060" s="13" t="s">
        <v>151</v>
      </c>
      <c r="AW1060" s="13" t="s">
        <v>31</v>
      </c>
      <c r="AX1060" s="13" t="s">
        <v>75</v>
      </c>
      <c r="AY1060" s="163" t="s">
        <v>143</v>
      </c>
    </row>
    <row r="1061" spans="1:65" s="13" customFormat="1" ht="22.5" x14ac:dyDescent="0.2">
      <c r="B1061" s="161"/>
      <c r="D1061" s="162" t="s">
        <v>152</v>
      </c>
      <c r="E1061" s="163" t="s">
        <v>1</v>
      </c>
      <c r="F1061" s="164" t="s">
        <v>1903</v>
      </c>
      <c r="H1061" s="165">
        <v>11.393000000000001</v>
      </c>
      <c r="I1061" s="166"/>
      <c r="L1061" s="161"/>
      <c r="M1061" s="167"/>
      <c r="N1061" s="168"/>
      <c r="O1061" s="168"/>
      <c r="P1061" s="168"/>
      <c r="Q1061" s="168"/>
      <c r="R1061" s="168"/>
      <c r="S1061" s="168"/>
      <c r="T1061" s="169"/>
      <c r="AT1061" s="163" t="s">
        <v>152</v>
      </c>
      <c r="AU1061" s="163" t="s">
        <v>151</v>
      </c>
      <c r="AV1061" s="13" t="s">
        <v>151</v>
      </c>
      <c r="AW1061" s="13" t="s">
        <v>31</v>
      </c>
      <c r="AX1061" s="13" t="s">
        <v>75</v>
      </c>
      <c r="AY1061" s="163" t="s">
        <v>143</v>
      </c>
    </row>
    <row r="1062" spans="1:65" s="13" customFormat="1" ht="22.5" x14ac:dyDescent="0.2">
      <c r="B1062" s="161"/>
      <c r="D1062" s="162" t="s">
        <v>152</v>
      </c>
      <c r="E1062" s="163" t="s">
        <v>1</v>
      </c>
      <c r="F1062" s="164" t="s">
        <v>1904</v>
      </c>
      <c r="H1062" s="165">
        <v>3.2549999999999999</v>
      </c>
      <c r="I1062" s="166"/>
      <c r="L1062" s="161"/>
      <c r="M1062" s="167"/>
      <c r="N1062" s="168"/>
      <c r="O1062" s="168"/>
      <c r="P1062" s="168"/>
      <c r="Q1062" s="168"/>
      <c r="R1062" s="168"/>
      <c r="S1062" s="168"/>
      <c r="T1062" s="169"/>
      <c r="AT1062" s="163" t="s">
        <v>152</v>
      </c>
      <c r="AU1062" s="163" t="s">
        <v>151</v>
      </c>
      <c r="AV1062" s="13" t="s">
        <v>151</v>
      </c>
      <c r="AW1062" s="13" t="s">
        <v>31</v>
      </c>
      <c r="AX1062" s="13" t="s">
        <v>75</v>
      </c>
      <c r="AY1062" s="163" t="s">
        <v>143</v>
      </c>
    </row>
    <row r="1063" spans="1:65" s="13" customFormat="1" ht="22.5" x14ac:dyDescent="0.2">
      <c r="B1063" s="161"/>
      <c r="D1063" s="162" t="s">
        <v>152</v>
      </c>
      <c r="E1063" s="163" t="s">
        <v>1</v>
      </c>
      <c r="F1063" s="164" t="s">
        <v>1905</v>
      </c>
      <c r="H1063" s="165">
        <v>1.6279999999999999</v>
      </c>
      <c r="I1063" s="166"/>
      <c r="L1063" s="161"/>
      <c r="M1063" s="167"/>
      <c r="N1063" s="168"/>
      <c r="O1063" s="168"/>
      <c r="P1063" s="168"/>
      <c r="Q1063" s="168"/>
      <c r="R1063" s="168"/>
      <c r="S1063" s="168"/>
      <c r="T1063" s="169"/>
      <c r="AT1063" s="163" t="s">
        <v>152</v>
      </c>
      <c r="AU1063" s="163" t="s">
        <v>151</v>
      </c>
      <c r="AV1063" s="13" t="s">
        <v>151</v>
      </c>
      <c r="AW1063" s="13" t="s">
        <v>31</v>
      </c>
      <c r="AX1063" s="13" t="s">
        <v>75</v>
      </c>
      <c r="AY1063" s="163" t="s">
        <v>143</v>
      </c>
    </row>
    <row r="1064" spans="1:65" s="14" customFormat="1" x14ac:dyDescent="0.2">
      <c r="B1064" s="170"/>
      <c r="D1064" s="162" t="s">
        <v>152</v>
      </c>
      <c r="E1064" s="171" t="s">
        <v>1</v>
      </c>
      <c r="F1064" s="172" t="s">
        <v>154</v>
      </c>
      <c r="H1064" s="173">
        <v>30.923999999999999</v>
      </c>
      <c r="I1064" s="174"/>
      <c r="L1064" s="170"/>
      <c r="M1064" s="175"/>
      <c r="N1064" s="176"/>
      <c r="O1064" s="176"/>
      <c r="P1064" s="176"/>
      <c r="Q1064" s="176"/>
      <c r="R1064" s="176"/>
      <c r="S1064" s="176"/>
      <c r="T1064" s="177"/>
      <c r="AT1064" s="171" t="s">
        <v>152</v>
      </c>
      <c r="AU1064" s="171" t="s">
        <v>151</v>
      </c>
      <c r="AV1064" s="14" t="s">
        <v>150</v>
      </c>
      <c r="AW1064" s="14" t="s">
        <v>31</v>
      </c>
      <c r="AX1064" s="14" t="s">
        <v>83</v>
      </c>
      <c r="AY1064" s="171" t="s">
        <v>143</v>
      </c>
    </row>
    <row r="1065" spans="1:65" s="2" customFormat="1" ht="24.2" customHeight="1" x14ac:dyDescent="0.2">
      <c r="A1065" s="33"/>
      <c r="B1065" s="146"/>
      <c r="C1065" s="147" t="s">
        <v>1368</v>
      </c>
      <c r="D1065" s="147" t="s">
        <v>146</v>
      </c>
      <c r="E1065" s="148" t="s">
        <v>1906</v>
      </c>
      <c r="F1065" s="149" t="s">
        <v>1907</v>
      </c>
      <c r="G1065" s="150" t="s">
        <v>157</v>
      </c>
      <c r="H1065" s="151">
        <v>34.896000000000001</v>
      </c>
      <c r="I1065" s="152"/>
      <c r="J1065" s="153">
        <f>ROUND(I1065*H1065,2)</f>
        <v>0</v>
      </c>
      <c r="K1065" s="154"/>
      <c r="L1065" s="34"/>
      <c r="M1065" s="155" t="s">
        <v>1</v>
      </c>
      <c r="N1065" s="156" t="s">
        <v>41</v>
      </c>
      <c r="O1065" s="59"/>
      <c r="P1065" s="157">
        <f>O1065*H1065</f>
        <v>0</v>
      </c>
      <c r="Q1065" s="157">
        <v>0</v>
      </c>
      <c r="R1065" s="157">
        <f>Q1065*H1065</f>
        <v>0</v>
      </c>
      <c r="S1065" s="157">
        <v>0</v>
      </c>
      <c r="T1065" s="158">
        <f>S1065*H1065</f>
        <v>0</v>
      </c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  <c r="AR1065" s="159" t="s">
        <v>182</v>
      </c>
      <c r="AT1065" s="159" t="s">
        <v>146</v>
      </c>
      <c r="AU1065" s="159" t="s">
        <v>151</v>
      </c>
      <c r="AY1065" s="18" t="s">
        <v>143</v>
      </c>
      <c r="BE1065" s="160">
        <f>IF(N1065="základná",J1065,0)</f>
        <v>0</v>
      </c>
      <c r="BF1065" s="160">
        <f>IF(N1065="znížená",J1065,0)</f>
        <v>0</v>
      </c>
      <c r="BG1065" s="160">
        <f>IF(N1065="zákl. prenesená",J1065,0)</f>
        <v>0</v>
      </c>
      <c r="BH1065" s="160">
        <f>IF(N1065="zníž. prenesená",J1065,0)</f>
        <v>0</v>
      </c>
      <c r="BI1065" s="160">
        <f>IF(N1065="nulová",J1065,0)</f>
        <v>0</v>
      </c>
      <c r="BJ1065" s="18" t="s">
        <v>151</v>
      </c>
      <c r="BK1065" s="160">
        <f>ROUND(I1065*H1065,2)</f>
        <v>0</v>
      </c>
      <c r="BL1065" s="18" t="s">
        <v>182</v>
      </c>
      <c r="BM1065" s="159" t="s">
        <v>1355</v>
      </c>
    </row>
    <row r="1066" spans="1:65" s="13" customFormat="1" x14ac:dyDescent="0.2">
      <c r="B1066" s="161"/>
      <c r="D1066" s="162" t="s">
        <v>152</v>
      </c>
      <c r="E1066" s="163" t="s">
        <v>1</v>
      </c>
      <c r="F1066" s="164" t="s">
        <v>1908</v>
      </c>
      <c r="H1066" s="165">
        <v>34.896000000000001</v>
      </c>
      <c r="I1066" s="166"/>
      <c r="L1066" s="161"/>
      <c r="M1066" s="167"/>
      <c r="N1066" s="168"/>
      <c r="O1066" s="168"/>
      <c r="P1066" s="168"/>
      <c r="Q1066" s="168"/>
      <c r="R1066" s="168"/>
      <c r="S1066" s="168"/>
      <c r="T1066" s="169"/>
      <c r="AT1066" s="163" t="s">
        <v>152</v>
      </c>
      <c r="AU1066" s="163" t="s">
        <v>151</v>
      </c>
      <c r="AV1066" s="13" t="s">
        <v>151</v>
      </c>
      <c r="AW1066" s="13" t="s">
        <v>31</v>
      </c>
      <c r="AX1066" s="13" t="s">
        <v>75</v>
      </c>
      <c r="AY1066" s="163" t="s">
        <v>143</v>
      </c>
    </row>
    <row r="1067" spans="1:65" s="14" customFormat="1" x14ac:dyDescent="0.2">
      <c r="B1067" s="170"/>
      <c r="D1067" s="162" t="s">
        <v>152</v>
      </c>
      <c r="E1067" s="171" t="s">
        <v>1</v>
      </c>
      <c r="F1067" s="172" t="s">
        <v>154</v>
      </c>
      <c r="H1067" s="173">
        <v>34.896000000000001</v>
      </c>
      <c r="I1067" s="174"/>
      <c r="L1067" s="170"/>
      <c r="M1067" s="175"/>
      <c r="N1067" s="176"/>
      <c r="O1067" s="176"/>
      <c r="P1067" s="176"/>
      <c r="Q1067" s="176"/>
      <c r="R1067" s="176"/>
      <c r="S1067" s="176"/>
      <c r="T1067" s="177"/>
      <c r="AT1067" s="171" t="s">
        <v>152</v>
      </c>
      <c r="AU1067" s="171" t="s">
        <v>151</v>
      </c>
      <c r="AV1067" s="14" t="s">
        <v>150</v>
      </c>
      <c r="AW1067" s="14" t="s">
        <v>31</v>
      </c>
      <c r="AX1067" s="14" t="s">
        <v>83</v>
      </c>
      <c r="AY1067" s="171" t="s">
        <v>143</v>
      </c>
    </row>
    <row r="1068" spans="1:65" s="2" customFormat="1" ht="24.2" customHeight="1" x14ac:dyDescent="0.2">
      <c r="A1068" s="33"/>
      <c r="B1068" s="146"/>
      <c r="C1068" s="147" t="s">
        <v>1372</v>
      </c>
      <c r="D1068" s="147" t="s">
        <v>146</v>
      </c>
      <c r="E1068" s="148" t="s">
        <v>1291</v>
      </c>
      <c r="F1068" s="149" t="s">
        <v>1292</v>
      </c>
      <c r="G1068" s="150" t="s">
        <v>157</v>
      </c>
      <c r="H1068" s="151">
        <v>49.4</v>
      </c>
      <c r="I1068" s="152"/>
      <c r="J1068" s="153">
        <f>ROUND(I1068*H1068,2)</f>
        <v>0</v>
      </c>
      <c r="K1068" s="154"/>
      <c r="L1068" s="34"/>
      <c r="M1068" s="155" t="s">
        <v>1</v>
      </c>
      <c r="N1068" s="156" t="s">
        <v>41</v>
      </c>
      <c r="O1068" s="59"/>
      <c r="P1068" s="157">
        <f>O1068*H1068</f>
        <v>0</v>
      </c>
      <c r="Q1068" s="157">
        <v>0</v>
      </c>
      <c r="R1068" s="157">
        <f>Q1068*H1068</f>
        <v>0</v>
      </c>
      <c r="S1068" s="157">
        <v>0</v>
      </c>
      <c r="T1068" s="158">
        <f>S1068*H1068</f>
        <v>0</v>
      </c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  <c r="AR1068" s="159" t="s">
        <v>182</v>
      </c>
      <c r="AT1068" s="159" t="s">
        <v>146</v>
      </c>
      <c r="AU1068" s="159" t="s">
        <v>151</v>
      </c>
      <c r="AY1068" s="18" t="s">
        <v>143</v>
      </c>
      <c r="BE1068" s="160">
        <f>IF(N1068="základná",J1068,0)</f>
        <v>0</v>
      </c>
      <c r="BF1068" s="160">
        <f>IF(N1068="znížená",J1068,0)</f>
        <v>0</v>
      </c>
      <c r="BG1068" s="160">
        <f>IF(N1068="zákl. prenesená",J1068,0)</f>
        <v>0</v>
      </c>
      <c r="BH1068" s="160">
        <f>IF(N1068="zníž. prenesená",J1068,0)</f>
        <v>0</v>
      </c>
      <c r="BI1068" s="160">
        <f>IF(N1068="nulová",J1068,0)</f>
        <v>0</v>
      </c>
      <c r="BJ1068" s="18" t="s">
        <v>151</v>
      </c>
      <c r="BK1068" s="160">
        <f>ROUND(I1068*H1068,2)</f>
        <v>0</v>
      </c>
      <c r="BL1068" s="18" t="s">
        <v>182</v>
      </c>
      <c r="BM1068" s="159" t="s">
        <v>1359</v>
      </c>
    </row>
    <row r="1069" spans="1:65" s="13" customFormat="1" x14ac:dyDescent="0.2">
      <c r="B1069" s="161"/>
      <c r="D1069" s="162" t="s">
        <v>152</v>
      </c>
      <c r="E1069" s="163" t="s">
        <v>1</v>
      </c>
      <c r="F1069" s="164" t="s">
        <v>1909</v>
      </c>
      <c r="H1069" s="165">
        <v>10.4</v>
      </c>
      <c r="I1069" s="166"/>
      <c r="L1069" s="161"/>
      <c r="M1069" s="167"/>
      <c r="N1069" s="168"/>
      <c r="O1069" s="168"/>
      <c r="P1069" s="168"/>
      <c r="Q1069" s="168"/>
      <c r="R1069" s="168"/>
      <c r="S1069" s="168"/>
      <c r="T1069" s="169"/>
      <c r="AT1069" s="163" t="s">
        <v>152</v>
      </c>
      <c r="AU1069" s="163" t="s">
        <v>151</v>
      </c>
      <c r="AV1069" s="13" t="s">
        <v>151</v>
      </c>
      <c r="AW1069" s="13" t="s">
        <v>31</v>
      </c>
      <c r="AX1069" s="13" t="s">
        <v>75</v>
      </c>
      <c r="AY1069" s="163" t="s">
        <v>143</v>
      </c>
    </row>
    <row r="1070" spans="1:65" s="13" customFormat="1" x14ac:dyDescent="0.2">
      <c r="B1070" s="161"/>
      <c r="D1070" s="162" t="s">
        <v>152</v>
      </c>
      <c r="E1070" s="163" t="s">
        <v>1</v>
      </c>
      <c r="F1070" s="164" t="s">
        <v>1910</v>
      </c>
      <c r="H1070" s="165">
        <v>10.4</v>
      </c>
      <c r="I1070" s="166"/>
      <c r="L1070" s="161"/>
      <c r="M1070" s="167"/>
      <c r="N1070" s="168"/>
      <c r="O1070" s="168"/>
      <c r="P1070" s="168"/>
      <c r="Q1070" s="168"/>
      <c r="R1070" s="168"/>
      <c r="S1070" s="168"/>
      <c r="T1070" s="169"/>
      <c r="AT1070" s="163" t="s">
        <v>152</v>
      </c>
      <c r="AU1070" s="163" t="s">
        <v>151</v>
      </c>
      <c r="AV1070" s="13" t="s">
        <v>151</v>
      </c>
      <c r="AW1070" s="13" t="s">
        <v>31</v>
      </c>
      <c r="AX1070" s="13" t="s">
        <v>75</v>
      </c>
      <c r="AY1070" s="163" t="s">
        <v>143</v>
      </c>
    </row>
    <row r="1071" spans="1:65" s="13" customFormat="1" x14ac:dyDescent="0.2">
      <c r="B1071" s="161"/>
      <c r="D1071" s="162" t="s">
        <v>152</v>
      </c>
      <c r="E1071" s="163" t="s">
        <v>1</v>
      </c>
      <c r="F1071" s="164" t="s">
        <v>1296</v>
      </c>
      <c r="H1071" s="165">
        <v>2.6</v>
      </c>
      <c r="I1071" s="166"/>
      <c r="L1071" s="161"/>
      <c r="M1071" s="167"/>
      <c r="N1071" s="168"/>
      <c r="O1071" s="168"/>
      <c r="P1071" s="168"/>
      <c r="Q1071" s="168"/>
      <c r="R1071" s="168"/>
      <c r="S1071" s="168"/>
      <c r="T1071" s="169"/>
      <c r="AT1071" s="163" t="s">
        <v>152</v>
      </c>
      <c r="AU1071" s="163" t="s">
        <v>151</v>
      </c>
      <c r="AV1071" s="13" t="s">
        <v>151</v>
      </c>
      <c r="AW1071" s="13" t="s">
        <v>31</v>
      </c>
      <c r="AX1071" s="13" t="s">
        <v>75</v>
      </c>
      <c r="AY1071" s="163" t="s">
        <v>143</v>
      </c>
    </row>
    <row r="1072" spans="1:65" s="13" customFormat="1" x14ac:dyDescent="0.2">
      <c r="B1072" s="161"/>
      <c r="D1072" s="162" t="s">
        <v>152</v>
      </c>
      <c r="E1072" s="163" t="s">
        <v>1</v>
      </c>
      <c r="F1072" s="164" t="s">
        <v>1911</v>
      </c>
      <c r="H1072" s="165">
        <v>18.2</v>
      </c>
      <c r="I1072" s="166"/>
      <c r="L1072" s="161"/>
      <c r="M1072" s="167"/>
      <c r="N1072" s="168"/>
      <c r="O1072" s="168"/>
      <c r="P1072" s="168"/>
      <c r="Q1072" s="168"/>
      <c r="R1072" s="168"/>
      <c r="S1072" s="168"/>
      <c r="T1072" s="169"/>
      <c r="AT1072" s="163" t="s">
        <v>152</v>
      </c>
      <c r="AU1072" s="163" t="s">
        <v>151</v>
      </c>
      <c r="AV1072" s="13" t="s">
        <v>151</v>
      </c>
      <c r="AW1072" s="13" t="s">
        <v>31</v>
      </c>
      <c r="AX1072" s="13" t="s">
        <v>75</v>
      </c>
      <c r="AY1072" s="163" t="s">
        <v>143</v>
      </c>
    </row>
    <row r="1073" spans="1:65" s="13" customFormat="1" x14ac:dyDescent="0.2">
      <c r="B1073" s="161"/>
      <c r="D1073" s="162" t="s">
        <v>152</v>
      </c>
      <c r="E1073" s="163" t="s">
        <v>1</v>
      </c>
      <c r="F1073" s="164" t="s">
        <v>1912</v>
      </c>
      <c r="H1073" s="165">
        <v>5.2</v>
      </c>
      <c r="I1073" s="166"/>
      <c r="L1073" s="161"/>
      <c r="M1073" s="167"/>
      <c r="N1073" s="168"/>
      <c r="O1073" s="168"/>
      <c r="P1073" s="168"/>
      <c r="Q1073" s="168"/>
      <c r="R1073" s="168"/>
      <c r="S1073" s="168"/>
      <c r="T1073" s="169"/>
      <c r="AT1073" s="163" t="s">
        <v>152</v>
      </c>
      <c r="AU1073" s="163" t="s">
        <v>151</v>
      </c>
      <c r="AV1073" s="13" t="s">
        <v>151</v>
      </c>
      <c r="AW1073" s="13" t="s">
        <v>31</v>
      </c>
      <c r="AX1073" s="13" t="s">
        <v>75</v>
      </c>
      <c r="AY1073" s="163" t="s">
        <v>143</v>
      </c>
    </row>
    <row r="1074" spans="1:65" s="13" customFormat="1" x14ac:dyDescent="0.2">
      <c r="B1074" s="161"/>
      <c r="D1074" s="162" t="s">
        <v>152</v>
      </c>
      <c r="E1074" s="163" t="s">
        <v>1</v>
      </c>
      <c r="F1074" s="164" t="s">
        <v>1913</v>
      </c>
      <c r="H1074" s="165">
        <v>2.6</v>
      </c>
      <c r="I1074" s="166"/>
      <c r="L1074" s="161"/>
      <c r="M1074" s="167"/>
      <c r="N1074" s="168"/>
      <c r="O1074" s="168"/>
      <c r="P1074" s="168"/>
      <c r="Q1074" s="168"/>
      <c r="R1074" s="168"/>
      <c r="S1074" s="168"/>
      <c r="T1074" s="169"/>
      <c r="AT1074" s="163" t="s">
        <v>152</v>
      </c>
      <c r="AU1074" s="163" t="s">
        <v>151</v>
      </c>
      <c r="AV1074" s="13" t="s">
        <v>151</v>
      </c>
      <c r="AW1074" s="13" t="s">
        <v>31</v>
      </c>
      <c r="AX1074" s="13" t="s">
        <v>75</v>
      </c>
      <c r="AY1074" s="163" t="s">
        <v>143</v>
      </c>
    </row>
    <row r="1075" spans="1:65" s="14" customFormat="1" x14ac:dyDescent="0.2">
      <c r="B1075" s="170"/>
      <c r="D1075" s="162" t="s">
        <v>152</v>
      </c>
      <c r="E1075" s="171" t="s">
        <v>1</v>
      </c>
      <c r="F1075" s="172" t="s">
        <v>154</v>
      </c>
      <c r="H1075" s="173">
        <v>49.4</v>
      </c>
      <c r="I1075" s="174"/>
      <c r="L1075" s="170"/>
      <c r="M1075" s="175"/>
      <c r="N1075" s="176"/>
      <c r="O1075" s="176"/>
      <c r="P1075" s="176"/>
      <c r="Q1075" s="176"/>
      <c r="R1075" s="176"/>
      <c r="S1075" s="176"/>
      <c r="T1075" s="177"/>
      <c r="AT1075" s="171" t="s">
        <v>152</v>
      </c>
      <c r="AU1075" s="171" t="s">
        <v>151</v>
      </c>
      <c r="AV1075" s="14" t="s">
        <v>150</v>
      </c>
      <c r="AW1075" s="14" t="s">
        <v>31</v>
      </c>
      <c r="AX1075" s="14" t="s">
        <v>83</v>
      </c>
      <c r="AY1075" s="171" t="s">
        <v>143</v>
      </c>
    </row>
    <row r="1076" spans="1:65" s="2" customFormat="1" ht="24.2" customHeight="1" x14ac:dyDescent="0.2">
      <c r="A1076" s="33"/>
      <c r="B1076" s="146"/>
      <c r="C1076" s="147" t="s">
        <v>1376</v>
      </c>
      <c r="D1076" s="147" t="s">
        <v>146</v>
      </c>
      <c r="E1076" s="148" t="s">
        <v>1299</v>
      </c>
      <c r="F1076" s="149" t="s">
        <v>1300</v>
      </c>
      <c r="G1076" s="150" t="s">
        <v>157</v>
      </c>
      <c r="H1076" s="151">
        <v>84.296000000000006</v>
      </c>
      <c r="I1076" s="152"/>
      <c r="J1076" s="153">
        <f>ROUND(I1076*H1076,2)</f>
        <v>0</v>
      </c>
      <c r="K1076" s="154"/>
      <c r="L1076" s="34"/>
      <c r="M1076" s="155" t="s">
        <v>1</v>
      </c>
      <c r="N1076" s="156" t="s">
        <v>41</v>
      </c>
      <c r="O1076" s="59"/>
      <c r="P1076" s="157">
        <f>O1076*H1076</f>
        <v>0</v>
      </c>
      <c r="Q1076" s="157">
        <v>0</v>
      </c>
      <c r="R1076" s="157">
        <f>Q1076*H1076</f>
        <v>0</v>
      </c>
      <c r="S1076" s="157">
        <v>0</v>
      </c>
      <c r="T1076" s="158">
        <f>S1076*H1076</f>
        <v>0</v>
      </c>
      <c r="U1076" s="33"/>
      <c r="V1076" s="33"/>
      <c r="W1076" s="33"/>
      <c r="X1076" s="33"/>
      <c r="Y1076" s="33"/>
      <c r="Z1076" s="33"/>
      <c r="AA1076" s="33"/>
      <c r="AB1076" s="33"/>
      <c r="AC1076" s="33"/>
      <c r="AD1076" s="33"/>
      <c r="AE1076" s="33"/>
      <c r="AR1076" s="159" t="s">
        <v>182</v>
      </c>
      <c r="AT1076" s="159" t="s">
        <v>146</v>
      </c>
      <c r="AU1076" s="159" t="s">
        <v>151</v>
      </c>
      <c r="AY1076" s="18" t="s">
        <v>143</v>
      </c>
      <c r="BE1076" s="160">
        <f>IF(N1076="základná",J1076,0)</f>
        <v>0</v>
      </c>
      <c r="BF1076" s="160">
        <f>IF(N1076="znížená",J1076,0)</f>
        <v>0</v>
      </c>
      <c r="BG1076" s="160">
        <f>IF(N1076="zákl. prenesená",J1076,0)</f>
        <v>0</v>
      </c>
      <c r="BH1076" s="160">
        <f>IF(N1076="zníž. prenesená",J1076,0)</f>
        <v>0</v>
      </c>
      <c r="BI1076" s="160">
        <f>IF(N1076="nulová",J1076,0)</f>
        <v>0</v>
      </c>
      <c r="BJ1076" s="18" t="s">
        <v>151</v>
      </c>
      <c r="BK1076" s="160">
        <f>ROUND(I1076*H1076,2)</f>
        <v>0</v>
      </c>
      <c r="BL1076" s="18" t="s">
        <v>182</v>
      </c>
      <c r="BM1076" s="159" t="s">
        <v>1363</v>
      </c>
    </row>
    <row r="1077" spans="1:65" s="13" customFormat="1" x14ac:dyDescent="0.2">
      <c r="B1077" s="161"/>
      <c r="D1077" s="162" t="s">
        <v>152</v>
      </c>
      <c r="E1077" s="163" t="s">
        <v>1</v>
      </c>
      <c r="F1077" s="164" t="s">
        <v>1909</v>
      </c>
      <c r="H1077" s="165">
        <v>10.4</v>
      </c>
      <c r="I1077" s="166"/>
      <c r="L1077" s="161"/>
      <c r="M1077" s="167"/>
      <c r="N1077" s="168"/>
      <c r="O1077" s="168"/>
      <c r="P1077" s="168"/>
      <c r="Q1077" s="168"/>
      <c r="R1077" s="168"/>
      <c r="S1077" s="168"/>
      <c r="T1077" s="169"/>
      <c r="AT1077" s="163" t="s">
        <v>152</v>
      </c>
      <c r="AU1077" s="163" t="s">
        <v>151</v>
      </c>
      <c r="AV1077" s="13" t="s">
        <v>151</v>
      </c>
      <c r="AW1077" s="13" t="s">
        <v>31</v>
      </c>
      <c r="AX1077" s="13" t="s">
        <v>75</v>
      </c>
      <c r="AY1077" s="163" t="s">
        <v>143</v>
      </c>
    </row>
    <row r="1078" spans="1:65" s="13" customFormat="1" x14ac:dyDescent="0.2">
      <c r="B1078" s="161"/>
      <c r="D1078" s="162" t="s">
        <v>152</v>
      </c>
      <c r="E1078" s="163" t="s">
        <v>1</v>
      </c>
      <c r="F1078" s="164" t="s">
        <v>1910</v>
      </c>
      <c r="H1078" s="165">
        <v>10.4</v>
      </c>
      <c r="I1078" s="166"/>
      <c r="L1078" s="161"/>
      <c r="M1078" s="167"/>
      <c r="N1078" s="168"/>
      <c r="O1078" s="168"/>
      <c r="P1078" s="168"/>
      <c r="Q1078" s="168"/>
      <c r="R1078" s="168"/>
      <c r="S1078" s="168"/>
      <c r="T1078" s="169"/>
      <c r="AT1078" s="163" t="s">
        <v>152</v>
      </c>
      <c r="AU1078" s="163" t="s">
        <v>151</v>
      </c>
      <c r="AV1078" s="13" t="s">
        <v>151</v>
      </c>
      <c r="AW1078" s="13" t="s">
        <v>31</v>
      </c>
      <c r="AX1078" s="13" t="s">
        <v>75</v>
      </c>
      <c r="AY1078" s="163" t="s">
        <v>143</v>
      </c>
    </row>
    <row r="1079" spans="1:65" s="13" customFormat="1" x14ac:dyDescent="0.2">
      <c r="B1079" s="161"/>
      <c r="D1079" s="162" t="s">
        <v>152</v>
      </c>
      <c r="E1079" s="163" t="s">
        <v>1</v>
      </c>
      <c r="F1079" s="164" t="s">
        <v>1296</v>
      </c>
      <c r="H1079" s="165">
        <v>2.6</v>
      </c>
      <c r="I1079" s="166"/>
      <c r="L1079" s="161"/>
      <c r="M1079" s="167"/>
      <c r="N1079" s="168"/>
      <c r="O1079" s="168"/>
      <c r="P1079" s="168"/>
      <c r="Q1079" s="168"/>
      <c r="R1079" s="168"/>
      <c r="S1079" s="168"/>
      <c r="T1079" s="169"/>
      <c r="AT1079" s="163" t="s">
        <v>152</v>
      </c>
      <c r="AU1079" s="163" t="s">
        <v>151</v>
      </c>
      <c r="AV1079" s="13" t="s">
        <v>151</v>
      </c>
      <c r="AW1079" s="13" t="s">
        <v>31</v>
      </c>
      <c r="AX1079" s="13" t="s">
        <v>75</v>
      </c>
      <c r="AY1079" s="163" t="s">
        <v>143</v>
      </c>
    </row>
    <row r="1080" spans="1:65" s="13" customFormat="1" x14ac:dyDescent="0.2">
      <c r="B1080" s="161"/>
      <c r="D1080" s="162" t="s">
        <v>152</v>
      </c>
      <c r="E1080" s="163" t="s">
        <v>1</v>
      </c>
      <c r="F1080" s="164" t="s">
        <v>1911</v>
      </c>
      <c r="H1080" s="165">
        <v>18.2</v>
      </c>
      <c r="I1080" s="166"/>
      <c r="L1080" s="161"/>
      <c r="M1080" s="167"/>
      <c r="N1080" s="168"/>
      <c r="O1080" s="168"/>
      <c r="P1080" s="168"/>
      <c r="Q1080" s="168"/>
      <c r="R1080" s="168"/>
      <c r="S1080" s="168"/>
      <c r="T1080" s="169"/>
      <c r="AT1080" s="163" t="s">
        <v>152</v>
      </c>
      <c r="AU1080" s="163" t="s">
        <v>151</v>
      </c>
      <c r="AV1080" s="13" t="s">
        <v>151</v>
      </c>
      <c r="AW1080" s="13" t="s">
        <v>31</v>
      </c>
      <c r="AX1080" s="13" t="s">
        <v>75</v>
      </c>
      <c r="AY1080" s="163" t="s">
        <v>143</v>
      </c>
    </row>
    <row r="1081" spans="1:65" s="13" customFormat="1" x14ac:dyDescent="0.2">
      <c r="B1081" s="161"/>
      <c r="D1081" s="162" t="s">
        <v>152</v>
      </c>
      <c r="E1081" s="163" t="s">
        <v>1</v>
      </c>
      <c r="F1081" s="164" t="s">
        <v>1912</v>
      </c>
      <c r="H1081" s="165">
        <v>5.2</v>
      </c>
      <c r="I1081" s="166"/>
      <c r="L1081" s="161"/>
      <c r="M1081" s="167"/>
      <c r="N1081" s="168"/>
      <c r="O1081" s="168"/>
      <c r="P1081" s="168"/>
      <c r="Q1081" s="168"/>
      <c r="R1081" s="168"/>
      <c r="S1081" s="168"/>
      <c r="T1081" s="169"/>
      <c r="AT1081" s="163" t="s">
        <v>152</v>
      </c>
      <c r="AU1081" s="163" t="s">
        <v>151</v>
      </c>
      <c r="AV1081" s="13" t="s">
        <v>151</v>
      </c>
      <c r="AW1081" s="13" t="s">
        <v>31</v>
      </c>
      <c r="AX1081" s="13" t="s">
        <v>75</v>
      </c>
      <c r="AY1081" s="163" t="s">
        <v>143</v>
      </c>
    </row>
    <row r="1082" spans="1:65" s="13" customFormat="1" x14ac:dyDescent="0.2">
      <c r="B1082" s="161"/>
      <c r="D1082" s="162" t="s">
        <v>152</v>
      </c>
      <c r="E1082" s="163" t="s">
        <v>1</v>
      </c>
      <c r="F1082" s="164" t="s">
        <v>1913</v>
      </c>
      <c r="H1082" s="165">
        <v>2.6</v>
      </c>
      <c r="I1082" s="166"/>
      <c r="L1082" s="161"/>
      <c r="M1082" s="167"/>
      <c r="N1082" s="168"/>
      <c r="O1082" s="168"/>
      <c r="P1082" s="168"/>
      <c r="Q1082" s="168"/>
      <c r="R1082" s="168"/>
      <c r="S1082" s="168"/>
      <c r="T1082" s="169"/>
      <c r="AT1082" s="163" t="s">
        <v>152</v>
      </c>
      <c r="AU1082" s="163" t="s">
        <v>151</v>
      </c>
      <c r="AV1082" s="13" t="s">
        <v>151</v>
      </c>
      <c r="AW1082" s="13" t="s">
        <v>31</v>
      </c>
      <c r="AX1082" s="13" t="s">
        <v>75</v>
      </c>
      <c r="AY1082" s="163" t="s">
        <v>143</v>
      </c>
    </row>
    <row r="1083" spans="1:65" s="15" customFormat="1" x14ac:dyDescent="0.2">
      <c r="B1083" s="189"/>
      <c r="D1083" s="162" t="s">
        <v>152</v>
      </c>
      <c r="E1083" s="190" t="s">
        <v>1</v>
      </c>
      <c r="F1083" s="191" t="s">
        <v>1914</v>
      </c>
      <c r="H1083" s="192">
        <v>49.4</v>
      </c>
      <c r="I1083" s="193"/>
      <c r="L1083" s="189"/>
      <c r="M1083" s="194"/>
      <c r="N1083" s="195"/>
      <c r="O1083" s="195"/>
      <c r="P1083" s="195"/>
      <c r="Q1083" s="195"/>
      <c r="R1083" s="195"/>
      <c r="S1083" s="195"/>
      <c r="T1083" s="196"/>
      <c r="AT1083" s="190" t="s">
        <v>152</v>
      </c>
      <c r="AU1083" s="190" t="s">
        <v>151</v>
      </c>
      <c r="AV1083" s="15" t="s">
        <v>144</v>
      </c>
      <c r="AW1083" s="15" t="s">
        <v>31</v>
      </c>
      <c r="AX1083" s="15" t="s">
        <v>75</v>
      </c>
      <c r="AY1083" s="190" t="s">
        <v>143</v>
      </c>
    </row>
    <row r="1084" spans="1:65" s="13" customFormat="1" x14ac:dyDescent="0.2">
      <c r="B1084" s="161"/>
      <c r="D1084" s="162" t="s">
        <v>152</v>
      </c>
      <c r="E1084" s="163" t="s">
        <v>1</v>
      </c>
      <c r="F1084" s="164" t="s">
        <v>1908</v>
      </c>
      <c r="H1084" s="165">
        <v>34.896000000000001</v>
      </c>
      <c r="I1084" s="166"/>
      <c r="L1084" s="161"/>
      <c r="M1084" s="167"/>
      <c r="N1084" s="168"/>
      <c r="O1084" s="168"/>
      <c r="P1084" s="168"/>
      <c r="Q1084" s="168"/>
      <c r="R1084" s="168"/>
      <c r="S1084" s="168"/>
      <c r="T1084" s="169"/>
      <c r="AT1084" s="163" t="s">
        <v>152</v>
      </c>
      <c r="AU1084" s="163" t="s">
        <v>151</v>
      </c>
      <c r="AV1084" s="13" t="s">
        <v>151</v>
      </c>
      <c r="AW1084" s="13" t="s">
        <v>31</v>
      </c>
      <c r="AX1084" s="13" t="s">
        <v>75</v>
      </c>
      <c r="AY1084" s="163" t="s">
        <v>143</v>
      </c>
    </row>
    <row r="1085" spans="1:65" s="15" customFormat="1" x14ac:dyDescent="0.2">
      <c r="B1085" s="189"/>
      <c r="D1085" s="162" t="s">
        <v>152</v>
      </c>
      <c r="E1085" s="190" t="s">
        <v>1</v>
      </c>
      <c r="F1085" s="191" t="s">
        <v>1915</v>
      </c>
      <c r="H1085" s="192">
        <v>34.896000000000001</v>
      </c>
      <c r="I1085" s="193"/>
      <c r="L1085" s="189"/>
      <c r="M1085" s="194"/>
      <c r="N1085" s="195"/>
      <c r="O1085" s="195"/>
      <c r="P1085" s="195"/>
      <c r="Q1085" s="195"/>
      <c r="R1085" s="195"/>
      <c r="S1085" s="195"/>
      <c r="T1085" s="196"/>
      <c r="AT1085" s="190" t="s">
        <v>152</v>
      </c>
      <c r="AU1085" s="190" t="s">
        <v>151</v>
      </c>
      <c r="AV1085" s="15" t="s">
        <v>144</v>
      </c>
      <c r="AW1085" s="15" t="s">
        <v>31</v>
      </c>
      <c r="AX1085" s="15" t="s">
        <v>75</v>
      </c>
      <c r="AY1085" s="190" t="s">
        <v>143</v>
      </c>
    </row>
    <row r="1086" spans="1:65" s="14" customFormat="1" x14ac:dyDescent="0.2">
      <c r="B1086" s="170"/>
      <c r="D1086" s="162" t="s">
        <v>152</v>
      </c>
      <c r="E1086" s="171" t="s">
        <v>1</v>
      </c>
      <c r="F1086" s="172" t="s">
        <v>154</v>
      </c>
      <c r="H1086" s="173">
        <v>84.296000000000006</v>
      </c>
      <c r="I1086" s="174"/>
      <c r="L1086" s="170"/>
      <c r="M1086" s="175"/>
      <c r="N1086" s="176"/>
      <c r="O1086" s="176"/>
      <c r="P1086" s="176"/>
      <c r="Q1086" s="176"/>
      <c r="R1086" s="176"/>
      <c r="S1086" s="176"/>
      <c r="T1086" s="177"/>
      <c r="AT1086" s="171" t="s">
        <v>152</v>
      </c>
      <c r="AU1086" s="171" t="s">
        <v>151</v>
      </c>
      <c r="AV1086" s="14" t="s">
        <v>150</v>
      </c>
      <c r="AW1086" s="14" t="s">
        <v>31</v>
      </c>
      <c r="AX1086" s="14" t="s">
        <v>83</v>
      </c>
      <c r="AY1086" s="171" t="s">
        <v>143</v>
      </c>
    </row>
    <row r="1087" spans="1:65" s="12" customFormat="1" ht="22.9" customHeight="1" x14ac:dyDescent="0.2">
      <c r="B1087" s="134"/>
      <c r="D1087" s="135" t="s">
        <v>74</v>
      </c>
      <c r="E1087" s="144" t="s">
        <v>1302</v>
      </c>
      <c r="F1087" s="144" t="s">
        <v>1303</v>
      </c>
      <c r="I1087" s="137"/>
      <c r="J1087" s="145">
        <f>BK1087</f>
        <v>0</v>
      </c>
      <c r="L1087" s="134"/>
      <c r="M1087" s="138"/>
      <c r="N1087" s="139"/>
      <c r="O1087" s="139"/>
      <c r="P1087" s="140">
        <f>SUM(P1088:P1112)</f>
        <v>0</v>
      </c>
      <c r="Q1087" s="139"/>
      <c r="R1087" s="140">
        <f>SUM(R1088:R1112)</f>
        <v>0</v>
      </c>
      <c r="S1087" s="139"/>
      <c r="T1087" s="141">
        <f>SUM(T1088:T1112)</f>
        <v>0</v>
      </c>
      <c r="AR1087" s="135" t="s">
        <v>151</v>
      </c>
      <c r="AT1087" s="142" t="s">
        <v>74</v>
      </c>
      <c r="AU1087" s="142" t="s">
        <v>83</v>
      </c>
      <c r="AY1087" s="135" t="s">
        <v>143</v>
      </c>
      <c r="BK1087" s="143">
        <f>SUM(BK1088:BK1112)</f>
        <v>0</v>
      </c>
    </row>
    <row r="1088" spans="1:65" s="2" customFormat="1" ht="37.9" customHeight="1" x14ac:dyDescent="0.2">
      <c r="A1088" s="33"/>
      <c r="B1088" s="146"/>
      <c r="C1088" s="147" t="s">
        <v>1380</v>
      </c>
      <c r="D1088" s="147" t="s">
        <v>146</v>
      </c>
      <c r="E1088" s="148" t="s">
        <v>1305</v>
      </c>
      <c r="F1088" s="149" t="s">
        <v>1306</v>
      </c>
      <c r="G1088" s="150" t="s">
        <v>157</v>
      </c>
      <c r="H1088" s="151">
        <v>65</v>
      </c>
      <c r="I1088" s="152"/>
      <c r="J1088" s="153">
        <f>ROUND(I1088*H1088,2)</f>
        <v>0</v>
      </c>
      <c r="K1088" s="154"/>
      <c r="L1088" s="34"/>
      <c r="M1088" s="155" t="s">
        <v>1</v>
      </c>
      <c r="N1088" s="156" t="s">
        <v>41</v>
      </c>
      <c r="O1088" s="59"/>
      <c r="P1088" s="157">
        <f>O1088*H1088</f>
        <v>0</v>
      </c>
      <c r="Q1088" s="157">
        <v>0</v>
      </c>
      <c r="R1088" s="157">
        <f>Q1088*H1088</f>
        <v>0</v>
      </c>
      <c r="S1088" s="157">
        <v>0</v>
      </c>
      <c r="T1088" s="158">
        <f>S1088*H1088</f>
        <v>0</v>
      </c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R1088" s="159" t="s">
        <v>182</v>
      </c>
      <c r="AT1088" s="159" t="s">
        <v>146</v>
      </c>
      <c r="AU1088" s="159" t="s">
        <v>151</v>
      </c>
      <c r="AY1088" s="18" t="s">
        <v>143</v>
      </c>
      <c r="BE1088" s="160">
        <f>IF(N1088="základná",J1088,0)</f>
        <v>0</v>
      </c>
      <c r="BF1088" s="160">
        <f>IF(N1088="znížená",J1088,0)</f>
        <v>0</v>
      </c>
      <c r="BG1088" s="160">
        <f>IF(N1088="zákl. prenesená",J1088,0)</f>
        <v>0</v>
      </c>
      <c r="BH1088" s="160">
        <f>IF(N1088="zníž. prenesená",J1088,0)</f>
        <v>0</v>
      </c>
      <c r="BI1088" s="160">
        <f>IF(N1088="nulová",J1088,0)</f>
        <v>0</v>
      </c>
      <c r="BJ1088" s="18" t="s">
        <v>151</v>
      </c>
      <c r="BK1088" s="160">
        <f>ROUND(I1088*H1088,2)</f>
        <v>0</v>
      </c>
      <c r="BL1088" s="18" t="s">
        <v>182</v>
      </c>
      <c r="BM1088" s="159" t="s">
        <v>1367</v>
      </c>
    </row>
    <row r="1089" spans="1:65" s="13" customFormat="1" x14ac:dyDescent="0.2">
      <c r="B1089" s="161"/>
      <c r="D1089" s="162" t="s">
        <v>152</v>
      </c>
      <c r="E1089" s="163" t="s">
        <v>1</v>
      </c>
      <c r="F1089" s="164" t="s">
        <v>1916</v>
      </c>
      <c r="H1089" s="165">
        <v>65</v>
      </c>
      <c r="I1089" s="166"/>
      <c r="L1089" s="161"/>
      <c r="M1089" s="167"/>
      <c r="N1089" s="168"/>
      <c r="O1089" s="168"/>
      <c r="P1089" s="168"/>
      <c r="Q1089" s="168"/>
      <c r="R1089" s="168"/>
      <c r="S1089" s="168"/>
      <c r="T1089" s="169"/>
      <c r="AT1089" s="163" t="s">
        <v>152</v>
      </c>
      <c r="AU1089" s="163" t="s">
        <v>151</v>
      </c>
      <c r="AV1089" s="13" t="s">
        <v>151</v>
      </c>
      <c r="AW1089" s="13" t="s">
        <v>31</v>
      </c>
      <c r="AX1089" s="13" t="s">
        <v>75</v>
      </c>
      <c r="AY1089" s="163" t="s">
        <v>143</v>
      </c>
    </row>
    <row r="1090" spans="1:65" s="14" customFormat="1" x14ac:dyDescent="0.2">
      <c r="B1090" s="170"/>
      <c r="D1090" s="162" t="s">
        <v>152</v>
      </c>
      <c r="E1090" s="171" t="s">
        <v>1</v>
      </c>
      <c r="F1090" s="172" t="s">
        <v>154</v>
      </c>
      <c r="H1090" s="173">
        <v>65</v>
      </c>
      <c r="I1090" s="174"/>
      <c r="L1090" s="170"/>
      <c r="M1090" s="175"/>
      <c r="N1090" s="176"/>
      <c r="O1090" s="176"/>
      <c r="P1090" s="176"/>
      <c r="Q1090" s="176"/>
      <c r="R1090" s="176"/>
      <c r="S1090" s="176"/>
      <c r="T1090" s="177"/>
      <c r="AT1090" s="171" t="s">
        <v>152</v>
      </c>
      <c r="AU1090" s="171" t="s">
        <v>151</v>
      </c>
      <c r="AV1090" s="14" t="s">
        <v>150</v>
      </c>
      <c r="AW1090" s="14" t="s">
        <v>31</v>
      </c>
      <c r="AX1090" s="14" t="s">
        <v>83</v>
      </c>
      <c r="AY1090" s="171" t="s">
        <v>143</v>
      </c>
    </row>
    <row r="1091" spans="1:65" s="2" customFormat="1" ht="24.2" customHeight="1" x14ac:dyDescent="0.2">
      <c r="A1091" s="33"/>
      <c r="B1091" s="146"/>
      <c r="C1091" s="147" t="s">
        <v>1384</v>
      </c>
      <c r="D1091" s="147" t="s">
        <v>146</v>
      </c>
      <c r="E1091" s="148" t="s">
        <v>1310</v>
      </c>
      <c r="F1091" s="149" t="s">
        <v>1311</v>
      </c>
      <c r="G1091" s="150" t="s">
        <v>157</v>
      </c>
      <c r="H1091" s="151">
        <v>65</v>
      </c>
      <c r="I1091" s="152"/>
      <c r="J1091" s="153">
        <f>ROUND(I1091*H1091,2)</f>
        <v>0</v>
      </c>
      <c r="K1091" s="154"/>
      <c r="L1091" s="34"/>
      <c r="M1091" s="155" t="s">
        <v>1</v>
      </c>
      <c r="N1091" s="156" t="s">
        <v>41</v>
      </c>
      <c r="O1091" s="59"/>
      <c r="P1091" s="157">
        <f>O1091*H1091</f>
        <v>0</v>
      </c>
      <c r="Q1091" s="157">
        <v>0</v>
      </c>
      <c r="R1091" s="157">
        <f>Q1091*H1091</f>
        <v>0</v>
      </c>
      <c r="S1091" s="157">
        <v>0</v>
      </c>
      <c r="T1091" s="158">
        <f>S1091*H1091</f>
        <v>0</v>
      </c>
      <c r="U1091" s="33"/>
      <c r="V1091" s="33"/>
      <c r="W1091" s="33"/>
      <c r="X1091" s="33"/>
      <c r="Y1091" s="33"/>
      <c r="Z1091" s="33"/>
      <c r="AA1091" s="33"/>
      <c r="AB1091" s="33"/>
      <c r="AC1091" s="33"/>
      <c r="AD1091" s="33"/>
      <c r="AE1091" s="33"/>
      <c r="AR1091" s="159" t="s">
        <v>182</v>
      </c>
      <c r="AT1091" s="159" t="s">
        <v>146</v>
      </c>
      <c r="AU1091" s="159" t="s">
        <v>151</v>
      </c>
      <c r="AY1091" s="18" t="s">
        <v>143</v>
      </c>
      <c r="BE1091" s="160">
        <f>IF(N1091="základná",J1091,0)</f>
        <v>0</v>
      </c>
      <c r="BF1091" s="160">
        <f>IF(N1091="znížená",J1091,0)</f>
        <v>0</v>
      </c>
      <c r="BG1091" s="160">
        <f>IF(N1091="zákl. prenesená",J1091,0)</f>
        <v>0</v>
      </c>
      <c r="BH1091" s="160">
        <f>IF(N1091="zníž. prenesená",J1091,0)</f>
        <v>0</v>
      </c>
      <c r="BI1091" s="160">
        <f>IF(N1091="nulová",J1091,0)</f>
        <v>0</v>
      </c>
      <c r="BJ1091" s="18" t="s">
        <v>151</v>
      </c>
      <c r="BK1091" s="160">
        <f>ROUND(I1091*H1091,2)</f>
        <v>0</v>
      </c>
      <c r="BL1091" s="18" t="s">
        <v>182</v>
      </c>
      <c r="BM1091" s="159" t="s">
        <v>1371</v>
      </c>
    </row>
    <row r="1092" spans="1:65" s="13" customFormat="1" x14ac:dyDescent="0.2">
      <c r="B1092" s="161"/>
      <c r="D1092" s="162" t="s">
        <v>152</v>
      </c>
      <c r="E1092" s="163" t="s">
        <v>1</v>
      </c>
      <c r="F1092" s="164" t="s">
        <v>1916</v>
      </c>
      <c r="H1092" s="165">
        <v>65</v>
      </c>
      <c r="I1092" s="166"/>
      <c r="L1092" s="161"/>
      <c r="M1092" s="167"/>
      <c r="N1092" s="168"/>
      <c r="O1092" s="168"/>
      <c r="P1092" s="168"/>
      <c r="Q1092" s="168"/>
      <c r="R1092" s="168"/>
      <c r="S1092" s="168"/>
      <c r="T1092" s="169"/>
      <c r="AT1092" s="163" t="s">
        <v>152</v>
      </c>
      <c r="AU1092" s="163" t="s">
        <v>151</v>
      </c>
      <c r="AV1092" s="13" t="s">
        <v>151</v>
      </c>
      <c r="AW1092" s="13" t="s">
        <v>31</v>
      </c>
      <c r="AX1092" s="13" t="s">
        <v>75</v>
      </c>
      <c r="AY1092" s="163" t="s">
        <v>143</v>
      </c>
    </row>
    <row r="1093" spans="1:65" s="14" customFormat="1" x14ac:dyDescent="0.2">
      <c r="B1093" s="170"/>
      <c r="D1093" s="162" t="s">
        <v>152</v>
      </c>
      <c r="E1093" s="171" t="s">
        <v>1</v>
      </c>
      <c r="F1093" s="172" t="s">
        <v>154</v>
      </c>
      <c r="H1093" s="173">
        <v>65</v>
      </c>
      <c r="I1093" s="174"/>
      <c r="L1093" s="170"/>
      <c r="M1093" s="175"/>
      <c r="N1093" s="176"/>
      <c r="O1093" s="176"/>
      <c r="P1093" s="176"/>
      <c r="Q1093" s="176"/>
      <c r="R1093" s="176"/>
      <c r="S1093" s="176"/>
      <c r="T1093" s="177"/>
      <c r="AT1093" s="171" t="s">
        <v>152</v>
      </c>
      <c r="AU1093" s="171" t="s">
        <v>151</v>
      </c>
      <c r="AV1093" s="14" t="s">
        <v>150</v>
      </c>
      <c r="AW1093" s="14" t="s">
        <v>31</v>
      </c>
      <c r="AX1093" s="14" t="s">
        <v>83</v>
      </c>
      <c r="AY1093" s="171" t="s">
        <v>143</v>
      </c>
    </row>
    <row r="1094" spans="1:65" s="2" customFormat="1" ht="24.2" customHeight="1" x14ac:dyDescent="0.2">
      <c r="A1094" s="33"/>
      <c r="B1094" s="146"/>
      <c r="C1094" s="147" t="s">
        <v>1388</v>
      </c>
      <c r="D1094" s="147" t="s">
        <v>146</v>
      </c>
      <c r="E1094" s="148" t="s">
        <v>1315</v>
      </c>
      <c r="F1094" s="149" t="s">
        <v>1316</v>
      </c>
      <c r="G1094" s="150" t="s">
        <v>157</v>
      </c>
      <c r="H1094" s="151">
        <v>34.32</v>
      </c>
      <c r="I1094" s="152"/>
      <c r="J1094" s="153">
        <f>ROUND(I1094*H1094,2)</f>
        <v>0</v>
      </c>
      <c r="K1094" s="154"/>
      <c r="L1094" s="34"/>
      <c r="M1094" s="155" t="s">
        <v>1</v>
      </c>
      <c r="N1094" s="156" t="s">
        <v>41</v>
      </c>
      <c r="O1094" s="59"/>
      <c r="P1094" s="157">
        <f>O1094*H1094</f>
        <v>0</v>
      </c>
      <c r="Q1094" s="157">
        <v>0</v>
      </c>
      <c r="R1094" s="157">
        <f>Q1094*H1094</f>
        <v>0</v>
      </c>
      <c r="S1094" s="157">
        <v>0</v>
      </c>
      <c r="T1094" s="158">
        <f>S1094*H1094</f>
        <v>0</v>
      </c>
      <c r="U1094" s="33"/>
      <c r="V1094" s="33"/>
      <c r="W1094" s="33"/>
      <c r="X1094" s="33"/>
      <c r="Y1094" s="33"/>
      <c r="Z1094" s="33"/>
      <c r="AA1094" s="33"/>
      <c r="AB1094" s="33"/>
      <c r="AC1094" s="33"/>
      <c r="AD1094" s="33"/>
      <c r="AE1094" s="33"/>
      <c r="AR1094" s="159" t="s">
        <v>182</v>
      </c>
      <c r="AT1094" s="159" t="s">
        <v>146</v>
      </c>
      <c r="AU1094" s="159" t="s">
        <v>151</v>
      </c>
      <c r="AY1094" s="18" t="s">
        <v>143</v>
      </c>
      <c r="BE1094" s="160">
        <f>IF(N1094="základná",J1094,0)</f>
        <v>0</v>
      </c>
      <c r="BF1094" s="160">
        <f>IF(N1094="znížená",J1094,0)</f>
        <v>0</v>
      </c>
      <c r="BG1094" s="160">
        <f>IF(N1094="zákl. prenesená",J1094,0)</f>
        <v>0</v>
      </c>
      <c r="BH1094" s="160">
        <f>IF(N1094="zníž. prenesená",J1094,0)</f>
        <v>0</v>
      </c>
      <c r="BI1094" s="160">
        <f>IF(N1094="nulová",J1094,0)</f>
        <v>0</v>
      </c>
      <c r="BJ1094" s="18" t="s">
        <v>151</v>
      </c>
      <c r="BK1094" s="160">
        <f>ROUND(I1094*H1094,2)</f>
        <v>0</v>
      </c>
      <c r="BL1094" s="18" t="s">
        <v>182</v>
      </c>
      <c r="BM1094" s="159" t="s">
        <v>1375</v>
      </c>
    </row>
    <row r="1095" spans="1:65" s="13" customFormat="1" x14ac:dyDescent="0.2">
      <c r="B1095" s="161"/>
      <c r="D1095" s="162" t="s">
        <v>152</v>
      </c>
      <c r="E1095" s="163" t="s">
        <v>1</v>
      </c>
      <c r="F1095" s="164" t="s">
        <v>1526</v>
      </c>
      <c r="H1095" s="165">
        <v>12.04</v>
      </c>
      <c r="I1095" s="166"/>
      <c r="L1095" s="161"/>
      <c r="M1095" s="167"/>
      <c r="N1095" s="168"/>
      <c r="O1095" s="168"/>
      <c r="P1095" s="168"/>
      <c r="Q1095" s="168"/>
      <c r="R1095" s="168"/>
      <c r="S1095" s="168"/>
      <c r="T1095" s="169"/>
      <c r="AT1095" s="163" t="s">
        <v>152</v>
      </c>
      <c r="AU1095" s="163" t="s">
        <v>151</v>
      </c>
      <c r="AV1095" s="13" t="s">
        <v>151</v>
      </c>
      <c r="AW1095" s="13" t="s">
        <v>31</v>
      </c>
      <c r="AX1095" s="13" t="s">
        <v>75</v>
      </c>
      <c r="AY1095" s="163" t="s">
        <v>143</v>
      </c>
    </row>
    <row r="1096" spans="1:65" s="13" customFormat="1" x14ac:dyDescent="0.2">
      <c r="B1096" s="161"/>
      <c r="D1096" s="162" t="s">
        <v>152</v>
      </c>
      <c r="E1096" s="163" t="s">
        <v>1</v>
      </c>
      <c r="F1096" s="164" t="s">
        <v>1527</v>
      </c>
      <c r="H1096" s="165">
        <v>10.119999999999999</v>
      </c>
      <c r="I1096" s="166"/>
      <c r="L1096" s="161"/>
      <c r="M1096" s="167"/>
      <c r="N1096" s="168"/>
      <c r="O1096" s="168"/>
      <c r="P1096" s="168"/>
      <c r="Q1096" s="168"/>
      <c r="R1096" s="168"/>
      <c r="S1096" s="168"/>
      <c r="T1096" s="169"/>
      <c r="AT1096" s="163" t="s">
        <v>152</v>
      </c>
      <c r="AU1096" s="163" t="s">
        <v>151</v>
      </c>
      <c r="AV1096" s="13" t="s">
        <v>151</v>
      </c>
      <c r="AW1096" s="13" t="s">
        <v>31</v>
      </c>
      <c r="AX1096" s="13" t="s">
        <v>75</v>
      </c>
      <c r="AY1096" s="163" t="s">
        <v>143</v>
      </c>
    </row>
    <row r="1097" spans="1:65" s="13" customFormat="1" x14ac:dyDescent="0.2">
      <c r="B1097" s="161"/>
      <c r="D1097" s="162" t="s">
        <v>152</v>
      </c>
      <c r="E1097" s="163" t="s">
        <v>1</v>
      </c>
      <c r="F1097" s="164" t="s">
        <v>1528</v>
      </c>
      <c r="H1097" s="165">
        <v>5.5</v>
      </c>
      <c r="I1097" s="166"/>
      <c r="L1097" s="161"/>
      <c r="M1097" s="167"/>
      <c r="N1097" s="168"/>
      <c r="O1097" s="168"/>
      <c r="P1097" s="168"/>
      <c r="Q1097" s="168"/>
      <c r="R1097" s="168"/>
      <c r="S1097" s="168"/>
      <c r="T1097" s="169"/>
      <c r="AT1097" s="163" t="s">
        <v>152</v>
      </c>
      <c r="AU1097" s="163" t="s">
        <v>151</v>
      </c>
      <c r="AV1097" s="13" t="s">
        <v>151</v>
      </c>
      <c r="AW1097" s="13" t="s">
        <v>31</v>
      </c>
      <c r="AX1097" s="13" t="s">
        <v>75</v>
      </c>
      <c r="AY1097" s="163" t="s">
        <v>143</v>
      </c>
    </row>
    <row r="1098" spans="1:65" s="13" customFormat="1" x14ac:dyDescent="0.2">
      <c r="B1098" s="161"/>
      <c r="D1098" s="162" t="s">
        <v>152</v>
      </c>
      <c r="E1098" s="163" t="s">
        <v>1</v>
      </c>
      <c r="F1098" s="164" t="s">
        <v>1529</v>
      </c>
      <c r="H1098" s="165">
        <v>6.66</v>
      </c>
      <c r="I1098" s="166"/>
      <c r="L1098" s="161"/>
      <c r="M1098" s="167"/>
      <c r="N1098" s="168"/>
      <c r="O1098" s="168"/>
      <c r="P1098" s="168"/>
      <c r="Q1098" s="168"/>
      <c r="R1098" s="168"/>
      <c r="S1098" s="168"/>
      <c r="T1098" s="169"/>
      <c r="AT1098" s="163" t="s">
        <v>152</v>
      </c>
      <c r="AU1098" s="163" t="s">
        <v>151</v>
      </c>
      <c r="AV1098" s="13" t="s">
        <v>151</v>
      </c>
      <c r="AW1098" s="13" t="s">
        <v>31</v>
      </c>
      <c r="AX1098" s="13" t="s">
        <v>75</v>
      </c>
      <c r="AY1098" s="163" t="s">
        <v>143</v>
      </c>
    </row>
    <row r="1099" spans="1:65" s="14" customFormat="1" x14ac:dyDescent="0.2">
      <c r="B1099" s="170"/>
      <c r="D1099" s="162" t="s">
        <v>152</v>
      </c>
      <c r="E1099" s="171" t="s">
        <v>1</v>
      </c>
      <c r="F1099" s="172" t="s">
        <v>154</v>
      </c>
      <c r="H1099" s="173">
        <v>34.32</v>
      </c>
      <c r="I1099" s="174"/>
      <c r="L1099" s="170"/>
      <c r="M1099" s="175"/>
      <c r="N1099" s="176"/>
      <c r="O1099" s="176"/>
      <c r="P1099" s="176"/>
      <c r="Q1099" s="176"/>
      <c r="R1099" s="176"/>
      <c r="S1099" s="176"/>
      <c r="T1099" s="177"/>
      <c r="AT1099" s="171" t="s">
        <v>152</v>
      </c>
      <c r="AU1099" s="171" t="s">
        <v>151</v>
      </c>
      <c r="AV1099" s="14" t="s">
        <v>150</v>
      </c>
      <c r="AW1099" s="14" t="s">
        <v>31</v>
      </c>
      <c r="AX1099" s="14" t="s">
        <v>83</v>
      </c>
      <c r="AY1099" s="171" t="s">
        <v>143</v>
      </c>
    </row>
    <row r="1100" spans="1:65" s="2" customFormat="1" ht="24.2" customHeight="1" x14ac:dyDescent="0.2">
      <c r="A1100" s="33"/>
      <c r="B1100" s="146"/>
      <c r="C1100" s="147" t="s">
        <v>1392</v>
      </c>
      <c r="D1100" s="147" t="s">
        <v>146</v>
      </c>
      <c r="E1100" s="148" t="s">
        <v>1319</v>
      </c>
      <c r="F1100" s="149" t="s">
        <v>1320</v>
      </c>
      <c r="G1100" s="150" t="s">
        <v>157</v>
      </c>
      <c r="H1100" s="151">
        <v>130</v>
      </c>
      <c r="I1100" s="152"/>
      <c r="J1100" s="153">
        <f>ROUND(I1100*H1100,2)</f>
        <v>0</v>
      </c>
      <c r="K1100" s="154"/>
      <c r="L1100" s="34"/>
      <c r="M1100" s="155" t="s">
        <v>1</v>
      </c>
      <c r="N1100" s="156" t="s">
        <v>41</v>
      </c>
      <c r="O1100" s="59"/>
      <c r="P1100" s="157">
        <f>O1100*H1100</f>
        <v>0</v>
      </c>
      <c r="Q1100" s="157">
        <v>0</v>
      </c>
      <c r="R1100" s="157">
        <f>Q1100*H1100</f>
        <v>0</v>
      </c>
      <c r="S1100" s="157">
        <v>0</v>
      </c>
      <c r="T1100" s="158">
        <f>S1100*H1100</f>
        <v>0</v>
      </c>
      <c r="U1100" s="33"/>
      <c r="V1100" s="33"/>
      <c r="W1100" s="33"/>
      <c r="X1100" s="33"/>
      <c r="Y1100" s="33"/>
      <c r="Z1100" s="33"/>
      <c r="AA1100" s="33"/>
      <c r="AB1100" s="33"/>
      <c r="AC1100" s="33"/>
      <c r="AD1100" s="33"/>
      <c r="AE1100" s="33"/>
      <c r="AR1100" s="159" t="s">
        <v>182</v>
      </c>
      <c r="AT1100" s="159" t="s">
        <v>146</v>
      </c>
      <c r="AU1100" s="159" t="s">
        <v>151</v>
      </c>
      <c r="AY1100" s="18" t="s">
        <v>143</v>
      </c>
      <c r="BE1100" s="160">
        <f>IF(N1100="základná",J1100,0)</f>
        <v>0</v>
      </c>
      <c r="BF1100" s="160">
        <f>IF(N1100="znížená",J1100,0)</f>
        <v>0</v>
      </c>
      <c r="BG1100" s="160">
        <f>IF(N1100="zákl. prenesená",J1100,0)</f>
        <v>0</v>
      </c>
      <c r="BH1100" s="160">
        <f>IF(N1100="zníž. prenesená",J1100,0)</f>
        <v>0</v>
      </c>
      <c r="BI1100" s="160">
        <f>IF(N1100="nulová",J1100,0)</f>
        <v>0</v>
      </c>
      <c r="BJ1100" s="18" t="s">
        <v>151</v>
      </c>
      <c r="BK1100" s="160">
        <f>ROUND(I1100*H1100,2)</f>
        <v>0</v>
      </c>
      <c r="BL1100" s="18" t="s">
        <v>182</v>
      </c>
      <c r="BM1100" s="159" t="s">
        <v>1379</v>
      </c>
    </row>
    <row r="1101" spans="1:65" s="2" customFormat="1" ht="24.2" customHeight="1" x14ac:dyDescent="0.2">
      <c r="A1101" s="33"/>
      <c r="B1101" s="146"/>
      <c r="C1101" s="147" t="s">
        <v>775</v>
      </c>
      <c r="D1101" s="147" t="s">
        <v>146</v>
      </c>
      <c r="E1101" s="148" t="s">
        <v>1323</v>
      </c>
      <c r="F1101" s="149" t="s">
        <v>1324</v>
      </c>
      <c r="G1101" s="150" t="s">
        <v>157</v>
      </c>
      <c r="H1101" s="151">
        <v>34.32</v>
      </c>
      <c r="I1101" s="152"/>
      <c r="J1101" s="153">
        <f>ROUND(I1101*H1101,2)</f>
        <v>0</v>
      </c>
      <c r="K1101" s="154"/>
      <c r="L1101" s="34"/>
      <c r="M1101" s="155" t="s">
        <v>1</v>
      </c>
      <c r="N1101" s="156" t="s">
        <v>41</v>
      </c>
      <c r="O1101" s="59"/>
      <c r="P1101" s="157">
        <f>O1101*H1101</f>
        <v>0</v>
      </c>
      <c r="Q1101" s="157">
        <v>0</v>
      </c>
      <c r="R1101" s="157">
        <f>Q1101*H1101</f>
        <v>0</v>
      </c>
      <c r="S1101" s="157">
        <v>0</v>
      </c>
      <c r="T1101" s="158">
        <f>S1101*H1101</f>
        <v>0</v>
      </c>
      <c r="U1101" s="33"/>
      <c r="V1101" s="33"/>
      <c r="W1101" s="33"/>
      <c r="X1101" s="33"/>
      <c r="Y1101" s="33"/>
      <c r="Z1101" s="33"/>
      <c r="AA1101" s="33"/>
      <c r="AB1101" s="33"/>
      <c r="AC1101" s="33"/>
      <c r="AD1101" s="33"/>
      <c r="AE1101" s="33"/>
      <c r="AR1101" s="159" t="s">
        <v>182</v>
      </c>
      <c r="AT1101" s="159" t="s">
        <v>146</v>
      </c>
      <c r="AU1101" s="159" t="s">
        <v>151</v>
      </c>
      <c r="AY1101" s="18" t="s">
        <v>143</v>
      </c>
      <c r="BE1101" s="160">
        <f>IF(N1101="základná",J1101,0)</f>
        <v>0</v>
      </c>
      <c r="BF1101" s="160">
        <f>IF(N1101="znížená",J1101,0)</f>
        <v>0</v>
      </c>
      <c r="BG1101" s="160">
        <f>IF(N1101="zákl. prenesená",J1101,0)</f>
        <v>0</v>
      </c>
      <c r="BH1101" s="160">
        <f>IF(N1101="zníž. prenesená",J1101,0)</f>
        <v>0</v>
      </c>
      <c r="BI1101" s="160">
        <f>IF(N1101="nulová",J1101,0)</f>
        <v>0</v>
      </c>
      <c r="BJ1101" s="18" t="s">
        <v>151</v>
      </c>
      <c r="BK1101" s="160">
        <f>ROUND(I1101*H1101,2)</f>
        <v>0</v>
      </c>
      <c r="BL1101" s="18" t="s">
        <v>182</v>
      </c>
      <c r="BM1101" s="159" t="s">
        <v>1383</v>
      </c>
    </row>
    <row r="1102" spans="1:65" s="13" customFormat="1" x14ac:dyDescent="0.2">
      <c r="B1102" s="161"/>
      <c r="D1102" s="162" t="s">
        <v>152</v>
      </c>
      <c r="E1102" s="163" t="s">
        <v>1</v>
      </c>
      <c r="F1102" s="164" t="s">
        <v>1526</v>
      </c>
      <c r="H1102" s="165">
        <v>12.04</v>
      </c>
      <c r="I1102" s="166"/>
      <c r="L1102" s="161"/>
      <c r="M1102" s="167"/>
      <c r="N1102" s="168"/>
      <c r="O1102" s="168"/>
      <c r="P1102" s="168"/>
      <c r="Q1102" s="168"/>
      <c r="R1102" s="168"/>
      <c r="S1102" s="168"/>
      <c r="T1102" s="169"/>
      <c r="AT1102" s="163" t="s">
        <v>152</v>
      </c>
      <c r="AU1102" s="163" t="s">
        <v>151</v>
      </c>
      <c r="AV1102" s="13" t="s">
        <v>151</v>
      </c>
      <c r="AW1102" s="13" t="s">
        <v>31</v>
      </c>
      <c r="AX1102" s="13" t="s">
        <v>75</v>
      </c>
      <c r="AY1102" s="163" t="s">
        <v>143</v>
      </c>
    </row>
    <row r="1103" spans="1:65" s="13" customFormat="1" x14ac:dyDescent="0.2">
      <c r="B1103" s="161"/>
      <c r="D1103" s="162" t="s">
        <v>152</v>
      </c>
      <c r="E1103" s="163" t="s">
        <v>1</v>
      </c>
      <c r="F1103" s="164" t="s">
        <v>1527</v>
      </c>
      <c r="H1103" s="165">
        <v>10.119999999999999</v>
      </c>
      <c r="I1103" s="166"/>
      <c r="L1103" s="161"/>
      <c r="M1103" s="167"/>
      <c r="N1103" s="168"/>
      <c r="O1103" s="168"/>
      <c r="P1103" s="168"/>
      <c r="Q1103" s="168"/>
      <c r="R1103" s="168"/>
      <c r="S1103" s="168"/>
      <c r="T1103" s="169"/>
      <c r="AT1103" s="163" t="s">
        <v>152</v>
      </c>
      <c r="AU1103" s="163" t="s">
        <v>151</v>
      </c>
      <c r="AV1103" s="13" t="s">
        <v>151</v>
      </c>
      <c r="AW1103" s="13" t="s">
        <v>31</v>
      </c>
      <c r="AX1103" s="13" t="s">
        <v>75</v>
      </c>
      <c r="AY1103" s="163" t="s">
        <v>143</v>
      </c>
    </row>
    <row r="1104" spans="1:65" s="13" customFormat="1" x14ac:dyDescent="0.2">
      <c r="B1104" s="161"/>
      <c r="D1104" s="162" t="s">
        <v>152</v>
      </c>
      <c r="E1104" s="163" t="s">
        <v>1</v>
      </c>
      <c r="F1104" s="164" t="s">
        <v>1528</v>
      </c>
      <c r="H1104" s="165">
        <v>5.5</v>
      </c>
      <c r="I1104" s="166"/>
      <c r="L1104" s="161"/>
      <c r="M1104" s="167"/>
      <c r="N1104" s="168"/>
      <c r="O1104" s="168"/>
      <c r="P1104" s="168"/>
      <c r="Q1104" s="168"/>
      <c r="R1104" s="168"/>
      <c r="S1104" s="168"/>
      <c r="T1104" s="169"/>
      <c r="AT1104" s="163" t="s">
        <v>152</v>
      </c>
      <c r="AU1104" s="163" t="s">
        <v>151</v>
      </c>
      <c r="AV1104" s="13" t="s">
        <v>151</v>
      </c>
      <c r="AW1104" s="13" t="s">
        <v>31</v>
      </c>
      <c r="AX1104" s="13" t="s">
        <v>75</v>
      </c>
      <c r="AY1104" s="163" t="s">
        <v>143</v>
      </c>
    </row>
    <row r="1105" spans="1:65" s="13" customFormat="1" x14ac:dyDescent="0.2">
      <c r="B1105" s="161"/>
      <c r="D1105" s="162" t="s">
        <v>152</v>
      </c>
      <c r="E1105" s="163" t="s">
        <v>1</v>
      </c>
      <c r="F1105" s="164" t="s">
        <v>1529</v>
      </c>
      <c r="H1105" s="165">
        <v>6.66</v>
      </c>
      <c r="I1105" s="166"/>
      <c r="L1105" s="161"/>
      <c r="M1105" s="167"/>
      <c r="N1105" s="168"/>
      <c r="O1105" s="168"/>
      <c r="P1105" s="168"/>
      <c r="Q1105" s="168"/>
      <c r="R1105" s="168"/>
      <c r="S1105" s="168"/>
      <c r="T1105" s="169"/>
      <c r="AT1105" s="163" t="s">
        <v>152</v>
      </c>
      <c r="AU1105" s="163" t="s">
        <v>151</v>
      </c>
      <c r="AV1105" s="13" t="s">
        <v>151</v>
      </c>
      <c r="AW1105" s="13" t="s">
        <v>31</v>
      </c>
      <c r="AX1105" s="13" t="s">
        <v>75</v>
      </c>
      <c r="AY1105" s="163" t="s">
        <v>143</v>
      </c>
    </row>
    <row r="1106" spans="1:65" s="14" customFormat="1" x14ac:dyDescent="0.2">
      <c r="B1106" s="170"/>
      <c r="D1106" s="162" t="s">
        <v>152</v>
      </c>
      <c r="E1106" s="171" t="s">
        <v>1</v>
      </c>
      <c r="F1106" s="172" t="s">
        <v>154</v>
      </c>
      <c r="H1106" s="173">
        <v>34.32</v>
      </c>
      <c r="I1106" s="174"/>
      <c r="L1106" s="170"/>
      <c r="M1106" s="175"/>
      <c r="N1106" s="176"/>
      <c r="O1106" s="176"/>
      <c r="P1106" s="176"/>
      <c r="Q1106" s="176"/>
      <c r="R1106" s="176"/>
      <c r="S1106" s="176"/>
      <c r="T1106" s="177"/>
      <c r="AT1106" s="171" t="s">
        <v>152</v>
      </c>
      <c r="AU1106" s="171" t="s">
        <v>151</v>
      </c>
      <c r="AV1106" s="14" t="s">
        <v>150</v>
      </c>
      <c r="AW1106" s="14" t="s">
        <v>31</v>
      </c>
      <c r="AX1106" s="14" t="s">
        <v>83</v>
      </c>
      <c r="AY1106" s="171" t="s">
        <v>143</v>
      </c>
    </row>
    <row r="1107" spans="1:65" s="2" customFormat="1" ht="37.9" customHeight="1" x14ac:dyDescent="0.2">
      <c r="A1107" s="33"/>
      <c r="B1107" s="146"/>
      <c r="C1107" s="147" t="s">
        <v>1398</v>
      </c>
      <c r="D1107" s="147" t="s">
        <v>146</v>
      </c>
      <c r="E1107" s="148" t="s">
        <v>1327</v>
      </c>
      <c r="F1107" s="149" t="s">
        <v>1328</v>
      </c>
      <c r="G1107" s="150" t="s">
        <v>157</v>
      </c>
      <c r="H1107" s="151">
        <v>162.446</v>
      </c>
      <c r="I1107" s="152"/>
      <c r="J1107" s="153">
        <f>ROUND(I1107*H1107,2)</f>
        <v>0</v>
      </c>
      <c r="K1107" s="154"/>
      <c r="L1107" s="34"/>
      <c r="M1107" s="155" t="s">
        <v>1</v>
      </c>
      <c r="N1107" s="156" t="s">
        <v>41</v>
      </c>
      <c r="O1107" s="59"/>
      <c r="P1107" s="157">
        <f>O1107*H1107</f>
        <v>0</v>
      </c>
      <c r="Q1107" s="157">
        <v>0</v>
      </c>
      <c r="R1107" s="157">
        <f>Q1107*H1107</f>
        <v>0</v>
      </c>
      <c r="S1107" s="157">
        <v>0</v>
      </c>
      <c r="T1107" s="158">
        <f>S1107*H1107</f>
        <v>0</v>
      </c>
      <c r="U1107" s="33"/>
      <c r="V1107" s="33"/>
      <c r="W1107" s="33"/>
      <c r="X1107" s="33"/>
      <c r="Y1107" s="33"/>
      <c r="Z1107" s="33"/>
      <c r="AA1107" s="33"/>
      <c r="AB1107" s="33"/>
      <c r="AC1107" s="33"/>
      <c r="AD1107" s="33"/>
      <c r="AE1107" s="33"/>
      <c r="AR1107" s="159" t="s">
        <v>182</v>
      </c>
      <c r="AT1107" s="159" t="s">
        <v>146</v>
      </c>
      <c r="AU1107" s="159" t="s">
        <v>151</v>
      </c>
      <c r="AY1107" s="18" t="s">
        <v>143</v>
      </c>
      <c r="BE1107" s="160">
        <f>IF(N1107="základná",J1107,0)</f>
        <v>0</v>
      </c>
      <c r="BF1107" s="160">
        <f>IF(N1107="znížená",J1107,0)</f>
        <v>0</v>
      </c>
      <c r="BG1107" s="160">
        <f>IF(N1107="zákl. prenesená",J1107,0)</f>
        <v>0</v>
      </c>
      <c r="BH1107" s="160">
        <f>IF(N1107="zníž. prenesená",J1107,0)</f>
        <v>0</v>
      </c>
      <c r="BI1107" s="160">
        <f>IF(N1107="nulová",J1107,0)</f>
        <v>0</v>
      </c>
      <c r="BJ1107" s="18" t="s">
        <v>151</v>
      </c>
      <c r="BK1107" s="160">
        <f>ROUND(I1107*H1107,2)</f>
        <v>0</v>
      </c>
      <c r="BL1107" s="18" t="s">
        <v>182</v>
      </c>
      <c r="BM1107" s="159" t="s">
        <v>1387</v>
      </c>
    </row>
    <row r="1108" spans="1:65" s="13" customFormat="1" x14ac:dyDescent="0.2">
      <c r="B1108" s="161"/>
      <c r="D1108" s="162" t="s">
        <v>152</v>
      </c>
      <c r="E1108" s="163" t="s">
        <v>1</v>
      </c>
      <c r="F1108" s="164" t="s">
        <v>1917</v>
      </c>
      <c r="H1108" s="165">
        <v>34.32</v>
      </c>
      <c r="I1108" s="166"/>
      <c r="L1108" s="161"/>
      <c r="M1108" s="167"/>
      <c r="N1108" s="168"/>
      <c r="O1108" s="168"/>
      <c r="P1108" s="168"/>
      <c r="Q1108" s="168"/>
      <c r="R1108" s="168"/>
      <c r="S1108" s="168"/>
      <c r="T1108" s="169"/>
      <c r="AT1108" s="163" t="s">
        <v>152</v>
      </c>
      <c r="AU1108" s="163" t="s">
        <v>151</v>
      </c>
      <c r="AV1108" s="13" t="s">
        <v>151</v>
      </c>
      <c r="AW1108" s="13" t="s">
        <v>31</v>
      </c>
      <c r="AX1108" s="13" t="s">
        <v>75</v>
      </c>
      <c r="AY1108" s="163" t="s">
        <v>143</v>
      </c>
    </row>
    <row r="1109" spans="1:65" s="13" customFormat="1" x14ac:dyDescent="0.2">
      <c r="B1109" s="161"/>
      <c r="D1109" s="162" t="s">
        <v>152</v>
      </c>
      <c r="E1109" s="163" t="s">
        <v>1</v>
      </c>
      <c r="F1109" s="164" t="s">
        <v>1918</v>
      </c>
      <c r="H1109" s="165">
        <v>41.345999999999997</v>
      </c>
      <c r="I1109" s="166"/>
      <c r="L1109" s="161"/>
      <c r="M1109" s="167"/>
      <c r="N1109" s="168"/>
      <c r="O1109" s="168"/>
      <c r="P1109" s="168"/>
      <c r="Q1109" s="168"/>
      <c r="R1109" s="168"/>
      <c r="S1109" s="168"/>
      <c r="T1109" s="169"/>
      <c r="AT1109" s="163" t="s">
        <v>152</v>
      </c>
      <c r="AU1109" s="163" t="s">
        <v>151</v>
      </c>
      <c r="AV1109" s="13" t="s">
        <v>151</v>
      </c>
      <c r="AW1109" s="13" t="s">
        <v>31</v>
      </c>
      <c r="AX1109" s="13" t="s">
        <v>75</v>
      </c>
      <c r="AY1109" s="163" t="s">
        <v>143</v>
      </c>
    </row>
    <row r="1110" spans="1:65" s="13" customFormat="1" x14ac:dyDescent="0.2">
      <c r="B1110" s="161"/>
      <c r="D1110" s="162" t="s">
        <v>152</v>
      </c>
      <c r="E1110" s="163" t="s">
        <v>1</v>
      </c>
      <c r="F1110" s="164" t="s">
        <v>1919</v>
      </c>
      <c r="H1110" s="165">
        <v>78.66</v>
      </c>
      <c r="I1110" s="166"/>
      <c r="L1110" s="161"/>
      <c r="M1110" s="167"/>
      <c r="N1110" s="168"/>
      <c r="O1110" s="168"/>
      <c r="P1110" s="168"/>
      <c r="Q1110" s="168"/>
      <c r="R1110" s="168"/>
      <c r="S1110" s="168"/>
      <c r="T1110" s="169"/>
      <c r="AT1110" s="163" t="s">
        <v>152</v>
      </c>
      <c r="AU1110" s="163" t="s">
        <v>151</v>
      </c>
      <c r="AV1110" s="13" t="s">
        <v>151</v>
      </c>
      <c r="AW1110" s="13" t="s">
        <v>31</v>
      </c>
      <c r="AX1110" s="13" t="s">
        <v>75</v>
      </c>
      <c r="AY1110" s="163" t="s">
        <v>143</v>
      </c>
    </row>
    <row r="1111" spans="1:65" s="13" customFormat="1" x14ac:dyDescent="0.2">
      <c r="B1111" s="161"/>
      <c r="D1111" s="162" t="s">
        <v>152</v>
      </c>
      <c r="E1111" s="163" t="s">
        <v>1</v>
      </c>
      <c r="F1111" s="164" t="s">
        <v>1920</v>
      </c>
      <c r="H1111" s="165">
        <v>8.1199999999999992</v>
      </c>
      <c r="I1111" s="166"/>
      <c r="L1111" s="161"/>
      <c r="M1111" s="167"/>
      <c r="N1111" s="168"/>
      <c r="O1111" s="168"/>
      <c r="P1111" s="168"/>
      <c r="Q1111" s="168"/>
      <c r="R1111" s="168"/>
      <c r="S1111" s="168"/>
      <c r="T1111" s="169"/>
      <c r="AT1111" s="163" t="s">
        <v>152</v>
      </c>
      <c r="AU1111" s="163" t="s">
        <v>151</v>
      </c>
      <c r="AV1111" s="13" t="s">
        <v>151</v>
      </c>
      <c r="AW1111" s="13" t="s">
        <v>31</v>
      </c>
      <c r="AX1111" s="13" t="s">
        <v>75</v>
      </c>
      <c r="AY1111" s="163" t="s">
        <v>143</v>
      </c>
    </row>
    <row r="1112" spans="1:65" s="14" customFormat="1" x14ac:dyDescent="0.2">
      <c r="B1112" s="170"/>
      <c r="D1112" s="162" t="s">
        <v>152</v>
      </c>
      <c r="E1112" s="171" t="s">
        <v>1</v>
      </c>
      <c r="F1112" s="172" t="s">
        <v>154</v>
      </c>
      <c r="H1112" s="173">
        <v>162.446</v>
      </c>
      <c r="I1112" s="174"/>
      <c r="L1112" s="170"/>
      <c r="M1112" s="175"/>
      <c r="N1112" s="176"/>
      <c r="O1112" s="176"/>
      <c r="P1112" s="176"/>
      <c r="Q1112" s="176"/>
      <c r="R1112" s="176"/>
      <c r="S1112" s="176"/>
      <c r="T1112" s="177"/>
      <c r="AT1112" s="171" t="s">
        <v>152</v>
      </c>
      <c r="AU1112" s="171" t="s">
        <v>151</v>
      </c>
      <c r="AV1112" s="14" t="s">
        <v>150</v>
      </c>
      <c r="AW1112" s="14" t="s">
        <v>31</v>
      </c>
      <c r="AX1112" s="14" t="s">
        <v>83</v>
      </c>
      <c r="AY1112" s="171" t="s">
        <v>143</v>
      </c>
    </row>
    <row r="1113" spans="1:65" s="12" customFormat="1" ht="25.9" customHeight="1" x14ac:dyDescent="0.2">
      <c r="B1113" s="134"/>
      <c r="D1113" s="135" t="s">
        <v>74</v>
      </c>
      <c r="E1113" s="136" t="s">
        <v>215</v>
      </c>
      <c r="F1113" s="136" t="s">
        <v>1333</v>
      </c>
      <c r="I1113" s="137"/>
      <c r="J1113" s="122">
        <f>BK1113</f>
        <v>0</v>
      </c>
      <c r="L1113" s="134"/>
      <c r="M1113" s="138"/>
      <c r="N1113" s="139"/>
      <c r="O1113" s="139"/>
      <c r="P1113" s="140">
        <f>P1114+P1159</f>
        <v>0</v>
      </c>
      <c r="Q1113" s="139"/>
      <c r="R1113" s="140">
        <f>R1114+R1159</f>
        <v>0</v>
      </c>
      <c r="S1113" s="139"/>
      <c r="T1113" s="141">
        <f>T1114+T1159</f>
        <v>0</v>
      </c>
      <c r="AR1113" s="135" t="s">
        <v>144</v>
      </c>
      <c r="AT1113" s="142" t="s">
        <v>74</v>
      </c>
      <c r="AU1113" s="142" t="s">
        <v>75</v>
      </c>
      <c r="AY1113" s="135" t="s">
        <v>143</v>
      </c>
      <c r="BK1113" s="143">
        <f>BK1114+BK1159</f>
        <v>0</v>
      </c>
    </row>
    <row r="1114" spans="1:65" s="12" customFormat="1" ht="22.9" customHeight="1" x14ac:dyDescent="0.2">
      <c r="B1114" s="134"/>
      <c r="D1114" s="135" t="s">
        <v>74</v>
      </c>
      <c r="E1114" s="144" t="s">
        <v>1334</v>
      </c>
      <c r="F1114" s="144" t="s">
        <v>1335</v>
      </c>
      <c r="I1114" s="137"/>
      <c r="J1114" s="145">
        <f>BK1114</f>
        <v>0</v>
      </c>
      <c r="L1114" s="134"/>
      <c r="M1114" s="138"/>
      <c r="N1114" s="139"/>
      <c r="O1114" s="139"/>
      <c r="P1114" s="140">
        <f>SUM(P1115:P1158)</f>
        <v>0</v>
      </c>
      <c r="Q1114" s="139"/>
      <c r="R1114" s="140">
        <f>SUM(R1115:R1158)</f>
        <v>0</v>
      </c>
      <c r="S1114" s="139"/>
      <c r="T1114" s="141">
        <f>SUM(T1115:T1158)</f>
        <v>0</v>
      </c>
      <c r="AR1114" s="135" t="s">
        <v>144</v>
      </c>
      <c r="AT1114" s="142" t="s">
        <v>74</v>
      </c>
      <c r="AU1114" s="142" t="s">
        <v>83</v>
      </c>
      <c r="AY1114" s="135" t="s">
        <v>143</v>
      </c>
      <c r="BK1114" s="143">
        <f>SUM(BK1115:BK1158)</f>
        <v>0</v>
      </c>
    </row>
    <row r="1115" spans="1:65" s="2" customFormat="1" ht="14.45" customHeight="1" x14ac:dyDescent="0.2">
      <c r="A1115" s="33"/>
      <c r="B1115" s="146"/>
      <c r="C1115" s="178" t="s">
        <v>1401</v>
      </c>
      <c r="D1115" s="178" t="s">
        <v>215</v>
      </c>
      <c r="E1115" s="179" t="s">
        <v>1337</v>
      </c>
      <c r="F1115" s="180" t="s">
        <v>1338</v>
      </c>
      <c r="G1115" s="181" t="s">
        <v>178</v>
      </c>
      <c r="H1115" s="182">
        <v>44</v>
      </c>
      <c r="I1115" s="183"/>
      <c r="J1115" s="184">
        <f t="shared" ref="J1115:J1158" si="30">ROUND(I1115*H1115,2)</f>
        <v>0</v>
      </c>
      <c r="K1115" s="185"/>
      <c r="L1115" s="186"/>
      <c r="M1115" s="187" t="s">
        <v>1</v>
      </c>
      <c r="N1115" s="188" t="s">
        <v>41</v>
      </c>
      <c r="O1115" s="59"/>
      <c r="P1115" s="157">
        <f t="shared" ref="P1115:P1158" si="31">O1115*H1115</f>
        <v>0</v>
      </c>
      <c r="Q1115" s="157">
        <v>0</v>
      </c>
      <c r="R1115" s="157">
        <f t="shared" ref="R1115:R1158" si="32">Q1115*H1115</f>
        <v>0</v>
      </c>
      <c r="S1115" s="157">
        <v>0</v>
      </c>
      <c r="T1115" s="158">
        <f t="shared" ref="T1115:T1158" si="33">S1115*H1115</f>
        <v>0</v>
      </c>
      <c r="U1115" s="33"/>
      <c r="V1115" s="33"/>
      <c r="W1115" s="33"/>
      <c r="X1115" s="33"/>
      <c r="Y1115" s="33"/>
      <c r="Z1115" s="33"/>
      <c r="AA1115" s="33"/>
      <c r="AB1115" s="33"/>
      <c r="AC1115" s="33"/>
      <c r="AD1115" s="33"/>
      <c r="AE1115" s="33"/>
      <c r="AR1115" s="159" t="s">
        <v>694</v>
      </c>
      <c r="AT1115" s="159" t="s">
        <v>215</v>
      </c>
      <c r="AU1115" s="159" t="s">
        <v>151</v>
      </c>
      <c r="AY1115" s="18" t="s">
        <v>143</v>
      </c>
      <c r="BE1115" s="160">
        <f t="shared" ref="BE1115:BE1158" si="34">IF(N1115="základná",J1115,0)</f>
        <v>0</v>
      </c>
      <c r="BF1115" s="160">
        <f t="shared" ref="BF1115:BF1158" si="35">IF(N1115="znížená",J1115,0)</f>
        <v>0</v>
      </c>
      <c r="BG1115" s="160">
        <f t="shared" ref="BG1115:BG1158" si="36">IF(N1115="zákl. prenesená",J1115,0)</f>
        <v>0</v>
      </c>
      <c r="BH1115" s="160">
        <f t="shared" ref="BH1115:BH1158" si="37">IF(N1115="zníž. prenesená",J1115,0)</f>
        <v>0</v>
      </c>
      <c r="BI1115" s="160">
        <f t="shared" ref="BI1115:BI1158" si="38">IF(N1115="nulová",J1115,0)</f>
        <v>0</v>
      </c>
      <c r="BJ1115" s="18" t="s">
        <v>151</v>
      </c>
      <c r="BK1115" s="160">
        <f t="shared" ref="BK1115:BK1158" si="39">ROUND(I1115*H1115,2)</f>
        <v>0</v>
      </c>
      <c r="BL1115" s="18" t="s">
        <v>287</v>
      </c>
      <c r="BM1115" s="159" t="s">
        <v>1391</v>
      </c>
    </row>
    <row r="1116" spans="1:65" s="2" customFormat="1" ht="14.45" customHeight="1" x14ac:dyDescent="0.2">
      <c r="A1116" s="33"/>
      <c r="B1116" s="146"/>
      <c r="C1116" s="178" t="s">
        <v>1405</v>
      </c>
      <c r="D1116" s="178" t="s">
        <v>215</v>
      </c>
      <c r="E1116" s="179" t="s">
        <v>1341</v>
      </c>
      <c r="F1116" s="180" t="s">
        <v>1342</v>
      </c>
      <c r="G1116" s="181" t="s">
        <v>178</v>
      </c>
      <c r="H1116" s="182">
        <v>44</v>
      </c>
      <c r="I1116" s="183"/>
      <c r="J1116" s="184">
        <f t="shared" si="30"/>
        <v>0</v>
      </c>
      <c r="K1116" s="185"/>
      <c r="L1116" s="186"/>
      <c r="M1116" s="187" t="s">
        <v>1</v>
      </c>
      <c r="N1116" s="188" t="s">
        <v>41</v>
      </c>
      <c r="O1116" s="59"/>
      <c r="P1116" s="157">
        <f t="shared" si="31"/>
        <v>0</v>
      </c>
      <c r="Q1116" s="157">
        <v>0</v>
      </c>
      <c r="R1116" s="157">
        <f t="shared" si="32"/>
        <v>0</v>
      </c>
      <c r="S1116" s="157">
        <v>0</v>
      </c>
      <c r="T1116" s="158">
        <f t="shared" si="33"/>
        <v>0</v>
      </c>
      <c r="U1116" s="33"/>
      <c r="V1116" s="33"/>
      <c r="W1116" s="33"/>
      <c r="X1116" s="33"/>
      <c r="Y1116" s="33"/>
      <c r="Z1116" s="33"/>
      <c r="AA1116" s="33"/>
      <c r="AB1116" s="33"/>
      <c r="AC1116" s="33"/>
      <c r="AD1116" s="33"/>
      <c r="AE1116" s="33"/>
      <c r="AR1116" s="159" t="s">
        <v>694</v>
      </c>
      <c r="AT1116" s="159" t="s">
        <v>215</v>
      </c>
      <c r="AU1116" s="159" t="s">
        <v>151</v>
      </c>
      <c r="AY1116" s="18" t="s">
        <v>143</v>
      </c>
      <c r="BE1116" s="160">
        <f t="shared" si="34"/>
        <v>0</v>
      </c>
      <c r="BF1116" s="160">
        <f t="shared" si="35"/>
        <v>0</v>
      </c>
      <c r="BG1116" s="160">
        <f t="shared" si="36"/>
        <v>0</v>
      </c>
      <c r="BH1116" s="160">
        <f t="shared" si="37"/>
        <v>0</v>
      </c>
      <c r="BI1116" s="160">
        <f t="shared" si="38"/>
        <v>0</v>
      </c>
      <c r="BJ1116" s="18" t="s">
        <v>151</v>
      </c>
      <c r="BK1116" s="160">
        <f t="shared" si="39"/>
        <v>0</v>
      </c>
      <c r="BL1116" s="18" t="s">
        <v>287</v>
      </c>
      <c r="BM1116" s="159" t="s">
        <v>1394</v>
      </c>
    </row>
    <row r="1117" spans="1:65" s="2" customFormat="1" ht="24.2" customHeight="1" x14ac:dyDescent="0.2">
      <c r="A1117" s="33"/>
      <c r="B1117" s="146"/>
      <c r="C1117" s="178" t="s">
        <v>783</v>
      </c>
      <c r="D1117" s="178" t="s">
        <v>215</v>
      </c>
      <c r="E1117" s="179" t="s">
        <v>1345</v>
      </c>
      <c r="F1117" s="180" t="s">
        <v>1346</v>
      </c>
      <c r="G1117" s="181" t="s">
        <v>178</v>
      </c>
      <c r="H1117" s="182">
        <v>18</v>
      </c>
      <c r="I1117" s="183"/>
      <c r="J1117" s="184">
        <f t="shared" si="30"/>
        <v>0</v>
      </c>
      <c r="K1117" s="185"/>
      <c r="L1117" s="186"/>
      <c r="M1117" s="187" t="s">
        <v>1</v>
      </c>
      <c r="N1117" s="188" t="s">
        <v>41</v>
      </c>
      <c r="O1117" s="59"/>
      <c r="P1117" s="157">
        <f t="shared" si="31"/>
        <v>0</v>
      </c>
      <c r="Q1117" s="157">
        <v>0</v>
      </c>
      <c r="R1117" s="157">
        <f t="shared" si="32"/>
        <v>0</v>
      </c>
      <c r="S1117" s="157">
        <v>0</v>
      </c>
      <c r="T1117" s="158">
        <f t="shared" si="33"/>
        <v>0</v>
      </c>
      <c r="U1117" s="33"/>
      <c r="V1117" s="33"/>
      <c r="W1117" s="33"/>
      <c r="X1117" s="33"/>
      <c r="Y1117" s="33"/>
      <c r="Z1117" s="33"/>
      <c r="AA1117" s="33"/>
      <c r="AB1117" s="33"/>
      <c r="AC1117" s="33"/>
      <c r="AD1117" s="33"/>
      <c r="AE1117" s="33"/>
      <c r="AR1117" s="159" t="s">
        <v>694</v>
      </c>
      <c r="AT1117" s="159" t="s">
        <v>215</v>
      </c>
      <c r="AU1117" s="159" t="s">
        <v>151</v>
      </c>
      <c r="AY1117" s="18" t="s">
        <v>143</v>
      </c>
      <c r="BE1117" s="160">
        <f t="shared" si="34"/>
        <v>0</v>
      </c>
      <c r="BF1117" s="160">
        <f t="shared" si="35"/>
        <v>0</v>
      </c>
      <c r="BG1117" s="160">
        <f t="shared" si="36"/>
        <v>0</v>
      </c>
      <c r="BH1117" s="160">
        <f t="shared" si="37"/>
        <v>0</v>
      </c>
      <c r="BI1117" s="160">
        <f t="shared" si="38"/>
        <v>0</v>
      </c>
      <c r="BJ1117" s="18" t="s">
        <v>151</v>
      </c>
      <c r="BK1117" s="160">
        <f t="shared" si="39"/>
        <v>0</v>
      </c>
      <c r="BL1117" s="18" t="s">
        <v>287</v>
      </c>
      <c r="BM1117" s="159" t="s">
        <v>1397</v>
      </c>
    </row>
    <row r="1118" spans="1:65" s="2" customFormat="1" ht="14.45" customHeight="1" x14ac:dyDescent="0.2">
      <c r="A1118" s="33"/>
      <c r="B1118" s="146"/>
      <c r="C1118" s="178" t="s">
        <v>1411</v>
      </c>
      <c r="D1118" s="178" t="s">
        <v>215</v>
      </c>
      <c r="E1118" s="179" t="s">
        <v>1349</v>
      </c>
      <c r="F1118" s="180" t="s">
        <v>1350</v>
      </c>
      <c r="G1118" s="181" t="s">
        <v>178</v>
      </c>
      <c r="H1118" s="182">
        <v>18</v>
      </c>
      <c r="I1118" s="183"/>
      <c r="J1118" s="184">
        <f t="shared" si="30"/>
        <v>0</v>
      </c>
      <c r="K1118" s="185"/>
      <c r="L1118" s="186"/>
      <c r="M1118" s="187" t="s">
        <v>1</v>
      </c>
      <c r="N1118" s="188" t="s">
        <v>41</v>
      </c>
      <c r="O1118" s="59"/>
      <c r="P1118" s="157">
        <f t="shared" si="31"/>
        <v>0</v>
      </c>
      <c r="Q1118" s="157">
        <v>0</v>
      </c>
      <c r="R1118" s="157">
        <f t="shared" si="32"/>
        <v>0</v>
      </c>
      <c r="S1118" s="157">
        <v>0</v>
      </c>
      <c r="T1118" s="158">
        <f t="shared" si="33"/>
        <v>0</v>
      </c>
      <c r="U1118" s="33"/>
      <c r="V1118" s="33"/>
      <c r="W1118" s="33"/>
      <c r="X1118" s="33"/>
      <c r="Y1118" s="33"/>
      <c r="Z1118" s="33"/>
      <c r="AA1118" s="33"/>
      <c r="AB1118" s="33"/>
      <c r="AC1118" s="33"/>
      <c r="AD1118" s="33"/>
      <c r="AE1118" s="33"/>
      <c r="AR1118" s="159" t="s">
        <v>694</v>
      </c>
      <c r="AT1118" s="159" t="s">
        <v>215</v>
      </c>
      <c r="AU1118" s="159" t="s">
        <v>151</v>
      </c>
      <c r="AY1118" s="18" t="s">
        <v>143</v>
      </c>
      <c r="BE1118" s="160">
        <f t="shared" si="34"/>
        <v>0</v>
      </c>
      <c r="BF1118" s="160">
        <f t="shared" si="35"/>
        <v>0</v>
      </c>
      <c r="BG1118" s="160">
        <f t="shared" si="36"/>
        <v>0</v>
      </c>
      <c r="BH1118" s="160">
        <f t="shared" si="37"/>
        <v>0</v>
      </c>
      <c r="BI1118" s="160">
        <f t="shared" si="38"/>
        <v>0</v>
      </c>
      <c r="BJ1118" s="18" t="s">
        <v>151</v>
      </c>
      <c r="BK1118" s="160">
        <f t="shared" si="39"/>
        <v>0</v>
      </c>
      <c r="BL1118" s="18" t="s">
        <v>287</v>
      </c>
      <c r="BM1118" s="159" t="s">
        <v>1400</v>
      </c>
    </row>
    <row r="1119" spans="1:65" s="2" customFormat="1" ht="24.2" customHeight="1" x14ac:dyDescent="0.2">
      <c r="A1119" s="33"/>
      <c r="B1119" s="146"/>
      <c r="C1119" s="178" t="s">
        <v>787</v>
      </c>
      <c r="D1119" s="178" t="s">
        <v>215</v>
      </c>
      <c r="E1119" s="179" t="s">
        <v>1353</v>
      </c>
      <c r="F1119" s="180" t="s">
        <v>1354</v>
      </c>
      <c r="G1119" s="181" t="s">
        <v>178</v>
      </c>
      <c r="H1119" s="182">
        <v>17</v>
      </c>
      <c r="I1119" s="183"/>
      <c r="J1119" s="184">
        <f t="shared" si="30"/>
        <v>0</v>
      </c>
      <c r="K1119" s="185"/>
      <c r="L1119" s="186"/>
      <c r="M1119" s="187" t="s">
        <v>1</v>
      </c>
      <c r="N1119" s="188" t="s">
        <v>41</v>
      </c>
      <c r="O1119" s="59"/>
      <c r="P1119" s="157">
        <f t="shared" si="31"/>
        <v>0</v>
      </c>
      <c r="Q1119" s="157">
        <v>0</v>
      </c>
      <c r="R1119" s="157">
        <f t="shared" si="32"/>
        <v>0</v>
      </c>
      <c r="S1119" s="157">
        <v>0</v>
      </c>
      <c r="T1119" s="158">
        <f t="shared" si="33"/>
        <v>0</v>
      </c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  <c r="AR1119" s="159" t="s">
        <v>694</v>
      </c>
      <c r="AT1119" s="159" t="s">
        <v>215</v>
      </c>
      <c r="AU1119" s="159" t="s">
        <v>151</v>
      </c>
      <c r="AY1119" s="18" t="s">
        <v>143</v>
      </c>
      <c r="BE1119" s="160">
        <f t="shared" si="34"/>
        <v>0</v>
      </c>
      <c r="BF1119" s="160">
        <f t="shared" si="35"/>
        <v>0</v>
      </c>
      <c r="BG1119" s="160">
        <f t="shared" si="36"/>
        <v>0</v>
      </c>
      <c r="BH1119" s="160">
        <f t="shared" si="37"/>
        <v>0</v>
      </c>
      <c r="BI1119" s="160">
        <f t="shared" si="38"/>
        <v>0</v>
      </c>
      <c r="BJ1119" s="18" t="s">
        <v>151</v>
      </c>
      <c r="BK1119" s="160">
        <f t="shared" si="39"/>
        <v>0</v>
      </c>
      <c r="BL1119" s="18" t="s">
        <v>287</v>
      </c>
      <c r="BM1119" s="159" t="s">
        <v>1404</v>
      </c>
    </row>
    <row r="1120" spans="1:65" s="2" customFormat="1" ht="14.45" customHeight="1" x14ac:dyDescent="0.2">
      <c r="A1120" s="33"/>
      <c r="B1120" s="146"/>
      <c r="C1120" s="178" t="s">
        <v>1417</v>
      </c>
      <c r="D1120" s="178" t="s">
        <v>215</v>
      </c>
      <c r="E1120" s="179" t="s">
        <v>1357</v>
      </c>
      <c r="F1120" s="180" t="s">
        <v>1358</v>
      </c>
      <c r="G1120" s="181" t="s">
        <v>178</v>
      </c>
      <c r="H1120" s="182">
        <v>17</v>
      </c>
      <c r="I1120" s="183"/>
      <c r="J1120" s="184">
        <f t="shared" si="30"/>
        <v>0</v>
      </c>
      <c r="K1120" s="185"/>
      <c r="L1120" s="186"/>
      <c r="M1120" s="187" t="s">
        <v>1</v>
      </c>
      <c r="N1120" s="188" t="s">
        <v>41</v>
      </c>
      <c r="O1120" s="59"/>
      <c r="P1120" s="157">
        <f t="shared" si="31"/>
        <v>0</v>
      </c>
      <c r="Q1120" s="157">
        <v>0</v>
      </c>
      <c r="R1120" s="157">
        <f t="shared" si="32"/>
        <v>0</v>
      </c>
      <c r="S1120" s="157">
        <v>0</v>
      </c>
      <c r="T1120" s="158">
        <f t="shared" si="33"/>
        <v>0</v>
      </c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  <c r="AR1120" s="159" t="s">
        <v>694</v>
      </c>
      <c r="AT1120" s="159" t="s">
        <v>215</v>
      </c>
      <c r="AU1120" s="159" t="s">
        <v>151</v>
      </c>
      <c r="AY1120" s="18" t="s">
        <v>143</v>
      </c>
      <c r="BE1120" s="160">
        <f t="shared" si="34"/>
        <v>0</v>
      </c>
      <c r="BF1120" s="160">
        <f t="shared" si="35"/>
        <v>0</v>
      </c>
      <c r="BG1120" s="160">
        <f t="shared" si="36"/>
        <v>0</v>
      </c>
      <c r="BH1120" s="160">
        <f t="shared" si="37"/>
        <v>0</v>
      </c>
      <c r="BI1120" s="160">
        <f t="shared" si="38"/>
        <v>0</v>
      </c>
      <c r="BJ1120" s="18" t="s">
        <v>151</v>
      </c>
      <c r="BK1120" s="160">
        <f t="shared" si="39"/>
        <v>0</v>
      </c>
      <c r="BL1120" s="18" t="s">
        <v>287</v>
      </c>
      <c r="BM1120" s="159" t="s">
        <v>1407</v>
      </c>
    </row>
    <row r="1121" spans="1:65" s="2" customFormat="1" ht="24.2" customHeight="1" x14ac:dyDescent="0.2">
      <c r="A1121" s="33"/>
      <c r="B1121" s="146"/>
      <c r="C1121" s="178" t="s">
        <v>791</v>
      </c>
      <c r="D1121" s="178" t="s">
        <v>215</v>
      </c>
      <c r="E1121" s="179" t="s">
        <v>1361</v>
      </c>
      <c r="F1121" s="180" t="s">
        <v>1362</v>
      </c>
      <c r="G1121" s="181" t="s">
        <v>178</v>
      </c>
      <c r="H1121" s="182">
        <v>14</v>
      </c>
      <c r="I1121" s="183"/>
      <c r="J1121" s="184">
        <f t="shared" si="30"/>
        <v>0</v>
      </c>
      <c r="K1121" s="185"/>
      <c r="L1121" s="186"/>
      <c r="M1121" s="187" t="s">
        <v>1</v>
      </c>
      <c r="N1121" s="188" t="s">
        <v>41</v>
      </c>
      <c r="O1121" s="59"/>
      <c r="P1121" s="157">
        <f t="shared" si="31"/>
        <v>0</v>
      </c>
      <c r="Q1121" s="157">
        <v>0</v>
      </c>
      <c r="R1121" s="157">
        <f t="shared" si="32"/>
        <v>0</v>
      </c>
      <c r="S1121" s="157">
        <v>0</v>
      </c>
      <c r="T1121" s="158">
        <f t="shared" si="33"/>
        <v>0</v>
      </c>
      <c r="U1121" s="33"/>
      <c r="V1121" s="33"/>
      <c r="W1121" s="33"/>
      <c r="X1121" s="33"/>
      <c r="Y1121" s="33"/>
      <c r="Z1121" s="33"/>
      <c r="AA1121" s="33"/>
      <c r="AB1121" s="33"/>
      <c r="AC1121" s="33"/>
      <c r="AD1121" s="33"/>
      <c r="AE1121" s="33"/>
      <c r="AR1121" s="159" t="s">
        <v>694</v>
      </c>
      <c r="AT1121" s="159" t="s">
        <v>215</v>
      </c>
      <c r="AU1121" s="159" t="s">
        <v>151</v>
      </c>
      <c r="AY1121" s="18" t="s">
        <v>143</v>
      </c>
      <c r="BE1121" s="160">
        <f t="shared" si="34"/>
        <v>0</v>
      </c>
      <c r="BF1121" s="160">
        <f t="shared" si="35"/>
        <v>0</v>
      </c>
      <c r="BG1121" s="160">
        <f t="shared" si="36"/>
        <v>0</v>
      </c>
      <c r="BH1121" s="160">
        <f t="shared" si="37"/>
        <v>0</v>
      </c>
      <c r="BI1121" s="160">
        <f t="shared" si="38"/>
        <v>0</v>
      </c>
      <c r="BJ1121" s="18" t="s">
        <v>151</v>
      </c>
      <c r="BK1121" s="160">
        <f t="shared" si="39"/>
        <v>0</v>
      </c>
      <c r="BL1121" s="18" t="s">
        <v>287</v>
      </c>
      <c r="BM1121" s="159" t="s">
        <v>1410</v>
      </c>
    </row>
    <row r="1122" spans="1:65" s="2" customFormat="1" ht="14.45" customHeight="1" x14ac:dyDescent="0.2">
      <c r="A1122" s="33"/>
      <c r="B1122" s="146"/>
      <c r="C1122" s="178" t="s">
        <v>1423</v>
      </c>
      <c r="D1122" s="178" t="s">
        <v>215</v>
      </c>
      <c r="E1122" s="179" t="s">
        <v>1365</v>
      </c>
      <c r="F1122" s="180" t="s">
        <v>1366</v>
      </c>
      <c r="G1122" s="181" t="s">
        <v>178</v>
      </c>
      <c r="H1122" s="182">
        <v>14</v>
      </c>
      <c r="I1122" s="183"/>
      <c r="J1122" s="184">
        <f t="shared" si="30"/>
        <v>0</v>
      </c>
      <c r="K1122" s="185"/>
      <c r="L1122" s="186"/>
      <c r="M1122" s="187" t="s">
        <v>1</v>
      </c>
      <c r="N1122" s="188" t="s">
        <v>41</v>
      </c>
      <c r="O1122" s="59"/>
      <c r="P1122" s="157">
        <f t="shared" si="31"/>
        <v>0</v>
      </c>
      <c r="Q1122" s="157">
        <v>0</v>
      </c>
      <c r="R1122" s="157">
        <f t="shared" si="32"/>
        <v>0</v>
      </c>
      <c r="S1122" s="157">
        <v>0</v>
      </c>
      <c r="T1122" s="158">
        <f t="shared" si="33"/>
        <v>0</v>
      </c>
      <c r="U1122" s="33"/>
      <c r="V1122" s="33"/>
      <c r="W1122" s="33"/>
      <c r="X1122" s="33"/>
      <c r="Y1122" s="33"/>
      <c r="Z1122" s="33"/>
      <c r="AA1122" s="33"/>
      <c r="AB1122" s="33"/>
      <c r="AC1122" s="33"/>
      <c r="AD1122" s="33"/>
      <c r="AE1122" s="33"/>
      <c r="AR1122" s="159" t="s">
        <v>694</v>
      </c>
      <c r="AT1122" s="159" t="s">
        <v>215</v>
      </c>
      <c r="AU1122" s="159" t="s">
        <v>151</v>
      </c>
      <c r="AY1122" s="18" t="s">
        <v>143</v>
      </c>
      <c r="BE1122" s="160">
        <f t="shared" si="34"/>
        <v>0</v>
      </c>
      <c r="BF1122" s="160">
        <f t="shared" si="35"/>
        <v>0</v>
      </c>
      <c r="BG1122" s="160">
        <f t="shared" si="36"/>
        <v>0</v>
      </c>
      <c r="BH1122" s="160">
        <f t="shared" si="37"/>
        <v>0</v>
      </c>
      <c r="BI1122" s="160">
        <f t="shared" si="38"/>
        <v>0</v>
      </c>
      <c r="BJ1122" s="18" t="s">
        <v>151</v>
      </c>
      <c r="BK1122" s="160">
        <f t="shared" si="39"/>
        <v>0</v>
      </c>
      <c r="BL1122" s="18" t="s">
        <v>287</v>
      </c>
      <c r="BM1122" s="159" t="s">
        <v>1413</v>
      </c>
    </row>
    <row r="1123" spans="1:65" s="2" customFormat="1" ht="24.2" customHeight="1" x14ac:dyDescent="0.2">
      <c r="A1123" s="33"/>
      <c r="B1123" s="146"/>
      <c r="C1123" s="178" t="s">
        <v>1426</v>
      </c>
      <c r="D1123" s="178" t="s">
        <v>215</v>
      </c>
      <c r="E1123" s="179" t="s">
        <v>1369</v>
      </c>
      <c r="F1123" s="180" t="s">
        <v>1370</v>
      </c>
      <c r="G1123" s="181" t="s">
        <v>178</v>
      </c>
      <c r="H1123" s="182">
        <v>14</v>
      </c>
      <c r="I1123" s="183"/>
      <c r="J1123" s="184">
        <f t="shared" si="30"/>
        <v>0</v>
      </c>
      <c r="K1123" s="185"/>
      <c r="L1123" s="186"/>
      <c r="M1123" s="187" t="s">
        <v>1</v>
      </c>
      <c r="N1123" s="188" t="s">
        <v>41</v>
      </c>
      <c r="O1123" s="59"/>
      <c r="P1123" s="157">
        <f t="shared" si="31"/>
        <v>0</v>
      </c>
      <c r="Q1123" s="157">
        <v>0</v>
      </c>
      <c r="R1123" s="157">
        <f t="shared" si="32"/>
        <v>0</v>
      </c>
      <c r="S1123" s="157">
        <v>0</v>
      </c>
      <c r="T1123" s="158">
        <f t="shared" si="33"/>
        <v>0</v>
      </c>
      <c r="U1123" s="33"/>
      <c r="V1123" s="33"/>
      <c r="W1123" s="33"/>
      <c r="X1123" s="33"/>
      <c r="Y1123" s="33"/>
      <c r="Z1123" s="33"/>
      <c r="AA1123" s="33"/>
      <c r="AB1123" s="33"/>
      <c r="AC1123" s="33"/>
      <c r="AD1123" s="33"/>
      <c r="AE1123" s="33"/>
      <c r="AR1123" s="159" t="s">
        <v>694</v>
      </c>
      <c r="AT1123" s="159" t="s">
        <v>215</v>
      </c>
      <c r="AU1123" s="159" t="s">
        <v>151</v>
      </c>
      <c r="AY1123" s="18" t="s">
        <v>143</v>
      </c>
      <c r="BE1123" s="160">
        <f t="shared" si="34"/>
        <v>0</v>
      </c>
      <c r="BF1123" s="160">
        <f t="shared" si="35"/>
        <v>0</v>
      </c>
      <c r="BG1123" s="160">
        <f t="shared" si="36"/>
        <v>0</v>
      </c>
      <c r="BH1123" s="160">
        <f t="shared" si="37"/>
        <v>0</v>
      </c>
      <c r="BI1123" s="160">
        <f t="shared" si="38"/>
        <v>0</v>
      </c>
      <c r="BJ1123" s="18" t="s">
        <v>151</v>
      </c>
      <c r="BK1123" s="160">
        <f t="shared" si="39"/>
        <v>0</v>
      </c>
      <c r="BL1123" s="18" t="s">
        <v>287</v>
      </c>
      <c r="BM1123" s="159" t="s">
        <v>1416</v>
      </c>
    </row>
    <row r="1124" spans="1:65" s="2" customFormat="1" ht="24.2" customHeight="1" x14ac:dyDescent="0.2">
      <c r="A1124" s="33"/>
      <c r="B1124" s="146"/>
      <c r="C1124" s="178" t="s">
        <v>1430</v>
      </c>
      <c r="D1124" s="178" t="s">
        <v>215</v>
      </c>
      <c r="E1124" s="179" t="s">
        <v>1373</v>
      </c>
      <c r="F1124" s="180" t="s">
        <v>1374</v>
      </c>
      <c r="G1124" s="181" t="s">
        <v>178</v>
      </c>
      <c r="H1124" s="182">
        <v>2</v>
      </c>
      <c r="I1124" s="183"/>
      <c r="J1124" s="184">
        <f t="shared" si="30"/>
        <v>0</v>
      </c>
      <c r="K1124" s="185"/>
      <c r="L1124" s="186"/>
      <c r="M1124" s="187" t="s">
        <v>1</v>
      </c>
      <c r="N1124" s="188" t="s">
        <v>41</v>
      </c>
      <c r="O1124" s="59"/>
      <c r="P1124" s="157">
        <f t="shared" si="31"/>
        <v>0</v>
      </c>
      <c r="Q1124" s="157">
        <v>0</v>
      </c>
      <c r="R1124" s="157">
        <f t="shared" si="32"/>
        <v>0</v>
      </c>
      <c r="S1124" s="157">
        <v>0</v>
      </c>
      <c r="T1124" s="158">
        <f t="shared" si="33"/>
        <v>0</v>
      </c>
      <c r="U1124" s="33"/>
      <c r="V1124" s="33"/>
      <c r="W1124" s="33"/>
      <c r="X1124" s="33"/>
      <c r="Y1124" s="33"/>
      <c r="Z1124" s="33"/>
      <c r="AA1124" s="33"/>
      <c r="AB1124" s="33"/>
      <c r="AC1124" s="33"/>
      <c r="AD1124" s="33"/>
      <c r="AE1124" s="33"/>
      <c r="AR1124" s="159" t="s">
        <v>694</v>
      </c>
      <c r="AT1124" s="159" t="s">
        <v>215</v>
      </c>
      <c r="AU1124" s="159" t="s">
        <v>151</v>
      </c>
      <c r="AY1124" s="18" t="s">
        <v>143</v>
      </c>
      <c r="BE1124" s="160">
        <f t="shared" si="34"/>
        <v>0</v>
      </c>
      <c r="BF1124" s="160">
        <f t="shared" si="35"/>
        <v>0</v>
      </c>
      <c r="BG1124" s="160">
        <f t="shared" si="36"/>
        <v>0</v>
      </c>
      <c r="BH1124" s="160">
        <f t="shared" si="37"/>
        <v>0</v>
      </c>
      <c r="BI1124" s="160">
        <f t="shared" si="38"/>
        <v>0</v>
      </c>
      <c r="BJ1124" s="18" t="s">
        <v>151</v>
      </c>
      <c r="BK1124" s="160">
        <f t="shared" si="39"/>
        <v>0</v>
      </c>
      <c r="BL1124" s="18" t="s">
        <v>287</v>
      </c>
      <c r="BM1124" s="159" t="s">
        <v>1419</v>
      </c>
    </row>
    <row r="1125" spans="1:65" s="2" customFormat="1" ht="14.45" customHeight="1" x14ac:dyDescent="0.2">
      <c r="A1125" s="33"/>
      <c r="B1125" s="146"/>
      <c r="C1125" s="178" t="s">
        <v>799</v>
      </c>
      <c r="D1125" s="178" t="s">
        <v>215</v>
      </c>
      <c r="E1125" s="179" t="s">
        <v>1377</v>
      </c>
      <c r="F1125" s="180" t="s">
        <v>1378</v>
      </c>
      <c r="G1125" s="181" t="s">
        <v>178</v>
      </c>
      <c r="H1125" s="182">
        <v>2</v>
      </c>
      <c r="I1125" s="183"/>
      <c r="J1125" s="184">
        <f t="shared" si="30"/>
        <v>0</v>
      </c>
      <c r="K1125" s="185"/>
      <c r="L1125" s="186"/>
      <c r="M1125" s="187" t="s">
        <v>1</v>
      </c>
      <c r="N1125" s="188" t="s">
        <v>41</v>
      </c>
      <c r="O1125" s="59"/>
      <c r="P1125" s="157">
        <f t="shared" si="31"/>
        <v>0</v>
      </c>
      <c r="Q1125" s="157">
        <v>0</v>
      </c>
      <c r="R1125" s="157">
        <f t="shared" si="32"/>
        <v>0</v>
      </c>
      <c r="S1125" s="157">
        <v>0</v>
      </c>
      <c r="T1125" s="158">
        <f t="shared" si="33"/>
        <v>0</v>
      </c>
      <c r="U1125" s="33"/>
      <c r="V1125" s="33"/>
      <c r="W1125" s="33"/>
      <c r="X1125" s="33"/>
      <c r="Y1125" s="33"/>
      <c r="Z1125" s="33"/>
      <c r="AA1125" s="33"/>
      <c r="AB1125" s="33"/>
      <c r="AC1125" s="33"/>
      <c r="AD1125" s="33"/>
      <c r="AE1125" s="33"/>
      <c r="AR1125" s="159" t="s">
        <v>694</v>
      </c>
      <c r="AT1125" s="159" t="s">
        <v>215</v>
      </c>
      <c r="AU1125" s="159" t="s">
        <v>151</v>
      </c>
      <c r="AY1125" s="18" t="s">
        <v>143</v>
      </c>
      <c r="BE1125" s="160">
        <f t="shared" si="34"/>
        <v>0</v>
      </c>
      <c r="BF1125" s="160">
        <f t="shared" si="35"/>
        <v>0</v>
      </c>
      <c r="BG1125" s="160">
        <f t="shared" si="36"/>
        <v>0</v>
      </c>
      <c r="BH1125" s="160">
        <f t="shared" si="37"/>
        <v>0</v>
      </c>
      <c r="BI1125" s="160">
        <f t="shared" si="38"/>
        <v>0</v>
      </c>
      <c r="BJ1125" s="18" t="s">
        <v>151</v>
      </c>
      <c r="BK1125" s="160">
        <f t="shared" si="39"/>
        <v>0</v>
      </c>
      <c r="BL1125" s="18" t="s">
        <v>287</v>
      </c>
      <c r="BM1125" s="159" t="s">
        <v>1422</v>
      </c>
    </row>
    <row r="1126" spans="1:65" s="2" customFormat="1" ht="24.2" customHeight="1" x14ac:dyDescent="0.2">
      <c r="A1126" s="33"/>
      <c r="B1126" s="146"/>
      <c r="C1126" s="178" t="s">
        <v>1437</v>
      </c>
      <c r="D1126" s="178" t="s">
        <v>215</v>
      </c>
      <c r="E1126" s="179" t="s">
        <v>1381</v>
      </c>
      <c r="F1126" s="180" t="s">
        <v>1382</v>
      </c>
      <c r="G1126" s="181" t="s">
        <v>178</v>
      </c>
      <c r="H1126" s="182">
        <v>4</v>
      </c>
      <c r="I1126" s="183"/>
      <c r="J1126" s="184">
        <f t="shared" si="30"/>
        <v>0</v>
      </c>
      <c r="K1126" s="185"/>
      <c r="L1126" s="186"/>
      <c r="M1126" s="187" t="s">
        <v>1</v>
      </c>
      <c r="N1126" s="188" t="s">
        <v>41</v>
      </c>
      <c r="O1126" s="59"/>
      <c r="P1126" s="157">
        <f t="shared" si="31"/>
        <v>0</v>
      </c>
      <c r="Q1126" s="157">
        <v>0</v>
      </c>
      <c r="R1126" s="157">
        <f t="shared" si="32"/>
        <v>0</v>
      </c>
      <c r="S1126" s="157">
        <v>0</v>
      </c>
      <c r="T1126" s="158">
        <f t="shared" si="33"/>
        <v>0</v>
      </c>
      <c r="U1126" s="33"/>
      <c r="V1126" s="33"/>
      <c r="W1126" s="33"/>
      <c r="X1126" s="33"/>
      <c r="Y1126" s="33"/>
      <c r="Z1126" s="33"/>
      <c r="AA1126" s="33"/>
      <c r="AB1126" s="33"/>
      <c r="AC1126" s="33"/>
      <c r="AD1126" s="33"/>
      <c r="AE1126" s="33"/>
      <c r="AR1126" s="159" t="s">
        <v>694</v>
      </c>
      <c r="AT1126" s="159" t="s">
        <v>215</v>
      </c>
      <c r="AU1126" s="159" t="s">
        <v>151</v>
      </c>
      <c r="AY1126" s="18" t="s">
        <v>143</v>
      </c>
      <c r="BE1126" s="160">
        <f t="shared" si="34"/>
        <v>0</v>
      </c>
      <c r="BF1126" s="160">
        <f t="shared" si="35"/>
        <v>0</v>
      </c>
      <c r="BG1126" s="160">
        <f t="shared" si="36"/>
        <v>0</v>
      </c>
      <c r="BH1126" s="160">
        <f t="shared" si="37"/>
        <v>0</v>
      </c>
      <c r="BI1126" s="160">
        <f t="shared" si="38"/>
        <v>0</v>
      </c>
      <c r="BJ1126" s="18" t="s">
        <v>151</v>
      </c>
      <c r="BK1126" s="160">
        <f t="shared" si="39"/>
        <v>0</v>
      </c>
      <c r="BL1126" s="18" t="s">
        <v>287</v>
      </c>
      <c r="BM1126" s="159" t="s">
        <v>1425</v>
      </c>
    </row>
    <row r="1127" spans="1:65" s="2" customFormat="1" ht="14.45" customHeight="1" x14ac:dyDescent="0.2">
      <c r="A1127" s="33"/>
      <c r="B1127" s="146"/>
      <c r="C1127" s="178" t="s">
        <v>803</v>
      </c>
      <c r="D1127" s="178" t="s">
        <v>215</v>
      </c>
      <c r="E1127" s="179" t="s">
        <v>1385</v>
      </c>
      <c r="F1127" s="180" t="s">
        <v>1386</v>
      </c>
      <c r="G1127" s="181" t="s">
        <v>178</v>
      </c>
      <c r="H1127" s="182">
        <v>4</v>
      </c>
      <c r="I1127" s="183"/>
      <c r="J1127" s="184">
        <f t="shared" si="30"/>
        <v>0</v>
      </c>
      <c r="K1127" s="185"/>
      <c r="L1127" s="186"/>
      <c r="M1127" s="187" t="s">
        <v>1</v>
      </c>
      <c r="N1127" s="188" t="s">
        <v>41</v>
      </c>
      <c r="O1127" s="59"/>
      <c r="P1127" s="157">
        <f t="shared" si="31"/>
        <v>0</v>
      </c>
      <c r="Q1127" s="157">
        <v>0</v>
      </c>
      <c r="R1127" s="157">
        <f t="shared" si="32"/>
        <v>0</v>
      </c>
      <c r="S1127" s="157">
        <v>0</v>
      </c>
      <c r="T1127" s="158">
        <f t="shared" si="33"/>
        <v>0</v>
      </c>
      <c r="U1127" s="33"/>
      <c r="V1127" s="33"/>
      <c r="W1127" s="33"/>
      <c r="X1127" s="33"/>
      <c r="Y1127" s="33"/>
      <c r="Z1127" s="33"/>
      <c r="AA1127" s="33"/>
      <c r="AB1127" s="33"/>
      <c r="AC1127" s="33"/>
      <c r="AD1127" s="33"/>
      <c r="AE1127" s="33"/>
      <c r="AR1127" s="159" t="s">
        <v>694</v>
      </c>
      <c r="AT1127" s="159" t="s">
        <v>215</v>
      </c>
      <c r="AU1127" s="159" t="s">
        <v>151</v>
      </c>
      <c r="AY1127" s="18" t="s">
        <v>143</v>
      </c>
      <c r="BE1127" s="160">
        <f t="shared" si="34"/>
        <v>0</v>
      </c>
      <c r="BF1127" s="160">
        <f t="shared" si="35"/>
        <v>0</v>
      </c>
      <c r="BG1127" s="160">
        <f t="shared" si="36"/>
        <v>0</v>
      </c>
      <c r="BH1127" s="160">
        <f t="shared" si="37"/>
        <v>0</v>
      </c>
      <c r="BI1127" s="160">
        <f t="shared" si="38"/>
        <v>0</v>
      </c>
      <c r="BJ1127" s="18" t="s">
        <v>151</v>
      </c>
      <c r="BK1127" s="160">
        <f t="shared" si="39"/>
        <v>0</v>
      </c>
      <c r="BL1127" s="18" t="s">
        <v>287</v>
      </c>
      <c r="BM1127" s="159" t="s">
        <v>1429</v>
      </c>
    </row>
    <row r="1128" spans="1:65" s="2" customFormat="1" ht="14.45" customHeight="1" x14ac:dyDescent="0.2">
      <c r="A1128" s="33"/>
      <c r="B1128" s="146"/>
      <c r="C1128" s="178" t="s">
        <v>1444</v>
      </c>
      <c r="D1128" s="178" t="s">
        <v>215</v>
      </c>
      <c r="E1128" s="179" t="s">
        <v>1389</v>
      </c>
      <c r="F1128" s="180" t="s">
        <v>1390</v>
      </c>
      <c r="G1128" s="181" t="s">
        <v>178</v>
      </c>
      <c r="H1128" s="182">
        <v>21</v>
      </c>
      <c r="I1128" s="183"/>
      <c r="J1128" s="184">
        <f t="shared" si="30"/>
        <v>0</v>
      </c>
      <c r="K1128" s="185"/>
      <c r="L1128" s="186"/>
      <c r="M1128" s="187" t="s">
        <v>1</v>
      </c>
      <c r="N1128" s="188" t="s">
        <v>41</v>
      </c>
      <c r="O1128" s="59"/>
      <c r="P1128" s="157">
        <f t="shared" si="31"/>
        <v>0</v>
      </c>
      <c r="Q1128" s="157">
        <v>0</v>
      </c>
      <c r="R1128" s="157">
        <f t="shared" si="32"/>
        <v>0</v>
      </c>
      <c r="S1128" s="157">
        <v>0</v>
      </c>
      <c r="T1128" s="158">
        <f t="shared" si="33"/>
        <v>0</v>
      </c>
      <c r="U1128" s="33"/>
      <c r="V1128" s="33"/>
      <c r="W1128" s="33"/>
      <c r="X1128" s="33"/>
      <c r="Y1128" s="33"/>
      <c r="Z1128" s="33"/>
      <c r="AA1128" s="33"/>
      <c r="AB1128" s="33"/>
      <c r="AC1128" s="33"/>
      <c r="AD1128" s="33"/>
      <c r="AE1128" s="33"/>
      <c r="AR1128" s="159" t="s">
        <v>694</v>
      </c>
      <c r="AT1128" s="159" t="s">
        <v>215</v>
      </c>
      <c r="AU1128" s="159" t="s">
        <v>151</v>
      </c>
      <c r="AY1128" s="18" t="s">
        <v>143</v>
      </c>
      <c r="BE1128" s="160">
        <f t="shared" si="34"/>
        <v>0</v>
      </c>
      <c r="BF1128" s="160">
        <f t="shared" si="35"/>
        <v>0</v>
      </c>
      <c r="BG1128" s="160">
        <f t="shared" si="36"/>
        <v>0</v>
      </c>
      <c r="BH1128" s="160">
        <f t="shared" si="37"/>
        <v>0</v>
      </c>
      <c r="BI1128" s="160">
        <f t="shared" si="38"/>
        <v>0</v>
      </c>
      <c r="BJ1128" s="18" t="s">
        <v>151</v>
      </c>
      <c r="BK1128" s="160">
        <f t="shared" si="39"/>
        <v>0</v>
      </c>
      <c r="BL1128" s="18" t="s">
        <v>287</v>
      </c>
      <c r="BM1128" s="159" t="s">
        <v>1433</v>
      </c>
    </row>
    <row r="1129" spans="1:65" s="2" customFormat="1" ht="14.45" customHeight="1" x14ac:dyDescent="0.2">
      <c r="A1129" s="33"/>
      <c r="B1129" s="146"/>
      <c r="C1129" s="178" t="s">
        <v>807</v>
      </c>
      <c r="D1129" s="178" t="s">
        <v>215</v>
      </c>
      <c r="E1129" s="179" t="s">
        <v>1393</v>
      </c>
      <c r="F1129" s="180" t="s">
        <v>1390</v>
      </c>
      <c r="G1129" s="181" t="s">
        <v>178</v>
      </c>
      <c r="H1129" s="182">
        <v>21</v>
      </c>
      <c r="I1129" s="183"/>
      <c r="J1129" s="184">
        <f t="shared" si="30"/>
        <v>0</v>
      </c>
      <c r="K1129" s="185"/>
      <c r="L1129" s="186"/>
      <c r="M1129" s="187" t="s">
        <v>1</v>
      </c>
      <c r="N1129" s="188" t="s">
        <v>41</v>
      </c>
      <c r="O1129" s="59"/>
      <c r="P1129" s="157">
        <f t="shared" si="31"/>
        <v>0</v>
      </c>
      <c r="Q1129" s="157">
        <v>0</v>
      </c>
      <c r="R1129" s="157">
        <f t="shared" si="32"/>
        <v>0</v>
      </c>
      <c r="S1129" s="157">
        <v>0</v>
      </c>
      <c r="T1129" s="158">
        <f t="shared" si="33"/>
        <v>0</v>
      </c>
      <c r="U1129" s="33"/>
      <c r="V1129" s="33"/>
      <c r="W1129" s="33"/>
      <c r="X1129" s="33"/>
      <c r="Y1129" s="33"/>
      <c r="Z1129" s="33"/>
      <c r="AA1129" s="33"/>
      <c r="AB1129" s="33"/>
      <c r="AC1129" s="33"/>
      <c r="AD1129" s="33"/>
      <c r="AE1129" s="33"/>
      <c r="AR1129" s="159" t="s">
        <v>694</v>
      </c>
      <c r="AT1129" s="159" t="s">
        <v>215</v>
      </c>
      <c r="AU1129" s="159" t="s">
        <v>151</v>
      </c>
      <c r="AY1129" s="18" t="s">
        <v>143</v>
      </c>
      <c r="BE1129" s="160">
        <f t="shared" si="34"/>
        <v>0</v>
      </c>
      <c r="BF1129" s="160">
        <f t="shared" si="35"/>
        <v>0</v>
      </c>
      <c r="BG1129" s="160">
        <f t="shared" si="36"/>
        <v>0</v>
      </c>
      <c r="BH1129" s="160">
        <f t="shared" si="37"/>
        <v>0</v>
      </c>
      <c r="BI1129" s="160">
        <f t="shared" si="38"/>
        <v>0</v>
      </c>
      <c r="BJ1129" s="18" t="s">
        <v>151</v>
      </c>
      <c r="BK1129" s="160">
        <f t="shared" si="39"/>
        <v>0</v>
      </c>
      <c r="BL1129" s="18" t="s">
        <v>287</v>
      </c>
      <c r="BM1129" s="159" t="s">
        <v>1436</v>
      </c>
    </row>
    <row r="1130" spans="1:65" s="2" customFormat="1" ht="14.45" customHeight="1" x14ac:dyDescent="0.2">
      <c r="A1130" s="33"/>
      <c r="B1130" s="146"/>
      <c r="C1130" s="178" t="s">
        <v>1451</v>
      </c>
      <c r="D1130" s="178" t="s">
        <v>215</v>
      </c>
      <c r="E1130" s="179" t="s">
        <v>1395</v>
      </c>
      <c r="F1130" s="180" t="s">
        <v>1396</v>
      </c>
      <c r="G1130" s="181" t="s">
        <v>178</v>
      </c>
      <c r="H1130" s="182">
        <v>3</v>
      </c>
      <c r="I1130" s="183"/>
      <c r="J1130" s="184">
        <f t="shared" si="30"/>
        <v>0</v>
      </c>
      <c r="K1130" s="185"/>
      <c r="L1130" s="186"/>
      <c r="M1130" s="187" t="s">
        <v>1</v>
      </c>
      <c r="N1130" s="188" t="s">
        <v>41</v>
      </c>
      <c r="O1130" s="59"/>
      <c r="P1130" s="157">
        <f t="shared" si="31"/>
        <v>0</v>
      </c>
      <c r="Q1130" s="157">
        <v>0</v>
      </c>
      <c r="R1130" s="157">
        <f t="shared" si="32"/>
        <v>0</v>
      </c>
      <c r="S1130" s="157">
        <v>0</v>
      </c>
      <c r="T1130" s="158">
        <f t="shared" si="33"/>
        <v>0</v>
      </c>
      <c r="U1130" s="33"/>
      <c r="V1130" s="33"/>
      <c r="W1130" s="33"/>
      <c r="X1130" s="33"/>
      <c r="Y1130" s="33"/>
      <c r="Z1130" s="33"/>
      <c r="AA1130" s="33"/>
      <c r="AB1130" s="33"/>
      <c r="AC1130" s="33"/>
      <c r="AD1130" s="33"/>
      <c r="AE1130" s="33"/>
      <c r="AR1130" s="159" t="s">
        <v>694</v>
      </c>
      <c r="AT1130" s="159" t="s">
        <v>215</v>
      </c>
      <c r="AU1130" s="159" t="s">
        <v>151</v>
      </c>
      <c r="AY1130" s="18" t="s">
        <v>143</v>
      </c>
      <c r="BE1130" s="160">
        <f t="shared" si="34"/>
        <v>0</v>
      </c>
      <c r="BF1130" s="160">
        <f t="shared" si="35"/>
        <v>0</v>
      </c>
      <c r="BG1130" s="160">
        <f t="shared" si="36"/>
        <v>0</v>
      </c>
      <c r="BH1130" s="160">
        <f t="shared" si="37"/>
        <v>0</v>
      </c>
      <c r="BI1130" s="160">
        <f t="shared" si="38"/>
        <v>0</v>
      </c>
      <c r="BJ1130" s="18" t="s">
        <v>151</v>
      </c>
      <c r="BK1130" s="160">
        <f t="shared" si="39"/>
        <v>0</v>
      </c>
      <c r="BL1130" s="18" t="s">
        <v>287</v>
      </c>
      <c r="BM1130" s="159" t="s">
        <v>1440</v>
      </c>
    </row>
    <row r="1131" spans="1:65" s="2" customFormat="1" ht="14.45" customHeight="1" x14ac:dyDescent="0.2">
      <c r="A1131" s="33"/>
      <c r="B1131" s="146"/>
      <c r="C1131" s="178" t="s">
        <v>811</v>
      </c>
      <c r="D1131" s="178" t="s">
        <v>215</v>
      </c>
      <c r="E1131" s="179" t="s">
        <v>1399</v>
      </c>
      <c r="F1131" s="180" t="s">
        <v>1396</v>
      </c>
      <c r="G1131" s="181" t="s">
        <v>178</v>
      </c>
      <c r="H1131" s="182">
        <v>3</v>
      </c>
      <c r="I1131" s="183"/>
      <c r="J1131" s="184">
        <f t="shared" si="30"/>
        <v>0</v>
      </c>
      <c r="K1131" s="185"/>
      <c r="L1131" s="186"/>
      <c r="M1131" s="187" t="s">
        <v>1</v>
      </c>
      <c r="N1131" s="188" t="s">
        <v>41</v>
      </c>
      <c r="O1131" s="59"/>
      <c r="P1131" s="157">
        <f t="shared" si="31"/>
        <v>0</v>
      </c>
      <c r="Q1131" s="157">
        <v>0</v>
      </c>
      <c r="R1131" s="157">
        <f t="shared" si="32"/>
        <v>0</v>
      </c>
      <c r="S1131" s="157">
        <v>0</v>
      </c>
      <c r="T1131" s="158">
        <f t="shared" si="33"/>
        <v>0</v>
      </c>
      <c r="U1131" s="33"/>
      <c r="V1131" s="33"/>
      <c r="W1131" s="33"/>
      <c r="X1131" s="33"/>
      <c r="Y1131" s="33"/>
      <c r="Z1131" s="33"/>
      <c r="AA1131" s="33"/>
      <c r="AB1131" s="33"/>
      <c r="AC1131" s="33"/>
      <c r="AD1131" s="33"/>
      <c r="AE1131" s="33"/>
      <c r="AR1131" s="159" t="s">
        <v>694</v>
      </c>
      <c r="AT1131" s="159" t="s">
        <v>215</v>
      </c>
      <c r="AU1131" s="159" t="s">
        <v>151</v>
      </c>
      <c r="AY1131" s="18" t="s">
        <v>143</v>
      </c>
      <c r="BE1131" s="160">
        <f t="shared" si="34"/>
        <v>0</v>
      </c>
      <c r="BF1131" s="160">
        <f t="shared" si="35"/>
        <v>0</v>
      </c>
      <c r="BG1131" s="160">
        <f t="shared" si="36"/>
        <v>0</v>
      </c>
      <c r="BH1131" s="160">
        <f t="shared" si="37"/>
        <v>0</v>
      </c>
      <c r="BI1131" s="160">
        <f t="shared" si="38"/>
        <v>0</v>
      </c>
      <c r="BJ1131" s="18" t="s">
        <v>151</v>
      </c>
      <c r="BK1131" s="160">
        <f t="shared" si="39"/>
        <v>0</v>
      </c>
      <c r="BL1131" s="18" t="s">
        <v>287</v>
      </c>
      <c r="BM1131" s="159" t="s">
        <v>1443</v>
      </c>
    </row>
    <row r="1132" spans="1:65" s="2" customFormat="1" ht="14.45" customHeight="1" x14ac:dyDescent="0.2">
      <c r="A1132" s="33"/>
      <c r="B1132" s="146"/>
      <c r="C1132" s="178" t="s">
        <v>1458</v>
      </c>
      <c r="D1132" s="178" t="s">
        <v>215</v>
      </c>
      <c r="E1132" s="179" t="s">
        <v>1402</v>
      </c>
      <c r="F1132" s="180" t="s">
        <v>1403</v>
      </c>
      <c r="G1132" s="181" t="s">
        <v>314</v>
      </c>
      <c r="H1132" s="182">
        <v>35</v>
      </c>
      <c r="I1132" s="183"/>
      <c r="J1132" s="184">
        <f t="shared" si="30"/>
        <v>0</v>
      </c>
      <c r="K1132" s="185"/>
      <c r="L1132" s="186"/>
      <c r="M1132" s="187" t="s">
        <v>1</v>
      </c>
      <c r="N1132" s="188" t="s">
        <v>41</v>
      </c>
      <c r="O1132" s="59"/>
      <c r="P1132" s="157">
        <f t="shared" si="31"/>
        <v>0</v>
      </c>
      <c r="Q1132" s="157">
        <v>0</v>
      </c>
      <c r="R1132" s="157">
        <f t="shared" si="32"/>
        <v>0</v>
      </c>
      <c r="S1132" s="157">
        <v>0</v>
      </c>
      <c r="T1132" s="158">
        <f t="shared" si="33"/>
        <v>0</v>
      </c>
      <c r="U1132" s="33"/>
      <c r="V1132" s="33"/>
      <c r="W1132" s="33"/>
      <c r="X1132" s="33"/>
      <c r="Y1132" s="33"/>
      <c r="Z1132" s="33"/>
      <c r="AA1132" s="33"/>
      <c r="AB1132" s="33"/>
      <c r="AC1132" s="33"/>
      <c r="AD1132" s="33"/>
      <c r="AE1132" s="33"/>
      <c r="AR1132" s="159" t="s">
        <v>694</v>
      </c>
      <c r="AT1132" s="159" t="s">
        <v>215</v>
      </c>
      <c r="AU1132" s="159" t="s">
        <v>151</v>
      </c>
      <c r="AY1132" s="18" t="s">
        <v>143</v>
      </c>
      <c r="BE1132" s="160">
        <f t="shared" si="34"/>
        <v>0</v>
      </c>
      <c r="BF1132" s="160">
        <f t="shared" si="35"/>
        <v>0</v>
      </c>
      <c r="BG1132" s="160">
        <f t="shared" si="36"/>
        <v>0</v>
      </c>
      <c r="BH1132" s="160">
        <f t="shared" si="37"/>
        <v>0</v>
      </c>
      <c r="BI1132" s="160">
        <f t="shared" si="38"/>
        <v>0</v>
      </c>
      <c r="BJ1132" s="18" t="s">
        <v>151</v>
      </c>
      <c r="BK1132" s="160">
        <f t="shared" si="39"/>
        <v>0</v>
      </c>
      <c r="BL1132" s="18" t="s">
        <v>287</v>
      </c>
      <c r="BM1132" s="159" t="s">
        <v>1447</v>
      </c>
    </row>
    <row r="1133" spans="1:65" s="2" customFormat="1" ht="14.45" customHeight="1" x14ac:dyDescent="0.2">
      <c r="A1133" s="33"/>
      <c r="B1133" s="146"/>
      <c r="C1133" s="178" t="s">
        <v>1462</v>
      </c>
      <c r="D1133" s="178" t="s">
        <v>215</v>
      </c>
      <c r="E1133" s="179" t="s">
        <v>1406</v>
      </c>
      <c r="F1133" s="180" t="s">
        <v>1403</v>
      </c>
      <c r="G1133" s="181" t="s">
        <v>314</v>
      </c>
      <c r="H1133" s="182">
        <v>35</v>
      </c>
      <c r="I1133" s="183"/>
      <c r="J1133" s="184">
        <f t="shared" si="30"/>
        <v>0</v>
      </c>
      <c r="K1133" s="185"/>
      <c r="L1133" s="186"/>
      <c r="M1133" s="187" t="s">
        <v>1</v>
      </c>
      <c r="N1133" s="188" t="s">
        <v>41</v>
      </c>
      <c r="O1133" s="59"/>
      <c r="P1133" s="157">
        <f t="shared" si="31"/>
        <v>0</v>
      </c>
      <c r="Q1133" s="157">
        <v>0</v>
      </c>
      <c r="R1133" s="157">
        <f t="shared" si="32"/>
        <v>0</v>
      </c>
      <c r="S1133" s="157">
        <v>0</v>
      </c>
      <c r="T1133" s="158">
        <f t="shared" si="33"/>
        <v>0</v>
      </c>
      <c r="U1133" s="33"/>
      <c r="V1133" s="33"/>
      <c r="W1133" s="33"/>
      <c r="X1133" s="33"/>
      <c r="Y1133" s="33"/>
      <c r="Z1133" s="33"/>
      <c r="AA1133" s="33"/>
      <c r="AB1133" s="33"/>
      <c r="AC1133" s="33"/>
      <c r="AD1133" s="33"/>
      <c r="AE1133" s="33"/>
      <c r="AR1133" s="159" t="s">
        <v>694</v>
      </c>
      <c r="AT1133" s="159" t="s">
        <v>215</v>
      </c>
      <c r="AU1133" s="159" t="s">
        <v>151</v>
      </c>
      <c r="AY1133" s="18" t="s">
        <v>143</v>
      </c>
      <c r="BE1133" s="160">
        <f t="shared" si="34"/>
        <v>0</v>
      </c>
      <c r="BF1133" s="160">
        <f t="shared" si="35"/>
        <v>0</v>
      </c>
      <c r="BG1133" s="160">
        <f t="shared" si="36"/>
        <v>0</v>
      </c>
      <c r="BH1133" s="160">
        <f t="shared" si="37"/>
        <v>0</v>
      </c>
      <c r="BI1133" s="160">
        <f t="shared" si="38"/>
        <v>0</v>
      </c>
      <c r="BJ1133" s="18" t="s">
        <v>151</v>
      </c>
      <c r="BK1133" s="160">
        <f t="shared" si="39"/>
        <v>0</v>
      </c>
      <c r="BL1133" s="18" t="s">
        <v>287</v>
      </c>
      <c r="BM1133" s="159" t="s">
        <v>1450</v>
      </c>
    </row>
    <row r="1134" spans="1:65" s="2" customFormat="1" ht="14.45" customHeight="1" x14ac:dyDescent="0.2">
      <c r="A1134" s="33"/>
      <c r="B1134" s="146"/>
      <c r="C1134" s="178" t="s">
        <v>1466</v>
      </c>
      <c r="D1134" s="178" t="s">
        <v>215</v>
      </c>
      <c r="E1134" s="179" t="s">
        <v>1408</v>
      </c>
      <c r="F1134" s="180" t="s">
        <v>1409</v>
      </c>
      <c r="G1134" s="181" t="s">
        <v>178</v>
      </c>
      <c r="H1134" s="182">
        <v>17</v>
      </c>
      <c r="I1134" s="183"/>
      <c r="J1134" s="184">
        <f t="shared" si="30"/>
        <v>0</v>
      </c>
      <c r="K1134" s="185"/>
      <c r="L1134" s="186"/>
      <c r="M1134" s="187" t="s">
        <v>1</v>
      </c>
      <c r="N1134" s="188" t="s">
        <v>41</v>
      </c>
      <c r="O1134" s="59"/>
      <c r="P1134" s="157">
        <f t="shared" si="31"/>
        <v>0</v>
      </c>
      <c r="Q1134" s="157">
        <v>0</v>
      </c>
      <c r="R1134" s="157">
        <f t="shared" si="32"/>
        <v>0</v>
      </c>
      <c r="S1134" s="157">
        <v>0</v>
      </c>
      <c r="T1134" s="158">
        <f t="shared" si="33"/>
        <v>0</v>
      </c>
      <c r="U1134" s="33"/>
      <c r="V1134" s="33"/>
      <c r="W1134" s="33"/>
      <c r="X1134" s="33"/>
      <c r="Y1134" s="33"/>
      <c r="Z1134" s="33"/>
      <c r="AA1134" s="33"/>
      <c r="AB1134" s="33"/>
      <c r="AC1134" s="33"/>
      <c r="AD1134" s="33"/>
      <c r="AE1134" s="33"/>
      <c r="AR1134" s="159" t="s">
        <v>694</v>
      </c>
      <c r="AT1134" s="159" t="s">
        <v>215</v>
      </c>
      <c r="AU1134" s="159" t="s">
        <v>151</v>
      </c>
      <c r="AY1134" s="18" t="s">
        <v>143</v>
      </c>
      <c r="BE1134" s="160">
        <f t="shared" si="34"/>
        <v>0</v>
      </c>
      <c r="BF1134" s="160">
        <f t="shared" si="35"/>
        <v>0</v>
      </c>
      <c r="BG1134" s="160">
        <f t="shared" si="36"/>
        <v>0</v>
      </c>
      <c r="BH1134" s="160">
        <f t="shared" si="37"/>
        <v>0</v>
      </c>
      <c r="BI1134" s="160">
        <f t="shared" si="38"/>
        <v>0</v>
      </c>
      <c r="BJ1134" s="18" t="s">
        <v>151</v>
      </c>
      <c r="BK1134" s="160">
        <f t="shared" si="39"/>
        <v>0</v>
      </c>
      <c r="BL1134" s="18" t="s">
        <v>287</v>
      </c>
      <c r="BM1134" s="159" t="s">
        <v>1454</v>
      </c>
    </row>
    <row r="1135" spans="1:65" s="2" customFormat="1" ht="14.45" customHeight="1" x14ac:dyDescent="0.2">
      <c r="A1135" s="33"/>
      <c r="B1135" s="146"/>
      <c r="C1135" s="178" t="s">
        <v>819</v>
      </c>
      <c r="D1135" s="178" t="s">
        <v>215</v>
      </c>
      <c r="E1135" s="179" t="s">
        <v>1921</v>
      </c>
      <c r="F1135" s="180" t="s">
        <v>1409</v>
      </c>
      <c r="G1135" s="181" t="s">
        <v>178</v>
      </c>
      <c r="H1135" s="182">
        <v>17</v>
      </c>
      <c r="I1135" s="183"/>
      <c r="J1135" s="184">
        <f t="shared" si="30"/>
        <v>0</v>
      </c>
      <c r="K1135" s="185"/>
      <c r="L1135" s="186"/>
      <c r="M1135" s="187" t="s">
        <v>1</v>
      </c>
      <c r="N1135" s="188" t="s">
        <v>41</v>
      </c>
      <c r="O1135" s="59"/>
      <c r="P1135" s="157">
        <f t="shared" si="31"/>
        <v>0</v>
      </c>
      <c r="Q1135" s="157">
        <v>0</v>
      </c>
      <c r="R1135" s="157">
        <f t="shared" si="32"/>
        <v>0</v>
      </c>
      <c r="S1135" s="157">
        <v>0</v>
      </c>
      <c r="T1135" s="158">
        <f t="shared" si="33"/>
        <v>0</v>
      </c>
      <c r="U1135" s="33"/>
      <c r="V1135" s="33"/>
      <c r="W1135" s="33"/>
      <c r="X1135" s="33"/>
      <c r="Y1135" s="33"/>
      <c r="Z1135" s="33"/>
      <c r="AA1135" s="33"/>
      <c r="AB1135" s="33"/>
      <c r="AC1135" s="33"/>
      <c r="AD1135" s="33"/>
      <c r="AE1135" s="33"/>
      <c r="AR1135" s="159" t="s">
        <v>694</v>
      </c>
      <c r="AT1135" s="159" t="s">
        <v>215</v>
      </c>
      <c r="AU1135" s="159" t="s">
        <v>151</v>
      </c>
      <c r="AY1135" s="18" t="s">
        <v>143</v>
      </c>
      <c r="BE1135" s="160">
        <f t="shared" si="34"/>
        <v>0</v>
      </c>
      <c r="BF1135" s="160">
        <f t="shared" si="35"/>
        <v>0</v>
      </c>
      <c r="BG1135" s="160">
        <f t="shared" si="36"/>
        <v>0</v>
      </c>
      <c r="BH1135" s="160">
        <f t="shared" si="37"/>
        <v>0</v>
      </c>
      <c r="BI1135" s="160">
        <f t="shared" si="38"/>
        <v>0</v>
      </c>
      <c r="BJ1135" s="18" t="s">
        <v>151</v>
      </c>
      <c r="BK1135" s="160">
        <f t="shared" si="39"/>
        <v>0</v>
      </c>
      <c r="BL1135" s="18" t="s">
        <v>287</v>
      </c>
      <c r="BM1135" s="159" t="s">
        <v>1457</v>
      </c>
    </row>
    <row r="1136" spans="1:65" s="2" customFormat="1" ht="24.2" customHeight="1" x14ac:dyDescent="0.2">
      <c r="A1136" s="33"/>
      <c r="B1136" s="146"/>
      <c r="C1136" s="178" t="s">
        <v>1473</v>
      </c>
      <c r="D1136" s="178" t="s">
        <v>215</v>
      </c>
      <c r="E1136" s="179" t="s">
        <v>1414</v>
      </c>
      <c r="F1136" s="180" t="s">
        <v>1415</v>
      </c>
      <c r="G1136" s="181" t="s">
        <v>178</v>
      </c>
      <c r="H1136" s="182">
        <v>0</v>
      </c>
      <c r="I1136" s="183"/>
      <c r="J1136" s="184">
        <f t="shared" si="30"/>
        <v>0</v>
      </c>
      <c r="K1136" s="185"/>
      <c r="L1136" s="186"/>
      <c r="M1136" s="187" t="s">
        <v>1</v>
      </c>
      <c r="N1136" s="188" t="s">
        <v>41</v>
      </c>
      <c r="O1136" s="59"/>
      <c r="P1136" s="157">
        <f t="shared" si="31"/>
        <v>0</v>
      </c>
      <c r="Q1136" s="157">
        <v>0</v>
      </c>
      <c r="R1136" s="157">
        <f t="shared" si="32"/>
        <v>0</v>
      </c>
      <c r="S1136" s="157">
        <v>0</v>
      </c>
      <c r="T1136" s="158">
        <f t="shared" si="33"/>
        <v>0</v>
      </c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  <c r="AR1136" s="159" t="s">
        <v>694</v>
      </c>
      <c r="AT1136" s="159" t="s">
        <v>215</v>
      </c>
      <c r="AU1136" s="159" t="s">
        <v>151</v>
      </c>
      <c r="AY1136" s="18" t="s">
        <v>143</v>
      </c>
      <c r="BE1136" s="160">
        <f t="shared" si="34"/>
        <v>0</v>
      </c>
      <c r="BF1136" s="160">
        <f t="shared" si="35"/>
        <v>0</v>
      </c>
      <c r="BG1136" s="160">
        <f t="shared" si="36"/>
        <v>0</v>
      </c>
      <c r="BH1136" s="160">
        <f t="shared" si="37"/>
        <v>0</v>
      </c>
      <c r="BI1136" s="160">
        <f t="shared" si="38"/>
        <v>0</v>
      </c>
      <c r="BJ1136" s="18" t="s">
        <v>151</v>
      </c>
      <c r="BK1136" s="160">
        <f t="shared" si="39"/>
        <v>0</v>
      </c>
      <c r="BL1136" s="18" t="s">
        <v>287</v>
      </c>
      <c r="BM1136" s="159" t="s">
        <v>1461</v>
      </c>
    </row>
    <row r="1137" spans="1:65" s="2" customFormat="1" ht="24.2" customHeight="1" x14ac:dyDescent="0.2">
      <c r="A1137" s="33"/>
      <c r="B1137" s="146"/>
      <c r="C1137" s="178" t="s">
        <v>1477</v>
      </c>
      <c r="D1137" s="178" t="s">
        <v>215</v>
      </c>
      <c r="E1137" s="179" t="s">
        <v>1418</v>
      </c>
      <c r="F1137" s="180" t="s">
        <v>1415</v>
      </c>
      <c r="G1137" s="181" t="s">
        <v>178</v>
      </c>
      <c r="H1137" s="182">
        <v>0</v>
      </c>
      <c r="I1137" s="183"/>
      <c r="J1137" s="184">
        <f t="shared" si="30"/>
        <v>0</v>
      </c>
      <c r="K1137" s="185"/>
      <c r="L1137" s="186"/>
      <c r="M1137" s="187" t="s">
        <v>1</v>
      </c>
      <c r="N1137" s="188" t="s">
        <v>41</v>
      </c>
      <c r="O1137" s="59"/>
      <c r="P1137" s="157">
        <f t="shared" si="31"/>
        <v>0</v>
      </c>
      <c r="Q1137" s="157">
        <v>0</v>
      </c>
      <c r="R1137" s="157">
        <f t="shared" si="32"/>
        <v>0</v>
      </c>
      <c r="S1137" s="157">
        <v>0</v>
      </c>
      <c r="T1137" s="158">
        <f t="shared" si="33"/>
        <v>0</v>
      </c>
      <c r="U1137" s="33"/>
      <c r="V1137" s="33"/>
      <c r="W1137" s="33"/>
      <c r="X1137" s="33"/>
      <c r="Y1137" s="33"/>
      <c r="Z1137" s="33"/>
      <c r="AA1137" s="33"/>
      <c r="AB1137" s="33"/>
      <c r="AC1137" s="33"/>
      <c r="AD1137" s="33"/>
      <c r="AE1137" s="33"/>
      <c r="AR1137" s="159" t="s">
        <v>694</v>
      </c>
      <c r="AT1137" s="159" t="s">
        <v>215</v>
      </c>
      <c r="AU1137" s="159" t="s">
        <v>151</v>
      </c>
      <c r="AY1137" s="18" t="s">
        <v>143</v>
      </c>
      <c r="BE1137" s="160">
        <f t="shared" si="34"/>
        <v>0</v>
      </c>
      <c r="BF1137" s="160">
        <f t="shared" si="35"/>
        <v>0</v>
      </c>
      <c r="BG1137" s="160">
        <f t="shared" si="36"/>
        <v>0</v>
      </c>
      <c r="BH1137" s="160">
        <f t="shared" si="37"/>
        <v>0</v>
      </c>
      <c r="BI1137" s="160">
        <f t="shared" si="38"/>
        <v>0</v>
      </c>
      <c r="BJ1137" s="18" t="s">
        <v>151</v>
      </c>
      <c r="BK1137" s="160">
        <f t="shared" si="39"/>
        <v>0</v>
      </c>
      <c r="BL1137" s="18" t="s">
        <v>287</v>
      </c>
      <c r="BM1137" s="159" t="s">
        <v>1465</v>
      </c>
    </row>
    <row r="1138" spans="1:65" s="2" customFormat="1" ht="24.2" customHeight="1" x14ac:dyDescent="0.2">
      <c r="A1138" s="33"/>
      <c r="B1138" s="146"/>
      <c r="C1138" s="178" t="s">
        <v>1481</v>
      </c>
      <c r="D1138" s="178" t="s">
        <v>215</v>
      </c>
      <c r="E1138" s="179" t="s">
        <v>1420</v>
      </c>
      <c r="F1138" s="180" t="s">
        <v>1421</v>
      </c>
      <c r="G1138" s="181" t="s">
        <v>178</v>
      </c>
      <c r="H1138" s="182">
        <v>0</v>
      </c>
      <c r="I1138" s="183"/>
      <c r="J1138" s="184">
        <f t="shared" si="30"/>
        <v>0</v>
      </c>
      <c r="K1138" s="185"/>
      <c r="L1138" s="186"/>
      <c r="M1138" s="187" t="s">
        <v>1</v>
      </c>
      <c r="N1138" s="188" t="s">
        <v>41</v>
      </c>
      <c r="O1138" s="59"/>
      <c r="P1138" s="157">
        <f t="shared" si="31"/>
        <v>0</v>
      </c>
      <c r="Q1138" s="157">
        <v>0</v>
      </c>
      <c r="R1138" s="157">
        <f t="shared" si="32"/>
        <v>0</v>
      </c>
      <c r="S1138" s="157">
        <v>0</v>
      </c>
      <c r="T1138" s="158">
        <f t="shared" si="33"/>
        <v>0</v>
      </c>
      <c r="U1138" s="33"/>
      <c r="V1138" s="33"/>
      <c r="W1138" s="33"/>
      <c r="X1138" s="33"/>
      <c r="Y1138" s="33"/>
      <c r="Z1138" s="33"/>
      <c r="AA1138" s="33"/>
      <c r="AB1138" s="33"/>
      <c r="AC1138" s="33"/>
      <c r="AD1138" s="33"/>
      <c r="AE1138" s="33"/>
      <c r="AR1138" s="159" t="s">
        <v>694</v>
      </c>
      <c r="AT1138" s="159" t="s">
        <v>215</v>
      </c>
      <c r="AU1138" s="159" t="s">
        <v>151</v>
      </c>
      <c r="AY1138" s="18" t="s">
        <v>143</v>
      </c>
      <c r="BE1138" s="160">
        <f t="shared" si="34"/>
        <v>0</v>
      </c>
      <c r="BF1138" s="160">
        <f t="shared" si="35"/>
        <v>0</v>
      </c>
      <c r="BG1138" s="160">
        <f t="shared" si="36"/>
        <v>0</v>
      </c>
      <c r="BH1138" s="160">
        <f t="shared" si="37"/>
        <v>0</v>
      </c>
      <c r="BI1138" s="160">
        <f t="shared" si="38"/>
        <v>0</v>
      </c>
      <c r="BJ1138" s="18" t="s">
        <v>151</v>
      </c>
      <c r="BK1138" s="160">
        <f t="shared" si="39"/>
        <v>0</v>
      </c>
      <c r="BL1138" s="18" t="s">
        <v>287</v>
      </c>
      <c r="BM1138" s="159" t="s">
        <v>1469</v>
      </c>
    </row>
    <row r="1139" spans="1:65" s="2" customFormat="1" ht="24.2" customHeight="1" x14ac:dyDescent="0.2">
      <c r="A1139" s="33"/>
      <c r="B1139" s="146"/>
      <c r="C1139" s="178" t="s">
        <v>1485</v>
      </c>
      <c r="D1139" s="178" t="s">
        <v>215</v>
      </c>
      <c r="E1139" s="179" t="s">
        <v>1424</v>
      </c>
      <c r="F1139" s="180" t="s">
        <v>1421</v>
      </c>
      <c r="G1139" s="181" t="s">
        <v>178</v>
      </c>
      <c r="H1139" s="182">
        <v>0</v>
      </c>
      <c r="I1139" s="183"/>
      <c r="J1139" s="184">
        <f t="shared" si="30"/>
        <v>0</v>
      </c>
      <c r="K1139" s="185"/>
      <c r="L1139" s="186"/>
      <c r="M1139" s="187" t="s">
        <v>1</v>
      </c>
      <c r="N1139" s="188" t="s">
        <v>41</v>
      </c>
      <c r="O1139" s="59"/>
      <c r="P1139" s="157">
        <f t="shared" si="31"/>
        <v>0</v>
      </c>
      <c r="Q1139" s="157">
        <v>0</v>
      </c>
      <c r="R1139" s="157">
        <f t="shared" si="32"/>
        <v>0</v>
      </c>
      <c r="S1139" s="157">
        <v>0</v>
      </c>
      <c r="T1139" s="158">
        <f t="shared" si="33"/>
        <v>0</v>
      </c>
      <c r="U1139" s="33"/>
      <c r="V1139" s="33"/>
      <c r="W1139" s="33"/>
      <c r="X1139" s="33"/>
      <c r="Y1139" s="33"/>
      <c r="Z1139" s="33"/>
      <c r="AA1139" s="33"/>
      <c r="AB1139" s="33"/>
      <c r="AC1139" s="33"/>
      <c r="AD1139" s="33"/>
      <c r="AE1139" s="33"/>
      <c r="AR1139" s="159" t="s">
        <v>694</v>
      </c>
      <c r="AT1139" s="159" t="s">
        <v>215</v>
      </c>
      <c r="AU1139" s="159" t="s">
        <v>151</v>
      </c>
      <c r="AY1139" s="18" t="s">
        <v>143</v>
      </c>
      <c r="BE1139" s="160">
        <f t="shared" si="34"/>
        <v>0</v>
      </c>
      <c r="BF1139" s="160">
        <f t="shared" si="35"/>
        <v>0</v>
      </c>
      <c r="BG1139" s="160">
        <f t="shared" si="36"/>
        <v>0</v>
      </c>
      <c r="BH1139" s="160">
        <f t="shared" si="37"/>
        <v>0</v>
      </c>
      <c r="BI1139" s="160">
        <f t="shared" si="38"/>
        <v>0</v>
      </c>
      <c r="BJ1139" s="18" t="s">
        <v>151</v>
      </c>
      <c r="BK1139" s="160">
        <f t="shared" si="39"/>
        <v>0</v>
      </c>
      <c r="BL1139" s="18" t="s">
        <v>287</v>
      </c>
      <c r="BM1139" s="159" t="s">
        <v>1472</v>
      </c>
    </row>
    <row r="1140" spans="1:65" s="2" customFormat="1" ht="24.2" customHeight="1" x14ac:dyDescent="0.2">
      <c r="A1140" s="33"/>
      <c r="B1140" s="146"/>
      <c r="C1140" s="178" t="s">
        <v>1489</v>
      </c>
      <c r="D1140" s="178" t="s">
        <v>215</v>
      </c>
      <c r="E1140" s="179" t="s">
        <v>1427</v>
      </c>
      <c r="F1140" s="180" t="s">
        <v>1428</v>
      </c>
      <c r="G1140" s="181" t="s">
        <v>178</v>
      </c>
      <c r="H1140" s="182">
        <v>21</v>
      </c>
      <c r="I1140" s="183"/>
      <c r="J1140" s="184">
        <f t="shared" si="30"/>
        <v>0</v>
      </c>
      <c r="K1140" s="185"/>
      <c r="L1140" s="186"/>
      <c r="M1140" s="187" t="s">
        <v>1</v>
      </c>
      <c r="N1140" s="188" t="s">
        <v>41</v>
      </c>
      <c r="O1140" s="59"/>
      <c r="P1140" s="157">
        <f t="shared" si="31"/>
        <v>0</v>
      </c>
      <c r="Q1140" s="157">
        <v>0</v>
      </c>
      <c r="R1140" s="157">
        <f t="shared" si="32"/>
        <v>0</v>
      </c>
      <c r="S1140" s="157">
        <v>0</v>
      </c>
      <c r="T1140" s="158">
        <f t="shared" si="33"/>
        <v>0</v>
      </c>
      <c r="U1140" s="33"/>
      <c r="V1140" s="33"/>
      <c r="W1140" s="33"/>
      <c r="X1140" s="33"/>
      <c r="Y1140" s="33"/>
      <c r="Z1140" s="33"/>
      <c r="AA1140" s="33"/>
      <c r="AB1140" s="33"/>
      <c r="AC1140" s="33"/>
      <c r="AD1140" s="33"/>
      <c r="AE1140" s="33"/>
      <c r="AR1140" s="159" t="s">
        <v>694</v>
      </c>
      <c r="AT1140" s="159" t="s">
        <v>215</v>
      </c>
      <c r="AU1140" s="159" t="s">
        <v>151</v>
      </c>
      <c r="AY1140" s="18" t="s">
        <v>143</v>
      </c>
      <c r="BE1140" s="160">
        <f t="shared" si="34"/>
        <v>0</v>
      </c>
      <c r="BF1140" s="160">
        <f t="shared" si="35"/>
        <v>0</v>
      </c>
      <c r="BG1140" s="160">
        <f t="shared" si="36"/>
        <v>0</v>
      </c>
      <c r="BH1140" s="160">
        <f t="shared" si="37"/>
        <v>0</v>
      </c>
      <c r="BI1140" s="160">
        <f t="shared" si="38"/>
        <v>0</v>
      </c>
      <c r="BJ1140" s="18" t="s">
        <v>151</v>
      </c>
      <c r="BK1140" s="160">
        <f t="shared" si="39"/>
        <v>0</v>
      </c>
      <c r="BL1140" s="18" t="s">
        <v>287</v>
      </c>
      <c r="BM1140" s="159" t="s">
        <v>1476</v>
      </c>
    </row>
    <row r="1141" spans="1:65" s="2" customFormat="1" ht="24.2" customHeight="1" x14ac:dyDescent="0.2">
      <c r="A1141" s="33"/>
      <c r="B1141" s="146"/>
      <c r="C1141" s="178" t="s">
        <v>1493</v>
      </c>
      <c r="D1141" s="178" t="s">
        <v>215</v>
      </c>
      <c r="E1141" s="179" t="s">
        <v>1431</v>
      </c>
      <c r="F1141" s="180" t="s">
        <v>1432</v>
      </c>
      <c r="G1141" s="181" t="s">
        <v>314</v>
      </c>
      <c r="H1141" s="182">
        <v>790</v>
      </c>
      <c r="I1141" s="183"/>
      <c r="J1141" s="184">
        <f t="shared" si="30"/>
        <v>0</v>
      </c>
      <c r="K1141" s="185"/>
      <c r="L1141" s="186"/>
      <c r="M1141" s="187" t="s">
        <v>1</v>
      </c>
      <c r="N1141" s="188" t="s">
        <v>41</v>
      </c>
      <c r="O1141" s="59"/>
      <c r="P1141" s="157">
        <f t="shared" si="31"/>
        <v>0</v>
      </c>
      <c r="Q1141" s="157">
        <v>0</v>
      </c>
      <c r="R1141" s="157">
        <f t="shared" si="32"/>
        <v>0</v>
      </c>
      <c r="S1141" s="157">
        <v>0</v>
      </c>
      <c r="T1141" s="158">
        <f t="shared" si="33"/>
        <v>0</v>
      </c>
      <c r="U1141" s="33"/>
      <c r="V1141" s="33"/>
      <c r="W1141" s="33"/>
      <c r="X1141" s="33"/>
      <c r="Y1141" s="33"/>
      <c r="Z1141" s="33"/>
      <c r="AA1141" s="33"/>
      <c r="AB1141" s="33"/>
      <c r="AC1141" s="33"/>
      <c r="AD1141" s="33"/>
      <c r="AE1141" s="33"/>
      <c r="AR1141" s="159" t="s">
        <v>694</v>
      </c>
      <c r="AT1141" s="159" t="s">
        <v>215</v>
      </c>
      <c r="AU1141" s="159" t="s">
        <v>151</v>
      </c>
      <c r="AY1141" s="18" t="s">
        <v>143</v>
      </c>
      <c r="BE1141" s="160">
        <f t="shared" si="34"/>
        <v>0</v>
      </c>
      <c r="BF1141" s="160">
        <f t="shared" si="35"/>
        <v>0</v>
      </c>
      <c r="BG1141" s="160">
        <f t="shared" si="36"/>
        <v>0</v>
      </c>
      <c r="BH1141" s="160">
        <f t="shared" si="37"/>
        <v>0</v>
      </c>
      <c r="BI1141" s="160">
        <f t="shared" si="38"/>
        <v>0</v>
      </c>
      <c r="BJ1141" s="18" t="s">
        <v>151</v>
      </c>
      <c r="BK1141" s="160">
        <f t="shared" si="39"/>
        <v>0</v>
      </c>
      <c r="BL1141" s="18" t="s">
        <v>287</v>
      </c>
      <c r="BM1141" s="159" t="s">
        <v>1480</v>
      </c>
    </row>
    <row r="1142" spans="1:65" s="2" customFormat="1" ht="24.2" customHeight="1" x14ac:dyDescent="0.2">
      <c r="A1142" s="33"/>
      <c r="B1142" s="146"/>
      <c r="C1142" s="178" t="s">
        <v>1499</v>
      </c>
      <c r="D1142" s="178" t="s">
        <v>215</v>
      </c>
      <c r="E1142" s="179" t="s">
        <v>1434</v>
      </c>
      <c r="F1142" s="180" t="s">
        <v>1435</v>
      </c>
      <c r="G1142" s="181" t="s">
        <v>314</v>
      </c>
      <c r="H1142" s="182">
        <v>42</v>
      </c>
      <c r="I1142" s="183"/>
      <c r="J1142" s="184">
        <f t="shared" si="30"/>
        <v>0</v>
      </c>
      <c r="K1142" s="185"/>
      <c r="L1142" s="186"/>
      <c r="M1142" s="187" t="s">
        <v>1</v>
      </c>
      <c r="N1142" s="188" t="s">
        <v>41</v>
      </c>
      <c r="O1142" s="59"/>
      <c r="P1142" s="157">
        <f t="shared" si="31"/>
        <v>0</v>
      </c>
      <c r="Q1142" s="157">
        <v>0</v>
      </c>
      <c r="R1142" s="157">
        <f t="shared" si="32"/>
        <v>0</v>
      </c>
      <c r="S1142" s="157">
        <v>0</v>
      </c>
      <c r="T1142" s="158">
        <f t="shared" si="33"/>
        <v>0</v>
      </c>
      <c r="U1142" s="33"/>
      <c r="V1142" s="33"/>
      <c r="W1142" s="33"/>
      <c r="X1142" s="33"/>
      <c r="Y1142" s="33"/>
      <c r="Z1142" s="33"/>
      <c r="AA1142" s="33"/>
      <c r="AB1142" s="33"/>
      <c r="AC1142" s="33"/>
      <c r="AD1142" s="33"/>
      <c r="AE1142" s="33"/>
      <c r="AR1142" s="159" t="s">
        <v>694</v>
      </c>
      <c r="AT1142" s="159" t="s">
        <v>215</v>
      </c>
      <c r="AU1142" s="159" t="s">
        <v>151</v>
      </c>
      <c r="AY1142" s="18" t="s">
        <v>143</v>
      </c>
      <c r="BE1142" s="160">
        <f t="shared" si="34"/>
        <v>0</v>
      </c>
      <c r="BF1142" s="160">
        <f t="shared" si="35"/>
        <v>0</v>
      </c>
      <c r="BG1142" s="160">
        <f t="shared" si="36"/>
        <v>0</v>
      </c>
      <c r="BH1142" s="160">
        <f t="shared" si="37"/>
        <v>0</v>
      </c>
      <c r="BI1142" s="160">
        <f t="shared" si="38"/>
        <v>0</v>
      </c>
      <c r="BJ1142" s="18" t="s">
        <v>151</v>
      </c>
      <c r="BK1142" s="160">
        <f t="shared" si="39"/>
        <v>0</v>
      </c>
      <c r="BL1142" s="18" t="s">
        <v>287</v>
      </c>
      <c r="BM1142" s="159" t="s">
        <v>1484</v>
      </c>
    </row>
    <row r="1143" spans="1:65" s="2" customFormat="1" ht="24.2" customHeight="1" x14ac:dyDescent="0.2">
      <c r="A1143" s="33"/>
      <c r="B1143" s="146"/>
      <c r="C1143" s="178" t="s">
        <v>1503</v>
      </c>
      <c r="D1143" s="178" t="s">
        <v>215</v>
      </c>
      <c r="E1143" s="179" t="s">
        <v>1438</v>
      </c>
      <c r="F1143" s="180" t="s">
        <v>1439</v>
      </c>
      <c r="G1143" s="181" t="s">
        <v>314</v>
      </c>
      <c r="H1143" s="182">
        <v>745</v>
      </c>
      <c r="I1143" s="183"/>
      <c r="J1143" s="184">
        <f t="shared" si="30"/>
        <v>0</v>
      </c>
      <c r="K1143" s="185"/>
      <c r="L1143" s="186"/>
      <c r="M1143" s="187" t="s">
        <v>1</v>
      </c>
      <c r="N1143" s="188" t="s">
        <v>41</v>
      </c>
      <c r="O1143" s="59"/>
      <c r="P1143" s="157">
        <f t="shared" si="31"/>
        <v>0</v>
      </c>
      <c r="Q1143" s="157">
        <v>0</v>
      </c>
      <c r="R1143" s="157">
        <f t="shared" si="32"/>
        <v>0</v>
      </c>
      <c r="S1143" s="157">
        <v>0</v>
      </c>
      <c r="T1143" s="158">
        <f t="shared" si="33"/>
        <v>0</v>
      </c>
      <c r="U1143" s="33"/>
      <c r="V1143" s="33"/>
      <c r="W1143" s="33"/>
      <c r="X1143" s="33"/>
      <c r="Y1143" s="33"/>
      <c r="Z1143" s="33"/>
      <c r="AA1143" s="33"/>
      <c r="AB1143" s="33"/>
      <c r="AC1143" s="33"/>
      <c r="AD1143" s="33"/>
      <c r="AE1143" s="33"/>
      <c r="AR1143" s="159" t="s">
        <v>694</v>
      </c>
      <c r="AT1143" s="159" t="s">
        <v>215</v>
      </c>
      <c r="AU1143" s="159" t="s">
        <v>151</v>
      </c>
      <c r="AY1143" s="18" t="s">
        <v>143</v>
      </c>
      <c r="BE1143" s="160">
        <f t="shared" si="34"/>
        <v>0</v>
      </c>
      <c r="BF1143" s="160">
        <f t="shared" si="35"/>
        <v>0</v>
      </c>
      <c r="BG1143" s="160">
        <f t="shared" si="36"/>
        <v>0</v>
      </c>
      <c r="BH1143" s="160">
        <f t="shared" si="37"/>
        <v>0</v>
      </c>
      <c r="BI1143" s="160">
        <f t="shared" si="38"/>
        <v>0</v>
      </c>
      <c r="BJ1143" s="18" t="s">
        <v>151</v>
      </c>
      <c r="BK1143" s="160">
        <f t="shared" si="39"/>
        <v>0</v>
      </c>
      <c r="BL1143" s="18" t="s">
        <v>287</v>
      </c>
      <c r="BM1143" s="159" t="s">
        <v>1488</v>
      </c>
    </row>
    <row r="1144" spans="1:65" s="2" customFormat="1" ht="24.2" customHeight="1" x14ac:dyDescent="0.2">
      <c r="A1144" s="33"/>
      <c r="B1144" s="146"/>
      <c r="C1144" s="178" t="s">
        <v>1511</v>
      </c>
      <c r="D1144" s="178" t="s">
        <v>215</v>
      </c>
      <c r="E1144" s="179" t="s">
        <v>1441</v>
      </c>
      <c r="F1144" s="180" t="s">
        <v>1442</v>
      </c>
      <c r="G1144" s="181" t="s">
        <v>314</v>
      </c>
      <c r="H1144" s="182">
        <v>290</v>
      </c>
      <c r="I1144" s="183"/>
      <c r="J1144" s="184">
        <f t="shared" si="30"/>
        <v>0</v>
      </c>
      <c r="K1144" s="185"/>
      <c r="L1144" s="186"/>
      <c r="M1144" s="187" t="s">
        <v>1</v>
      </c>
      <c r="N1144" s="188" t="s">
        <v>41</v>
      </c>
      <c r="O1144" s="59"/>
      <c r="P1144" s="157">
        <f t="shared" si="31"/>
        <v>0</v>
      </c>
      <c r="Q1144" s="157">
        <v>0</v>
      </c>
      <c r="R1144" s="157">
        <f t="shared" si="32"/>
        <v>0</v>
      </c>
      <c r="S1144" s="157">
        <v>0</v>
      </c>
      <c r="T1144" s="158">
        <f t="shared" si="33"/>
        <v>0</v>
      </c>
      <c r="U1144" s="33"/>
      <c r="V1144" s="33"/>
      <c r="W1144" s="33"/>
      <c r="X1144" s="33"/>
      <c r="Y1144" s="33"/>
      <c r="Z1144" s="33"/>
      <c r="AA1144" s="33"/>
      <c r="AB1144" s="33"/>
      <c r="AC1144" s="33"/>
      <c r="AD1144" s="33"/>
      <c r="AE1144" s="33"/>
      <c r="AR1144" s="159" t="s">
        <v>694</v>
      </c>
      <c r="AT1144" s="159" t="s">
        <v>215</v>
      </c>
      <c r="AU1144" s="159" t="s">
        <v>151</v>
      </c>
      <c r="AY1144" s="18" t="s">
        <v>143</v>
      </c>
      <c r="BE1144" s="160">
        <f t="shared" si="34"/>
        <v>0</v>
      </c>
      <c r="BF1144" s="160">
        <f t="shared" si="35"/>
        <v>0</v>
      </c>
      <c r="BG1144" s="160">
        <f t="shared" si="36"/>
        <v>0</v>
      </c>
      <c r="BH1144" s="160">
        <f t="shared" si="37"/>
        <v>0</v>
      </c>
      <c r="BI1144" s="160">
        <f t="shared" si="38"/>
        <v>0</v>
      </c>
      <c r="BJ1144" s="18" t="s">
        <v>151</v>
      </c>
      <c r="BK1144" s="160">
        <f t="shared" si="39"/>
        <v>0</v>
      </c>
      <c r="BL1144" s="18" t="s">
        <v>287</v>
      </c>
      <c r="BM1144" s="159" t="s">
        <v>1492</v>
      </c>
    </row>
    <row r="1145" spans="1:65" s="2" customFormat="1" ht="24.2" customHeight="1" x14ac:dyDescent="0.2">
      <c r="A1145" s="33"/>
      <c r="B1145" s="146"/>
      <c r="C1145" s="178" t="s">
        <v>1922</v>
      </c>
      <c r="D1145" s="178" t="s">
        <v>215</v>
      </c>
      <c r="E1145" s="179" t="s">
        <v>1445</v>
      </c>
      <c r="F1145" s="180" t="s">
        <v>1446</v>
      </c>
      <c r="G1145" s="181" t="s">
        <v>314</v>
      </c>
      <c r="H1145" s="182">
        <v>290</v>
      </c>
      <c r="I1145" s="183"/>
      <c r="J1145" s="184">
        <f t="shared" si="30"/>
        <v>0</v>
      </c>
      <c r="K1145" s="185"/>
      <c r="L1145" s="186"/>
      <c r="M1145" s="187" t="s">
        <v>1</v>
      </c>
      <c r="N1145" s="188" t="s">
        <v>41</v>
      </c>
      <c r="O1145" s="59"/>
      <c r="P1145" s="157">
        <f t="shared" si="31"/>
        <v>0</v>
      </c>
      <c r="Q1145" s="157">
        <v>0</v>
      </c>
      <c r="R1145" s="157">
        <f t="shared" si="32"/>
        <v>0</v>
      </c>
      <c r="S1145" s="157">
        <v>0</v>
      </c>
      <c r="T1145" s="158">
        <f t="shared" si="33"/>
        <v>0</v>
      </c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  <c r="AR1145" s="159" t="s">
        <v>694</v>
      </c>
      <c r="AT1145" s="159" t="s">
        <v>215</v>
      </c>
      <c r="AU1145" s="159" t="s">
        <v>151</v>
      </c>
      <c r="AY1145" s="18" t="s">
        <v>143</v>
      </c>
      <c r="BE1145" s="160">
        <f t="shared" si="34"/>
        <v>0</v>
      </c>
      <c r="BF1145" s="160">
        <f t="shared" si="35"/>
        <v>0</v>
      </c>
      <c r="BG1145" s="160">
        <f t="shared" si="36"/>
        <v>0</v>
      </c>
      <c r="BH1145" s="160">
        <f t="shared" si="37"/>
        <v>0</v>
      </c>
      <c r="BI1145" s="160">
        <f t="shared" si="38"/>
        <v>0</v>
      </c>
      <c r="BJ1145" s="18" t="s">
        <v>151</v>
      </c>
      <c r="BK1145" s="160">
        <f t="shared" si="39"/>
        <v>0</v>
      </c>
      <c r="BL1145" s="18" t="s">
        <v>287</v>
      </c>
      <c r="BM1145" s="159" t="s">
        <v>1496</v>
      </c>
    </row>
    <row r="1146" spans="1:65" s="2" customFormat="1" ht="24.2" customHeight="1" x14ac:dyDescent="0.2">
      <c r="A1146" s="33"/>
      <c r="B1146" s="146"/>
      <c r="C1146" s="178" t="s">
        <v>1923</v>
      </c>
      <c r="D1146" s="178" t="s">
        <v>215</v>
      </c>
      <c r="E1146" s="179" t="s">
        <v>1448</v>
      </c>
      <c r="F1146" s="180" t="s">
        <v>1449</v>
      </c>
      <c r="G1146" s="181" t="s">
        <v>314</v>
      </c>
      <c r="H1146" s="182">
        <v>55</v>
      </c>
      <c r="I1146" s="183"/>
      <c r="J1146" s="184">
        <f t="shared" si="30"/>
        <v>0</v>
      </c>
      <c r="K1146" s="185"/>
      <c r="L1146" s="186"/>
      <c r="M1146" s="187" t="s">
        <v>1</v>
      </c>
      <c r="N1146" s="188" t="s">
        <v>41</v>
      </c>
      <c r="O1146" s="59"/>
      <c r="P1146" s="157">
        <f t="shared" si="31"/>
        <v>0</v>
      </c>
      <c r="Q1146" s="157">
        <v>0</v>
      </c>
      <c r="R1146" s="157">
        <f t="shared" si="32"/>
        <v>0</v>
      </c>
      <c r="S1146" s="157">
        <v>0</v>
      </c>
      <c r="T1146" s="158">
        <f t="shared" si="33"/>
        <v>0</v>
      </c>
      <c r="U1146" s="33"/>
      <c r="V1146" s="33"/>
      <c r="W1146" s="33"/>
      <c r="X1146" s="33"/>
      <c r="Y1146" s="33"/>
      <c r="Z1146" s="33"/>
      <c r="AA1146" s="33"/>
      <c r="AB1146" s="33"/>
      <c r="AC1146" s="33"/>
      <c r="AD1146" s="33"/>
      <c r="AE1146" s="33"/>
      <c r="AR1146" s="159" t="s">
        <v>694</v>
      </c>
      <c r="AT1146" s="159" t="s">
        <v>215</v>
      </c>
      <c r="AU1146" s="159" t="s">
        <v>151</v>
      </c>
      <c r="AY1146" s="18" t="s">
        <v>143</v>
      </c>
      <c r="BE1146" s="160">
        <f t="shared" si="34"/>
        <v>0</v>
      </c>
      <c r="BF1146" s="160">
        <f t="shared" si="35"/>
        <v>0</v>
      </c>
      <c r="BG1146" s="160">
        <f t="shared" si="36"/>
        <v>0</v>
      </c>
      <c r="BH1146" s="160">
        <f t="shared" si="37"/>
        <v>0</v>
      </c>
      <c r="BI1146" s="160">
        <f t="shared" si="38"/>
        <v>0</v>
      </c>
      <c r="BJ1146" s="18" t="s">
        <v>151</v>
      </c>
      <c r="BK1146" s="160">
        <f t="shared" si="39"/>
        <v>0</v>
      </c>
      <c r="BL1146" s="18" t="s">
        <v>287</v>
      </c>
      <c r="BM1146" s="159" t="s">
        <v>1502</v>
      </c>
    </row>
    <row r="1147" spans="1:65" s="2" customFormat="1" ht="24.2" customHeight="1" x14ac:dyDescent="0.2">
      <c r="A1147" s="33"/>
      <c r="B1147" s="146"/>
      <c r="C1147" s="178" t="s">
        <v>1924</v>
      </c>
      <c r="D1147" s="178" t="s">
        <v>215</v>
      </c>
      <c r="E1147" s="179" t="s">
        <v>1452</v>
      </c>
      <c r="F1147" s="180" t="s">
        <v>1453</v>
      </c>
      <c r="G1147" s="181" t="s">
        <v>314</v>
      </c>
      <c r="H1147" s="182">
        <v>55</v>
      </c>
      <c r="I1147" s="183"/>
      <c r="J1147" s="184">
        <f t="shared" si="30"/>
        <v>0</v>
      </c>
      <c r="K1147" s="185"/>
      <c r="L1147" s="186"/>
      <c r="M1147" s="187" t="s">
        <v>1</v>
      </c>
      <c r="N1147" s="188" t="s">
        <v>41</v>
      </c>
      <c r="O1147" s="59"/>
      <c r="P1147" s="157">
        <f t="shared" si="31"/>
        <v>0</v>
      </c>
      <c r="Q1147" s="157">
        <v>0</v>
      </c>
      <c r="R1147" s="157">
        <f t="shared" si="32"/>
        <v>0</v>
      </c>
      <c r="S1147" s="157">
        <v>0</v>
      </c>
      <c r="T1147" s="158">
        <f t="shared" si="33"/>
        <v>0</v>
      </c>
      <c r="U1147" s="33"/>
      <c r="V1147" s="33"/>
      <c r="W1147" s="33"/>
      <c r="X1147" s="33"/>
      <c r="Y1147" s="33"/>
      <c r="Z1147" s="33"/>
      <c r="AA1147" s="33"/>
      <c r="AB1147" s="33"/>
      <c r="AC1147" s="33"/>
      <c r="AD1147" s="33"/>
      <c r="AE1147" s="33"/>
      <c r="AR1147" s="159" t="s">
        <v>694</v>
      </c>
      <c r="AT1147" s="159" t="s">
        <v>215</v>
      </c>
      <c r="AU1147" s="159" t="s">
        <v>151</v>
      </c>
      <c r="AY1147" s="18" t="s">
        <v>143</v>
      </c>
      <c r="BE1147" s="160">
        <f t="shared" si="34"/>
        <v>0</v>
      </c>
      <c r="BF1147" s="160">
        <f t="shared" si="35"/>
        <v>0</v>
      </c>
      <c r="BG1147" s="160">
        <f t="shared" si="36"/>
        <v>0</v>
      </c>
      <c r="BH1147" s="160">
        <f t="shared" si="37"/>
        <v>0</v>
      </c>
      <c r="BI1147" s="160">
        <f t="shared" si="38"/>
        <v>0</v>
      </c>
      <c r="BJ1147" s="18" t="s">
        <v>151</v>
      </c>
      <c r="BK1147" s="160">
        <f t="shared" si="39"/>
        <v>0</v>
      </c>
      <c r="BL1147" s="18" t="s">
        <v>287</v>
      </c>
      <c r="BM1147" s="159" t="s">
        <v>1506</v>
      </c>
    </row>
    <row r="1148" spans="1:65" s="2" customFormat="1" ht="14.45" customHeight="1" x14ac:dyDescent="0.2">
      <c r="A1148" s="33"/>
      <c r="B1148" s="146"/>
      <c r="C1148" s="178" t="s">
        <v>1925</v>
      </c>
      <c r="D1148" s="178" t="s">
        <v>215</v>
      </c>
      <c r="E1148" s="179" t="s">
        <v>1455</v>
      </c>
      <c r="F1148" s="180" t="s">
        <v>1456</v>
      </c>
      <c r="G1148" s="181" t="s">
        <v>314</v>
      </c>
      <c r="H1148" s="182">
        <v>240</v>
      </c>
      <c r="I1148" s="183"/>
      <c r="J1148" s="184">
        <f t="shared" si="30"/>
        <v>0</v>
      </c>
      <c r="K1148" s="185"/>
      <c r="L1148" s="186"/>
      <c r="M1148" s="187" t="s">
        <v>1</v>
      </c>
      <c r="N1148" s="188" t="s">
        <v>41</v>
      </c>
      <c r="O1148" s="59"/>
      <c r="P1148" s="157">
        <f t="shared" si="31"/>
        <v>0</v>
      </c>
      <c r="Q1148" s="157">
        <v>0</v>
      </c>
      <c r="R1148" s="157">
        <f t="shared" si="32"/>
        <v>0</v>
      </c>
      <c r="S1148" s="157">
        <v>0</v>
      </c>
      <c r="T1148" s="158">
        <f t="shared" si="33"/>
        <v>0</v>
      </c>
      <c r="U1148" s="33"/>
      <c r="V1148" s="33"/>
      <c r="W1148" s="33"/>
      <c r="X1148" s="33"/>
      <c r="Y1148" s="33"/>
      <c r="Z1148" s="33"/>
      <c r="AA1148" s="33"/>
      <c r="AB1148" s="33"/>
      <c r="AC1148" s="33"/>
      <c r="AD1148" s="33"/>
      <c r="AE1148" s="33"/>
      <c r="AR1148" s="159" t="s">
        <v>694</v>
      </c>
      <c r="AT1148" s="159" t="s">
        <v>215</v>
      </c>
      <c r="AU1148" s="159" t="s">
        <v>151</v>
      </c>
      <c r="AY1148" s="18" t="s">
        <v>143</v>
      </c>
      <c r="BE1148" s="160">
        <f t="shared" si="34"/>
        <v>0</v>
      </c>
      <c r="BF1148" s="160">
        <f t="shared" si="35"/>
        <v>0</v>
      </c>
      <c r="BG1148" s="160">
        <f t="shared" si="36"/>
        <v>0</v>
      </c>
      <c r="BH1148" s="160">
        <f t="shared" si="37"/>
        <v>0</v>
      </c>
      <c r="BI1148" s="160">
        <f t="shared" si="38"/>
        <v>0</v>
      </c>
      <c r="BJ1148" s="18" t="s">
        <v>151</v>
      </c>
      <c r="BK1148" s="160">
        <f t="shared" si="39"/>
        <v>0</v>
      </c>
      <c r="BL1148" s="18" t="s">
        <v>287</v>
      </c>
      <c r="BM1148" s="159" t="s">
        <v>1514</v>
      </c>
    </row>
    <row r="1149" spans="1:65" s="2" customFormat="1" ht="14.45" customHeight="1" x14ac:dyDescent="0.2">
      <c r="A1149" s="33"/>
      <c r="B1149" s="146"/>
      <c r="C1149" s="178" t="s">
        <v>1926</v>
      </c>
      <c r="D1149" s="178" t="s">
        <v>215</v>
      </c>
      <c r="E1149" s="179" t="s">
        <v>1459</v>
      </c>
      <c r="F1149" s="180" t="s">
        <v>1460</v>
      </c>
      <c r="G1149" s="181" t="s">
        <v>314</v>
      </c>
      <c r="H1149" s="182">
        <v>240</v>
      </c>
      <c r="I1149" s="183"/>
      <c r="J1149" s="184">
        <f t="shared" si="30"/>
        <v>0</v>
      </c>
      <c r="K1149" s="185"/>
      <c r="L1149" s="186"/>
      <c r="M1149" s="187" t="s">
        <v>1</v>
      </c>
      <c r="N1149" s="188" t="s">
        <v>41</v>
      </c>
      <c r="O1149" s="59"/>
      <c r="P1149" s="157">
        <f t="shared" si="31"/>
        <v>0</v>
      </c>
      <c r="Q1149" s="157">
        <v>0</v>
      </c>
      <c r="R1149" s="157">
        <f t="shared" si="32"/>
        <v>0</v>
      </c>
      <c r="S1149" s="157">
        <v>0</v>
      </c>
      <c r="T1149" s="158">
        <f t="shared" si="33"/>
        <v>0</v>
      </c>
      <c r="U1149" s="33"/>
      <c r="V1149" s="33"/>
      <c r="W1149" s="33"/>
      <c r="X1149" s="33"/>
      <c r="Y1149" s="33"/>
      <c r="Z1149" s="33"/>
      <c r="AA1149" s="33"/>
      <c r="AB1149" s="33"/>
      <c r="AC1149" s="33"/>
      <c r="AD1149" s="33"/>
      <c r="AE1149" s="33"/>
      <c r="AR1149" s="159" t="s">
        <v>694</v>
      </c>
      <c r="AT1149" s="159" t="s">
        <v>215</v>
      </c>
      <c r="AU1149" s="159" t="s">
        <v>151</v>
      </c>
      <c r="AY1149" s="18" t="s">
        <v>143</v>
      </c>
      <c r="BE1149" s="160">
        <f t="shared" si="34"/>
        <v>0</v>
      </c>
      <c r="BF1149" s="160">
        <f t="shared" si="35"/>
        <v>0</v>
      </c>
      <c r="BG1149" s="160">
        <f t="shared" si="36"/>
        <v>0</v>
      </c>
      <c r="BH1149" s="160">
        <f t="shared" si="37"/>
        <v>0</v>
      </c>
      <c r="BI1149" s="160">
        <f t="shared" si="38"/>
        <v>0</v>
      </c>
      <c r="BJ1149" s="18" t="s">
        <v>151</v>
      </c>
      <c r="BK1149" s="160">
        <f t="shared" si="39"/>
        <v>0</v>
      </c>
      <c r="BL1149" s="18" t="s">
        <v>287</v>
      </c>
      <c r="BM1149" s="159" t="s">
        <v>1927</v>
      </c>
    </row>
    <row r="1150" spans="1:65" s="2" customFormat="1" ht="14.45" customHeight="1" x14ac:dyDescent="0.2">
      <c r="A1150" s="33"/>
      <c r="B1150" s="146"/>
      <c r="C1150" s="178" t="s">
        <v>1928</v>
      </c>
      <c r="D1150" s="178" t="s">
        <v>215</v>
      </c>
      <c r="E1150" s="179" t="s">
        <v>1463</v>
      </c>
      <c r="F1150" s="180" t="s">
        <v>1464</v>
      </c>
      <c r="G1150" s="181" t="s">
        <v>178</v>
      </c>
      <c r="H1150" s="182">
        <v>5</v>
      </c>
      <c r="I1150" s="183"/>
      <c r="J1150" s="184">
        <f t="shared" si="30"/>
        <v>0</v>
      </c>
      <c r="K1150" s="185"/>
      <c r="L1150" s="186"/>
      <c r="M1150" s="187" t="s">
        <v>1</v>
      </c>
      <c r="N1150" s="188" t="s">
        <v>41</v>
      </c>
      <c r="O1150" s="59"/>
      <c r="P1150" s="157">
        <f t="shared" si="31"/>
        <v>0</v>
      </c>
      <c r="Q1150" s="157">
        <v>0</v>
      </c>
      <c r="R1150" s="157">
        <f t="shared" si="32"/>
        <v>0</v>
      </c>
      <c r="S1150" s="157">
        <v>0</v>
      </c>
      <c r="T1150" s="158">
        <f t="shared" si="33"/>
        <v>0</v>
      </c>
      <c r="U1150" s="33"/>
      <c r="V1150" s="33"/>
      <c r="W1150" s="33"/>
      <c r="X1150" s="33"/>
      <c r="Y1150" s="33"/>
      <c r="Z1150" s="33"/>
      <c r="AA1150" s="33"/>
      <c r="AB1150" s="33"/>
      <c r="AC1150" s="33"/>
      <c r="AD1150" s="33"/>
      <c r="AE1150" s="33"/>
      <c r="AR1150" s="159" t="s">
        <v>694</v>
      </c>
      <c r="AT1150" s="159" t="s">
        <v>215</v>
      </c>
      <c r="AU1150" s="159" t="s">
        <v>151</v>
      </c>
      <c r="AY1150" s="18" t="s">
        <v>143</v>
      </c>
      <c r="BE1150" s="160">
        <f t="shared" si="34"/>
        <v>0</v>
      </c>
      <c r="BF1150" s="160">
        <f t="shared" si="35"/>
        <v>0</v>
      </c>
      <c r="BG1150" s="160">
        <f t="shared" si="36"/>
        <v>0</v>
      </c>
      <c r="BH1150" s="160">
        <f t="shared" si="37"/>
        <v>0</v>
      </c>
      <c r="BI1150" s="160">
        <f t="shared" si="38"/>
        <v>0</v>
      </c>
      <c r="BJ1150" s="18" t="s">
        <v>151</v>
      </c>
      <c r="BK1150" s="160">
        <f t="shared" si="39"/>
        <v>0</v>
      </c>
      <c r="BL1150" s="18" t="s">
        <v>287</v>
      </c>
      <c r="BM1150" s="159" t="s">
        <v>1929</v>
      </c>
    </row>
    <row r="1151" spans="1:65" s="2" customFormat="1" ht="24.2" customHeight="1" x14ac:dyDescent="0.2">
      <c r="A1151" s="33"/>
      <c r="B1151" s="146"/>
      <c r="C1151" s="178" t="s">
        <v>1930</v>
      </c>
      <c r="D1151" s="178" t="s">
        <v>215</v>
      </c>
      <c r="E1151" s="179" t="s">
        <v>1467</v>
      </c>
      <c r="F1151" s="180" t="s">
        <v>1468</v>
      </c>
      <c r="G1151" s="181" t="s">
        <v>178</v>
      </c>
      <c r="H1151" s="182">
        <v>4</v>
      </c>
      <c r="I1151" s="183"/>
      <c r="J1151" s="184">
        <f t="shared" si="30"/>
        <v>0</v>
      </c>
      <c r="K1151" s="185"/>
      <c r="L1151" s="186"/>
      <c r="M1151" s="187" t="s">
        <v>1</v>
      </c>
      <c r="N1151" s="188" t="s">
        <v>41</v>
      </c>
      <c r="O1151" s="59"/>
      <c r="P1151" s="157">
        <f t="shared" si="31"/>
        <v>0</v>
      </c>
      <c r="Q1151" s="157">
        <v>0</v>
      </c>
      <c r="R1151" s="157">
        <f t="shared" si="32"/>
        <v>0</v>
      </c>
      <c r="S1151" s="157">
        <v>0</v>
      </c>
      <c r="T1151" s="158">
        <f t="shared" si="33"/>
        <v>0</v>
      </c>
      <c r="U1151" s="33"/>
      <c r="V1151" s="33"/>
      <c r="W1151" s="33"/>
      <c r="X1151" s="33"/>
      <c r="Y1151" s="33"/>
      <c r="Z1151" s="33"/>
      <c r="AA1151" s="33"/>
      <c r="AB1151" s="33"/>
      <c r="AC1151" s="33"/>
      <c r="AD1151" s="33"/>
      <c r="AE1151" s="33"/>
      <c r="AR1151" s="159" t="s">
        <v>694</v>
      </c>
      <c r="AT1151" s="159" t="s">
        <v>215</v>
      </c>
      <c r="AU1151" s="159" t="s">
        <v>151</v>
      </c>
      <c r="AY1151" s="18" t="s">
        <v>143</v>
      </c>
      <c r="BE1151" s="160">
        <f t="shared" si="34"/>
        <v>0</v>
      </c>
      <c r="BF1151" s="160">
        <f t="shared" si="35"/>
        <v>0</v>
      </c>
      <c r="BG1151" s="160">
        <f t="shared" si="36"/>
        <v>0</v>
      </c>
      <c r="BH1151" s="160">
        <f t="shared" si="37"/>
        <v>0</v>
      </c>
      <c r="BI1151" s="160">
        <f t="shared" si="38"/>
        <v>0</v>
      </c>
      <c r="BJ1151" s="18" t="s">
        <v>151</v>
      </c>
      <c r="BK1151" s="160">
        <f t="shared" si="39"/>
        <v>0</v>
      </c>
      <c r="BL1151" s="18" t="s">
        <v>287</v>
      </c>
      <c r="BM1151" s="159" t="s">
        <v>1931</v>
      </c>
    </row>
    <row r="1152" spans="1:65" s="2" customFormat="1" ht="24.2" customHeight="1" x14ac:dyDescent="0.2">
      <c r="A1152" s="33"/>
      <c r="B1152" s="146"/>
      <c r="C1152" s="178" t="s">
        <v>1932</v>
      </c>
      <c r="D1152" s="178" t="s">
        <v>215</v>
      </c>
      <c r="E1152" s="179" t="s">
        <v>1470</v>
      </c>
      <c r="F1152" s="180" t="s">
        <v>1471</v>
      </c>
      <c r="G1152" s="181" t="s">
        <v>178</v>
      </c>
      <c r="H1152" s="182">
        <v>4</v>
      </c>
      <c r="I1152" s="183"/>
      <c r="J1152" s="184">
        <f t="shared" si="30"/>
        <v>0</v>
      </c>
      <c r="K1152" s="185"/>
      <c r="L1152" s="186"/>
      <c r="M1152" s="187" t="s">
        <v>1</v>
      </c>
      <c r="N1152" s="188" t="s">
        <v>41</v>
      </c>
      <c r="O1152" s="59"/>
      <c r="P1152" s="157">
        <f t="shared" si="31"/>
        <v>0</v>
      </c>
      <c r="Q1152" s="157">
        <v>0</v>
      </c>
      <c r="R1152" s="157">
        <f t="shared" si="32"/>
        <v>0</v>
      </c>
      <c r="S1152" s="157">
        <v>0</v>
      </c>
      <c r="T1152" s="158">
        <f t="shared" si="33"/>
        <v>0</v>
      </c>
      <c r="U1152" s="33"/>
      <c r="V1152" s="33"/>
      <c r="W1152" s="33"/>
      <c r="X1152" s="33"/>
      <c r="Y1152" s="33"/>
      <c r="Z1152" s="33"/>
      <c r="AA1152" s="33"/>
      <c r="AB1152" s="33"/>
      <c r="AC1152" s="33"/>
      <c r="AD1152" s="33"/>
      <c r="AE1152" s="33"/>
      <c r="AR1152" s="159" t="s">
        <v>694</v>
      </c>
      <c r="AT1152" s="159" t="s">
        <v>215</v>
      </c>
      <c r="AU1152" s="159" t="s">
        <v>151</v>
      </c>
      <c r="AY1152" s="18" t="s">
        <v>143</v>
      </c>
      <c r="BE1152" s="160">
        <f t="shared" si="34"/>
        <v>0</v>
      </c>
      <c r="BF1152" s="160">
        <f t="shared" si="35"/>
        <v>0</v>
      </c>
      <c r="BG1152" s="160">
        <f t="shared" si="36"/>
        <v>0</v>
      </c>
      <c r="BH1152" s="160">
        <f t="shared" si="37"/>
        <v>0</v>
      </c>
      <c r="BI1152" s="160">
        <f t="shared" si="38"/>
        <v>0</v>
      </c>
      <c r="BJ1152" s="18" t="s">
        <v>151</v>
      </c>
      <c r="BK1152" s="160">
        <f t="shared" si="39"/>
        <v>0</v>
      </c>
      <c r="BL1152" s="18" t="s">
        <v>287</v>
      </c>
      <c r="BM1152" s="159" t="s">
        <v>1933</v>
      </c>
    </row>
    <row r="1153" spans="1:65" s="2" customFormat="1" ht="24.2" customHeight="1" x14ac:dyDescent="0.2">
      <c r="A1153" s="33"/>
      <c r="B1153" s="146"/>
      <c r="C1153" s="178" t="s">
        <v>858</v>
      </c>
      <c r="D1153" s="178" t="s">
        <v>215</v>
      </c>
      <c r="E1153" s="179" t="s">
        <v>1474</v>
      </c>
      <c r="F1153" s="180" t="s">
        <v>1475</v>
      </c>
      <c r="G1153" s="181" t="s">
        <v>178</v>
      </c>
      <c r="H1153" s="182">
        <v>4</v>
      </c>
      <c r="I1153" s="183"/>
      <c r="J1153" s="184">
        <f t="shared" si="30"/>
        <v>0</v>
      </c>
      <c r="K1153" s="185"/>
      <c r="L1153" s="186"/>
      <c r="M1153" s="187" t="s">
        <v>1</v>
      </c>
      <c r="N1153" s="188" t="s">
        <v>41</v>
      </c>
      <c r="O1153" s="59"/>
      <c r="P1153" s="157">
        <f t="shared" si="31"/>
        <v>0</v>
      </c>
      <c r="Q1153" s="157">
        <v>0</v>
      </c>
      <c r="R1153" s="157">
        <f t="shared" si="32"/>
        <v>0</v>
      </c>
      <c r="S1153" s="157">
        <v>0</v>
      </c>
      <c r="T1153" s="158">
        <f t="shared" si="33"/>
        <v>0</v>
      </c>
      <c r="U1153" s="33"/>
      <c r="V1153" s="33"/>
      <c r="W1153" s="33"/>
      <c r="X1153" s="33"/>
      <c r="Y1153" s="33"/>
      <c r="Z1153" s="33"/>
      <c r="AA1153" s="33"/>
      <c r="AB1153" s="33"/>
      <c r="AC1153" s="33"/>
      <c r="AD1153" s="33"/>
      <c r="AE1153" s="33"/>
      <c r="AR1153" s="159" t="s">
        <v>694</v>
      </c>
      <c r="AT1153" s="159" t="s">
        <v>215</v>
      </c>
      <c r="AU1153" s="159" t="s">
        <v>151</v>
      </c>
      <c r="AY1153" s="18" t="s">
        <v>143</v>
      </c>
      <c r="BE1153" s="160">
        <f t="shared" si="34"/>
        <v>0</v>
      </c>
      <c r="BF1153" s="160">
        <f t="shared" si="35"/>
        <v>0</v>
      </c>
      <c r="BG1153" s="160">
        <f t="shared" si="36"/>
        <v>0</v>
      </c>
      <c r="BH1153" s="160">
        <f t="shared" si="37"/>
        <v>0</v>
      </c>
      <c r="BI1153" s="160">
        <f t="shared" si="38"/>
        <v>0</v>
      </c>
      <c r="BJ1153" s="18" t="s">
        <v>151</v>
      </c>
      <c r="BK1153" s="160">
        <f t="shared" si="39"/>
        <v>0</v>
      </c>
      <c r="BL1153" s="18" t="s">
        <v>287</v>
      </c>
      <c r="BM1153" s="159" t="s">
        <v>1934</v>
      </c>
    </row>
    <row r="1154" spans="1:65" s="2" customFormat="1" ht="24.2" customHeight="1" x14ac:dyDescent="0.2">
      <c r="A1154" s="33"/>
      <c r="B1154" s="146"/>
      <c r="C1154" s="178" t="s">
        <v>1935</v>
      </c>
      <c r="D1154" s="178" t="s">
        <v>215</v>
      </c>
      <c r="E1154" s="179" t="s">
        <v>1478</v>
      </c>
      <c r="F1154" s="180" t="s">
        <v>1479</v>
      </c>
      <c r="G1154" s="181" t="s">
        <v>342</v>
      </c>
      <c r="H1154" s="182">
        <v>85</v>
      </c>
      <c r="I1154" s="183"/>
      <c r="J1154" s="184">
        <f t="shared" si="30"/>
        <v>0</v>
      </c>
      <c r="K1154" s="185"/>
      <c r="L1154" s="186"/>
      <c r="M1154" s="187" t="s">
        <v>1</v>
      </c>
      <c r="N1154" s="188" t="s">
        <v>41</v>
      </c>
      <c r="O1154" s="59"/>
      <c r="P1154" s="157">
        <f t="shared" si="31"/>
        <v>0</v>
      </c>
      <c r="Q1154" s="157">
        <v>0</v>
      </c>
      <c r="R1154" s="157">
        <f t="shared" si="32"/>
        <v>0</v>
      </c>
      <c r="S1154" s="157">
        <v>0</v>
      </c>
      <c r="T1154" s="158">
        <f t="shared" si="33"/>
        <v>0</v>
      </c>
      <c r="U1154" s="33"/>
      <c r="V1154" s="33"/>
      <c r="W1154" s="33"/>
      <c r="X1154" s="33"/>
      <c r="Y1154" s="33"/>
      <c r="Z1154" s="33"/>
      <c r="AA1154" s="33"/>
      <c r="AB1154" s="33"/>
      <c r="AC1154" s="33"/>
      <c r="AD1154" s="33"/>
      <c r="AE1154" s="33"/>
      <c r="AR1154" s="159" t="s">
        <v>694</v>
      </c>
      <c r="AT1154" s="159" t="s">
        <v>215</v>
      </c>
      <c r="AU1154" s="159" t="s">
        <v>151</v>
      </c>
      <c r="AY1154" s="18" t="s">
        <v>143</v>
      </c>
      <c r="BE1154" s="160">
        <f t="shared" si="34"/>
        <v>0</v>
      </c>
      <c r="BF1154" s="160">
        <f t="shared" si="35"/>
        <v>0</v>
      </c>
      <c r="BG1154" s="160">
        <f t="shared" si="36"/>
        <v>0</v>
      </c>
      <c r="BH1154" s="160">
        <f t="shared" si="37"/>
        <v>0</v>
      </c>
      <c r="BI1154" s="160">
        <f t="shared" si="38"/>
        <v>0</v>
      </c>
      <c r="BJ1154" s="18" t="s">
        <v>151</v>
      </c>
      <c r="BK1154" s="160">
        <f t="shared" si="39"/>
        <v>0</v>
      </c>
      <c r="BL1154" s="18" t="s">
        <v>287</v>
      </c>
      <c r="BM1154" s="159" t="s">
        <v>1936</v>
      </c>
    </row>
    <row r="1155" spans="1:65" s="2" customFormat="1" ht="14.45" customHeight="1" x14ac:dyDescent="0.2">
      <c r="A1155" s="33"/>
      <c r="B1155" s="146"/>
      <c r="C1155" s="178" t="s">
        <v>1937</v>
      </c>
      <c r="D1155" s="178" t="s">
        <v>215</v>
      </c>
      <c r="E1155" s="179" t="s">
        <v>1938</v>
      </c>
      <c r="F1155" s="180" t="s">
        <v>1483</v>
      </c>
      <c r="G1155" s="181" t="s">
        <v>342</v>
      </c>
      <c r="H1155" s="182">
        <v>1</v>
      </c>
      <c r="I1155" s="183"/>
      <c r="J1155" s="184">
        <f t="shared" si="30"/>
        <v>0</v>
      </c>
      <c r="K1155" s="185"/>
      <c r="L1155" s="186"/>
      <c r="M1155" s="187" t="s">
        <v>1</v>
      </c>
      <c r="N1155" s="188" t="s">
        <v>41</v>
      </c>
      <c r="O1155" s="59"/>
      <c r="P1155" s="157">
        <f t="shared" si="31"/>
        <v>0</v>
      </c>
      <c r="Q1155" s="157">
        <v>0</v>
      </c>
      <c r="R1155" s="157">
        <f t="shared" si="32"/>
        <v>0</v>
      </c>
      <c r="S1155" s="157">
        <v>0</v>
      </c>
      <c r="T1155" s="158">
        <f t="shared" si="33"/>
        <v>0</v>
      </c>
      <c r="U1155" s="33"/>
      <c r="V1155" s="33"/>
      <c r="W1155" s="33"/>
      <c r="X1155" s="33"/>
      <c r="Y1155" s="33"/>
      <c r="Z1155" s="33"/>
      <c r="AA1155" s="33"/>
      <c r="AB1155" s="33"/>
      <c r="AC1155" s="33"/>
      <c r="AD1155" s="33"/>
      <c r="AE1155" s="33"/>
      <c r="AR1155" s="159" t="s">
        <v>694</v>
      </c>
      <c r="AT1155" s="159" t="s">
        <v>215</v>
      </c>
      <c r="AU1155" s="159" t="s">
        <v>151</v>
      </c>
      <c r="AY1155" s="18" t="s">
        <v>143</v>
      </c>
      <c r="BE1155" s="160">
        <f t="shared" si="34"/>
        <v>0</v>
      </c>
      <c r="BF1155" s="160">
        <f t="shared" si="35"/>
        <v>0</v>
      </c>
      <c r="BG1155" s="160">
        <f t="shared" si="36"/>
        <v>0</v>
      </c>
      <c r="BH1155" s="160">
        <f t="shared" si="37"/>
        <v>0</v>
      </c>
      <c r="BI1155" s="160">
        <f t="shared" si="38"/>
        <v>0</v>
      </c>
      <c r="BJ1155" s="18" t="s">
        <v>151</v>
      </c>
      <c r="BK1155" s="160">
        <f t="shared" si="39"/>
        <v>0</v>
      </c>
      <c r="BL1155" s="18" t="s">
        <v>287</v>
      </c>
      <c r="BM1155" s="159" t="s">
        <v>1939</v>
      </c>
    </row>
    <row r="1156" spans="1:65" s="2" customFormat="1" ht="14.45" customHeight="1" x14ac:dyDescent="0.2">
      <c r="A1156" s="33"/>
      <c r="B1156" s="146"/>
      <c r="C1156" s="178" t="s">
        <v>1940</v>
      </c>
      <c r="D1156" s="178" t="s">
        <v>215</v>
      </c>
      <c r="E1156" s="179" t="s">
        <v>1941</v>
      </c>
      <c r="F1156" s="180" t="s">
        <v>1487</v>
      </c>
      <c r="G1156" s="181" t="s">
        <v>342</v>
      </c>
      <c r="H1156" s="182">
        <v>1</v>
      </c>
      <c r="I1156" s="183"/>
      <c r="J1156" s="184">
        <f t="shared" si="30"/>
        <v>0</v>
      </c>
      <c r="K1156" s="185"/>
      <c r="L1156" s="186"/>
      <c r="M1156" s="187" t="s">
        <v>1</v>
      </c>
      <c r="N1156" s="188" t="s">
        <v>41</v>
      </c>
      <c r="O1156" s="59"/>
      <c r="P1156" s="157">
        <f t="shared" si="31"/>
        <v>0</v>
      </c>
      <c r="Q1156" s="157">
        <v>0</v>
      </c>
      <c r="R1156" s="157">
        <f t="shared" si="32"/>
        <v>0</v>
      </c>
      <c r="S1156" s="157">
        <v>0</v>
      </c>
      <c r="T1156" s="158">
        <f t="shared" si="33"/>
        <v>0</v>
      </c>
      <c r="U1156" s="33"/>
      <c r="V1156" s="33"/>
      <c r="W1156" s="33"/>
      <c r="X1156" s="33"/>
      <c r="Y1156" s="33"/>
      <c r="Z1156" s="33"/>
      <c r="AA1156" s="33"/>
      <c r="AB1156" s="33"/>
      <c r="AC1156" s="33"/>
      <c r="AD1156" s="33"/>
      <c r="AE1156" s="33"/>
      <c r="AR1156" s="159" t="s">
        <v>694</v>
      </c>
      <c r="AT1156" s="159" t="s">
        <v>215</v>
      </c>
      <c r="AU1156" s="159" t="s">
        <v>151</v>
      </c>
      <c r="AY1156" s="18" t="s">
        <v>143</v>
      </c>
      <c r="BE1156" s="160">
        <f t="shared" si="34"/>
        <v>0</v>
      </c>
      <c r="BF1156" s="160">
        <f t="shared" si="35"/>
        <v>0</v>
      </c>
      <c r="BG1156" s="160">
        <f t="shared" si="36"/>
        <v>0</v>
      </c>
      <c r="BH1156" s="160">
        <f t="shared" si="37"/>
        <v>0</v>
      </c>
      <c r="BI1156" s="160">
        <f t="shared" si="38"/>
        <v>0</v>
      </c>
      <c r="BJ1156" s="18" t="s">
        <v>151</v>
      </c>
      <c r="BK1156" s="160">
        <f t="shared" si="39"/>
        <v>0</v>
      </c>
      <c r="BL1156" s="18" t="s">
        <v>287</v>
      </c>
      <c r="BM1156" s="159" t="s">
        <v>1942</v>
      </c>
    </row>
    <row r="1157" spans="1:65" s="2" customFormat="1" ht="14.45" customHeight="1" x14ac:dyDescent="0.2">
      <c r="A1157" s="33"/>
      <c r="B1157" s="146"/>
      <c r="C1157" s="178" t="s">
        <v>1943</v>
      </c>
      <c r="D1157" s="178" t="s">
        <v>215</v>
      </c>
      <c r="E1157" s="179" t="s">
        <v>1944</v>
      </c>
      <c r="F1157" s="180" t="s">
        <v>1491</v>
      </c>
      <c r="G1157" s="181" t="s">
        <v>454</v>
      </c>
      <c r="H1157" s="207"/>
      <c r="I1157" s="183"/>
      <c r="J1157" s="184">
        <f t="shared" si="30"/>
        <v>0</v>
      </c>
      <c r="K1157" s="185"/>
      <c r="L1157" s="186"/>
      <c r="M1157" s="187" t="s">
        <v>1</v>
      </c>
      <c r="N1157" s="188" t="s">
        <v>41</v>
      </c>
      <c r="O1157" s="59"/>
      <c r="P1157" s="157">
        <f t="shared" si="31"/>
        <v>0</v>
      </c>
      <c r="Q1157" s="157">
        <v>0</v>
      </c>
      <c r="R1157" s="157">
        <f t="shared" si="32"/>
        <v>0</v>
      </c>
      <c r="S1157" s="157">
        <v>0</v>
      </c>
      <c r="T1157" s="158">
        <f t="shared" si="33"/>
        <v>0</v>
      </c>
      <c r="U1157" s="33"/>
      <c r="V1157" s="33"/>
      <c r="W1157" s="33"/>
      <c r="X1157" s="33"/>
      <c r="Y1157" s="33"/>
      <c r="Z1157" s="33"/>
      <c r="AA1157" s="33"/>
      <c r="AB1157" s="33"/>
      <c r="AC1157" s="33"/>
      <c r="AD1157" s="33"/>
      <c r="AE1157" s="33"/>
      <c r="AR1157" s="159" t="s">
        <v>694</v>
      </c>
      <c r="AT1157" s="159" t="s">
        <v>215</v>
      </c>
      <c r="AU1157" s="159" t="s">
        <v>151</v>
      </c>
      <c r="AY1157" s="18" t="s">
        <v>143</v>
      </c>
      <c r="BE1157" s="160">
        <f t="shared" si="34"/>
        <v>0</v>
      </c>
      <c r="BF1157" s="160">
        <f t="shared" si="35"/>
        <v>0</v>
      </c>
      <c r="BG1157" s="160">
        <f t="shared" si="36"/>
        <v>0</v>
      </c>
      <c r="BH1157" s="160">
        <f t="shared" si="37"/>
        <v>0</v>
      </c>
      <c r="BI1157" s="160">
        <f t="shared" si="38"/>
        <v>0</v>
      </c>
      <c r="BJ1157" s="18" t="s">
        <v>151</v>
      </c>
      <c r="BK1157" s="160">
        <f t="shared" si="39"/>
        <v>0</v>
      </c>
      <c r="BL1157" s="18" t="s">
        <v>287</v>
      </c>
      <c r="BM1157" s="159" t="s">
        <v>1945</v>
      </c>
    </row>
    <row r="1158" spans="1:65" s="2" customFormat="1" ht="14.45" customHeight="1" x14ac:dyDescent="0.2">
      <c r="A1158" s="33"/>
      <c r="B1158" s="146"/>
      <c r="C1158" s="178" t="s">
        <v>1946</v>
      </c>
      <c r="D1158" s="178" t="s">
        <v>215</v>
      </c>
      <c r="E1158" s="179" t="s">
        <v>1947</v>
      </c>
      <c r="F1158" s="180" t="s">
        <v>1495</v>
      </c>
      <c r="G1158" s="181" t="s">
        <v>454</v>
      </c>
      <c r="H1158" s="207"/>
      <c r="I1158" s="183"/>
      <c r="J1158" s="184">
        <f t="shared" si="30"/>
        <v>0</v>
      </c>
      <c r="K1158" s="185"/>
      <c r="L1158" s="186"/>
      <c r="M1158" s="187" t="s">
        <v>1</v>
      </c>
      <c r="N1158" s="188" t="s">
        <v>41</v>
      </c>
      <c r="O1158" s="59"/>
      <c r="P1158" s="157">
        <f t="shared" si="31"/>
        <v>0</v>
      </c>
      <c r="Q1158" s="157">
        <v>0</v>
      </c>
      <c r="R1158" s="157">
        <f t="shared" si="32"/>
        <v>0</v>
      </c>
      <c r="S1158" s="157">
        <v>0</v>
      </c>
      <c r="T1158" s="158">
        <f t="shared" si="33"/>
        <v>0</v>
      </c>
      <c r="U1158" s="33"/>
      <c r="V1158" s="33"/>
      <c r="W1158" s="33"/>
      <c r="X1158" s="33"/>
      <c r="Y1158" s="33"/>
      <c r="Z1158" s="33"/>
      <c r="AA1158" s="33"/>
      <c r="AB1158" s="33"/>
      <c r="AC1158" s="33"/>
      <c r="AD1158" s="33"/>
      <c r="AE1158" s="33"/>
      <c r="AR1158" s="159" t="s">
        <v>694</v>
      </c>
      <c r="AT1158" s="159" t="s">
        <v>215</v>
      </c>
      <c r="AU1158" s="159" t="s">
        <v>151</v>
      </c>
      <c r="AY1158" s="18" t="s">
        <v>143</v>
      </c>
      <c r="BE1158" s="160">
        <f t="shared" si="34"/>
        <v>0</v>
      </c>
      <c r="BF1158" s="160">
        <f t="shared" si="35"/>
        <v>0</v>
      </c>
      <c r="BG1158" s="160">
        <f t="shared" si="36"/>
        <v>0</v>
      </c>
      <c r="BH1158" s="160">
        <f t="shared" si="37"/>
        <v>0</v>
      </c>
      <c r="BI1158" s="160">
        <f t="shared" si="38"/>
        <v>0</v>
      </c>
      <c r="BJ1158" s="18" t="s">
        <v>151</v>
      </c>
      <c r="BK1158" s="160">
        <f t="shared" si="39"/>
        <v>0</v>
      </c>
      <c r="BL1158" s="18" t="s">
        <v>287</v>
      </c>
      <c r="BM1158" s="159" t="s">
        <v>1948</v>
      </c>
    </row>
    <row r="1159" spans="1:65" s="12" customFormat="1" ht="22.9" customHeight="1" x14ac:dyDescent="0.2">
      <c r="B1159" s="134"/>
      <c r="D1159" s="135" t="s">
        <v>74</v>
      </c>
      <c r="E1159" s="144" t="s">
        <v>1497</v>
      </c>
      <c r="F1159" s="144" t="s">
        <v>1498</v>
      </c>
      <c r="I1159" s="137"/>
      <c r="J1159" s="145">
        <f>BK1159</f>
        <v>0</v>
      </c>
      <c r="L1159" s="134"/>
      <c r="M1159" s="138"/>
      <c r="N1159" s="139"/>
      <c r="O1159" s="139"/>
      <c r="P1159" s="140">
        <f>SUM(P1160:P1161)</f>
        <v>0</v>
      </c>
      <c r="Q1159" s="139"/>
      <c r="R1159" s="140">
        <f>SUM(R1160:R1161)</f>
        <v>0</v>
      </c>
      <c r="S1159" s="139"/>
      <c r="T1159" s="141">
        <f>SUM(T1160:T1161)</f>
        <v>0</v>
      </c>
      <c r="AR1159" s="135" t="s">
        <v>83</v>
      </c>
      <c r="AT1159" s="142" t="s">
        <v>74</v>
      </c>
      <c r="AU1159" s="142" t="s">
        <v>83</v>
      </c>
      <c r="AY1159" s="135" t="s">
        <v>143</v>
      </c>
      <c r="BK1159" s="143">
        <f>SUM(BK1160:BK1161)</f>
        <v>0</v>
      </c>
    </row>
    <row r="1160" spans="1:65" s="2" customFormat="1" ht="37.9" customHeight="1" x14ac:dyDescent="0.2">
      <c r="A1160" s="33"/>
      <c r="B1160" s="146"/>
      <c r="C1160" s="178" t="s">
        <v>870</v>
      </c>
      <c r="D1160" s="178" t="s">
        <v>215</v>
      </c>
      <c r="E1160" s="179" t="s">
        <v>1500</v>
      </c>
      <c r="F1160" s="180" t="s">
        <v>1501</v>
      </c>
      <c r="G1160" s="181" t="s">
        <v>1</v>
      </c>
      <c r="H1160" s="182">
        <v>1</v>
      </c>
      <c r="I1160" s="183"/>
      <c r="J1160" s="184">
        <f>ROUND(I1160*H1160,2)</f>
        <v>0</v>
      </c>
      <c r="K1160" s="185"/>
      <c r="L1160" s="186"/>
      <c r="M1160" s="187" t="s">
        <v>1</v>
      </c>
      <c r="N1160" s="188" t="s">
        <v>41</v>
      </c>
      <c r="O1160" s="59"/>
      <c r="P1160" s="157">
        <f>O1160*H1160</f>
        <v>0</v>
      </c>
      <c r="Q1160" s="157">
        <v>0</v>
      </c>
      <c r="R1160" s="157">
        <f>Q1160*H1160</f>
        <v>0</v>
      </c>
      <c r="S1160" s="157">
        <v>0</v>
      </c>
      <c r="T1160" s="158">
        <f>S1160*H1160</f>
        <v>0</v>
      </c>
      <c r="U1160" s="33"/>
      <c r="V1160" s="33"/>
      <c r="W1160" s="33"/>
      <c r="X1160" s="33"/>
      <c r="Y1160" s="33"/>
      <c r="Z1160" s="33"/>
      <c r="AA1160" s="33"/>
      <c r="AB1160" s="33"/>
      <c r="AC1160" s="33"/>
      <c r="AD1160" s="33"/>
      <c r="AE1160" s="33"/>
      <c r="AR1160" s="159" t="s">
        <v>163</v>
      </c>
      <c r="AT1160" s="159" t="s">
        <v>215</v>
      </c>
      <c r="AU1160" s="159" t="s">
        <v>151</v>
      </c>
      <c r="AY1160" s="18" t="s">
        <v>143</v>
      </c>
      <c r="BE1160" s="160">
        <f>IF(N1160="základná",J1160,0)</f>
        <v>0</v>
      </c>
      <c r="BF1160" s="160">
        <f>IF(N1160="znížená",J1160,0)</f>
        <v>0</v>
      </c>
      <c r="BG1160" s="160">
        <f>IF(N1160="zákl. prenesená",J1160,0)</f>
        <v>0</v>
      </c>
      <c r="BH1160" s="160">
        <f>IF(N1160="zníž. prenesená",J1160,0)</f>
        <v>0</v>
      </c>
      <c r="BI1160" s="160">
        <f>IF(N1160="nulová",J1160,0)</f>
        <v>0</v>
      </c>
      <c r="BJ1160" s="18" t="s">
        <v>151</v>
      </c>
      <c r="BK1160" s="160">
        <f>ROUND(I1160*H1160,2)</f>
        <v>0</v>
      </c>
      <c r="BL1160" s="18" t="s">
        <v>150</v>
      </c>
      <c r="BM1160" s="159" t="s">
        <v>1949</v>
      </c>
    </row>
    <row r="1161" spans="1:65" s="2" customFormat="1" ht="37.9" customHeight="1" x14ac:dyDescent="0.2">
      <c r="A1161" s="33"/>
      <c r="B1161" s="146"/>
      <c r="C1161" s="178" t="s">
        <v>1950</v>
      </c>
      <c r="D1161" s="178" t="s">
        <v>215</v>
      </c>
      <c r="E1161" s="179" t="s">
        <v>1504</v>
      </c>
      <c r="F1161" s="180" t="s">
        <v>1505</v>
      </c>
      <c r="G1161" s="181" t="s">
        <v>1</v>
      </c>
      <c r="H1161" s="182">
        <v>10</v>
      </c>
      <c r="I1161" s="183"/>
      <c r="J1161" s="184">
        <f>ROUND(I1161*H1161,2)</f>
        <v>0</v>
      </c>
      <c r="K1161" s="185"/>
      <c r="L1161" s="186"/>
      <c r="M1161" s="187" t="s">
        <v>1</v>
      </c>
      <c r="N1161" s="188" t="s">
        <v>41</v>
      </c>
      <c r="O1161" s="59"/>
      <c r="P1161" s="157">
        <f>O1161*H1161</f>
        <v>0</v>
      </c>
      <c r="Q1161" s="157">
        <v>0</v>
      </c>
      <c r="R1161" s="157">
        <f>Q1161*H1161</f>
        <v>0</v>
      </c>
      <c r="S1161" s="157">
        <v>0</v>
      </c>
      <c r="T1161" s="158">
        <f>S1161*H1161</f>
        <v>0</v>
      </c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  <c r="AR1161" s="159" t="s">
        <v>163</v>
      </c>
      <c r="AT1161" s="159" t="s">
        <v>215</v>
      </c>
      <c r="AU1161" s="159" t="s">
        <v>151</v>
      </c>
      <c r="AY1161" s="18" t="s">
        <v>143</v>
      </c>
      <c r="BE1161" s="160">
        <f>IF(N1161="základná",J1161,0)</f>
        <v>0</v>
      </c>
      <c r="BF1161" s="160">
        <f>IF(N1161="znížená",J1161,0)</f>
        <v>0</v>
      </c>
      <c r="BG1161" s="160">
        <f>IF(N1161="zákl. prenesená",J1161,0)</f>
        <v>0</v>
      </c>
      <c r="BH1161" s="160">
        <f>IF(N1161="zníž. prenesená",J1161,0)</f>
        <v>0</v>
      </c>
      <c r="BI1161" s="160">
        <f>IF(N1161="nulová",J1161,0)</f>
        <v>0</v>
      </c>
      <c r="BJ1161" s="18" t="s">
        <v>151</v>
      </c>
      <c r="BK1161" s="160">
        <f>ROUND(I1161*H1161,2)</f>
        <v>0</v>
      </c>
      <c r="BL1161" s="18" t="s">
        <v>150</v>
      </c>
      <c r="BM1161" s="159" t="s">
        <v>1951</v>
      </c>
    </row>
    <row r="1162" spans="1:65" s="12" customFormat="1" ht="25.9" customHeight="1" x14ac:dyDescent="0.2">
      <c r="B1162" s="134"/>
      <c r="D1162" s="135" t="s">
        <v>74</v>
      </c>
      <c r="E1162" s="136" t="s">
        <v>1507</v>
      </c>
      <c r="F1162" s="136" t="s">
        <v>1508</v>
      </c>
      <c r="I1162" s="137"/>
      <c r="J1162" s="122">
        <f>BK1162</f>
        <v>0</v>
      </c>
      <c r="L1162" s="134"/>
      <c r="M1162" s="138"/>
      <c r="N1162" s="139"/>
      <c r="O1162" s="139"/>
      <c r="P1162" s="140">
        <f>P1163</f>
        <v>0</v>
      </c>
      <c r="Q1162" s="139"/>
      <c r="R1162" s="140">
        <f>R1163</f>
        <v>0</v>
      </c>
      <c r="S1162" s="139"/>
      <c r="T1162" s="141">
        <f>T1163</f>
        <v>0</v>
      </c>
      <c r="AR1162" s="135" t="s">
        <v>165</v>
      </c>
      <c r="AT1162" s="142" t="s">
        <v>74</v>
      </c>
      <c r="AU1162" s="142" t="s">
        <v>75</v>
      </c>
      <c r="AY1162" s="135" t="s">
        <v>143</v>
      </c>
      <c r="BK1162" s="143">
        <f>BK1163</f>
        <v>0</v>
      </c>
    </row>
    <row r="1163" spans="1:65" s="12" customFormat="1" ht="22.9" customHeight="1" x14ac:dyDescent="0.2">
      <c r="B1163" s="134"/>
      <c r="D1163" s="135" t="s">
        <v>74</v>
      </c>
      <c r="E1163" s="144" t="s">
        <v>1509</v>
      </c>
      <c r="F1163" s="144" t="s">
        <v>1510</v>
      </c>
      <c r="I1163" s="137"/>
      <c r="J1163" s="145">
        <f>BK1163</f>
        <v>0</v>
      </c>
      <c r="L1163" s="134"/>
      <c r="M1163" s="138"/>
      <c r="N1163" s="139"/>
      <c r="O1163" s="139"/>
      <c r="P1163" s="140">
        <f>P1164</f>
        <v>0</v>
      </c>
      <c r="Q1163" s="139"/>
      <c r="R1163" s="140">
        <f>R1164</f>
        <v>0</v>
      </c>
      <c r="S1163" s="139"/>
      <c r="T1163" s="141">
        <f>T1164</f>
        <v>0</v>
      </c>
      <c r="AR1163" s="135" t="s">
        <v>165</v>
      </c>
      <c r="AT1163" s="142" t="s">
        <v>74</v>
      </c>
      <c r="AU1163" s="142" t="s">
        <v>83</v>
      </c>
      <c r="AY1163" s="135" t="s">
        <v>143</v>
      </c>
      <c r="BK1163" s="143">
        <f>BK1164</f>
        <v>0</v>
      </c>
    </row>
    <row r="1164" spans="1:65" s="2" customFormat="1" ht="14.45" customHeight="1" x14ac:dyDescent="0.2">
      <c r="A1164" s="33"/>
      <c r="B1164" s="146"/>
      <c r="C1164" s="147" t="s">
        <v>1765</v>
      </c>
      <c r="D1164" s="147" t="s">
        <v>146</v>
      </c>
      <c r="E1164" s="148" t="s">
        <v>1512</v>
      </c>
      <c r="F1164" s="149" t="s">
        <v>1513</v>
      </c>
      <c r="G1164" s="150" t="s">
        <v>454</v>
      </c>
      <c r="H1164" s="199"/>
      <c r="I1164" s="152"/>
      <c r="J1164" s="153">
        <f>ROUND(I1164*H1164,2)</f>
        <v>0</v>
      </c>
      <c r="K1164" s="154"/>
      <c r="L1164" s="34"/>
      <c r="M1164" s="155" t="s">
        <v>1</v>
      </c>
      <c r="N1164" s="156" t="s">
        <v>41</v>
      </c>
      <c r="O1164" s="59"/>
      <c r="P1164" s="157">
        <f>O1164*H1164</f>
        <v>0</v>
      </c>
      <c r="Q1164" s="157">
        <v>0</v>
      </c>
      <c r="R1164" s="157">
        <f>Q1164*H1164</f>
        <v>0</v>
      </c>
      <c r="S1164" s="157">
        <v>0</v>
      </c>
      <c r="T1164" s="158">
        <f>S1164*H1164</f>
        <v>0</v>
      </c>
      <c r="U1164" s="33"/>
      <c r="V1164" s="33"/>
      <c r="W1164" s="33"/>
      <c r="X1164" s="33"/>
      <c r="Y1164" s="33"/>
      <c r="Z1164" s="33"/>
      <c r="AA1164" s="33"/>
      <c r="AB1164" s="33"/>
      <c r="AC1164" s="33"/>
      <c r="AD1164" s="33"/>
      <c r="AE1164" s="33"/>
      <c r="AR1164" s="159" t="s">
        <v>150</v>
      </c>
      <c r="AT1164" s="159" t="s">
        <v>146</v>
      </c>
      <c r="AU1164" s="159" t="s">
        <v>151</v>
      </c>
      <c r="AY1164" s="18" t="s">
        <v>143</v>
      </c>
      <c r="BE1164" s="160">
        <f>IF(N1164="základná",J1164,0)</f>
        <v>0</v>
      </c>
      <c r="BF1164" s="160">
        <f>IF(N1164="znížená",J1164,0)</f>
        <v>0</v>
      </c>
      <c r="BG1164" s="160">
        <f>IF(N1164="zákl. prenesená",J1164,0)</f>
        <v>0</v>
      </c>
      <c r="BH1164" s="160">
        <f>IF(N1164="zníž. prenesená",J1164,0)</f>
        <v>0</v>
      </c>
      <c r="BI1164" s="160">
        <f>IF(N1164="nulová",J1164,0)</f>
        <v>0</v>
      </c>
      <c r="BJ1164" s="18" t="s">
        <v>151</v>
      </c>
      <c r="BK1164" s="160">
        <f>ROUND(I1164*H1164,2)</f>
        <v>0</v>
      </c>
      <c r="BL1164" s="18" t="s">
        <v>150</v>
      </c>
      <c r="BM1164" s="159" t="s">
        <v>1952</v>
      </c>
    </row>
    <row r="1165" spans="1:65" s="2" customFormat="1" ht="49.9" customHeight="1" x14ac:dyDescent="0.2">
      <c r="A1165" s="33"/>
      <c r="B1165" s="34"/>
      <c r="C1165" s="33"/>
      <c r="D1165" s="33"/>
      <c r="E1165" s="136" t="s">
        <v>1515</v>
      </c>
      <c r="F1165" s="136" t="s">
        <v>1516</v>
      </c>
      <c r="G1165" s="33"/>
      <c r="H1165" s="33"/>
      <c r="I1165" s="33"/>
      <c r="J1165" s="122">
        <f t="shared" ref="J1165:J1170" si="40">BK1165</f>
        <v>0</v>
      </c>
      <c r="K1165" s="33"/>
      <c r="L1165" s="34"/>
      <c r="M1165" s="208"/>
      <c r="N1165" s="209"/>
      <c r="O1165" s="59"/>
      <c r="P1165" s="59"/>
      <c r="Q1165" s="59"/>
      <c r="R1165" s="59"/>
      <c r="S1165" s="59"/>
      <c r="T1165" s="60"/>
      <c r="U1165" s="33"/>
      <c r="V1165" s="33"/>
      <c r="W1165" s="33"/>
      <c r="X1165" s="33"/>
      <c r="Y1165" s="33"/>
      <c r="Z1165" s="33"/>
      <c r="AA1165" s="33"/>
      <c r="AB1165" s="33"/>
      <c r="AC1165" s="33"/>
      <c r="AD1165" s="33"/>
      <c r="AE1165" s="33"/>
      <c r="AT1165" s="18" t="s">
        <v>74</v>
      </c>
      <c r="AU1165" s="18" t="s">
        <v>75</v>
      </c>
      <c r="AY1165" s="18" t="s">
        <v>1517</v>
      </c>
      <c r="BK1165" s="160">
        <f>SUM(BK1166:BK1170)</f>
        <v>0</v>
      </c>
    </row>
    <row r="1166" spans="1:65" s="2" customFormat="1" ht="16.350000000000001" customHeight="1" x14ac:dyDescent="0.2">
      <c r="A1166" s="33"/>
      <c r="B1166" s="34"/>
      <c r="C1166" s="210" t="s">
        <v>1</v>
      </c>
      <c r="D1166" s="210" t="s">
        <v>146</v>
      </c>
      <c r="E1166" s="211" t="s">
        <v>1</v>
      </c>
      <c r="F1166" s="212" t="s">
        <v>1</v>
      </c>
      <c r="G1166" s="213" t="s">
        <v>1</v>
      </c>
      <c r="H1166" s="214"/>
      <c r="I1166" s="215"/>
      <c r="J1166" s="216">
        <f t="shared" si="40"/>
        <v>0</v>
      </c>
      <c r="K1166" s="217"/>
      <c r="L1166" s="34"/>
      <c r="M1166" s="218" t="s">
        <v>1</v>
      </c>
      <c r="N1166" s="219" t="s">
        <v>41</v>
      </c>
      <c r="O1166" s="59"/>
      <c r="P1166" s="59"/>
      <c r="Q1166" s="59"/>
      <c r="R1166" s="59"/>
      <c r="S1166" s="59"/>
      <c r="T1166" s="60"/>
      <c r="U1166" s="33"/>
      <c r="V1166" s="33"/>
      <c r="W1166" s="33"/>
      <c r="X1166" s="33"/>
      <c r="Y1166" s="33"/>
      <c r="Z1166" s="33"/>
      <c r="AA1166" s="33"/>
      <c r="AB1166" s="33"/>
      <c r="AC1166" s="33"/>
      <c r="AD1166" s="33"/>
      <c r="AE1166" s="33"/>
      <c r="AT1166" s="18" t="s">
        <v>1517</v>
      </c>
      <c r="AU1166" s="18" t="s">
        <v>83</v>
      </c>
      <c r="AY1166" s="18" t="s">
        <v>1517</v>
      </c>
      <c r="BE1166" s="160">
        <f>IF(N1166="základná",J1166,0)</f>
        <v>0</v>
      </c>
      <c r="BF1166" s="160">
        <f>IF(N1166="znížená",J1166,0)</f>
        <v>0</v>
      </c>
      <c r="BG1166" s="160">
        <f>IF(N1166="zákl. prenesená",J1166,0)</f>
        <v>0</v>
      </c>
      <c r="BH1166" s="160">
        <f>IF(N1166="zníž. prenesená",J1166,0)</f>
        <v>0</v>
      </c>
      <c r="BI1166" s="160">
        <f>IF(N1166="nulová",J1166,0)</f>
        <v>0</v>
      </c>
      <c r="BJ1166" s="18" t="s">
        <v>151</v>
      </c>
      <c r="BK1166" s="160">
        <f>I1166*H1166</f>
        <v>0</v>
      </c>
    </row>
    <row r="1167" spans="1:65" s="2" customFormat="1" ht="16.350000000000001" customHeight="1" x14ac:dyDescent="0.2">
      <c r="A1167" s="33"/>
      <c r="B1167" s="34"/>
      <c r="C1167" s="210" t="s">
        <v>1</v>
      </c>
      <c r="D1167" s="210" t="s">
        <v>146</v>
      </c>
      <c r="E1167" s="211" t="s">
        <v>1</v>
      </c>
      <c r="F1167" s="212" t="s">
        <v>1</v>
      </c>
      <c r="G1167" s="213" t="s">
        <v>1</v>
      </c>
      <c r="H1167" s="214"/>
      <c r="I1167" s="215"/>
      <c r="J1167" s="216">
        <f t="shared" si="40"/>
        <v>0</v>
      </c>
      <c r="K1167" s="217"/>
      <c r="L1167" s="34"/>
      <c r="M1167" s="218" t="s">
        <v>1</v>
      </c>
      <c r="N1167" s="219" t="s">
        <v>41</v>
      </c>
      <c r="O1167" s="59"/>
      <c r="P1167" s="59"/>
      <c r="Q1167" s="59"/>
      <c r="R1167" s="59"/>
      <c r="S1167" s="59"/>
      <c r="T1167" s="60"/>
      <c r="U1167" s="33"/>
      <c r="V1167" s="33"/>
      <c r="W1167" s="33"/>
      <c r="X1167" s="33"/>
      <c r="Y1167" s="33"/>
      <c r="Z1167" s="33"/>
      <c r="AA1167" s="33"/>
      <c r="AB1167" s="33"/>
      <c r="AC1167" s="33"/>
      <c r="AD1167" s="33"/>
      <c r="AE1167" s="33"/>
      <c r="AT1167" s="18" t="s">
        <v>1517</v>
      </c>
      <c r="AU1167" s="18" t="s">
        <v>83</v>
      </c>
      <c r="AY1167" s="18" t="s">
        <v>1517</v>
      </c>
      <c r="BE1167" s="160">
        <f>IF(N1167="základná",J1167,0)</f>
        <v>0</v>
      </c>
      <c r="BF1167" s="160">
        <f>IF(N1167="znížená",J1167,0)</f>
        <v>0</v>
      </c>
      <c r="BG1167" s="160">
        <f>IF(N1167="zákl. prenesená",J1167,0)</f>
        <v>0</v>
      </c>
      <c r="BH1167" s="160">
        <f>IF(N1167="zníž. prenesená",J1167,0)</f>
        <v>0</v>
      </c>
      <c r="BI1167" s="160">
        <f>IF(N1167="nulová",J1167,0)</f>
        <v>0</v>
      </c>
      <c r="BJ1167" s="18" t="s">
        <v>151</v>
      </c>
      <c r="BK1167" s="160">
        <f>I1167*H1167</f>
        <v>0</v>
      </c>
    </row>
    <row r="1168" spans="1:65" s="2" customFormat="1" ht="16.350000000000001" customHeight="1" x14ac:dyDescent="0.2">
      <c r="A1168" s="33"/>
      <c r="B1168" s="34"/>
      <c r="C1168" s="210" t="s">
        <v>1</v>
      </c>
      <c r="D1168" s="210" t="s">
        <v>146</v>
      </c>
      <c r="E1168" s="211" t="s">
        <v>1</v>
      </c>
      <c r="F1168" s="212" t="s">
        <v>1</v>
      </c>
      <c r="G1168" s="213" t="s">
        <v>1</v>
      </c>
      <c r="H1168" s="214"/>
      <c r="I1168" s="215"/>
      <c r="J1168" s="216">
        <f t="shared" si="40"/>
        <v>0</v>
      </c>
      <c r="K1168" s="217"/>
      <c r="L1168" s="34"/>
      <c r="M1168" s="218" t="s">
        <v>1</v>
      </c>
      <c r="N1168" s="219" t="s">
        <v>41</v>
      </c>
      <c r="O1168" s="59"/>
      <c r="P1168" s="59"/>
      <c r="Q1168" s="59"/>
      <c r="R1168" s="59"/>
      <c r="S1168" s="59"/>
      <c r="T1168" s="60"/>
      <c r="U1168" s="33"/>
      <c r="V1168" s="33"/>
      <c r="W1168" s="33"/>
      <c r="X1168" s="33"/>
      <c r="Y1168" s="33"/>
      <c r="Z1168" s="33"/>
      <c r="AA1168" s="33"/>
      <c r="AB1168" s="33"/>
      <c r="AC1168" s="33"/>
      <c r="AD1168" s="33"/>
      <c r="AE1168" s="33"/>
      <c r="AT1168" s="18" t="s">
        <v>1517</v>
      </c>
      <c r="AU1168" s="18" t="s">
        <v>83</v>
      </c>
      <c r="AY1168" s="18" t="s">
        <v>1517</v>
      </c>
      <c r="BE1168" s="160">
        <f>IF(N1168="základná",J1168,0)</f>
        <v>0</v>
      </c>
      <c r="BF1168" s="160">
        <f>IF(N1168="znížená",J1168,0)</f>
        <v>0</v>
      </c>
      <c r="BG1168" s="160">
        <f>IF(N1168="zákl. prenesená",J1168,0)</f>
        <v>0</v>
      </c>
      <c r="BH1168" s="160">
        <f>IF(N1168="zníž. prenesená",J1168,0)</f>
        <v>0</v>
      </c>
      <c r="BI1168" s="160">
        <f>IF(N1168="nulová",J1168,0)</f>
        <v>0</v>
      </c>
      <c r="BJ1168" s="18" t="s">
        <v>151</v>
      </c>
      <c r="BK1168" s="160">
        <f>I1168*H1168</f>
        <v>0</v>
      </c>
    </row>
    <row r="1169" spans="1:63" s="2" customFormat="1" ht="16.350000000000001" customHeight="1" x14ac:dyDescent="0.2">
      <c r="A1169" s="33"/>
      <c r="B1169" s="34"/>
      <c r="C1169" s="210" t="s">
        <v>1</v>
      </c>
      <c r="D1169" s="210" t="s">
        <v>146</v>
      </c>
      <c r="E1169" s="211" t="s">
        <v>1</v>
      </c>
      <c r="F1169" s="212" t="s">
        <v>1</v>
      </c>
      <c r="G1169" s="213" t="s">
        <v>1</v>
      </c>
      <c r="H1169" s="214"/>
      <c r="I1169" s="215"/>
      <c r="J1169" s="216">
        <f t="shared" si="40"/>
        <v>0</v>
      </c>
      <c r="K1169" s="217"/>
      <c r="L1169" s="34"/>
      <c r="M1169" s="218" t="s">
        <v>1</v>
      </c>
      <c r="N1169" s="219" t="s">
        <v>41</v>
      </c>
      <c r="O1169" s="59"/>
      <c r="P1169" s="59"/>
      <c r="Q1169" s="59"/>
      <c r="R1169" s="59"/>
      <c r="S1169" s="59"/>
      <c r="T1169" s="60"/>
      <c r="U1169" s="33"/>
      <c r="V1169" s="33"/>
      <c r="W1169" s="33"/>
      <c r="X1169" s="33"/>
      <c r="Y1169" s="33"/>
      <c r="Z1169" s="33"/>
      <c r="AA1169" s="33"/>
      <c r="AB1169" s="33"/>
      <c r="AC1169" s="33"/>
      <c r="AD1169" s="33"/>
      <c r="AE1169" s="33"/>
      <c r="AT1169" s="18" t="s">
        <v>1517</v>
      </c>
      <c r="AU1169" s="18" t="s">
        <v>83</v>
      </c>
      <c r="AY1169" s="18" t="s">
        <v>1517</v>
      </c>
      <c r="BE1169" s="160">
        <f>IF(N1169="základná",J1169,0)</f>
        <v>0</v>
      </c>
      <c r="BF1169" s="160">
        <f>IF(N1169="znížená",J1169,0)</f>
        <v>0</v>
      </c>
      <c r="BG1169" s="160">
        <f>IF(N1169="zákl. prenesená",J1169,0)</f>
        <v>0</v>
      </c>
      <c r="BH1169" s="160">
        <f>IF(N1169="zníž. prenesená",J1169,0)</f>
        <v>0</v>
      </c>
      <c r="BI1169" s="160">
        <f>IF(N1169="nulová",J1169,0)</f>
        <v>0</v>
      </c>
      <c r="BJ1169" s="18" t="s">
        <v>151</v>
      </c>
      <c r="BK1169" s="160">
        <f>I1169*H1169</f>
        <v>0</v>
      </c>
    </row>
    <row r="1170" spans="1:63" s="2" customFormat="1" ht="16.350000000000001" customHeight="1" x14ac:dyDescent="0.2">
      <c r="A1170" s="33"/>
      <c r="B1170" s="34"/>
      <c r="C1170" s="210" t="s">
        <v>1</v>
      </c>
      <c r="D1170" s="210" t="s">
        <v>146</v>
      </c>
      <c r="E1170" s="211" t="s">
        <v>1</v>
      </c>
      <c r="F1170" s="212" t="s">
        <v>1</v>
      </c>
      <c r="G1170" s="213" t="s">
        <v>1</v>
      </c>
      <c r="H1170" s="214"/>
      <c r="I1170" s="215"/>
      <c r="J1170" s="216">
        <f t="shared" si="40"/>
        <v>0</v>
      </c>
      <c r="K1170" s="217"/>
      <c r="L1170" s="34"/>
      <c r="M1170" s="218" t="s">
        <v>1</v>
      </c>
      <c r="N1170" s="219" t="s">
        <v>41</v>
      </c>
      <c r="O1170" s="220"/>
      <c r="P1170" s="220"/>
      <c r="Q1170" s="220"/>
      <c r="R1170" s="220"/>
      <c r="S1170" s="220"/>
      <c r="T1170" s="221"/>
      <c r="U1170" s="33"/>
      <c r="V1170" s="33"/>
      <c r="W1170" s="33"/>
      <c r="X1170" s="33"/>
      <c r="Y1170" s="33"/>
      <c r="Z1170" s="33"/>
      <c r="AA1170" s="33"/>
      <c r="AB1170" s="33"/>
      <c r="AC1170" s="33"/>
      <c r="AD1170" s="33"/>
      <c r="AE1170" s="33"/>
      <c r="AT1170" s="18" t="s">
        <v>1517</v>
      </c>
      <c r="AU1170" s="18" t="s">
        <v>83</v>
      </c>
      <c r="AY1170" s="18" t="s">
        <v>1517</v>
      </c>
      <c r="BE1170" s="160">
        <f>IF(N1170="základná",J1170,0)</f>
        <v>0</v>
      </c>
      <c r="BF1170" s="160">
        <f>IF(N1170="znížená",J1170,0)</f>
        <v>0</v>
      </c>
      <c r="BG1170" s="160">
        <f>IF(N1170="zákl. prenesená",J1170,0)</f>
        <v>0</v>
      </c>
      <c r="BH1170" s="160">
        <f>IF(N1170="zníž. prenesená",J1170,0)</f>
        <v>0</v>
      </c>
      <c r="BI1170" s="160">
        <f>IF(N1170="nulová",J1170,0)</f>
        <v>0</v>
      </c>
      <c r="BJ1170" s="18" t="s">
        <v>151</v>
      </c>
      <c r="BK1170" s="160">
        <f>I1170*H1170</f>
        <v>0</v>
      </c>
    </row>
    <row r="1171" spans="1:63" s="2" customFormat="1" ht="6.95" customHeight="1" x14ac:dyDescent="0.2">
      <c r="A1171" s="33"/>
      <c r="B1171" s="48"/>
      <c r="C1171" s="49"/>
      <c r="D1171" s="49"/>
      <c r="E1171" s="49"/>
      <c r="F1171" s="49"/>
      <c r="G1171" s="49"/>
      <c r="H1171" s="49"/>
      <c r="I1171" s="49"/>
      <c r="J1171" s="49"/>
      <c r="K1171" s="49"/>
      <c r="L1171" s="34"/>
      <c r="M1171" s="33"/>
      <c r="O1171" s="33"/>
      <c r="P1171" s="33"/>
      <c r="Q1171" s="33"/>
      <c r="R1171" s="33"/>
      <c r="S1171" s="33"/>
      <c r="T1171" s="33"/>
      <c r="U1171" s="33"/>
      <c r="V1171" s="33"/>
      <c r="W1171" s="33"/>
      <c r="X1171" s="33"/>
      <c r="Y1171" s="33"/>
      <c r="Z1171" s="33"/>
      <c r="AA1171" s="33"/>
      <c r="AB1171" s="33"/>
      <c r="AC1171" s="33"/>
      <c r="AD1171" s="33"/>
      <c r="AE1171" s="33"/>
    </row>
  </sheetData>
  <autoFilter ref="C142:K1170" xr:uid="{00000000-0009-0000-0000-000002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166:D1171" xr:uid="{00000000-0002-0000-0200-000000000000}">
      <formula1>"K, M"</formula1>
    </dataValidation>
    <dataValidation type="list" allowBlank="1" showInputMessage="1" showErrorMessage="1" error="Povolené sú hodnoty základná, znížená, nulová." sqref="N1166:N1171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014"/>
  <sheetViews>
    <sheetView showGridLines="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832031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56" t="s">
        <v>5</v>
      </c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8" t="s">
        <v>90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46" s="1" customFormat="1" ht="24.95" customHeight="1" x14ac:dyDescent="0.2">
      <c r="B4" s="21"/>
      <c r="D4" s="22" t="s">
        <v>94</v>
      </c>
      <c r="L4" s="21"/>
      <c r="M4" s="94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15</v>
      </c>
      <c r="L6" s="21"/>
    </row>
    <row r="7" spans="1:46" s="1" customFormat="1" ht="16.5" customHeight="1" x14ac:dyDescent="0.2">
      <c r="B7" s="21"/>
      <c r="E7" s="271" t="str">
        <f>'Rekapitulácia stavby'!K6</f>
        <v>Rekonštrukcia toaliet FA STU_ ľava strana_pravá strana _aula</v>
      </c>
      <c r="F7" s="272"/>
      <c r="G7" s="272"/>
      <c r="H7" s="272"/>
      <c r="L7" s="21"/>
    </row>
    <row r="8" spans="1:46" s="2" customFormat="1" ht="12" customHeight="1" x14ac:dyDescent="0.2">
      <c r="A8" s="33"/>
      <c r="B8" s="34"/>
      <c r="C8" s="33"/>
      <c r="D8" s="28" t="s">
        <v>95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4"/>
      <c r="C9" s="33"/>
      <c r="D9" s="33"/>
      <c r="E9" s="250" t="s">
        <v>1953</v>
      </c>
      <c r="F9" s="270"/>
      <c r="G9" s="270"/>
      <c r="H9" s="27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'Rekapitulácia stavby'!AN8</f>
        <v>20. 12. 2020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73" t="str">
        <f>'Rekapitulácia stavby'!E14</f>
        <v>Vyplň údaj</v>
      </c>
      <c r="F18" s="265"/>
      <c r="G18" s="265"/>
      <c r="H18" s="265"/>
      <c r="I18" s="28" t="s">
        <v>26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5"/>
      <c r="B27" s="96"/>
      <c r="C27" s="95"/>
      <c r="D27" s="95"/>
      <c r="E27" s="269" t="s">
        <v>1</v>
      </c>
      <c r="F27" s="269"/>
      <c r="G27" s="269"/>
      <c r="H27" s="26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ROUND(J144,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99" t="s">
        <v>39</v>
      </c>
      <c r="E33" s="28" t="s">
        <v>40</v>
      </c>
      <c r="F33" s="100">
        <f>ROUND((ROUND((SUM(BE144:BE1007)),  2) + SUM(BE1009:BE1013)), 2)</f>
        <v>0</v>
      </c>
      <c r="G33" s="33"/>
      <c r="H33" s="33"/>
      <c r="I33" s="101">
        <v>0.2</v>
      </c>
      <c r="J33" s="100">
        <f>ROUND((ROUND(((SUM(BE144:BE1007))*I33),  2) + (SUM(BE1009:BE1013)*I33)),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28" t="s">
        <v>41</v>
      </c>
      <c r="F34" s="100">
        <f>ROUND((ROUND((SUM(BF144:BF1007)),  2) + SUM(BF1009:BF1013)), 2)</f>
        <v>0</v>
      </c>
      <c r="G34" s="33"/>
      <c r="H34" s="33"/>
      <c r="I34" s="101">
        <v>0.2</v>
      </c>
      <c r="J34" s="100">
        <f>ROUND((ROUND(((SUM(BF144:BF1007))*I34),  2) + (SUM(BF1009:BF1013)*I34)),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42</v>
      </c>
      <c r="F35" s="100">
        <f>ROUND((ROUND((SUM(BG144:BG1007)),  2) + SUM(BG1009:BG1013)),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43</v>
      </c>
      <c r="F36" s="100">
        <f>ROUND((ROUND((SUM(BH144:BH1007)),  2) + SUM(BH1009:BH1013)),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28" t="s">
        <v>44</v>
      </c>
      <c r="F37" s="100">
        <f>ROUND((ROUND((SUM(BI144:BI1007)),  2) + SUM(BI1009:BI1013)),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97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71" t="str">
        <f>E7</f>
        <v>Rekonštrukcia toaliet FA STU_ ľava strana_pravá strana _aula</v>
      </c>
      <c r="F85" s="272"/>
      <c r="G85" s="272"/>
      <c r="H85" s="27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95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50" t="str">
        <f>E9</f>
        <v>P - Rekonštrukcia toaliet - pravá strana</v>
      </c>
      <c r="F87" s="270"/>
      <c r="G87" s="270"/>
      <c r="H87" s="27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>FA STU, Bratislava</v>
      </c>
      <c r="G89" s="33"/>
      <c r="H89" s="33"/>
      <c r="I89" s="28" t="s">
        <v>21</v>
      </c>
      <c r="J89" s="56" t="str">
        <f>IF(J12="","",J12)</f>
        <v>20. 12. 2020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 x14ac:dyDescent="0.2">
      <c r="A91" s="33"/>
      <c r="B91" s="34"/>
      <c r="C91" s="28" t="s">
        <v>23</v>
      </c>
      <c r="D91" s="33"/>
      <c r="E91" s="33"/>
      <c r="F91" s="26" t="str">
        <f>E15</f>
        <v>FA STU, Nám. Slobody, Bratislava</v>
      </c>
      <c r="G91" s="33"/>
      <c r="H91" s="33"/>
      <c r="I91" s="28" t="s">
        <v>29</v>
      </c>
      <c r="J91" s="31" t="str">
        <f>E21</f>
        <v>Ing. arch Hronský, Ing arch. Daniel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Žákovičová Mária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0" t="s">
        <v>98</v>
      </c>
      <c r="D94" s="102"/>
      <c r="E94" s="102"/>
      <c r="F94" s="102"/>
      <c r="G94" s="102"/>
      <c r="H94" s="102"/>
      <c r="I94" s="102"/>
      <c r="J94" s="111" t="s">
        <v>99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2" t="s">
        <v>100</v>
      </c>
      <c r="D96" s="33"/>
      <c r="E96" s="33"/>
      <c r="F96" s="33"/>
      <c r="G96" s="33"/>
      <c r="H96" s="33"/>
      <c r="I96" s="33"/>
      <c r="J96" s="72">
        <f>J144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101</v>
      </c>
    </row>
    <row r="97" spans="2:12" s="9" customFormat="1" ht="24.95" customHeight="1" x14ac:dyDescent="0.2">
      <c r="B97" s="113"/>
      <c r="D97" s="114" t="s">
        <v>102</v>
      </c>
      <c r="E97" s="115"/>
      <c r="F97" s="115"/>
      <c r="G97" s="115"/>
      <c r="H97" s="115"/>
      <c r="I97" s="115"/>
      <c r="J97" s="116">
        <f>J145</f>
        <v>0</v>
      </c>
      <c r="L97" s="113"/>
    </row>
    <row r="98" spans="2:12" s="10" customFormat="1" ht="19.899999999999999" customHeight="1" x14ac:dyDescent="0.2">
      <c r="B98" s="117"/>
      <c r="D98" s="118" t="s">
        <v>103</v>
      </c>
      <c r="E98" s="119"/>
      <c r="F98" s="119"/>
      <c r="G98" s="119"/>
      <c r="H98" s="119"/>
      <c r="I98" s="119"/>
      <c r="J98" s="120">
        <f>J146</f>
        <v>0</v>
      </c>
      <c r="L98" s="117"/>
    </row>
    <row r="99" spans="2:12" s="10" customFormat="1" ht="19.899999999999999" customHeight="1" x14ac:dyDescent="0.2">
      <c r="B99" s="117"/>
      <c r="D99" s="118" t="s">
        <v>104</v>
      </c>
      <c r="E99" s="119"/>
      <c r="F99" s="119"/>
      <c r="G99" s="119"/>
      <c r="H99" s="119"/>
      <c r="I99" s="119"/>
      <c r="J99" s="120">
        <f>J170</f>
        <v>0</v>
      </c>
      <c r="L99" s="117"/>
    </row>
    <row r="100" spans="2:12" s="10" customFormat="1" ht="19.899999999999999" customHeight="1" x14ac:dyDescent="0.2">
      <c r="B100" s="117"/>
      <c r="D100" s="118" t="s">
        <v>105</v>
      </c>
      <c r="E100" s="119"/>
      <c r="F100" s="119"/>
      <c r="G100" s="119"/>
      <c r="H100" s="119"/>
      <c r="I100" s="119"/>
      <c r="J100" s="120">
        <f>J271</f>
        <v>0</v>
      </c>
      <c r="L100" s="117"/>
    </row>
    <row r="101" spans="2:12" s="10" customFormat="1" ht="19.899999999999999" customHeight="1" x14ac:dyDescent="0.2">
      <c r="B101" s="117"/>
      <c r="D101" s="118" t="s">
        <v>106</v>
      </c>
      <c r="E101" s="119"/>
      <c r="F101" s="119"/>
      <c r="G101" s="119"/>
      <c r="H101" s="119"/>
      <c r="I101" s="119"/>
      <c r="J101" s="120">
        <f>J420</f>
        <v>0</v>
      </c>
      <c r="L101" s="117"/>
    </row>
    <row r="102" spans="2:12" s="9" customFormat="1" ht="24.95" customHeight="1" x14ac:dyDescent="0.2">
      <c r="B102" s="113"/>
      <c r="D102" s="114" t="s">
        <v>107</v>
      </c>
      <c r="E102" s="115"/>
      <c r="F102" s="115"/>
      <c r="G102" s="115"/>
      <c r="H102" s="115"/>
      <c r="I102" s="115"/>
      <c r="J102" s="116">
        <f>J422</f>
        <v>0</v>
      </c>
      <c r="L102" s="113"/>
    </row>
    <row r="103" spans="2:12" s="10" customFormat="1" ht="19.899999999999999" customHeight="1" x14ac:dyDescent="0.2">
      <c r="B103" s="117"/>
      <c r="D103" s="118" t="s">
        <v>108</v>
      </c>
      <c r="E103" s="119"/>
      <c r="F103" s="119"/>
      <c r="G103" s="119"/>
      <c r="H103" s="119"/>
      <c r="I103" s="119"/>
      <c r="J103" s="120">
        <f>J423</f>
        <v>0</v>
      </c>
      <c r="L103" s="117"/>
    </row>
    <row r="104" spans="2:12" s="10" customFormat="1" ht="19.899999999999999" customHeight="1" x14ac:dyDescent="0.2">
      <c r="B104" s="117"/>
      <c r="D104" s="118" t="s">
        <v>109</v>
      </c>
      <c r="E104" s="119"/>
      <c r="F104" s="119"/>
      <c r="G104" s="119"/>
      <c r="H104" s="119"/>
      <c r="I104" s="119"/>
      <c r="J104" s="120">
        <f>J442</f>
        <v>0</v>
      </c>
      <c r="L104" s="117"/>
    </row>
    <row r="105" spans="2:12" s="10" customFormat="1" ht="19.899999999999999" customHeight="1" x14ac:dyDescent="0.2">
      <c r="B105" s="117"/>
      <c r="D105" s="118" t="s">
        <v>110</v>
      </c>
      <c r="E105" s="119"/>
      <c r="F105" s="119"/>
      <c r="G105" s="119"/>
      <c r="H105" s="119"/>
      <c r="I105" s="119"/>
      <c r="J105" s="120">
        <f>J505</f>
        <v>0</v>
      </c>
      <c r="L105" s="117"/>
    </row>
    <row r="106" spans="2:12" s="10" customFormat="1" ht="19.899999999999999" customHeight="1" x14ac:dyDescent="0.2">
      <c r="B106" s="117"/>
      <c r="D106" s="118" t="s">
        <v>111</v>
      </c>
      <c r="E106" s="119"/>
      <c r="F106" s="119"/>
      <c r="G106" s="119"/>
      <c r="H106" s="119"/>
      <c r="I106" s="119"/>
      <c r="J106" s="120">
        <f>J555</f>
        <v>0</v>
      </c>
      <c r="L106" s="117"/>
    </row>
    <row r="107" spans="2:12" s="10" customFormat="1" ht="19.899999999999999" customHeight="1" x14ac:dyDescent="0.2">
      <c r="B107" s="117"/>
      <c r="D107" s="118" t="s">
        <v>112</v>
      </c>
      <c r="E107" s="119"/>
      <c r="F107" s="119"/>
      <c r="G107" s="119"/>
      <c r="H107" s="119"/>
      <c r="I107" s="119"/>
      <c r="J107" s="120">
        <f>J588</f>
        <v>0</v>
      </c>
      <c r="L107" s="117"/>
    </row>
    <row r="108" spans="2:12" s="10" customFormat="1" ht="19.899999999999999" customHeight="1" x14ac:dyDescent="0.2">
      <c r="B108" s="117"/>
      <c r="D108" s="118" t="s">
        <v>113</v>
      </c>
      <c r="E108" s="119"/>
      <c r="F108" s="119"/>
      <c r="G108" s="119"/>
      <c r="H108" s="119"/>
      <c r="I108" s="119"/>
      <c r="J108" s="120">
        <f>J590</f>
        <v>0</v>
      </c>
      <c r="L108" s="117"/>
    </row>
    <row r="109" spans="2:12" s="10" customFormat="1" ht="19.899999999999999" customHeight="1" x14ac:dyDescent="0.2">
      <c r="B109" s="117"/>
      <c r="D109" s="118" t="s">
        <v>114</v>
      </c>
      <c r="E109" s="119"/>
      <c r="F109" s="119"/>
      <c r="G109" s="119"/>
      <c r="H109" s="119"/>
      <c r="I109" s="119"/>
      <c r="J109" s="120">
        <f>J593</f>
        <v>0</v>
      </c>
      <c r="L109" s="117"/>
    </row>
    <row r="110" spans="2:12" s="10" customFormat="1" ht="19.899999999999999" customHeight="1" x14ac:dyDescent="0.2">
      <c r="B110" s="117"/>
      <c r="D110" s="118" t="s">
        <v>115</v>
      </c>
      <c r="E110" s="119"/>
      <c r="F110" s="119"/>
      <c r="G110" s="119"/>
      <c r="H110" s="119"/>
      <c r="I110" s="119"/>
      <c r="J110" s="120">
        <f>J610</f>
        <v>0</v>
      </c>
      <c r="L110" s="117"/>
    </row>
    <row r="111" spans="2:12" s="10" customFormat="1" ht="19.899999999999999" customHeight="1" x14ac:dyDescent="0.2">
      <c r="B111" s="117"/>
      <c r="D111" s="118" t="s">
        <v>116</v>
      </c>
      <c r="E111" s="119"/>
      <c r="F111" s="119"/>
      <c r="G111" s="119"/>
      <c r="H111" s="119"/>
      <c r="I111" s="119"/>
      <c r="J111" s="120">
        <f>J706</f>
        <v>0</v>
      </c>
      <c r="L111" s="117"/>
    </row>
    <row r="112" spans="2:12" s="10" customFormat="1" ht="19.899999999999999" customHeight="1" x14ac:dyDescent="0.2">
      <c r="B112" s="117"/>
      <c r="D112" s="118" t="s">
        <v>117</v>
      </c>
      <c r="E112" s="119"/>
      <c r="F112" s="119"/>
      <c r="G112" s="119"/>
      <c r="H112" s="119"/>
      <c r="I112" s="119"/>
      <c r="J112" s="120">
        <f>J749</f>
        <v>0</v>
      </c>
      <c r="L112" s="117"/>
    </row>
    <row r="113" spans="1:31" s="10" customFormat="1" ht="19.899999999999999" customHeight="1" x14ac:dyDescent="0.2">
      <c r="B113" s="117"/>
      <c r="D113" s="118" t="s">
        <v>1954</v>
      </c>
      <c r="E113" s="119"/>
      <c r="F113" s="119"/>
      <c r="G113" s="119"/>
      <c r="H113" s="119"/>
      <c r="I113" s="119"/>
      <c r="J113" s="120">
        <f>J763</f>
        <v>0</v>
      </c>
      <c r="L113" s="117"/>
    </row>
    <row r="114" spans="1:31" s="10" customFormat="1" ht="19.899999999999999" customHeight="1" x14ac:dyDescent="0.2">
      <c r="B114" s="117"/>
      <c r="D114" s="118" t="s">
        <v>118</v>
      </c>
      <c r="E114" s="119"/>
      <c r="F114" s="119"/>
      <c r="G114" s="119"/>
      <c r="H114" s="119"/>
      <c r="I114" s="119"/>
      <c r="J114" s="120">
        <f>J768</f>
        <v>0</v>
      </c>
      <c r="L114" s="117"/>
    </row>
    <row r="115" spans="1:31" s="10" customFormat="1" ht="19.899999999999999" customHeight="1" x14ac:dyDescent="0.2">
      <c r="B115" s="117"/>
      <c r="D115" s="118" t="s">
        <v>119</v>
      </c>
      <c r="E115" s="119"/>
      <c r="F115" s="119"/>
      <c r="G115" s="119"/>
      <c r="H115" s="119"/>
      <c r="I115" s="119"/>
      <c r="J115" s="120">
        <f>J796</f>
        <v>0</v>
      </c>
      <c r="L115" s="117"/>
    </row>
    <row r="116" spans="1:31" s="10" customFormat="1" ht="19.899999999999999" customHeight="1" x14ac:dyDescent="0.2">
      <c r="B116" s="117"/>
      <c r="D116" s="118" t="s">
        <v>120</v>
      </c>
      <c r="E116" s="119"/>
      <c r="F116" s="119"/>
      <c r="G116" s="119"/>
      <c r="H116" s="119"/>
      <c r="I116" s="119"/>
      <c r="J116" s="120">
        <f>J815</f>
        <v>0</v>
      </c>
      <c r="L116" s="117"/>
    </row>
    <row r="117" spans="1:31" s="10" customFormat="1" ht="19.899999999999999" customHeight="1" x14ac:dyDescent="0.2">
      <c r="B117" s="117"/>
      <c r="D117" s="118" t="s">
        <v>121</v>
      </c>
      <c r="E117" s="119"/>
      <c r="F117" s="119"/>
      <c r="G117" s="119"/>
      <c r="H117" s="119"/>
      <c r="I117" s="119"/>
      <c r="J117" s="120">
        <f>J829</f>
        <v>0</v>
      </c>
      <c r="L117" s="117"/>
    </row>
    <row r="118" spans="1:31" s="10" customFormat="1" ht="19.899999999999999" customHeight="1" x14ac:dyDescent="0.2">
      <c r="B118" s="117"/>
      <c r="D118" s="118" t="s">
        <v>122</v>
      </c>
      <c r="E118" s="119"/>
      <c r="F118" s="119"/>
      <c r="G118" s="119"/>
      <c r="H118" s="119"/>
      <c r="I118" s="119"/>
      <c r="J118" s="120">
        <f>J923</f>
        <v>0</v>
      </c>
      <c r="L118" s="117"/>
    </row>
    <row r="119" spans="1:31" s="9" customFormat="1" ht="24.95" customHeight="1" x14ac:dyDescent="0.2">
      <c r="B119" s="113"/>
      <c r="D119" s="114" t="s">
        <v>123</v>
      </c>
      <c r="E119" s="115"/>
      <c r="F119" s="115"/>
      <c r="G119" s="115"/>
      <c r="H119" s="115"/>
      <c r="I119" s="115"/>
      <c r="J119" s="116">
        <f>J955</f>
        <v>0</v>
      </c>
      <c r="L119" s="113"/>
    </row>
    <row r="120" spans="1:31" s="10" customFormat="1" ht="19.899999999999999" customHeight="1" x14ac:dyDescent="0.2">
      <c r="B120" s="117"/>
      <c r="D120" s="118" t="s">
        <v>124</v>
      </c>
      <c r="E120" s="119"/>
      <c r="F120" s="119"/>
      <c r="G120" s="119"/>
      <c r="H120" s="119"/>
      <c r="I120" s="119"/>
      <c r="J120" s="120">
        <f>J956</f>
        <v>0</v>
      </c>
      <c r="L120" s="117"/>
    </row>
    <row r="121" spans="1:31" s="10" customFormat="1" ht="19.899999999999999" customHeight="1" x14ac:dyDescent="0.2">
      <c r="B121" s="117"/>
      <c r="D121" s="118" t="s">
        <v>125</v>
      </c>
      <c r="E121" s="119"/>
      <c r="F121" s="119"/>
      <c r="G121" s="119"/>
      <c r="H121" s="119"/>
      <c r="I121" s="119"/>
      <c r="J121" s="120">
        <f>J1001</f>
        <v>0</v>
      </c>
      <c r="L121" s="117"/>
    </row>
    <row r="122" spans="1:31" s="9" customFormat="1" ht="24.95" customHeight="1" x14ac:dyDescent="0.2">
      <c r="B122" s="113"/>
      <c r="D122" s="114" t="s">
        <v>126</v>
      </c>
      <c r="E122" s="115"/>
      <c r="F122" s="115"/>
      <c r="G122" s="115"/>
      <c r="H122" s="115"/>
      <c r="I122" s="115"/>
      <c r="J122" s="116">
        <f>J1005</f>
        <v>0</v>
      </c>
      <c r="L122" s="113"/>
    </row>
    <row r="123" spans="1:31" s="10" customFormat="1" ht="19.899999999999999" customHeight="1" x14ac:dyDescent="0.2">
      <c r="B123" s="117"/>
      <c r="D123" s="118" t="s">
        <v>127</v>
      </c>
      <c r="E123" s="119"/>
      <c r="F123" s="119"/>
      <c r="G123" s="119"/>
      <c r="H123" s="119"/>
      <c r="I123" s="119"/>
      <c r="J123" s="120">
        <f>J1006</f>
        <v>0</v>
      </c>
      <c r="L123" s="117"/>
    </row>
    <row r="124" spans="1:31" s="9" customFormat="1" ht="21.75" customHeight="1" x14ac:dyDescent="0.2">
      <c r="B124" s="113"/>
      <c r="D124" s="121" t="s">
        <v>128</v>
      </c>
      <c r="J124" s="122">
        <f>J1008</f>
        <v>0</v>
      </c>
      <c r="L124" s="113"/>
    </row>
    <row r="125" spans="1:31" s="2" customFormat="1" ht="21.75" customHeight="1" x14ac:dyDescent="0.2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 x14ac:dyDescent="0.2">
      <c r="A126" s="33"/>
      <c r="B126" s="48"/>
      <c r="C126" s="49"/>
      <c r="D126" s="49"/>
      <c r="E126" s="49"/>
      <c r="F126" s="49"/>
      <c r="G126" s="49"/>
      <c r="H126" s="49"/>
      <c r="I126" s="49"/>
      <c r="J126" s="49"/>
      <c r="K126" s="49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30" spans="1:63" s="2" customFormat="1" ht="6.95" customHeight="1" x14ac:dyDescent="0.2">
      <c r="A130" s="33"/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3" s="2" customFormat="1" ht="24.95" customHeight="1" x14ac:dyDescent="0.2">
      <c r="A131" s="33"/>
      <c r="B131" s="34"/>
      <c r="C131" s="22" t="s">
        <v>129</v>
      </c>
      <c r="D131" s="33"/>
      <c r="E131" s="33"/>
      <c r="F131" s="33"/>
      <c r="G131" s="33"/>
      <c r="H131" s="33"/>
      <c r="I131" s="3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3" s="2" customFormat="1" ht="6.95" customHeight="1" x14ac:dyDescent="0.2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3" s="2" customFormat="1" ht="12" customHeight="1" x14ac:dyDescent="0.2">
      <c r="A133" s="33"/>
      <c r="B133" s="34"/>
      <c r="C133" s="28" t="s">
        <v>15</v>
      </c>
      <c r="D133" s="33"/>
      <c r="E133" s="33"/>
      <c r="F133" s="33"/>
      <c r="G133" s="33"/>
      <c r="H133" s="33"/>
      <c r="I133" s="33"/>
      <c r="J133" s="33"/>
      <c r="K133" s="33"/>
      <c r="L133" s="4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3" s="2" customFormat="1" ht="16.5" customHeight="1" x14ac:dyDescent="0.2">
      <c r="A134" s="33"/>
      <c r="B134" s="34"/>
      <c r="C134" s="33"/>
      <c r="D134" s="33"/>
      <c r="E134" s="271" t="str">
        <f>E7</f>
        <v>Rekonštrukcia toaliet FA STU_ ľava strana_pravá strana _aula</v>
      </c>
      <c r="F134" s="272"/>
      <c r="G134" s="272"/>
      <c r="H134" s="272"/>
      <c r="I134" s="33"/>
      <c r="J134" s="33"/>
      <c r="K134" s="33"/>
      <c r="L134" s="4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3" s="2" customFormat="1" ht="12" customHeight="1" x14ac:dyDescent="0.2">
      <c r="A135" s="33"/>
      <c r="B135" s="34"/>
      <c r="C135" s="28" t="s">
        <v>95</v>
      </c>
      <c r="D135" s="33"/>
      <c r="E135" s="33"/>
      <c r="F135" s="33"/>
      <c r="G135" s="33"/>
      <c r="H135" s="33"/>
      <c r="I135" s="33"/>
      <c r="J135" s="33"/>
      <c r="K135" s="33"/>
      <c r="L135" s="4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3" s="2" customFormat="1" ht="16.5" customHeight="1" x14ac:dyDescent="0.2">
      <c r="A136" s="33"/>
      <c r="B136" s="34"/>
      <c r="C136" s="33"/>
      <c r="D136" s="33"/>
      <c r="E136" s="250" t="str">
        <f>E9</f>
        <v>P - Rekonštrukcia toaliet - pravá strana</v>
      </c>
      <c r="F136" s="270"/>
      <c r="G136" s="270"/>
      <c r="H136" s="270"/>
      <c r="I136" s="33"/>
      <c r="J136" s="33"/>
      <c r="K136" s="33"/>
      <c r="L136" s="4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</row>
    <row r="137" spans="1:63" s="2" customFormat="1" ht="6.95" customHeight="1" x14ac:dyDescent="0.2">
      <c r="A137" s="33"/>
      <c r="B137" s="34"/>
      <c r="C137" s="33"/>
      <c r="D137" s="33"/>
      <c r="E137" s="33"/>
      <c r="F137" s="33"/>
      <c r="G137" s="33"/>
      <c r="H137" s="33"/>
      <c r="I137" s="33"/>
      <c r="J137" s="33"/>
      <c r="K137" s="33"/>
      <c r="L137" s="4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  <row r="138" spans="1:63" s="2" customFormat="1" ht="12" customHeight="1" x14ac:dyDescent="0.2">
      <c r="A138" s="33"/>
      <c r="B138" s="34"/>
      <c r="C138" s="28" t="s">
        <v>19</v>
      </c>
      <c r="D138" s="33"/>
      <c r="E138" s="33"/>
      <c r="F138" s="26" t="str">
        <f>F12</f>
        <v>FA STU, Bratislava</v>
      </c>
      <c r="G138" s="33"/>
      <c r="H138" s="33"/>
      <c r="I138" s="28" t="s">
        <v>21</v>
      </c>
      <c r="J138" s="56" t="str">
        <f>IF(J12="","",J12)</f>
        <v>20. 12. 2020</v>
      </c>
      <c r="K138" s="33"/>
      <c r="L138" s="4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</row>
    <row r="139" spans="1:63" s="2" customFormat="1" ht="6.95" customHeight="1" x14ac:dyDescent="0.2">
      <c r="A139" s="33"/>
      <c r="B139" s="34"/>
      <c r="C139" s="33"/>
      <c r="D139" s="33"/>
      <c r="E139" s="33"/>
      <c r="F139" s="33"/>
      <c r="G139" s="33"/>
      <c r="H139" s="33"/>
      <c r="I139" s="33"/>
      <c r="J139" s="33"/>
      <c r="K139" s="33"/>
      <c r="L139" s="4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</row>
    <row r="140" spans="1:63" s="2" customFormat="1" ht="25.7" customHeight="1" x14ac:dyDescent="0.2">
      <c r="A140" s="33"/>
      <c r="B140" s="34"/>
      <c r="C140" s="28" t="s">
        <v>23</v>
      </c>
      <c r="D140" s="33"/>
      <c r="E140" s="33"/>
      <c r="F140" s="26" t="str">
        <f>E15</f>
        <v>FA STU, Nám. Slobody, Bratislava</v>
      </c>
      <c r="G140" s="33"/>
      <c r="H140" s="33"/>
      <c r="I140" s="28" t="s">
        <v>29</v>
      </c>
      <c r="J140" s="31" t="str">
        <f>E21</f>
        <v>Ing. arch Hronský, Ing arch. Daniel</v>
      </c>
      <c r="K140" s="33"/>
      <c r="L140" s="4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</row>
    <row r="141" spans="1:63" s="2" customFormat="1" ht="15.2" customHeight="1" x14ac:dyDescent="0.2">
      <c r="A141" s="33"/>
      <c r="B141" s="34"/>
      <c r="C141" s="28" t="s">
        <v>27</v>
      </c>
      <c r="D141" s="33"/>
      <c r="E141" s="33"/>
      <c r="F141" s="26" t="str">
        <f>IF(E18="","",E18)</f>
        <v>Vyplň údaj</v>
      </c>
      <c r="G141" s="33"/>
      <c r="H141" s="33"/>
      <c r="I141" s="28" t="s">
        <v>32</v>
      </c>
      <c r="J141" s="31" t="str">
        <f>E24</f>
        <v>Žákovičová Mária</v>
      </c>
      <c r="K141" s="33"/>
      <c r="L141" s="4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</row>
    <row r="142" spans="1:63" s="2" customFormat="1" ht="10.35" customHeight="1" x14ac:dyDescent="0.2">
      <c r="A142" s="33"/>
      <c r="B142" s="34"/>
      <c r="C142" s="33"/>
      <c r="D142" s="33"/>
      <c r="E142" s="33"/>
      <c r="F142" s="33"/>
      <c r="G142" s="33"/>
      <c r="H142" s="33"/>
      <c r="I142" s="33"/>
      <c r="J142" s="33"/>
      <c r="K142" s="33"/>
      <c r="L142" s="4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</row>
    <row r="143" spans="1:63" s="11" customFormat="1" ht="29.25" customHeight="1" x14ac:dyDescent="0.2">
      <c r="A143" s="123"/>
      <c r="B143" s="124"/>
      <c r="C143" s="125" t="s">
        <v>130</v>
      </c>
      <c r="D143" s="126" t="s">
        <v>60</v>
      </c>
      <c r="E143" s="126" t="s">
        <v>56</v>
      </c>
      <c r="F143" s="126" t="s">
        <v>57</v>
      </c>
      <c r="G143" s="126" t="s">
        <v>131</v>
      </c>
      <c r="H143" s="126" t="s">
        <v>132</v>
      </c>
      <c r="I143" s="126" t="s">
        <v>133</v>
      </c>
      <c r="J143" s="127" t="s">
        <v>99</v>
      </c>
      <c r="K143" s="128" t="s">
        <v>134</v>
      </c>
      <c r="L143" s="129"/>
      <c r="M143" s="63" t="s">
        <v>1</v>
      </c>
      <c r="N143" s="64" t="s">
        <v>39</v>
      </c>
      <c r="O143" s="64" t="s">
        <v>135</v>
      </c>
      <c r="P143" s="64" t="s">
        <v>136</v>
      </c>
      <c r="Q143" s="64" t="s">
        <v>137</v>
      </c>
      <c r="R143" s="64" t="s">
        <v>138</v>
      </c>
      <c r="S143" s="64" t="s">
        <v>139</v>
      </c>
      <c r="T143" s="65" t="s">
        <v>140</v>
      </c>
      <c r="U143" s="123"/>
      <c r="V143" s="123"/>
      <c r="W143" s="123"/>
      <c r="X143" s="123"/>
      <c r="Y143" s="123"/>
      <c r="Z143" s="123"/>
      <c r="AA143" s="123"/>
      <c r="AB143" s="123"/>
      <c r="AC143" s="123"/>
      <c r="AD143" s="123"/>
      <c r="AE143" s="123"/>
    </row>
    <row r="144" spans="1:63" s="2" customFormat="1" ht="22.9" customHeight="1" x14ac:dyDescent="0.25">
      <c r="A144" s="33"/>
      <c r="B144" s="34"/>
      <c r="C144" s="70" t="s">
        <v>100</v>
      </c>
      <c r="D144" s="33"/>
      <c r="E144" s="33"/>
      <c r="F144" s="33"/>
      <c r="G144" s="33"/>
      <c r="H144" s="33"/>
      <c r="I144" s="33"/>
      <c r="J144" s="130">
        <f>BK144</f>
        <v>0</v>
      </c>
      <c r="K144" s="33"/>
      <c r="L144" s="34"/>
      <c r="M144" s="66"/>
      <c r="N144" s="57"/>
      <c r="O144" s="67"/>
      <c r="P144" s="131">
        <f>P145+P422+P955+P1005+P1008</f>
        <v>0</v>
      </c>
      <c r="Q144" s="67"/>
      <c r="R144" s="131">
        <f>R145+R422+R955+R1005+R1008</f>
        <v>0</v>
      </c>
      <c r="S144" s="67"/>
      <c r="T144" s="132">
        <f>T145+T422+T955+T1005+T1008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T144" s="18" t="s">
        <v>74</v>
      </c>
      <c r="AU144" s="18" t="s">
        <v>101</v>
      </c>
      <c r="BK144" s="133">
        <f>BK145+BK422+BK955+BK1005+BK1008</f>
        <v>0</v>
      </c>
    </row>
    <row r="145" spans="1:65" s="12" customFormat="1" ht="25.9" customHeight="1" x14ac:dyDescent="0.2">
      <c r="B145" s="134"/>
      <c r="D145" s="135" t="s">
        <v>74</v>
      </c>
      <c r="E145" s="136" t="s">
        <v>141</v>
      </c>
      <c r="F145" s="136" t="s">
        <v>142</v>
      </c>
      <c r="I145" s="137"/>
      <c r="J145" s="122">
        <f>BK145</f>
        <v>0</v>
      </c>
      <c r="L145" s="134"/>
      <c r="M145" s="138"/>
      <c r="N145" s="139"/>
      <c r="O145" s="139"/>
      <c r="P145" s="140">
        <f>P146+P170+P271+P420</f>
        <v>0</v>
      </c>
      <c r="Q145" s="139"/>
      <c r="R145" s="140">
        <f>R146+R170+R271+R420</f>
        <v>0</v>
      </c>
      <c r="S145" s="139"/>
      <c r="T145" s="141">
        <f>T146+T170+T271+T420</f>
        <v>0</v>
      </c>
      <c r="AR145" s="135" t="s">
        <v>83</v>
      </c>
      <c r="AT145" s="142" t="s">
        <v>74</v>
      </c>
      <c r="AU145" s="142" t="s">
        <v>75</v>
      </c>
      <c r="AY145" s="135" t="s">
        <v>143</v>
      </c>
      <c r="BK145" s="143">
        <f>BK146+BK170+BK271+BK420</f>
        <v>0</v>
      </c>
    </row>
    <row r="146" spans="1:65" s="12" customFormat="1" ht="22.9" customHeight="1" x14ac:dyDescent="0.2">
      <c r="B146" s="134"/>
      <c r="D146" s="135" t="s">
        <v>74</v>
      </c>
      <c r="E146" s="144" t="s">
        <v>144</v>
      </c>
      <c r="F146" s="144" t="s">
        <v>145</v>
      </c>
      <c r="I146" s="137"/>
      <c r="J146" s="145">
        <f>BK146</f>
        <v>0</v>
      </c>
      <c r="L146" s="134"/>
      <c r="M146" s="138"/>
      <c r="N146" s="139"/>
      <c r="O146" s="139"/>
      <c r="P146" s="140">
        <f>SUM(P147:P169)</f>
        <v>0</v>
      </c>
      <c r="Q146" s="139"/>
      <c r="R146" s="140">
        <f>SUM(R147:R169)</f>
        <v>0</v>
      </c>
      <c r="S146" s="139"/>
      <c r="T146" s="141">
        <f>SUM(T147:T169)</f>
        <v>0</v>
      </c>
      <c r="AR146" s="135" t="s">
        <v>83</v>
      </c>
      <c r="AT146" s="142" t="s">
        <v>74</v>
      </c>
      <c r="AU146" s="142" t="s">
        <v>83</v>
      </c>
      <c r="AY146" s="135" t="s">
        <v>143</v>
      </c>
      <c r="BK146" s="143">
        <f>SUM(BK147:BK169)</f>
        <v>0</v>
      </c>
    </row>
    <row r="147" spans="1:65" s="2" customFormat="1" ht="24.2" customHeight="1" x14ac:dyDescent="0.2">
      <c r="A147" s="33"/>
      <c r="B147" s="146"/>
      <c r="C147" s="147" t="s">
        <v>83</v>
      </c>
      <c r="D147" s="147" t="s">
        <v>146</v>
      </c>
      <c r="E147" s="148" t="s">
        <v>1955</v>
      </c>
      <c r="F147" s="149" t="s">
        <v>1956</v>
      </c>
      <c r="G147" s="150" t="s">
        <v>178</v>
      </c>
      <c r="H147" s="151">
        <v>1</v>
      </c>
      <c r="I147" s="152"/>
      <c r="J147" s="153">
        <f>ROUND(I147*H147,2)</f>
        <v>0</v>
      </c>
      <c r="K147" s="154"/>
      <c r="L147" s="34"/>
      <c r="M147" s="155" t="s">
        <v>1</v>
      </c>
      <c r="N147" s="156" t="s">
        <v>41</v>
      </c>
      <c r="O147" s="59"/>
      <c r="P147" s="157">
        <f>O147*H147</f>
        <v>0</v>
      </c>
      <c r="Q147" s="157">
        <v>0</v>
      </c>
      <c r="R147" s="157">
        <f>Q147*H147</f>
        <v>0</v>
      </c>
      <c r="S147" s="157">
        <v>0</v>
      </c>
      <c r="T147" s="158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59" t="s">
        <v>150</v>
      </c>
      <c r="AT147" s="159" t="s">
        <v>146</v>
      </c>
      <c r="AU147" s="159" t="s">
        <v>151</v>
      </c>
      <c r="AY147" s="18" t="s">
        <v>143</v>
      </c>
      <c r="BE147" s="160">
        <f>IF(N147="základná",J147,0)</f>
        <v>0</v>
      </c>
      <c r="BF147" s="160">
        <f>IF(N147="znížená",J147,0)</f>
        <v>0</v>
      </c>
      <c r="BG147" s="160">
        <f>IF(N147="zákl. prenesená",J147,0)</f>
        <v>0</v>
      </c>
      <c r="BH147" s="160">
        <f>IF(N147="zníž. prenesená",J147,0)</f>
        <v>0</v>
      </c>
      <c r="BI147" s="160">
        <f>IF(N147="nulová",J147,0)</f>
        <v>0</v>
      </c>
      <c r="BJ147" s="18" t="s">
        <v>151</v>
      </c>
      <c r="BK147" s="160">
        <f>ROUND(I147*H147,2)</f>
        <v>0</v>
      </c>
      <c r="BL147" s="18" t="s">
        <v>150</v>
      </c>
      <c r="BM147" s="159" t="s">
        <v>151</v>
      </c>
    </row>
    <row r="148" spans="1:65" s="13" customFormat="1" x14ac:dyDescent="0.2">
      <c r="B148" s="161"/>
      <c r="D148" s="162" t="s">
        <v>152</v>
      </c>
      <c r="E148" s="163" t="s">
        <v>1</v>
      </c>
      <c r="F148" s="164" t="s">
        <v>1957</v>
      </c>
      <c r="H148" s="165">
        <v>1</v>
      </c>
      <c r="I148" s="166"/>
      <c r="L148" s="161"/>
      <c r="M148" s="167"/>
      <c r="N148" s="168"/>
      <c r="O148" s="168"/>
      <c r="P148" s="168"/>
      <c r="Q148" s="168"/>
      <c r="R148" s="168"/>
      <c r="S148" s="168"/>
      <c r="T148" s="169"/>
      <c r="AT148" s="163" t="s">
        <v>152</v>
      </c>
      <c r="AU148" s="163" t="s">
        <v>151</v>
      </c>
      <c r="AV148" s="13" t="s">
        <v>151</v>
      </c>
      <c r="AW148" s="13" t="s">
        <v>31</v>
      </c>
      <c r="AX148" s="13" t="s">
        <v>75</v>
      </c>
      <c r="AY148" s="163" t="s">
        <v>143</v>
      </c>
    </row>
    <row r="149" spans="1:65" s="14" customFormat="1" x14ac:dyDescent="0.2">
      <c r="B149" s="170"/>
      <c r="D149" s="162" t="s">
        <v>152</v>
      </c>
      <c r="E149" s="171" t="s">
        <v>1</v>
      </c>
      <c r="F149" s="172" t="s">
        <v>154</v>
      </c>
      <c r="H149" s="173">
        <v>1</v>
      </c>
      <c r="I149" s="174"/>
      <c r="L149" s="170"/>
      <c r="M149" s="175"/>
      <c r="N149" s="176"/>
      <c r="O149" s="176"/>
      <c r="P149" s="176"/>
      <c r="Q149" s="176"/>
      <c r="R149" s="176"/>
      <c r="S149" s="176"/>
      <c r="T149" s="177"/>
      <c r="AT149" s="171" t="s">
        <v>152</v>
      </c>
      <c r="AU149" s="171" t="s">
        <v>151</v>
      </c>
      <c r="AV149" s="14" t="s">
        <v>150</v>
      </c>
      <c r="AW149" s="14" t="s">
        <v>31</v>
      </c>
      <c r="AX149" s="14" t="s">
        <v>83</v>
      </c>
      <c r="AY149" s="171" t="s">
        <v>143</v>
      </c>
    </row>
    <row r="150" spans="1:65" s="2" customFormat="1" ht="24.2" customHeight="1" x14ac:dyDescent="0.2">
      <c r="A150" s="33"/>
      <c r="B150" s="146"/>
      <c r="C150" s="147" t="s">
        <v>151</v>
      </c>
      <c r="D150" s="147" t="s">
        <v>146</v>
      </c>
      <c r="E150" s="148" t="s">
        <v>147</v>
      </c>
      <c r="F150" s="149" t="s">
        <v>148</v>
      </c>
      <c r="G150" s="150" t="s">
        <v>149</v>
      </c>
      <c r="H150" s="151">
        <v>3.5</v>
      </c>
      <c r="I150" s="152"/>
      <c r="J150" s="153">
        <f>ROUND(I150*H150,2)</f>
        <v>0</v>
      </c>
      <c r="K150" s="154"/>
      <c r="L150" s="34"/>
      <c r="M150" s="155" t="s">
        <v>1</v>
      </c>
      <c r="N150" s="156" t="s">
        <v>41</v>
      </c>
      <c r="O150" s="59"/>
      <c r="P150" s="157">
        <f>O150*H150</f>
        <v>0</v>
      </c>
      <c r="Q150" s="157">
        <v>0</v>
      </c>
      <c r="R150" s="157">
        <f>Q150*H150</f>
        <v>0</v>
      </c>
      <c r="S150" s="157">
        <v>0</v>
      </c>
      <c r="T150" s="15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9" t="s">
        <v>150</v>
      </c>
      <c r="AT150" s="159" t="s">
        <v>146</v>
      </c>
      <c r="AU150" s="159" t="s">
        <v>151</v>
      </c>
      <c r="AY150" s="18" t="s">
        <v>143</v>
      </c>
      <c r="BE150" s="160">
        <f>IF(N150="základná",J150,0)</f>
        <v>0</v>
      </c>
      <c r="BF150" s="160">
        <f>IF(N150="znížená",J150,0)</f>
        <v>0</v>
      </c>
      <c r="BG150" s="160">
        <f>IF(N150="zákl. prenesená",J150,0)</f>
        <v>0</v>
      </c>
      <c r="BH150" s="160">
        <f>IF(N150="zníž. prenesená",J150,0)</f>
        <v>0</v>
      </c>
      <c r="BI150" s="160">
        <f>IF(N150="nulová",J150,0)</f>
        <v>0</v>
      </c>
      <c r="BJ150" s="18" t="s">
        <v>151</v>
      </c>
      <c r="BK150" s="160">
        <f>ROUND(I150*H150,2)</f>
        <v>0</v>
      </c>
      <c r="BL150" s="18" t="s">
        <v>150</v>
      </c>
      <c r="BM150" s="159" t="s">
        <v>150</v>
      </c>
    </row>
    <row r="151" spans="1:65" s="13" customFormat="1" x14ac:dyDescent="0.2">
      <c r="B151" s="161"/>
      <c r="D151" s="162" t="s">
        <v>152</v>
      </c>
      <c r="E151" s="163" t="s">
        <v>1</v>
      </c>
      <c r="F151" s="164" t="s">
        <v>1958</v>
      </c>
      <c r="H151" s="165">
        <v>3.5</v>
      </c>
      <c r="I151" s="166"/>
      <c r="L151" s="161"/>
      <c r="M151" s="167"/>
      <c r="N151" s="168"/>
      <c r="O151" s="168"/>
      <c r="P151" s="168"/>
      <c r="Q151" s="168"/>
      <c r="R151" s="168"/>
      <c r="S151" s="168"/>
      <c r="T151" s="169"/>
      <c r="AT151" s="163" t="s">
        <v>152</v>
      </c>
      <c r="AU151" s="163" t="s">
        <v>151</v>
      </c>
      <c r="AV151" s="13" t="s">
        <v>151</v>
      </c>
      <c r="AW151" s="13" t="s">
        <v>31</v>
      </c>
      <c r="AX151" s="13" t="s">
        <v>75</v>
      </c>
      <c r="AY151" s="163" t="s">
        <v>143</v>
      </c>
    </row>
    <row r="152" spans="1:65" s="14" customFormat="1" x14ac:dyDescent="0.2">
      <c r="B152" s="170"/>
      <c r="D152" s="162" t="s">
        <v>152</v>
      </c>
      <c r="E152" s="171" t="s">
        <v>1</v>
      </c>
      <c r="F152" s="172" t="s">
        <v>154</v>
      </c>
      <c r="H152" s="173">
        <v>3.5</v>
      </c>
      <c r="I152" s="174"/>
      <c r="L152" s="170"/>
      <c r="M152" s="175"/>
      <c r="N152" s="176"/>
      <c r="O152" s="176"/>
      <c r="P152" s="176"/>
      <c r="Q152" s="176"/>
      <c r="R152" s="176"/>
      <c r="S152" s="176"/>
      <c r="T152" s="177"/>
      <c r="AT152" s="171" t="s">
        <v>152</v>
      </c>
      <c r="AU152" s="171" t="s">
        <v>151</v>
      </c>
      <c r="AV152" s="14" t="s">
        <v>150</v>
      </c>
      <c r="AW152" s="14" t="s">
        <v>31</v>
      </c>
      <c r="AX152" s="14" t="s">
        <v>83</v>
      </c>
      <c r="AY152" s="171" t="s">
        <v>143</v>
      </c>
    </row>
    <row r="153" spans="1:65" s="2" customFormat="1" ht="24.2" customHeight="1" x14ac:dyDescent="0.2">
      <c r="A153" s="33"/>
      <c r="B153" s="146"/>
      <c r="C153" s="147" t="s">
        <v>144</v>
      </c>
      <c r="D153" s="147" t="s">
        <v>146</v>
      </c>
      <c r="E153" s="148" t="s">
        <v>155</v>
      </c>
      <c r="F153" s="149" t="s">
        <v>156</v>
      </c>
      <c r="G153" s="150" t="s">
        <v>157</v>
      </c>
      <c r="H153" s="151">
        <v>26</v>
      </c>
      <c r="I153" s="152"/>
      <c r="J153" s="153">
        <f>ROUND(I153*H153,2)</f>
        <v>0</v>
      </c>
      <c r="K153" s="154"/>
      <c r="L153" s="34"/>
      <c r="M153" s="155" t="s">
        <v>1</v>
      </c>
      <c r="N153" s="156" t="s">
        <v>41</v>
      </c>
      <c r="O153" s="59"/>
      <c r="P153" s="157">
        <f>O153*H153</f>
        <v>0</v>
      </c>
      <c r="Q153" s="157">
        <v>0</v>
      </c>
      <c r="R153" s="157">
        <f>Q153*H153</f>
        <v>0</v>
      </c>
      <c r="S153" s="157">
        <v>0</v>
      </c>
      <c r="T153" s="15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9" t="s">
        <v>150</v>
      </c>
      <c r="AT153" s="159" t="s">
        <v>146</v>
      </c>
      <c r="AU153" s="159" t="s">
        <v>151</v>
      </c>
      <c r="AY153" s="18" t="s">
        <v>143</v>
      </c>
      <c r="BE153" s="160">
        <f>IF(N153="základná",J153,0)</f>
        <v>0</v>
      </c>
      <c r="BF153" s="160">
        <f>IF(N153="znížená",J153,0)</f>
        <v>0</v>
      </c>
      <c r="BG153" s="160">
        <f>IF(N153="zákl. prenesená",J153,0)</f>
        <v>0</v>
      </c>
      <c r="BH153" s="160">
        <f>IF(N153="zníž. prenesená",J153,0)</f>
        <v>0</v>
      </c>
      <c r="BI153" s="160">
        <f>IF(N153="nulová",J153,0)</f>
        <v>0</v>
      </c>
      <c r="BJ153" s="18" t="s">
        <v>151</v>
      </c>
      <c r="BK153" s="160">
        <f>ROUND(I153*H153,2)</f>
        <v>0</v>
      </c>
      <c r="BL153" s="18" t="s">
        <v>150</v>
      </c>
      <c r="BM153" s="159" t="s">
        <v>160</v>
      </c>
    </row>
    <row r="154" spans="1:65" s="2" customFormat="1" ht="24.2" customHeight="1" x14ac:dyDescent="0.2">
      <c r="A154" s="33"/>
      <c r="B154" s="146"/>
      <c r="C154" s="147" t="s">
        <v>150</v>
      </c>
      <c r="D154" s="147" t="s">
        <v>146</v>
      </c>
      <c r="E154" s="148" t="s">
        <v>158</v>
      </c>
      <c r="F154" s="149" t="s">
        <v>159</v>
      </c>
      <c r="G154" s="150" t="s">
        <v>157</v>
      </c>
      <c r="H154" s="151">
        <v>15</v>
      </c>
      <c r="I154" s="152"/>
      <c r="J154" s="153">
        <f>ROUND(I154*H154,2)</f>
        <v>0</v>
      </c>
      <c r="K154" s="154"/>
      <c r="L154" s="34"/>
      <c r="M154" s="155" t="s">
        <v>1</v>
      </c>
      <c r="N154" s="156" t="s">
        <v>41</v>
      </c>
      <c r="O154" s="59"/>
      <c r="P154" s="157">
        <f>O154*H154</f>
        <v>0</v>
      </c>
      <c r="Q154" s="157">
        <v>0</v>
      </c>
      <c r="R154" s="157">
        <f>Q154*H154</f>
        <v>0</v>
      </c>
      <c r="S154" s="157">
        <v>0</v>
      </c>
      <c r="T154" s="15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9" t="s">
        <v>150</v>
      </c>
      <c r="AT154" s="159" t="s">
        <v>146</v>
      </c>
      <c r="AU154" s="159" t="s">
        <v>151</v>
      </c>
      <c r="AY154" s="18" t="s">
        <v>143</v>
      </c>
      <c r="BE154" s="160">
        <f>IF(N154="základná",J154,0)</f>
        <v>0</v>
      </c>
      <c r="BF154" s="160">
        <f>IF(N154="znížená",J154,0)</f>
        <v>0</v>
      </c>
      <c r="BG154" s="160">
        <f>IF(N154="zákl. prenesená",J154,0)</f>
        <v>0</v>
      </c>
      <c r="BH154" s="160">
        <f>IF(N154="zníž. prenesená",J154,0)</f>
        <v>0</v>
      </c>
      <c r="BI154" s="160">
        <f>IF(N154="nulová",J154,0)</f>
        <v>0</v>
      </c>
      <c r="BJ154" s="18" t="s">
        <v>151</v>
      </c>
      <c r="BK154" s="160">
        <f>ROUND(I154*H154,2)</f>
        <v>0</v>
      </c>
      <c r="BL154" s="18" t="s">
        <v>150</v>
      </c>
      <c r="BM154" s="159" t="s">
        <v>163</v>
      </c>
    </row>
    <row r="155" spans="1:65" s="2" customFormat="1" ht="24.2" customHeight="1" x14ac:dyDescent="0.2">
      <c r="A155" s="33"/>
      <c r="B155" s="146"/>
      <c r="C155" s="147" t="s">
        <v>165</v>
      </c>
      <c r="D155" s="147" t="s">
        <v>146</v>
      </c>
      <c r="E155" s="148" t="s">
        <v>161</v>
      </c>
      <c r="F155" s="149" t="s">
        <v>162</v>
      </c>
      <c r="G155" s="150" t="s">
        <v>157</v>
      </c>
      <c r="H155" s="151">
        <v>5.6</v>
      </c>
      <c r="I155" s="152"/>
      <c r="J155" s="153">
        <f>ROUND(I155*H155,2)</f>
        <v>0</v>
      </c>
      <c r="K155" s="154"/>
      <c r="L155" s="34"/>
      <c r="M155" s="155" t="s">
        <v>1</v>
      </c>
      <c r="N155" s="156" t="s">
        <v>41</v>
      </c>
      <c r="O155" s="59"/>
      <c r="P155" s="157">
        <f>O155*H155</f>
        <v>0</v>
      </c>
      <c r="Q155" s="157">
        <v>0</v>
      </c>
      <c r="R155" s="157">
        <f>Q155*H155</f>
        <v>0</v>
      </c>
      <c r="S155" s="157">
        <v>0</v>
      </c>
      <c r="T155" s="15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59" t="s">
        <v>150</v>
      </c>
      <c r="AT155" s="159" t="s">
        <v>146</v>
      </c>
      <c r="AU155" s="159" t="s">
        <v>151</v>
      </c>
      <c r="AY155" s="18" t="s">
        <v>143</v>
      </c>
      <c r="BE155" s="160">
        <f>IF(N155="základná",J155,0)</f>
        <v>0</v>
      </c>
      <c r="BF155" s="160">
        <f>IF(N155="znížená",J155,0)</f>
        <v>0</v>
      </c>
      <c r="BG155" s="160">
        <f>IF(N155="zákl. prenesená",J155,0)</f>
        <v>0</v>
      </c>
      <c r="BH155" s="160">
        <f>IF(N155="zníž. prenesená",J155,0)</f>
        <v>0</v>
      </c>
      <c r="BI155" s="160">
        <f>IF(N155="nulová",J155,0)</f>
        <v>0</v>
      </c>
      <c r="BJ155" s="18" t="s">
        <v>151</v>
      </c>
      <c r="BK155" s="160">
        <f>ROUND(I155*H155,2)</f>
        <v>0</v>
      </c>
      <c r="BL155" s="18" t="s">
        <v>150</v>
      </c>
      <c r="BM155" s="159" t="s">
        <v>168</v>
      </c>
    </row>
    <row r="156" spans="1:65" s="13" customFormat="1" x14ac:dyDescent="0.2">
      <c r="B156" s="161"/>
      <c r="D156" s="162" t="s">
        <v>152</v>
      </c>
      <c r="E156" s="163" t="s">
        <v>1</v>
      </c>
      <c r="F156" s="164" t="s">
        <v>1959</v>
      </c>
      <c r="H156" s="165">
        <v>5.6</v>
      </c>
      <c r="I156" s="166"/>
      <c r="L156" s="161"/>
      <c r="M156" s="167"/>
      <c r="N156" s="168"/>
      <c r="O156" s="168"/>
      <c r="P156" s="168"/>
      <c r="Q156" s="168"/>
      <c r="R156" s="168"/>
      <c r="S156" s="168"/>
      <c r="T156" s="169"/>
      <c r="AT156" s="163" t="s">
        <v>152</v>
      </c>
      <c r="AU156" s="163" t="s">
        <v>151</v>
      </c>
      <c r="AV156" s="13" t="s">
        <v>151</v>
      </c>
      <c r="AW156" s="13" t="s">
        <v>31</v>
      </c>
      <c r="AX156" s="13" t="s">
        <v>75</v>
      </c>
      <c r="AY156" s="163" t="s">
        <v>143</v>
      </c>
    </row>
    <row r="157" spans="1:65" s="14" customFormat="1" x14ac:dyDescent="0.2">
      <c r="B157" s="170"/>
      <c r="D157" s="162" t="s">
        <v>152</v>
      </c>
      <c r="E157" s="171" t="s">
        <v>1</v>
      </c>
      <c r="F157" s="172" t="s">
        <v>154</v>
      </c>
      <c r="H157" s="173">
        <v>5.6</v>
      </c>
      <c r="I157" s="174"/>
      <c r="L157" s="170"/>
      <c r="M157" s="175"/>
      <c r="N157" s="176"/>
      <c r="O157" s="176"/>
      <c r="P157" s="176"/>
      <c r="Q157" s="176"/>
      <c r="R157" s="176"/>
      <c r="S157" s="176"/>
      <c r="T157" s="177"/>
      <c r="AT157" s="171" t="s">
        <v>152</v>
      </c>
      <c r="AU157" s="171" t="s">
        <v>151</v>
      </c>
      <c r="AV157" s="14" t="s">
        <v>150</v>
      </c>
      <c r="AW157" s="14" t="s">
        <v>31</v>
      </c>
      <c r="AX157" s="14" t="s">
        <v>83</v>
      </c>
      <c r="AY157" s="171" t="s">
        <v>143</v>
      </c>
    </row>
    <row r="158" spans="1:65" s="2" customFormat="1" ht="24.2" customHeight="1" x14ac:dyDescent="0.2">
      <c r="A158" s="33"/>
      <c r="B158" s="146"/>
      <c r="C158" s="147" t="s">
        <v>160</v>
      </c>
      <c r="D158" s="147" t="s">
        <v>146</v>
      </c>
      <c r="E158" s="148" t="s">
        <v>166</v>
      </c>
      <c r="F158" s="149" t="s">
        <v>167</v>
      </c>
      <c r="G158" s="150" t="s">
        <v>157</v>
      </c>
      <c r="H158" s="151">
        <v>10.3</v>
      </c>
      <c r="I158" s="152"/>
      <c r="J158" s="153">
        <f>ROUND(I158*H158,2)</f>
        <v>0</v>
      </c>
      <c r="K158" s="154"/>
      <c r="L158" s="34"/>
      <c r="M158" s="155" t="s">
        <v>1</v>
      </c>
      <c r="N158" s="156" t="s">
        <v>41</v>
      </c>
      <c r="O158" s="59"/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9" t="s">
        <v>150</v>
      </c>
      <c r="AT158" s="159" t="s">
        <v>146</v>
      </c>
      <c r="AU158" s="159" t="s">
        <v>151</v>
      </c>
      <c r="AY158" s="18" t="s">
        <v>143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8" t="s">
        <v>151</v>
      </c>
      <c r="BK158" s="160">
        <f>ROUND(I158*H158,2)</f>
        <v>0</v>
      </c>
      <c r="BL158" s="18" t="s">
        <v>150</v>
      </c>
      <c r="BM158" s="159" t="s">
        <v>172</v>
      </c>
    </row>
    <row r="159" spans="1:65" s="13" customFormat="1" x14ac:dyDescent="0.2">
      <c r="B159" s="161"/>
      <c r="D159" s="162" t="s">
        <v>152</v>
      </c>
      <c r="E159" s="163" t="s">
        <v>1</v>
      </c>
      <c r="F159" s="164" t="s">
        <v>1960</v>
      </c>
      <c r="H159" s="165">
        <v>10.3</v>
      </c>
      <c r="I159" s="166"/>
      <c r="L159" s="161"/>
      <c r="M159" s="167"/>
      <c r="N159" s="168"/>
      <c r="O159" s="168"/>
      <c r="P159" s="168"/>
      <c r="Q159" s="168"/>
      <c r="R159" s="168"/>
      <c r="S159" s="168"/>
      <c r="T159" s="169"/>
      <c r="AT159" s="163" t="s">
        <v>152</v>
      </c>
      <c r="AU159" s="163" t="s">
        <v>151</v>
      </c>
      <c r="AV159" s="13" t="s">
        <v>151</v>
      </c>
      <c r="AW159" s="13" t="s">
        <v>31</v>
      </c>
      <c r="AX159" s="13" t="s">
        <v>75</v>
      </c>
      <c r="AY159" s="163" t="s">
        <v>143</v>
      </c>
    </row>
    <row r="160" spans="1:65" s="14" customFormat="1" x14ac:dyDescent="0.2">
      <c r="B160" s="170"/>
      <c r="D160" s="162" t="s">
        <v>152</v>
      </c>
      <c r="E160" s="171" t="s">
        <v>1</v>
      </c>
      <c r="F160" s="172" t="s">
        <v>154</v>
      </c>
      <c r="H160" s="173">
        <v>10.3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1" t="s">
        <v>152</v>
      </c>
      <c r="AU160" s="171" t="s">
        <v>151</v>
      </c>
      <c r="AV160" s="14" t="s">
        <v>150</v>
      </c>
      <c r="AW160" s="14" t="s">
        <v>31</v>
      </c>
      <c r="AX160" s="14" t="s">
        <v>83</v>
      </c>
      <c r="AY160" s="171" t="s">
        <v>143</v>
      </c>
    </row>
    <row r="161" spans="1:65" s="2" customFormat="1" ht="24.2" customHeight="1" x14ac:dyDescent="0.2">
      <c r="A161" s="33"/>
      <c r="B161" s="146"/>
      <c r="C161" s="147" t="s">
        <v>175</v>
      </c>
      <c r="D161" s="147" t="s">
        <v>146</v>
      </c>
      <c r="E161" s="148" t="s">
        <v>170</v>
      </c>
      <c r="F161" s="149" t="s">
        <v>171</v>
      </c>
      <c r="G161" s="150" t="s">
        <v>157</v>
      </c>
      <c r="H161" s="151">
        <v>63.17</v>
      </c>
      <c r="I161" s="152"/>
      <c r="J161" s="153">
        <f>ROUND(I161*H161,2)</f>
        <v>0</v>
      </c>
      <c r="K161" s="154"/>
      <c r="L161" s="34"/>
      <c r="M161" s="155" t="s">
        <v>1</v>
      </c>
      <c r="N161" s="156" t="s">
        <v>41</v>
      </c>
      <c r="O161" s="59"/>
      <c r="P161" s="157">
        <f>O161*H161</f>
        <v>0</v>
      </c>
      <c r="Q161" s="157">
        <v>0</v>
      </c>
      <c r="R161" s="157">
        <f>Q161*H161</f>
        <v>0</v>
      </c>
      <c r="S161" s="157">
        <v>0</v>
      </c>
      <c r="T161" s="15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59" t="s">
        <v>150</v>
      </c>
      <c r="AT161" s="159" t="s">
        <v>146</v>
      </c>
      <c r="AU161" s="159" t="s">
        <v>151</v>
      </c>
      <c r="AY161" s="18" t="s">
        <v>143</v>
      </c>
      <c r="BE161" s="160">
        <f>IF(N161="základná",J161,0)</f>
        <v>0</v>
      </c>
      <c r="BF161" s="160">
        <f>IF(N161="znížená",J161,0)</f>
        <v>0</v>
      </c>
      <c r="BG161" s="160">
        <f>IF(N161="zákl. prenesená",J161,0)</f>
        <v>0</v>
      </c>
      <c r="BH161" s="160">
        <f>IF(N161="zníž. prenesená",J161,0)</f>
        <v>0</v>
      </c>
      <c r="BI161" s="160">
        <f>IF(N161="nulová",J161,0)</f>
        <v>0</v>
      </c>
      <c r="BJ161" s="18" t="s">
        <v>151</v>
      </c>
      <c r="BK161" s="160">
        <f>ROUND(I161*H161,2)</f>
        <v>0</v>
      </c>
      <c r="BL161" s="18" t="s">
        <v>150</v>
      </c>
      <c r="BM161" s="159" t="s">
        <v>179</v>
      </c>
    </row>
    <row r="162" spans="1:65" s="13" customFormat="1" x14ac:dyDescent="0.2">
      <c r="B162" s="161"/>
      <c r="D162" s="162" t="s">
        <v>152</v>
      </c>
      <c r="E162" s="163" t="s">
        <v>1</v>
      </c>
      <c r="F162" s="164" t="s">
        <v>1961</v>
      </c>
      <c r="H162" s="165">
        <v>4.7</v>
      </c>
      <c r="I162" s="166"/>
      <c r="L162" s="161"/>
      <c r="M162" s="167"/>
      <c r="N162" s="168"/>
      <c r="O162" s="168"/>
      <c r="P162" s="168"/>
      <c r="Q162" s="168"/>
      <c r="R162" s="168"/>
      <c r="S162" s="168"/>
      <c r="T162" s="169"/>
      <c r="AT162" s="163" t="s">
        <v>152</v>
      </c>
      <c r="AU162" s="163" t="s">
        <v>151</v>
      </c>
      <c r="AV162" s="13" t="s">
        <v>151</v>
      </c>
      <c r="AW162" s="13" t="s">
        <v>31</v>
      </c>
      <c r="AX162" s="13" t="s">
        <v>75</v>
      </c>
      <c r="AY162" s="163" t="s">
        <v>143</v>
      </c>
    </row>
    <row r="163" spans="1:65" s="13" customFormat="1" x14ac:dyDescent="0.2">
      <c r="B163" s="161"/>
      <c r="D163" s="162" t="s">
        <v>152</v>
      </c>
      <c r="E163" s="163" t="s">
        <v>1</v>
      </c>
      <c r="F163" s="164" t="s">
        <v>1962</v>
      </c>
      <c r="H163" s="165">
        <v>10</v>
      </c>
      <c r="I163" s="166"/>
      <c r="L163" s="161"/>
      <c r="M163" s="167"/>
      <c r="N163" s="168"/>
      <c r="O163" s="168"/>
      <c r="P163" s="168"/>
      <c r="Q163" s="168"/>
      <c r="R163" s="168"/>
      <c r="S163" s="168"/>
      <c r="T163" s="169"/>
      <c r="AT163" s="163" t="s">
        <v>152</v>
      </c>
      <c r="AU163" s="163" t="s">
        <v>151</v>
      </c>
      <c r="AV163" s="13" t="s">
        <v>151</v>
      </c>
      <c r="AW163" s="13" t="s">
        <v>31</v>
      </c>
      <c r="AX163" s="13" t="s">
        <v>75</v>
      </c>
      <c r="AY163" s="163" t="s">
        <v>143</v>
      </c>
    </row>
    <row r="164" spans="1:65" s="13" customFormat="1" x14ac:dyDescent="0.2">
      <c r="B164" s="161"/>
      <c r="D164" s="162" t="s">
        <v>152</v>
      </c>
      <c r="E164" s="163" t="s">
        <v>1</v>
      </c>
      <c r="F164" s="164" t="s">
        <v>1963</v>
      </c>
      <c r="H164" s="165">
        <v>7.07</v>
      </c>
      <c r="I164" s="166"/>
      <c r="L164" s="161"/>
      <c r="M164" s="167"/>
      <c r="N164" s="168"/>
      <c r="O164" s="168"/>
      <c r="P164" s="168"/>
      <c r="Q164" s="168"/>
      <c r="R164" s="168"/>
      <c r="S164" s="168"/>
      <c r="T164" s="169"/>
      <c r="AT164" s="163" t="s">
        <v>152</v>
      </c>
      <c r="AU164" s="163" t="s">
        <v>151</v>
      </c>
      <c r="AV164" s="13" t="s">
        <v>151</v>
      </c>
      <c r="AW164" s="13" t="s">
        <v>31</v>
      </c>
      <c r="AX164" s="13" t="s">
        <v>75</v>
      </c>
      <c r="AY164" s="163" t="s">
        <v>143</v>
      </c>
    </row>
    <row r="165" spans="1:65" s="13" customFormat="1" x14ac:dyDescent="0.2">
      <c r="B165" s="161"/>
      <c r="D165" s="162" t="s">
        <v>152</v>
      </c>
      <c r="E165" s="163" t="s">
        <v>1</v>
      </c>
      <c r="F165" s="164" t="s">
        <v>1964</v>
      </c>
      <c r="H165" s="165">
        <v>26.87</v>
      </c>
      <c r="I165" s="166"/>
      <c r="L165" s="161"/>
      <c r="M165" s="167"/>
      <c r="N165" s="168"/>
      <c r="O165" s="168"/>
      <c r="P165" s="168"/>
      <c r="Q165" s="168"/>
      <c r="R165" s="168"/>
      <c r="S165" s="168"/>
      <c r="T165" s="169"/>
      <c r="AT165" s="163" t="s">
        <v>152</v>
      </c>
      <c r="AU165" s="163" t="s">
        <v>151</v>
      </c>
      <c r="AV165" s="13" t="s">
        <v>151</v>
      </c>
      <c r="AW165" s="13" t="s">
        <v>31</v>
      </c>
      <c r="AX165" s="13" t="s">
        <v>75</v>
      </c>
      <c r="AY165" s="163" t="s">
        <v>143</v>
      </c>
    </row>
    <row r="166" spans="1:65" s="13" customFormat="1" x14ac:dyDescent="0.2">
      <c r="B166" s="161"/>
      <c r="D166" s="162" t="s">
        <v>152</v>
      </c>
      <c r="E166" s="163" t="s">
        <v>1</v>
      </c>
      <c r="F166" s="164" t="s">
        <v>1965</v>
      </c>
      <c r="H166" s="165">
        <v>4.13</v>
      </c>
      <c r="I166" s="166"/>
      <c r="L166" s="161"/>
      <c r="M166" s="167"/>
      <c r="N166" s="168"/>
      <c r="O166" s="168"/>
      <c r="P166" s="168"/>
      <c r="Q166" s="168"/>
      <c r="R166" s="168"/>
      <c r="S166" s="168"/>
      <c r="T166" s="169"/>
      <c r="AT166" s="163" t="s">
        <v>152</v>
      </c>
      <c r="AU166" s="163" t="s">
        <v>151</v>
      </c>
      <c r="AV166" s="13" t="s">
        <v>151</v>
      </c>
      <c r="AW166" s="13" t="s">
        <v>31</v>
      </c>
      <c r="AX166" s="13" t="s">
        <v>75</v>
      </c>
      <c r="AY166" s="163" t="s">
        <v>143</v>
      </c>
    </row>
    <row r="167" spans="1:65" s="13" customFormat="1" x14ac:dyDescent="0.2">
      <c r="B167" s="161"/>
      <c r="D167" s="162" t="s">
        <v>152</v>
      </c>
      <c r="E167" s="163" t="s">
        <v>1</v>
      </c>
      <c r="F167" s="164" t="s">
        <v>1966</v>
      </c>
      <c r="H167" s="165">
        <v>7.4</v>
      </c>
      <c r="I167" s="166"/>
      <c r="L167" s="161"/>
      <c r="M167" s="167"/>
      <c r="N167" s="168"/>
      <c r="O167" s="168"/>
      <c r="P167" s="168"/>
      <c r="Q167" s="168"/>
      <c r="R167" s="168"/>
      <c r="S167" s="168"/>
      <c r="T167" s="169"/>
      <c r="AT167" s="163" t="s">
        <v>152</v>
      </c>
      <c r="AU167" s="163" t="s">
        <v>151</v>
      </c>
      <c r="AV167" s="13" t="s">
        <v>151</v>
      </c>
      <c r="AW167" s="13" t="s">
        <v>31</v>
      </c>
      <c r="AX167" s="13" t="s">
        <v>75</v>
      </c>
      <c r="AY167" s="163" t="s">
        <v>143</v>
      </c>
    </row>
    <row r="168" spans="1:65" s="13" customFormat="1" x14ac:dyDescent="0.2">
      <c r="B168" s="161"/>
      <c r="D168" s="162" t="s">
        <v>152</v>
      </c>
      <c r="E168" s="163" t="s">
        <v>1</v>
      </c>
      <c r="F168" s="164" t="s">
        <v>1967</v>
      </c>
      <c r="H168" s="165">
        <v>3</v>
      </c>
      <c r="I168" s="166"/>
      <c r="L168" s="161"/>
      <c r="M168" s="167"/>
      <c r="N168" s="168"/>
      <c r="O168" s="168"/>
      <c r="P168" s="168"/>
      <c r="Q168" s="168"/>
      <c r="R168" s="168"/>
      <c r="S168" s="168"/>
      <c r="T168" s="169"/>
      <c r="AT168" s="163" t="s">
        <v>152</v>
      </c>
      <c r="AU168" s="163" t="s">
        <v>151</v>
      </c>
      <c r="AV168" s="13" t="s">
        <v>151</v>
      </c>
      <c r="AW168" s="13" t="s">
        <v>31</v>
      </c>
      <c r="AX168" s="13" t="s">
        <v>75</v>
      </c>
      <c r="AY168" s="163" t="s">
        <v>143</v>
      </c>
    </row>
    <row r="169" spans="1:65" s="14" customFormat="1" x14ac:dyDescent="0.2">
      <c r="B169" s="170"/>
      <c r="D169" s="162" t="s">
        <v>152</v>
      </c>
      <c r="E169" s="171" t="s">
        <v>1</v>
      </c>
      <c r="F169" s="172" t="s">
        <v>154</v>
      </c>
      <c r="H169" s="173">
        <v>63.17</v>
      </c>
      <c r="I169" s="174"/>
      <c r="L169" s="170"/>
      <c r="M169" s="175"/>
      <c r="N169" s="176"/>
      <c r="O169" s="176"/>
      <c r="P169" s="176"/>
      <c r="Q169" s="176"/>
      <c r="R169" s="176"/>
      <c r="S169" s="176"/>
      <c r="T169" s="177"/>
      <c r="AT169" s="171" t="s">
        <v>152</v>
      </c>
      <c r="AU169" s="171" t="s">
        <v>151</v>
      </c>
      <c r="AV169" s="14" t="s">
        <v>150</v>
      </c>
      <c r="AW169" s="14" t="s">
        <v>31</v>
      </c>
      <c r="AX169" s="14" t="s">
        <v>83</v>
      </c>
      <c r="AY169" s="171" t="s">
        <v>143</v>
      </c>
    </row>
    <row r="170" spans="1:65" s="12" customFormat="1" ht="22.9" customHeight="1" x14ac:dyDescent="0.2">
      <c r="B170" s="134"/>
      <c r="D170" s="135" t="s">
        <v>74</v>
      </c>
      <c r="E170" s="144" t="s">
        <v>160</v>
      </c>
      <c r="F170" s="144" t="s">
        <v>174</v>
      </c>
      <c r="I170" s="137"/>
      <c r="J170" s="145">
        <f>BK170</f>
        <v>0</v>
      </c>
      <c r="L170" s="134"/>
      <c r="M170" s="138"/>
      <c r="N170" s="139"/>
      <c r="O170" s="139"/>
      <c r="P170" s="140">
        <f>SUM(P171:P270)</f>
        <v>0</v>
      </c>
      <c r="Q170" s="139"/>
      <c r="R170" s="140">
        <f>SUM(R171:R270)</f>
        <v>0</v>
      </c>
      <c r="S170" s="139"/>
      <c r="T170" s="141">
        <f>SUM(T171:T270)</f>
        <v>0</v>
      </c>
      <c r="AR170" s="135" t="s">
        <v>83</v>
      </c>
      <c r="AT170" s="142" t="s">
        <v>74</v>
      </c>
      <c r="AU170" s="142" t="s">
        <v>83</v>
      </c>
      <c r="AY170" s="135" t="s">
        <v>143</v>
      </c>
      <c r="BK170" s="143">
        <f>SUM(BK171:BK270)</f>
        <v>0</v>
      </c>
    </row>
    <row r="171" spans="1:65" s="2" customFormat="1" ht="24.2" customHeight="1" x14ac:dyDescent="0.2">
      <c r="A171" s="33"/>
      <c r="B171" s="146"/>
      <c r="C171" s="147" t="s">
        <v>163</v>
      </c>
      <c r="D171" s="147" t="s">
        <v>146</v>
      </c>
      <c r="E171" s="148" t="s">
        <v>176</v>
      </c>
      <c r="F171" s="149" t="s">
        <v>177</v>
      </c>
      <c r="G171" s="150" t="s">
        <v>178</v>
      </c>
      <c r="H171" s="151">
        <v>79</v>
      </c>
      <c r="I171" s="152"/>
      <c r="J171" s="153">
        <f t="shared" ref="J171:J177" si="0">ROUND(I171*H171,2)</f>
        <v>0</v>
      </c>
      <c r="K171" s="154"/>
      <c r="L171" s="34"/>
      <c r="M171" s="155" t="s">
        <v>1</v>
      </c>
      <c r="N171" s="156" t="s">
        <v>41</v>
      </c>
      <c r="O171" s="59"/>
      <c r="P171" s="157">
        <f t="shared" ref="P171:P177" si="1">O171*H171</f>
        <v>0</v>
      </c>
      <c r="Q171" s="157">
        <v>0</v>
      </c>
      <c r="R171" s="157">
        <f t="shared" ref="R171:R177" si="2">Q171*H171</f>
        <v>0</v>
      </c>
      <c r="S171" s="157">
        <v>0</v>
      </c>
      <c r="T171" s="158">
        <f t="shared" ref="T171:T177" si="3"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59" t="s">
        <v>150</v>
      </c>
      <c r="AT171" s="159" t="s">
        <v>146</v>
      </c>
      <c r="AU171" s="159" t="s">
        <v>151</v>
      </c>
      <c r="AY171" s="18" t="s">
        <v>143</v>
      </c>
      <c r="BE171" s="160">
        <f t="shared" ref="BE171:BE177" si="4">IF(N171="základná",J171,0)</f>
        <v>0</v>
      </c>
      <c r="BF171" s="160">
        <f t="shared" ref="BF171:BF177" si="5">IF(N171="znížená",J171,0)</f>
        <v>0</v>
      </c>
      <c r="BG171" s="160">
        <f t="shared" ref="BG171:BG177" si="6">IF(N171="zákl. prenesená",J171,0)</f>
        <v>0</v>
      </c>
      <c r="BH171" s="160">
        <f t="shared" ref="BH171:BH177" si="7">IF(N171="zníž. prenesená",J171,0)</f>
        <v>0</v>
      </c>
      <c r="BI171" s="160">
        <f t="shared" ref="BI171:BI177" si="8">IF(N171="nulová",J171,0)</f>
        <v>0</v>
      </c>
      <c r="BJ171" s="18" t="s">
        <v>151</v>
      </c>
      <c r="BK171" s="160">
        <f t="shared" ref="BK171:BK177" si="9">ROUND(I171*H171,2)</f>
        <v>0</v>
      </c>
      <c r="BL171" s="18" t="s">
        <v>150</v>
      </c>
      <c r="BM171" s="159" t="s">
        <v>182</v>
      </c>
    </row>
    <row r="172" spans="1:65" s="2" customFormat="1" ht="24.2" customHeight="1" x14ac:dyDescent="0.2">
      <c r="A172" s="33"/>
      <c r="B172" s="146"/>
      <c r="C172" s="147" t="s">
        <v>183</v>
      </c>
      <c r="D172" s="147" t="s">
        <v>146</v>
      </c>
      <c r="E172" s="148" t="s">
        <v>180</v>
      </c>
      <c r="F172" s="149" t="s">
        <v>181</v>
      </c>
      <c r="G172" s="150" t="s">
        <v>178</v>
      </c>
      <c r="H172" s="151">
        <v>51</v>
      </c>
      <c r="I172" s="152"/>
      <c r="J172" s="153">
        <f t="shared" si="0"/>
        <v>0</v>
      </c>
      <c r="K172" s="154"/>
      <c r="L172" s="34"/>
      <c r="M172" s="155" t="s">
        <v>1</v>
      </c>
      <c r="N172" s="156" t="s">
        <v>41</v>
      </c>
      <c r="O172" s="59"/>
      <c r="P172" s="157">
        <f t="shared" si="1"/>
        <v>0</v>
      </c>
      <c r="Q172" s="157">
        <v>0</v>
      </c>
      <c r="R172" s="157">
        <f t="shared" si="2"/>
        <v>0</v>
      </c>
      <c r="S172" s="157">
        <v>0</v>
      </c>
      <c r="T172" s="158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59" t="s">
        <v>150</v>
      </c>
      <c r="AT172" s="159" t="s">
        <v>146</v>
      </c>
      <c r="AU172" s="159" t="s">
        <v>151</v>
      </c>
      <c r="AY172" s="18" t="s">
        <v>143</v>
      </c>
      <c r="BE172" s="160">
        <f t="shared" si="4"/>
        <v>0</v>
      </c>
      <c r="BF172" s="160">
        <f t="shared" si="5"/>
        <v>0</v>
      </c>
      <c r="BG172" s="160">
        <f t="shared" si="6"/>
        <v>0</v>
      </c>
      <c r="BH172" s="160">
        <f t="shared" si="7"/>
        <v>0</v>
      </c>
      <c r="BI172" s="160">
        <f t="shared" si="8"/>
        <v>0</v>
      </c>
      <c r="BJ172" s="18" t="s">
        <v>151</v>
      </c>
      <c r="BK172" s="160">
        <f t="shared" si="9"/>
        <v>0</v>
      </c>
      <c r="BL172" s="18" t="s">
        <v>150</v>
      </c>
      <c r="BM172" s="159" t="s">
        <v>186</v>
      </c>
    </row>
    <row r="173" spans="1:65" s="2" customFormat="1" ht="24.2" customHeight="1" x14ac:dyDescent="0.2">
      <c r="A173" s="33"/>
      <c r="B173" s="146"/>
      <c r="C173" s="147" t="s">
        <v>168</v>
      </c>
      <c r="D173" s="147" t="s">
        <v>146</v>
      </c>
      <c r="E173" s="148" t="s">
        <v>184</v>
      </c>
      <c r="F173" s="149" t="s">
        <v>185</v>
      </c>
      <c r="G173" s="150" t="s">
        <v>178</v>
      </c>
      <c r="H173" s="151">
        <v>15</v>
      </c>
      <c r="I173" s="152"/>
      <c r="J173" s="153">
        <f t="shared" si="0"/>
        <v>0</v>
      </c>
      <c r="K173" s="154"/>
      <c r="L173" s="34"/>
      <c r="M173" s="155" t="s">
        <v>1</v>
      </c>
      <c r="N173" s="156" t="s">
        <v>41</v>
      </c>
      <c r="O173" s="59"/>
      <c r="P173" s="157">
        <f t="shared" si="1"/>
        <v>0</v>
      </c>
      <c r="Q173" s="157">
        <v>0</v>
      </c>
      <c r="R173" s="157">
        <f t="shared" si="2"/>
        <v>0</v>
      </c>
      <c r="S173" s="157">
        <v>0</v>
      </c>
      <c r="T173" s="158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59" t="s">
        <v>150</v>
      </c>
      <c r="AT173" s="159" t="s">
        <v>146</v>
      </c>
      <c r="AU173" s="159" t="s">
        <v>151</v>
      </c>
      <c r="AY173" s="18" t="s">
        <v>143</v>
      </c>
      <c r="BE173" s="160">
        <f t="shared" si="4"/>
        <v>0</v>
      </c>
      <c r="BF173" s="160">
        <f t="shared" si="5"/>
        <v>0</v>
      </c>
      <c r="BG173" s="160">
        <f t="shared" si="6"/>
        <v>0</v>
      </c>
      <c r="BH173" s="160">
        <f t="shared" si="7"/>
        <v>0</v>
      </c>
      <c r="BI173" s="160">
        <f t="shared" si="8"/>
        <v>0</v>
      </c>
      <c r="BJ173" s="18" t="s">
        <v>151</v>
      </c>
      <c r="BK173" s="160">
        <f t="shared" si="9"/>
        <v>0</v>
      </c>
      <c r="BL173" s="18" t="s">
        <v>150</v>
      </c>
      <c r="BM173" s="159" t="s">
        <v>7</v>
      </c>
    </row>
    <row r="174" spans="1:65" s="2" customFormat="1" ht="24.2" customHeight="1" x14ac:dyDescent="0.2">
      <c r="A174" s="33"/>
      <c r="B174" s="146"/>
      <c r="C174" s="147" t="s">
        <v>189</v>
      </c>
      <c r="D174" s="147" t="s">
        <v>146</v>
      </c>
      <c r="E174" s="148" t="s">
        <v>187</v>
      </c>
      <c r="F174" s="149" t="s">
        <v>188</v>
      </c>
      <c r="G174" s="150" t="s">
        <v>178</v>
      </c>
      <c r="H174" s="151">
        <v>98</v>
      </c>
      <c r="I174" s="152"/>
      <c r="J174" s="153">
        <f t="shared" si="0"/>
        <v>0</v>
      </c>
      <c r="K174" s="154"/>
      <c r="L174" s="34"/>
      <c r="M174" s="155" t="s">
        <v>1</v>
      </c>
      <c r="N174" s="156" t="s">
        <v>41</v>
      </c>
      <c r="O174" s="59"/>
      <c r="P174" s="157">
        <f t="shared" si="1"/>
        <v>0</v>
      </c>
      <c r="Q174" s="157">
        <v>0</v>
      </c>
      <c r="R174" s="157">
        <f t="shared" si="2"/>
        <v>0</v>
      </c>
      <c r="S174" s="157">
        <v>0</v>
      </c>
      <c r="T174" s="158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59" t="s">
        <v>150</v>
      </c>
      <c r="AT174" s="159" t="s">
        <v>146</v>
      </c>
      <c r="AU174" s="159" t="s">
        <v>151</v>
      </c>
      <c r="AY174" s="18" t="s">
        <v>143</v>
      </c>
      <c r="BE174" s="160">
        <f t="shared" si="4"/>
        <v>0</v>
      </c>
      <c r="BF174" s="160">
        <f t="shared" si="5"/>
        <v>0</v>
      </c>
      <c r="BG174" s="160">
        <f t="shared" si="6"/>
        <v>0</v>
      </c>
      <c r="BH174" s="160">
        <f t="shared" si="7"/>
        <v>0</v>
      </c>
      <c r="BI174" s="160">
        <f t="shared" si="8"/>
        <v>0</v>
      </c>
      <c r="BJ174" s="18" t="s">
        <v>151</v>
      </c>
      <c r="BK174" s="160">
        <f t="shared" si="9"/>
        <v>0</v>
      </c>
      <c r="BL174" s="18" t="s">
        <v>150</v>
      </c>
      <c r="BM174" s="159" t="s">
        <v>192</v>
      </c>
    </row>
    <row r="175" spans="1:65" s="2" customFormat="1" ht="24.2" customHeight="1" x14ac:dyDescent="0.2">
      <c r="A175" s="33"/>
      <c r="B175" s="146"/>
      <c r="C175" s="147" t="s">
        <v>172</v>
      </c>
      <c r="D175" s="147" t="s">
        <v>146</v>
      </c>
      <c r="E175" s="148" t="s">
        <v>190</v>
      </c>
      <c r="F175" s="149" t="s">
        <v>191</v>
      </c>
      <c r="G175" s="150" t="s">
        <v>178</v>
      </c>
      <c r="H175" s="151">
        <v>35</v>
      </c>
      <c r="I175" s="152"/>
      <c r="J175" s="153">
        <f t="shared" si="0"/>
        <v>0</v>
      </c>
      <c r="K175" s="154"/>
      <c r="L175" s="34"/>
      <c r="M175" s="155" t="s">
        <v>1</v>
      </c>
      <c r="N175" s="156" t="s">
        <v>41</v>
      </c>
      <c r="O175" s="59"/>
      <c r="P175" s="157">
        <f t="shared" si="1"/>
        <v>0</v>
      </c>
      <c r="Q175" s="157">
        <v>0</v>
      </c>
      <c r="R175" s="157">
        <f t="shared" si="2"/>
        <v>0</v>
      </c>
      <c r="S175" s="157">
        <v>0</v>
      </c>
      <c r="T175" s="158">
        <f t="shared" si="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59" t="s">
        <v>150</v>
      </c>
      <c r="AT175" s="159" t="s">
        <v>146</v>
      </c>
      <c r="AU175" s="159" t="s">
        <v>151</v>
      </c>
      <c r="AY175" s="18" t="s">
        <v>143</v>
      </c>
      <c r="BE175" s="160">
        <f t="shared" si="4"/>
        <v>0</v>
      </c>
      <c r="BF175" s="160">
        <f t="shared" si="5"/>
        <v>0</v>
      </c>
      <c r="BG175" s="160">
        <f t="shared" si="6"/>
        <v>0</v>
      </c>
      <c r="BH175" s="160">
        <f t="shared" si="7"/>
        <v>0</v>
      </c>
      <c r="BI175" s="160">
        <f t="shared" si="8"/>
        <v>0</v>
      </c>
      <c r="BJ175" s="18" t="s">
        <v>151</v>
      </c>
      <c r="BK175" s="160">
        <f t="shared" si="9"/>
        <v>0</v>
      </c>
      <c r="BL175" s="18" t="s">
        <v>150</v>
      </c>
      <c r="BM175" s="159" t="s">
        <v>195</v>
      </c>
    </row>
    <row r="176" spans="1:65" s="2" customFormat="1" ht="24.2" customHeight="1" x14ac:dyDescent="0.2">
      <c r="A176" s="33"/>
      <c r="B176" s="146"/>
      <c r="C176" s="147" t="s">
        <v>196</v>
      </c>
      <c r="D176" s="147" t="s">
        <v>146</v>
      </c>
      <c r="E176" s="148" t="s">
        <v>193</v>
      </c>
      <c r="F176" s="149" t="s">
        <v>194</v>
      </c>
      <c r="G176" s="150" t="s">
        <v>178</v>
      </c>
      <c r="H176" s="151">
        <v>12</v>
      </c>
      <c r="I176" s="152"/>
      <c r="J176" s="153">
        <f t="shared" si="0"/>
        <v>0</v>
      </c>
      <c r="K176" s="154"/>
      <c r="L176" s="34"/>
      <c r="M176" s="155" t="s">
        <v>1</v>
      </c>
      <c r="N176" s="156" t="s">
        <v>41</v>
      </c>
      <c r="O176" s="59"/>
      <c r="P176" s="157">
        <f t="shared" si="1"/>
        <v>0</v>
      </c>
      <c r="Q176" s="157">
        <v>0</v>
      </c>
      <c r="R176" s="157">
        <f t="shared" si="2"/>
        <v>0</v>
      </c>
      <c r="S176" s="157">
        <v>0</v>
      </c>
      <c r="T176" s="158">
        <f t="shared" si="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59" t="s">
        <v>150</v>
      </c>
      <c r="AT176" s="159" t="s">
        <v>146</v>
      </c>
      <c r="AU176" s="159" t="s">
        <v>151</v>
      </c>
      <c r="AY176" s="18" t="s">
        <v>143</v>
      </c>
      <c r="BE176" s="160">
        <f t="shared" si="4"/>
        <v>0</v>
      </c>
      <c r="BF176" s="160">
        <f t="shared" si="5"/>
        <v>0</v>
      </c>
      <c r="BG176" s="160">
        <f t="shared" si="6"/>
        <v>0</v>
      </c>
      <c r="BH176" s="160">
        <f t="shared" si="7"/>
        <v>0</v>
      </c>
      <c r="BI176" s="160">
        <f t="shared" si="8"/>
        <v>0</v>
      </c>
      <c r="BJ176" s="18" t="s">
        <v>151</v>
      </c>
      <c r="BK176" s="160">
        <f t="shared" si="9"/>
        <v>0</v>
      </c>
      <c r="BL176" s="18" t="s">
        <v>150</v>
      </c>
      <c r="BM176" s="159" t="s">
        <v>199</v>
      </c>
    </row>
    <row r="177" spans="1:65" s="2" customFormat="1" ht="14.45" customHeight="1" x14ac:dyDescent="0.2">
      <c r="A177" s="33"/>
      <c r="B177" s="146"/>
      <c r="C177" s="147" t="s">
        <v>179</v>
      </c>
      <c r="D177" s="147" t="s">
        <v>146</v>
      </c>
      <c r="E177" s="148" t="s">
        <v>197</v>
      </c>
      <c r="F177" s="149" t="s">
        <v>198</v>
      </c>
      <c r="G177" s="150" t="s">
        <v>157</v>
      </c>
      <c r="H177" s="151">
        <v>126.34</v>
      </c>
      <c r="I177" s="152"/>
      <c r="J177" s="153">
        <f t="shared" si="0"/>
        <v>0</v>
      </c>
      <c r="K177" s="154"/>
      <c r="L177" s="34"/>
      <c r="M177" s="155" t="s">
        <v>1</v>
      </c>
      <c r="N177" s="156" t="s">
        <v>41</v>
      </c>
      <c r="O177" s="59"/>
      <c r="P177" s="157">
        <f t="shared" si="1"/>
        <v>0</v>
      </c>
      <c r="Q177" s="157">
        <v>0</v>
      </c>
      <c r="R177" s="157">
        <f t="shared" si="2"/>
        <v>0</v>
      </c>
      <c r="S177" s="157">
        <v>0</v>
      </c>
      <c r="T177" s="158">
        <f t="shared" si="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59" t="s">
        <v>150</v>
      </c>
      <c r="AT177" s="159" t="s">
        <v>146</v>
      </c>
      <c r="AU177" s="159" t="s">
        <v>151</v>
      </c>
      <c r="AY177" s="18" t="s">
        <v>143</v>
      </c>
      <c r="BE177" s="160">
        <f t="shared" si="4"/>
        <v>0</v>
      </c>
      <c r="BF177" s="160">
        <f t="shared" si="5"/>
        <v>0</v>
      </c>
      <c r="BG177" s="160">
        <f t="shared" si="6"/>
        <v>0</v>
      </c>
      <c r="BH177" s="160">
        <f t="shared" si="7"/>
        <v>0</v>
      </c>
      <c r="BI177" s="160">
        <f t="shared" si="8"/>
        <v>0</v>
      </c>
      <c r="BJ177" s="18" t="s">
        <v>151</v>
      </c>
      <c r="BK177" s="160">
        <f t="shared" si="9"/>
        <v>0</v>
      </c>
      <c r="BL177" s="18" t="s">
        <v>150</v>
      </c>
      <c r="BM177" s="159" t="s">
        <v>203</v>
      </c>
    </row>
    <row r="178" spans="1:65" s="13" customFormat="1" x14ac:dyDescent="0.2">
      <c r="B178" s="161"/>
      <c r="D178" s="162" t="s">
        <v>152</v>
      </c>
      <c r="E178" s="163" t="s">
        <v>1</v>
      </c>
      <c r="F178" s="164" t="s">
        <v>1968</v>
      </c>
      <c r="H178" s="165">
        <v>9.4</v>
      </c>
      <c r="I178" s="166"/>
      <c r="L178" s="161"/>
      <c r="M178" s="167"/>
      <c r="N178" s="168"/>
      <c r="O178" s="168"/>
      <c r="P178" s="168"/>
      <c r="Q178" s="168"/>
      <c r="R178" s="168"/>
      <c r="S178" s="168"/>
      <c r="T178" s="169"/>
      <c r="AT178" s="163" t="s">
        <v>152</v>
      </c>
      <c r="AU178" s="163" t="s">
        <v>151</v>
      </c>
      <c r="AV178" s="13" t="s">
        <v>151</v>
      </c>
      <c r="AW178" s="13" t="s">
        <v>31</v>
      </c>
      <c r="AX178" s="13" t="s">
        <v>75</v>
      </c>
      <c r="AY178" s="163" t="s">
        <v>143</v>
      </c>
    </row>
    <row r="179" spans="1:65" s="13" customFormat="1" x14ac:dyDescent="0.2">
      <c r="B179" s="161"/>
      <c r="D179" s="162" t="s">
        <v>152</v>
      </c>
      <c r="E179" s="163" t="s">
        <v>1</v>
      </c>
      <c r="F179" s="164" t="s">
        <v>1969</v>
      </c>
      <c r="H179" s="165">
        <v>20</v>
      </c>
      <c r="I179" s="166"/>
      <c r="L179" s="161"/>
      <c r="M179" s="167"/>
      <c r="N179" s="168"/>
      <c r="O179" s="168"/>
      <c r="P179" s="168"/>
      <c r="Q179" s="168"/>
      <c r="R179" s="168"/>
      <c r="S179" s="168"/>
      <c r="T179" s="169"/>
      <c r="AT179" s="163" t="s">
        <v>152</v>
      </c>
      <c r="AU179" s="163" t="s">
        <v>151</v>
      </c>
      <c r="AV179" s="13" t="s">
        <v>151</v>
      </c>
      <c r="AW179" s="13" t="s">
        <v>31</v>
      </c>
      <c r="AX179" s="13" t="s">
        <v>75</v>
      </c>
      <c r="AY179" s="163" t="s">
        <v>143</v>
      </c>
    </row>
    <row r="180" spans="1:65" s="13" customFormat="1" x14ac:dyDescent="0.2">
      <c r="B180" s="161"/>
      <c r="D180" s="162" t="s">
        <v>152</v>
      </c>
      <c r="E180" s="163" t="s">
        <v>1</v>
      </c>
      <c r="F180" s="164" t="s">
        <v>1970</v>
      </c>
      <c r="H180" s="165">
        <v>14.14</v>
      </c>
      <c r="I180" s="166"/>
      <c r="L180" s="161"/>
      <c r="M180" s="167"/>
      <c r="N180" s="168"/>
      <c r="O180" s="168"/>
      <c r="P180" s="168"/>
      <c r="Q180" s="168"/>
      <c r="R180" s="168"/>
      <c r="S180" s="168"/>
      <c r="T180" s="169"/>
      <c r="AT180" s="163" t="s">
        <v>152</v>
      </c>
      <c r="AU180" s="163" t="s">
        <v>151</v>
      </c>
      <c r="AV180" s="13" t="s">
        <v>151</v>
      </c>
      <c r="AW180" s="13" t="s">
        <v>31</v>
      </c>
      <c r="AX180" s="13" t="s">
        <v>75</v>
      </c>
      <c r="AY180" s="163" t="s">
        <v>143</v>
      </c>
    </row>
    <row r="181" spans="1:65" s="13" customFormat="1" x14ac:dyDescent="0.2">
      <c r="B181" s="161"/>
      <c r="D181" s="162" t="s">
        <v>152</v>
      </c>
      <c r="E181" s="163" t="s">
        <v>1</v>
      </c>
      <c r="F181" s="164" t="s">
        <v>1971</v>
      </c>
      <c r="H181" s="165">
        <v>53.74</v>
      </c>
      <c r="I181" s="166"/>
      <c r="L181" s="161"/>
      <c r="M181" s="167"/>
      <c r="N181" s="168"/>
      <c r="O181" s="168"/>
      <c r="P181" s="168"/>
      <c r="Q181" s="168"/>
      <c r="R181" s="168"/>
      <c r="S181" s="168"/>
      <c r="T181" s="169"/>
      <c r="AT181" s="163" t="s">
        <v>152</v>
      </c>
      <c r="AU181" s="163" t="s">
        <v>151</v>
      </c>
      <c r="AV181" s="13" t="s">
        <v>151</v>
      </c>
      <c r="AW181" s="13" t="s">
        <v>31</v>
      </c>
      <c r="AX181" s="13" t="s">
        <v>75</v>
      </c>
      <c r="AY181" s="163" t="s">
        <v>143</v>
      </c>
    </row>
    <row r="182" spans="1:65" s="13" customFormat="1" x14ac:dyDescent="0.2">
      <c r="B182" s="161"/>
      <c r="D182" s="162" t="s">
        <v>152</v>
      </c>
      <c r="E182" s="163" t="s">
        <v>1</v>
      </c>
      <c r="F182" s="164" t="s">
        <v>1972</v>
      </c>
      <c r="H182" s="165">
        <v>8.26</v>
      </c>
      <c r="I182" s="166"/>
      <c r="L182" s="161"/>
      <c r="M182" s="167"/>
      <c r="N182" s="168"/>
      <c r="O182" s="168"/>
      <c r="P182" s="168"/>
      <c r="Q182" s="168"/>
      <c r="R182" s="168"/>
      <c r="S182" s="168"/>
      <c r="T182" s="169"/>
      <c r="AT182" s="163" t="s">
        <v>152</v>
      </c>
      <c r="AU182" s="163" t="s">
        <v>151</v>
      </c>
      <c r="AV182" s="13" t="s">
        <v>151</v>
      </c>
      <c r="AW182" s="13" t="s">
        <v>31</v>
      </c>
      <c r="AX182" s="13" t="s">
        <v>75</v>
      </c>
      <c r="AY182" s="163" t="s">
        <v>143</v>
      </c>
    </row>
    <row r="183" spans="1:65" s="13" customFormat="1" x14ac:dyDescent="0.2">
      <c r="B183" s="161"/>
      <c r="D183" s="162" t="s">
        <v>152</v>
      </c>
      <c r="E183" s="163" t="s">
        <v>1</v>
      </c>
      <c r="F183" s="164" t="s">
        <v>1973</v>
      </c>
      <c r="H183" s="165">
        <v>14.8</v>
      </c>
      <c r="I183" s="166"/>
      <c r="L183" s="161"/>
      <c r="M183" s="167"/>
      <c r="N183" s="168"/>
      <c r="O183" s="168"/>
      <c r="P183" s="168"/>
      <c r="Q183" s="168"/>
      <c r="R183" s="168"/>
      <c r="S183" s="168"/>
      <c r="T183" s="169"/>
      <c r="AT183" s="163" t="s">
        <v>152</v>
      </c>
      <c r="AU183" s="163" t="s">
        <v>151</v>
      </c>
      <c r="AV183" s="13" t="s">
        <v>151</v>
      </c>
      <c r="AW183" s="13" t="s">
        <v>31</v>
      </c>
      <c r="AX183" s="13" t="s">
        <v>75</v>
      </c>
      <c r="AY183" s="163" t="s">
        <v>143</v>
      </c>
    </row>
    <row r="184" spans="1:65" s="13" customFormat="1" x14ac:dyDescent="0.2">
      <c r="B184" s="161"/>
      <c r="D184" s="162" t="s">
        <v>152</v>
      </c>
      <c r="E184" s="163" t="s">
        <v>1</v>
      </c>
      <c r="F184" s="164" t="s">
        <v>1974</v>
      </c>
      <c r="H184" s="165">
        <v>6</v>
      </c>
      <c r="I184" s="166"/>
      <c r="L184" s="161"/>
      <c r="M184" s="167"/>
      <c r="N184" s="168"/>
      <c r="O184" s="168"/>
      <c r="P184" s="168"/>
      <c r="Q184" s="168"/>
      <c r="R184" s="168"/>
      <c r="S184" s="168"/>
      <c r="T184" s="169"/>
      <c r="AT184" s="163" t="s">
        <v>152</v>
      </c>
      <c r="AU184" s="163" t="s">
        <v>151</v>
      </c>
      <c r="AV184" s="13" t="s">
        <v>151</v>
      </c>
      <c r="AW184" s="13" t="s">
        <v>31</v>
      </c>
      <c r="AX184" s="13" t="s">
        <v>75</v>
      </c>
      <c r="AY184" s="163" t="s">
        <v>143</v>
      </c>
    </row>
    <row r="185" spans="1:65" s="14" customFormat="1" x14ac:dyDescent="0.2">
      <c r="B185" s="170"/>
      <c r="D185" s="162" t="s">
        <v>152</v>
      </c>
      <c r="E185" s="171" t="s">
        <v>1</v>
      </c>
      <c r="F185" s="172" t="s">
        <v>154</v>
      </c>
      <c r="H185" s="173">
        <v>126.34</v>
      </c>
      <c r="I185" s="174"/>
      <c r="L185" s="170"/>
      <c r="M185" s="175"/>
      <c r="N185" s="176"/>
      <c r="O185" s="176"/>
      <c r="P185" s="176"/>
      <c r="Q185" s="176"/>
      <c r="R185" s="176"/>
      <c r="S185" s="176"/>
      <c r="T185" s="177"/>
      <c r="AT185" s="171" t="s">
        <v>152</v>
      </c>
      <c r="AU185" s="171" t="s">
        <v>151</v>
      </c>
      <c r="AV185" s="14" t="s">
        <v>150</v>
      </c>
      <c r="AW185" s="14" t="s">
        <v>31</v>
      </c>
      <c r="AX185" s="14" t="s">
        <v>83</v>
      </c>
      <c r="AY185" s="171" t="s">
        <v>143</v>
      </c>
    </row>
    <row r="186" spans="1:65" s="2" customFormat="1" ht="14.45" customHeight="1" x14ac:dyDescent="0.2">
      <c r="A186" s="33"/>
      <c r="B186" s="146"/>
      <c r="C186" s="147" t="s">
        <v>204</v>
      </c>
      <c r="D186" s="147" t="s">
        <v>146</v>
      </c>
      <c r="E186" s="148" t="s">
        <v>201</v>
      </c>
      <c r="F186" s="149" t="s">
        <v>202</v>
      </c>
      <c r="G186" s="150" t="s">
        <v>157</v>
      </c>
      <c r="H186" s="151">
        <v>126.34</v>
      </c>
      <c r="I186" s="152"/>
      <c r="J186" s="153">
        <f>ROUND(I186*H186,2)</f>
        <v>0</v>
      </c>
      <c r="K186" s="154"/>
      <c r="L186" s="34"/>
      <c r="M186" s="155" t="s">
        <v>1</v>
      </c>
      <c r="N186" s="156" t="s">
        <v>41</v>
      </c>
      <c r="O186" s="59"/>
      <c r="P186" s="157">
        <f>O186*H186</f>
        <v>0</v>
      </c>
      <c r="Q186" s="157">
        <v>0</v>
      </c>
      <c r="R186" s="157">
        <f>Q186*H186</f>
        <v>0</v>
      </c>
      <c r="S186" s="157">
        <v>0</v>
      </c>
      <c r="T186" s="15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59" t="s">
        <v>150</v>
      </c>
      <c r="AT186" s="159" t="s">
        <v>146</v>
      </c>
      <c r="AU186" s="159" t="s">
        <v>151</v>
      </c>
      <c r="AY186" s="18" t="s">
        <v>143</v>
      </c>
      <c r="BE186" s="160">
        <f>IF(N186="základná",J186,0)</f>
        <v>0</v>
      </c>
      <c r="BF186" s="160">
        <f>IF(N186="znížená",J186,0)</f>
        <v>0</v>
      </c>
      <c r="BG186" s="160">
        <f>IF(N186="zákl. prenesená",J186,0)</f>
        <v>0</v>
      </c>
      <c r="BH186" s="160">
        <f>IF(N186="zníž. prenesená",J186,0)</f>
        <v>0</v>
      </c>
      <c r="BI186" s="160">
        <f>IF(N186="nulová",J186,0)</f>
        <v>0</v>
      </c>
      <c r="BJ186" s="18" t="s">
        <v>151</v>
      </c>
      <c r="BK186" s="160">
        <f>ROUND(I186*H186,2)</f>
        <v>0</v>
      </c>
      <c r="BL186" s="18" t="s">
        <v>150</v>
      </c>
      <c r="BM186" s="159" t="s">
        <v>207</v>
      </c>
    </row>
    <row r="187" spans="1:65" s="13" customFormat="1" x14ac:dyDescent="0.2">
      <c r="B187" s="161"/>
      <c r="D187" s="162" t="s">
        <v>152</v>
      </c>
      <c r="E187" s="163" t="s">
        <v>1</v>
      </c>
      <c r="F187" s="164" t="s">
        <v>1968</v>
      </c>
      <c r="H187" s="165">
        <v>9.4</v>
      </c>
      <c r="I187" s="166"/>
      <c r="L187" s="161"/>
      <c r="M187" s="167"/>
      <c r="N187" s="168"/>
      <c r="O187" s="168"/>
      <c r="P187" s="168"/>
      <c r="Q187" s="168"/>
      <c r="R187" s="168"/>
      <c r="S187" s="168"/>
      <c r="T187" s="169"/>
      <c r="AT187" s="163" t="s">
        <v>152</v>
      </c>
      <c r="AU187" s="163" t="s">
        <v>151</v>
      </c>
      <c r="AV187" s="13" t="s">
        <v>151</v>
      </c>
      <c r="AW187" s="13" t="s">
        <v>31</v>
      </c>
      <c r="AX187" s="13" t="s">
        <v>75</v>
      </c>
      <c r="AY187" s="163" t="s">
        <v>143</v>
      </c>
    </row>
    <row r="188" spans="1:65" s="13" customFormat="1" x14ac:dyDescent="0.2">
      <c r="B188" s="161"/>
      <c r="D188" s="162" t="s">
        <v>152</v>
      </c>
      <c r="E188" s="163" t="s">
        <v>1</v>
      </c>
      <c r="F188" s="164" t="s">
        <v>1969</v>
      </c>
      <c r="H188" s="165">
        <v>20</v>
      </c>
      <c r="I188" s="166"/>
      <c r="L188" s="161"/>
      <c r="M188" s="167"/>
      <c r="N188" s="168"/>
      <c r="O188" s="168"/>
      <c r="P188" s="168"/>
      <c r="Q188" s="168"/>
      <c r="R188" s="168"/>
      <c r="S188" s="168"/>
      <c r="T188" s="169"/>
      <c r="AT188" s="163" t="s">
        <v>152</v>
      </c>
      <c r="AU188" s="163" t="s">
        <v>151</v>
      </c>
      <c r="AV188" s="13" t="s">
        <v>151</v>
      </c>
      <c r="AW188" s="13" t="s">
        <v>31</v>
      </c>
      <c r="AX188" s="13" t="s">
        <v>75</v>
      </c>
      <c r="AY188" s="163" t="s">
        <v>143</v>
      </c>
    </row>
    <row r="189" spans="1:65" s="13" customFormat="1" x14ac:dyDescent="0.2">
      <c r="B189" s="161"/>
      <c r="D189" s="162" t="s">
        <v>152</v>
      </c>
      <c r="E189" s="163" t="s">
        <v>1</v>
      </c>
      <c r="F189" s="164" t="s">
        <v>1970</v>
      </c>
      <c r="H189" s="165">
        <v>14.14</v>
      </c>
      <c r="I189" s="166"/>
      <c r="L189" s="161"/>
      <c r="M189" s="167"/>
      <c r="N189" s="168"/>
      <c r="O189" s="168"/>
      <c r="P189" s="168"/>
      <c r="Q189" s="168"/>
      <c r="R189" s="168"/>
      <c r="S189" s="168"/>
      <c r="T189" s="169"/>
      <c r="AT189" s="163" t="s">
        <v>152</v>
      </c>
      <c r="AU189" s="163" t="s">
        <v>151</v>
      </c>
      <c r="AV189" s="13" t="s">
        <v>151</v>
      </c>
      <c r="AW189" s="13" t="s">
        <v>31</v>
      </c>
      <c r="AX189" s="13" t="s">
        <v>75</v>
      </c>
      <c r="AY189" s="163" t="s">
        <v>143</v>
      </c>
    </row>
    <row r="190" spans="1:65" s="13" customFormat="1" x14ac:dyDescent="0.2">
      <c r="B190" s="161"/>
      <c r="D190" s="162" t="s">
        <v>152</v>
      </c>
      <c r="E190" s="163" t="s">
        <v>1</v>
      </c>
      <c r="F190" s="164" t="s">
        <v>1971</v>
      </c>
      <c r="H190" s="165">
        <v>53.74</v>
      </c>
      <c r="I190" s="166"/>
      <c r="L190" s="161"/>
      <c r="M190" s="167"/>
      <c r="N190" s="168"/>
      <c r="O190" s="168"/>
      <c r="P190" s="168"/>
      <c r="Q190" s="168"/>
      <c r="R190" s="168"/>
      <c r="S190" s="168"/>
      <c r="T190" s="169"/>
      <c r="AT190" s="163" t="s">
        <v>152</v>
      </c>
      <c r="AU190" s="163" t="s">
        <v>151</v>
      </c>
      <c r="AV190" s="13" t="s">
        <v>151</v>
      </c>
      <c r="AW190" s="13" t="s">
        <v>31</v>
      </c>
      <c r="AX190" s="13" t="s">
        <v>75</v>
      </c>
      <c r="AY190" s="163" t="s">
        <v>143</v>
      </c>
    </row>
    <row r="191" spans="1:65" s="13" customFormat="1" x14ac:dyDescent="0.2">
      <c r="B191" s="161"/>
      <c r="D191" s="162" t="s">
        <v>152</v>
      </c>
      <c r="E191" s="163" t="s">
        <v>1</v>
      </c>
      <c r="F191" s="164" t="s">
        <v>1972</v>
      </c>
      <c r="H191" s="165">
        <v>8.26</v>
      </c>
      <c r="I191" s="166"/>
      <c r="L191" s="161"/>
      <c r="M191" s="167"/>
      <c r="N191" s="168"/>
      <c r="O191" s="168"/>
      <c r="P191" s="168"/>
      <c r="Q191" s="168"/>
      <c r="R191" s="168"/>
      <c r="S191" s="168"/>
      <c r="T191" s="169"/>
      <c r="AT191" s="163" t="s">
        <v>152</v>
      </c>
      <c r="AU191" s="163" t="s">
        <v>151</v>
      </c>
      <c r="AV191" s="13" t="s">
        <v>151</v>
      </c>
      <c r="AW191" s="13" t="s">
        <v>31</v>
      </c>
      <c r="AX191" s="13" t="s">
        <v>75</v>
      </c>
      <c r="AY191" s="163" t="s">
        <v>143</v>
      </c>
    </row>
    <row r="192" spans="1:65" s="13" customFormat="1" x14ac:dyDescent="0.2">
      <c r="B192" s="161"/>
      <c r="D192" s="162" t="s">
        <v>152</v>
      </c>
      <c r="E192" s="163" t="s">
        <v>1</v>
      </c>
      <c r="F192" s="164" t="s">
        <v>1973</v>
      </c>
      <c r="H192" s="165">
        <v>14.8</v>
      </c>
      <c r="I192" s="166"/>
      <c r="L192" s="161"/>
      <c r="M192" s="167"/>
      <c r="N192" s="168"/>
      <c r="O192" s="168"/>
      <c r="P192" s="168"/>
      <c r="Q192" s="168"/>
      <c r="R192" s="168"/>
      <c r="S192" s="168"/>
      <c r="T192" s="169"/>
      <c r="AT192" s="163" t="s">
        <v>152</v>
      </c>
      <c r="AU192" s="163" t="s">
        <v>151</v>
      </c>
      <c r="AV192" s="13" t="s">
        <v>151</v>
      </c>
      <c r="AW192" s="13" t="s">
        <v>31</v>
      </c>
      <c r="AX192" s="13" t="s">
        <v>75</v>
      </c>
      <c r="AY192" s="163" t="s">
        <v>143</v>
      </c>
    </row>
    <row r="193" spans="1:65" s="13" customFormat="1" x14ac:dyDescent="0.2">
      <c r="B193" s="161"/>
      <c r="D193" s="162" t="s">
        <v>152</v>
      </c>
      <c r="E193" s="163" t="s">
        <v>1</v>
      </c>
      <c r="F193" s="164" t="s">
        <v>1974</v>
      </c>
      <c r="H193" s="165">
        <v>6</v>
      </c>
      <c r="I193" s="166"/>
      <c r="L193" s="161"/>
      <c r="M193" s="167"/>
      <c r="N193" s="168"/>
      <c r="O193" s="168"/>
      <c r="P193" s="168"/>
      <c r="Q193" s="168"/>
      <c r="R193" s="168"/>
      <c r="S193" s="168"/>
      <c r="T193" s="169"/>
      <c r="AT193" s="163" t="s">
        <v>152</v>
      </c>
      <c r="AU193" s="163" t="s">
        <v>151</v>
      </c>
      <c r="AV193" s="13" t="s">
        <v>151</v>
      </c>
      <c r="AW193" s="13" t="s">
        <v>31</v>
      </c>
      <c r="AX193" s="13" t="s">
        <v>75</v>
      </c>
      <c r="AY193" s="163" t="s">
        <v>143</v>
      </c>
    </row>
    <row r="194" spans="1:65" s="14" customFormat="1" x14ac:dyDescent="0.2">
      <c r="B194" s="170"/>
      <c r="D194" s="162" t="s">
        <v>152</v>
      </c>
      <c r="E194" s="171" t="s">
        <v>1</v>
      </c>
      <c r="F194" s="172" t="s">
        <v>154</v>
      </c>
      <c r="H194" s="173">
        <v>126.34</v>
      </c>
      <c r="I194" s="174"/>
      <c r="L194" s="170"/>
      <c r="M194" s="175"/>
      <c r="N194" s="176"/>
      <c r="O194" s="176"/>
      <c r="P194" s="176"/>
      <c r="Q194" s="176"/>
      <c r="R194" s="176"/>
      <c r="S194" s="176"/>
      <c r="T194" s="177"/>
      <c r="AT194" s="171" t="s">
        <v>152</v>
      </c>
      <c r="AU194" s="171" t="s">
        <v>151</v>
      </c>
      <c r="AV194" s="14" t="s">
        <v>150</v>
      </c>
      <c r="AW194" s="14" t="s">
        <v>31</v>
      </c>
      <c r="AX194" s="14" t="s">
        <v>83</v>
      </c>
      <c r="AY194" s="171" t="s">
        <v>143</v>
      </c>
    </row>
    <row r="195" spans="1:65" s="2" customFormat="1" ht="24.2" customHeight="1" x14ac:dyDescent="0.2">
      <c r="A195" s="33"/>
      <c r="B195" s="146"/>
      <c r="C195" s="147" t="s">
        <v>182</v>
      </c>
      <c r="D195" s="147" t="s">
        <v>146</v>
      </c>
      <c r="E195" s="148" t="s">
        <v>205</v>
      </c>
      <c r="F195" s="149" t="s">
        <v>206</v>
      </c>
      <c r="G195" s="150" t="s">
        <v>157</v>
      </c>
      <c r="H195" s="151">
        <v>126.34</v>
      </c>
      <c r="I195" s="152"/>
      <c r="J195" s="153">
        <f>ROUND(I195*H195,2)</f>
        <v>0</v>
      </c>
      <c r="K195" s="154"/>
      <c r="L195" s="34"/>
      <c r="M195" s="155" t="s">
        <v>1</v>
      </c>
      <c r="N195" s="156" t="s">
        <v>41</v>
      </c>
      <c r="O195" s="59"/>
      <c r="P195" s="157">
        <f>O195*H195</f>
        <v>0</v>
      </c>
      <c r="Q195" s="157">
        <v>0</v>
      </c>
      <c r="R195" s="157">
        <f>Q195*H195</f>
        <v>0</v>
      </c>
      <c r="S195" s="157">
        <v>0</v>
      </c>
      <c r="T195" s="158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59" t="s">
        <v>150</v>
      </c>
      <c r="AT195" s="159" t="s">
        <v>146</v>
      </c>
      <c r="AU195" s="159" t="s">
        <v>151</v>
      </c>
      <c r="AY195" s="18" t="s">
        <v>143</v>
      </c>
      <c r="BE195" s="160">
        <f>IF(N195="základná",J195,0)</f>
        <v>0</v>
      </c>
      <c r="BF195" s="160">
        <f>IF(N195="znížená",J195,0)</f>
        <v>0</v>
      </c>
      <c r="BG195" s="160">
        <f>IF(N195="zákl. prenesená",J195,0)</f>
        <v>0</v>
      </c>
      <c r="BH195" s="160">
        <f>IF(N195="zníž. prenesená",J195,0)</f>
        <v>0</v>
      </c>
      <c r="BI195" s="160">
        <f>IF(N195="nulová",J195,0)</f>
        <v>0</v>
      </c>
      <c r="BJ195" s="18" t="s">
        <v>151</v>
      </c>
      <c r="BK195" s="160">
        <f>ROUND(I195*H195,2)</f>
        <v>0</v>
      </c>
      <c r="BL195" s="18" t="s">
        <v>150</v>
      </c>
      <c r="BM195" s="159" t="s">
        <v>210</v>
      </c>
    </row>
    <row r="196" spans="1:65" s="2" customFormat="1" ht="14.45" customHeight="1" x14ac:dyDescent="0.2">
      <c r="A196" s="33"/>
      <c r="B196" s="146"/>
      <c r="C196" s="147" t="s">
        <v>211</v>
      </c>
      <c r="D196" s="147" t="s">
        <v>146</v>
      </c>
      <c r="E196" s="148" t="s">
        <v>208</v>
      </c>
      <c r="F196" s="149" t="s">
        <v>209</v>
      </c>
      <c r="G196" s="150" t="s">
        <v>157</v>
      </c>
      <c r="H196" s="151">
        <v>126.34</v>
      </c>
      <c r="I196" s="152"/>
      <c r="J196" s="153">
        <f>ROUND(I196*H196,2)</f>
        <v>0</v>
      </c>
      <c r="K196" s="154"/>
      <c r="L196" s="34"/>
      <c r="M196" s="155" t="s">
        <v>1</v>
      </c>
      <c r="N196" s="156" t="s">
        <v>41</v>
      </c>
      <c r="O196" s="59"/>
      <c r="P196" s="157">
        <f>O196*H196</f>
        <v>0</v>
      </c>
      <c r="Q196" s="157">
        <v>0</v>
      </c>
      <c r="R196" s="157">
        <f>Q196*H196</f>
        <v>0</v>
      </c>
      <c r="S196" s="157">
        <v>0</v>
      </c>
      <c r="T196" s="158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59" t="s">
        <v>150</v>
      </c>
      <c r="AT196" s="159" t="s">
        <v>146</v>
      </c>
      <c r="AU196" s="159" t="s">
        <v>151</v>
      </c>
      <c r="AY196" s="18" t="s">
        <v>143</v>
      </c>
      <c r="BE196" s="160">
        <f>IF(N196="základná",J196,0)</f>
        <v>0</v>
      </c>
      <c r="BF196" s="160">
        <f>IF(N196="znížená",J196,0)</f>
        <v>0</v>
      </c>
      <c r="BG196" s="160">
        <f>IF(N196="zákl. prenesená",J196,0)</f>
        <v>0</v>
      </c>
      <c r="BH196" s="160">
        <f>IF(N196="zníž. prenesená",J196,0)</f>
        <v>0</v>
      </c>
      <c r="BI196" s="160">
        <f>IF(N196="nulová",J196,0)</f>
        <v>0</v>
      </c>
      <c r="BJ196" s="18" t="s">
        <v>151</v>
      </c>
      <c r="BK196" s="160">
        <f>ROUND(I196*H196,2)</f>
        <v>0</v>
      </c>
      <c r="BL196" s="18" t="s">
        <v>150</v>
      </c>
      <c r="BM196" s="159" t="s">
        <v>214</v>
      </c>
    </row>
    <row r="197" spans="1:65" s="13" customFormat="1" x14ac:dyDescent="0.2">
      <c r="B197" s="161"/>
      <c r="D197" s="162" t="s">
        <v>152</v>
      </c>
      <c r="E197" s="163" t="s">
        <v>1</v>
      </c>
      <c r="F197" s="164" t="s">
        <v>1968</v>
      </c>
      <c r="H197" s="165">
        <v>9.4</v>
      </c>
      <c r="I197" s="166"/>
      <c r="L197" s="161"/>
      <c r="M197" s="167"/>
      <c r="N197" s="168"/>
      <c r="O197" s="168"/>
      <c r="P197" s="168"/>
      <c r="Q197" s="168"/>
      <c r="R197" s="168"/>
      <c r="S197" s="168"/>
      <c r="T197" s="169"/>
      <c r="AT197" s="163" t="s">
        <v>152</v>
      </c>
      <c r="AU197" s="163" t="s">
        <v>151</v>
      </c>
      <c r="AV197" s="13" t="s">
        <v>151</v>
      </c>
      <c r="AW197" s="13" t="s">
        <v>31</v>
      </c>
      <c r="AX197" s="13" t="s">
        <v>75</v>
      </c>
      <c r="AY197" s="163" t="s">
        <v>143</v>
      </c>
    </row>
    <row r="198" spans="1:65" s="13" customFormat="1" x14ac:dyDescent="0.2">
      <c r="B198" s="161"/>
      <c r="D198" s="162" t="s">
        <v>152</v>
      </c>
      <c r="E198" s="163" t="s">
        <v>1</v>
      </c>
      <c r="F198" s="164" t="s">
        <v>1969</v>
      </c>
      <c r="H198" s="165">
        <v>20</v>
      </c>
      <c r="I198" s="166"/>
      <c r="L198" s="161"/>
      <c r="M198" s="167"/>
      <c r="N198" s="168"/>
      <c r="O198" s="168"/>
      <c r="P198" s="168"/>
      <c r="Q198" s="168"/>
      <c r="R198" s="168"/>
      <c r="S198" s="168"/>
      <c r="T198" s="169"/>
      <c r="AT198" s="163" t="s">
        <v>152</v>
      </c>
      <c r="AU198" s="163" t="s">
        <v>151</v>
      </c>
      <c r="AV198" s="13" t="s">
        <v>151</v>
      </c>
      <c r="AW198" s="13" t="s">
        <v>31</v>
      </c>
      <c r="AX198" s="13" t="s">
        <v>75</v>
      </c>
      <c r="AY198" s="163" t="s">
        <v>143</v>
      </c>
    </row>
    <row r="199" spans="1:65" s="13" customFormat="1" x14ac:dyDescent="0.2">
      <c r="B199" s="161"/>
      <c r="D199" s="162" t="s">
        <v>152</v>
      </c>
      <c r="E199" s="163" t="s">
        <v>1</v>
      </c>
      <c r="F199" s="164" t="s">
        <v>1970</v>
      </c>
      <c r="H199" s="165">
        <v>14.14</v>
      </c>
      <c r="I199" s="166"/>
      <c r="L199" s="161"/>
      <c r="M199" s="167"/>
      <c r="N199" s="168"/>
      <c r="O199" s="168"/>
      <c r="P199" s="168"/>
      <c r="Q199" s="168"/>
      <c r="R199" s="168"/>
      <c r="S199" s="168"/>
      <c r="T199" s="169"/>
      <c r="AT199" s="163" t="s">
        <v>152</v>
      </c>
      <c r="AU199" s="163" t="s">
        <v>151</v>
      </c>
      <c r="AV199" s="13" t="s">
        <v>151</v>
      </c>
      <c r="AW199" s="13" t="s">
        <v>31</v>
      </c>
      <c r="AX199" s="13" t="s">
        <v>75</v>
      </c>
      <c r="AY199" s="163" t="s">
        <v>143</v>
      </c>
    </row>
    <row r="200" spans="1:65" s="13" customFormat="1" x14ac:dyDescent="0.2">
      <c r="B200" s="161"/>
      <c r="D200" s="162" t="s">
        <v>152</v>
      </c>
      <c r="E200" s="163" t="s">
        <v>1</v>
      </c>
      <c r="F200" s="164" t="s">
        <v>1971</v>
      </c>
      <c r="H200" s="165">
        <v>53.74</v>
      </c>
      <c r="I200" s="166"/>
      <c r="L200" s="161"/>
      <c r="M200" s="167"/>
      <c r="N200" s="168"/>
      <c r="O200" s="168"/>
      <c r="P200" s="168"/>
      <c r="Q200" s="168"/>
      <c r="R200" s="168"/>
      <c r="S200" s="168"/>
      <c r="T200" s="169"/>
      <c r="AT200" s="163" t="s">
        <v>152</v>
      </c>
      <c r="AU200" s="163" t="s">
        <v>151</v>
      </c>
      <c r="AV200" s="13" t="s">
        <v>151</v>
      </c>
      <c r="AW200" s="13" t="s">
        <v>31</v>
      </c>
      <c r="AX200" s="13" t="s">
        <v>75</v>
      </c>
      <c r="AY200" s="163" t="s">
        <v>143</v>
      </c>
    </row>
    <row r="201" spans="1:65" s="13" customFormat="1" x14ac:dyDescent="0.2">
      <c r="B201" s="161"/>
      <c r="D201" s="162" t="s">
        <v>152</v>
      </c>
      <c r="E201" s="163" t="s">
        <v>1</v>
      </c>
      <c r="F201" s="164" t="s">
        <v>1972</v>
      </c>
      <c r="H201" s="165">
        <v>8.26</v>
      </c>
      <c r="I201" s="166"/>
      <c r="L201" s="161"/>
      <c r="M201" s="167"/>
      <c r="N201" s="168"/>
      <c r="O201" s="168"/>
      <c r="P201" s="168"/>
      <c r="Q201" s="168"/>
      <c r="R201" s="168"/>
      <c r="S201" s="168"/>
      <c r="T201" s="169"/>
      <c r="AT201" s="163" t="s">
        <v>152</v>
      </c>
      <c r="AU201" s="163" t="s">
        <v>151</v>
      </c>
      <c r="AV201" s="13" t="s">
        <v>151</v>
      </c>
      <c r="AW201" s="13" t="s">
        <v>31</v>
      </c>
      <c r="AX201" s="13" t="s">
        <v>75</v>
      </c>
      <c r="AY201" s="163" t="s">
        <v>143</v>
      </c>
    </row>
    <row r="202" spans="1:65" s="13" customFormat="1" x14ac:dyDescent="0.2">
      <c r="B202" s="161"/>
      <c r="D202" s="162" t="s">
        <v>152</v>
      </c>
      <c r="E202" s="163" t="s">
        <v>1</v>
      </c>
      <c r="F202" s="164" t="s">
        <v>1973</v>
      </c>
      <c r="H202" s="165">
        <v>14.8</v>
      </c>
      <c r="I202" s="166"/>
      <c r="L202" s="161"/>
      <c r="M202" s="167"/>
      <c r="N202" s="168"/>
      <c r="O202" s="168"/>
      <c r="P202" s="168"/>
      <c r="Q202" s="168"/>
      <c r="R202" s="168"/>
      <c r="S202" s="168"/>
      <c r="T202" s="169"/>
      <c r="AT202" s="163" t="s">
        <v>152</v>
      </c>
      <c r="AU202" s="163" t="s">
        <v>151</v>
      </c>
      <c r="AV202" s="13" t="s">
        <v>151</v>
      </c>
      <c r="AW202" s="13" t="s">
        <v>31</v>
      </c>
      <c r="AX202" s="13" t="s">
        <v>75</v>
      </c>
      <c r="AY202" s="163" t="s">
        <v>143</v>
      </c>
    </row>
    <row r="203" spans="1:65" s="13" customFormat="1" x14ac:dyDescent="0.2">
      <c r="B203" s="161"/>
      <c r="D203" s="162" t="s">
        <v>152</v>
      </c>
      <c r="E203" s="163" t="s">
        <v>1</v>
      </c>
      <c r="F203" s="164" t="s">
        <v>1974</v>
      </c>
      <c r="H203" s="165">
        <v>6</v>
      </c>
      <c r="I203" s="166"/>
      <c r="L203" s="161"/>
      <c r="M203" s="167"/>
      <c r="N203" s="168"/>
      <c r="O203" s="168"/>
      <c r="P203" s="168"/>
      <c r="Q203" s="168"/>
      <c r="R203" s="168"/>
      <c r="S203" s="168"/>
      <c r="T203" s="169"/>
      <c r="AT203" s="163" t="s">
        <v>152</v>
      </c>
      <c r="AU203" s="163" t="s">
        <v>151</v>
      </c>
      <c r="AV203" s="13" t="s">
        <v>151</v>
      </c>
      <c r="AW203" s="13" t="s">
        <v>31</v>
      </c>
      <c r="AX203" s="13" t="s">
        <v>75</v>
      </c>
      <c r="AY203" s="163" t="s">
        <v>143</v>
      </c>
    </row>
    <row r="204" spans="1:65" s="14" customFormat="1" x14ac:dyDescent="0.2">
      <c r="B204" s="170"/>
      <c r="D204" s="162" t="s">
        <v>152</v>
      </c>
      <c r="E204" s="171" t="s">
        <v>1</v>
      </c>
      <c r="F204" s="172" t="s">
        <v>154</v>
      </c>
      <c r="H204" s="173">
        <v>126.34</v>
      </c>
      <c r="I204" s="174"/>
      <c r="L204" s="170"/>
      <c r="M204" s="175"/>
      <c r="N204" s="176"/>
      <c r="O204" s="176"/>
      <c r="P204" s="176"/>
      <c r="Q204" s="176"/>
      <c r="R204" s="176"/>
      <c r="S204" s="176"/>
      <c r="T204" s="177"/>
      <c r="AT204" s="171" t="s">
        <v>152</v>
      </c>
      <c r="AU204" s="171" t="s">
        <v>151</v>
      </c>
      <c r="AV204" s="14" t="s">
        <v>150</v>
      </c>
      <c r="AW204" s="14" t="s">
        <v>31</v>
      </c>
      <c r="AX204" s="14" t="s">
        <v>83</v>
      </c>
      <c r="AY204" s="171" t="s">
        <v>143</v>
      </c>
    </row>
    <row r="205" spans="1:65" s="2" customFormat="1" ht="24.2" customHeight="1" x14ac:dyDescent="0.2">
      <c r="A205" s="33"/>
      <c r="B205" s="146"/>
      <c r="C205" s="147" t="s">
        <v>186</v>
      </c>
      <c r="D205" s="147" t="s">
        <v>146</v>
      </c>
      <c r="E205" s="148" t="s">
        <v>212</v>
      </c>
      <c r="F205" s="149" t="s">
        <v>213</v>
      </c>
      <c r="G205" s="150" t="s">
        <v>157</v>
      </c>
      <c r="H205" s="151">
        <v>135.28</v>
      </c>
      <c r="I205" s="152"/>
      <c r="J205" s="153">
        <f>ROUND(I205*H205,2)</f>
        <v>0</v>
      </c>
      <c r="K205" s="154"/>
      <c r="L205" s="34"/>
      <c r="M205" s="155" t="s">
        <v>1</v>
      </c>
      <c r="N205" s="156" t="s">
        <v>41</v>
      </c>
      <c r="O205" s="59"/>
      <c r="P205" s="157">
        <f>O205*H205</f>
        <v>0</v>
      </c>
      <c r="Q205" s="157">
        <v>0</v>
      </c>
      <c r="R205" s="157">
        <f>Q205*H205</f>
        <v>0</v>
      </c>
      <c r="S205" s="157">
        <v>0</v>
      </c>
      <c r="T205" s="158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59" t="s">
        <v>150</v>
      </c>
      <c r="AT205" s="159" t="s">
        <v>146</v>
      </c>
      <c r="AU205" s="159" t="s">
        <v>151</v>
      </c>
      <c r="AY205" s="18" t="s">
        <v>143</v>
      </c>
      <c r="BE205" s="160">
        <f>IF(N205="základná",J205,0)</f>
        <v>0</v>
      </c>
      <c r="BF205" s="160">
        <f>IF(N205="znížená",J205,0)</f>
        <v>0</v>
      </c>
      <c r="BG205" s="160">
        <f>IF(N205="zákl. prenesená",J205,0)</f>
        <v>0</v>
      </c>
      <c r="BH205" s="160">
        <f>IF(N205="zníž. prenesená",J205,0)</f>
        <v>0</v>
      </c>
      <c r="BI205" s="160">
        <f>IF(N205="nulová",J205,0)</f>
        <v>0</v>
      </c>
      <c r="BJ205" s="18" t="s">
        <v>151</v>
      </c>
      <c r="BK205" s="160">
        <f>ROUND(I205*H205,2)</f>
        <v>0</v>
      </c>
      <c r="BL205" s="18" t="s">
        <v>150</v>
      </c>
      <c r="BM205" s="159" t="s">
        <v>219</v>
      </c>
    </row>
    <row r="206" spans="1:65" s="13" customFormat="1" x14ac:dyDescent="0.2">
      <c r="B206" s="161"/>
      <c r="D206" s="162" t="s">
        <v>152</v>
      </c>
      <c r="E206" s="163" t="s">
        <v>1</v>
      </c>
      <c r="F206" s="164" t="s">
        <v>1975</v>
      </c>
      <c r="H206" s="165">
        <v>3.1</v>
      </c>
      <c r="I206" s="166"/>
      <c r="L206" s="161"/>
      <c r="M206" s="167"/>
      <c r="N206" s="168"/>
      <c r="O206" s="168"/>
      <c r="P206" s="168"/>
      <c r="Q206" s="168"/>
      <c r="R206" s="168"/>
      <c r="S206" s="168"/>
      <c r="T206" s="169"/>
      <c r="AT206" s="163" t="s">
        <v>152</v>
      </c>
      <c r="AU206" s="163" t="s">
        <v>151</v>
      </c>
      <c r="AV206" s="13" t="s">
        <v>151</v>
      </c>
      <c r="AW206" s="13" t="s">
        <v>31</v>
      </c>
      <c r="AX206" s="13" t="s">
        <v>75</v>
      </c>
      <c r="AY206" s="163" t="s">
        <v>143</v>
      </c>
    </row>
    <row r="207" spans="1:65" s="13" customFormat="1" x14ac:dyDescent="0.2">
      <c r="B207" s="161"/>
      <c r="D207" s="162" t="s">
        <v>152</v>
      </c>
      <c r="E207" s="163" t="s">
        <v>1</v>
      </c>
      <c r="F207" s="164" t="s">
        <v>1976</v>
      </c>
      <c r="H207" s="165">
        <v>3.1</v>
      </c>
      <c r="I207" s="166"/>
      <c r="L207" s="161"/>
      <c r="M207" s="167"/>
      <c r="N207" s="168"/>
      <c r="O207" s="168"/>
      <c r="P207" s="168"/>
      <c r="Q207" s="168"/>
      <c r="R207" s="168"/>
      <c r="S207" s="168"/>
      <c r="T207" s="169"/>
      <c r="AT207" s="163" t="s">
        <v>152</v>
      </c>
      <c r="AU207" s="163" t="s">
        <v>151</v>
      </c>
      <c r="AV207" s="13" t="s">
        <v>151</v>
      </c>
      <c r="AW207" s="13" t="s">
        <v>31</v>
      </c>
      <c r="AX207" s="13" t="s">
        <v>75</v>
      </c>
      <c r="AY207" s="163" t="s">
        <v>143</v>
      </c>
    </row>
    <row r="208" spans="1:65" s="13" customFormat="1" x14ac:dyDescent="0.2">
      <c r="B208" s="161"/>
      <c r="D208" s="162" t="s">
        <v>152</v>
      </c>
      <c r="E208" s="163" t="s">
        <v>1</v>
      </c>
      <c r="F208" s="164" t="s">
        <v>1977</v>
      </c>
      <c r="H208" s="165">
        <v>3.4</v>
      </c>
      <c r="I208" s="166"/>
      <c r="L208" s="161"/>
      <c r="M208" s="167"/>
      <c r="N208" s="168"/>
      <c r="O208" s="168"/>
      <c r="P208" s="168"/>
      <c r="Q208" s="168"/>
      <c r="R208" s="168"/>
      <c r="S208" s="168"/>
      <c r="T208" s="169"/>
      <c r="AT208" s="163" t="s">
        <v>152</v>
      </c>
      <c r="AU208" s="163" t="s">
        <v>151</v>
      </c>
      <c r="AV208" s="13" t="s">
        <v>151</v>
      </c>
      <c r="AW208" s="13" t="s">
        <v>31</v>
      </c>
      <c r="AX208" s="13" t="s">
        <v>75</v>
      </c>
      <c r="AY208" s="163" t="s">
        <v>143</v>
      </c>
    </row>
    <row r="209" spans="1:65" s="13" customFormat="1" x14ac:dyDescent="0.2">
      <c r="B209" s="161"/>
      <c r="D209" s="162" t="s">
        <v>152</v>
      </c>
      <c r="E209" s="163" t="s">
        <v>1</v>
      </c>
      <c r="F209" s="164" t="s">
        <v>1978</v>
      </c>
      <c r="H209" s="165">
        <v>3.2</v>
      </c>
      <c r="I209" s="166"/>
      <c r="L209" s="161"/>
      <c r="M209" s="167"/>
      <c r="N209" s="168"/>
      <c r="O209" s="168"/>
      <c r="P209" s="168"/>
      <c r="Q209" s="168"/>
      <c r="R209" s="168"/>
      <c r="S209" s="168"/>
      <c r="T209" s="169"/>
      <c r="AT209" s="163" t="s">
        <v>152</v>
      </c>
      <c r="AU209" s="163" t="s">
        <v>151</v>
      </c>
      <c r="AV209" s="13" t="s">
        <v>151</v>
      </c>
      <c r="AW209" s="13" t="s">
        <v>31</v>
      </c>
      <c r="AX209" s="13" t="s">
        <v>75</v>
      </c>
      <c r="AY209" s="163" t="s">
        <v>143</v>
      </c>
    </row>
    <row r="210" spans="1:65" s="13" customFormat="1" x14ac:dyDescent="0.2">
      <c r="B210" s="161"/>
      <c r="D210" s="162" t="s">
        <v>152</v>
      </c>
      <c r="E210" s="163" t="s">
        <v>1</v>
      </c>
      <c r="F210" s="164" t="s">
        <v>1979</v>
      </c>
      <c r="H210" s="165">
        <v>2.63</v>
      </c>
      <c r="I210" s="166"/>
      <c r="L210" s="161"/>
      <c r="M210" s="167"/>
      <c r="N210" s="168"/>
      <c r="O210" s="168"/>
      <c r="P210" s="168"/>
      <c r="Q210" s="168"/>
      <c r="R210" s="168"/>
      <c r="S210" s="168"/>
      <c r="T210" s="169"/>
      <c r="AT210" s="163" t="s">
        <v>152</v>
      </c>
      <c r="AU210" s="163" t="s">
        <v>151</v>
      </c>
      <c r="AV210" s="13" t="s">
        <v>151</v>
      </c>
      <c r="AW210" s="13" t="s">
        <v>31</v>
      </c>
      <c r="AX210" s="13" t="s">
        <v>75</v>
      </c>
      <c r="AY210" s="163" t="s">
        <v>143</v>
      </c>
    </row>
    <row r="211" spans="1:65" s="13" customFormat="1" x14ac:dyDescent="0.2">
      <c r="B211" s="161"/>
      <c r="D211" s="162" t="s">
        <v>152</v>
      </c>
      <c r="E211" s="163" t="s">
        <v>1</v>
      </c>
      <c r="F211" s="164" t="s">
        <v>1980</v>
      </c>
      <c r="H211" s="165">
        <v>3</v>
      </c>
      <c r="I211" s="166"/>
      <c r="L211" s="161"/>
      <c r="M211" s="167"/>
      <c r="N211" s="168"/>
      <c r="O211" s="168"/>
      <c r="P211" s="168"/>
      <c r="Q211" s="168"/>
      <c r="R211" s="168"/>
      <c r="S211" s="168"/>
      <c r="T211" s="169"/>
      <c r="AT211" s="163" t="s">
        <v>152</v>
      </c>
      <c r="AU211" s="163" t="s">
        <v>151</v>
      </c>
      <c r="AV211" s="13" t="s">
        <v>151</v>
      </c>
      <c r="AW211" s="13" t="s">
        <v>31</v>
      </c>
      <c r="AX211" s="13" t="s">
        <v>75</v>
      </c>
      <c r="AY211" s="163" t="s">
        <v>143</v>
      </c>
    </row>
    <row r="212" spans="1:65" s="13" customFormat="1" x14ac:dyDescent="0.2">
      <c r="B212" s="161"/>
      <c r="D212" s="162" t="s">
        <v>152</v>
      </c>
      <c r="E212" s="163" t="s">
        <v>1</v>
      </c>
      <c r="F212" s="164" t="s">
        <v>1981</v>
      </c>
      <c r="H212" s="165">
        <v>2.73</v>
      </c>
      <c r="I212" s="166"/>
      <c r="L212" s="161"/>
      <c r="M212" s="167"/>
      <c r="N212" s="168"/>
      <c r="O212" s="168"/>
      <c r="P212" s="168"/>
      <c r="Q212" s="168"/>
      <c r="R212" s="168"/>
      <c r="S212" s="168"/>
      <c r="T212" s="169"/>
      <c r="AT212" s="163" t="s">
        <v>152</v>
      </c>
      <c r="AU212" s="163" t="s">
        <v>151</v>
      </c>
      <c r="AV212" s="13" t="s">
        <v>151</v>
      </c>
      <c r="AW212" s="13" t="s">
        <v>31</v>
      </c>
      <c r="AX212" s="13" t="s">
        <v>75</v>
      </c>
      <c r="AY212" s="163" t="s">
        <v>143</v>
      </c>
    </row>
    <row r="213" spans="1:65" s="15" customFormat="1" x14ac:dyDescent="0.2">
      <c r="B213" s="189"/>
      <c r="D213" s="162" t="s">
        <v>152</v>
      </c>
      <c r="E213" s="190" t="s">
        <v>1</v>
      </c>
      <c r="F213" s="191" t="s">
        <v>1530</v>
      </c>
      <c r="H213" s="192">
        <v>21.16</v>
      </c>
      <c r="I213" s="193"/>
      <c r="L213" s="189"/>
      <c r="M213" s="194"/>
      <c r="N213" s="195"/>
      <c r="O213" s="195"/>
      <c r="P213" s="195"/>
      <c r="Q213" s="195"/>
      <c r="R213" s="195"/>
      <c r="S213" s="195"/>
      <c r="T213" s="196"/>
      <c r="AT213" s="190" t="s">
        <v>152</v>
      </c>
      <c r="AU213" s="190" t="s">
        <v>151</v>
      </c>
      <c r="AV213" s="15" t="s">
        <v>144</v>
      </c>
      <c r="AW213" s="15" t="s">
        <v>31</v>
      </c>
      <c r="AX213" s="15" t="s">
        <v>75</v>
      </c>
      <c r="AY213" s="190" t="s">
        <v>143</v>
      </c>
    </row>
    <row r="214" spans="1:65" s="13" customFormat="1" ht="22.5" x14ac:dyDescent="0.2">
      <c r="B214" s="161"/>
      <c r="D214" s="162" t="s">
        <v>152</v>
      </c>
      <c r="E214" s="163" t="s">
        <v>1</v>
      </c>
      <c r="F214" s="164" t="s">
        <v>2298</v>
      </c>
      <c r="H214" s="165">
        <v>18</v>
      </c>
      <c r="I214" s="166"/>
      <c r="L214" s="161"/>
      <c r="M214" s="167"/>
      <c r="N214" s="168"/>
      <c r="O214" s="168"/>
      <c r="P214" s="168"/>
      <c r="Q214" s="168"/>
      <c r="R214" s="168"/>
      <c r="S214" s="168"/>
      <c r="T214" s="169"/>
      <c r="AT214" s="163" t="s">
        <v>152</v>
      </c>
      <c r="AU214" s="163" t="s">
        <v>151</v>
      </c>
      <c r="AV214" s="13" t="s">
        <v>151</v>
      </c>
      <c r="AW214" s="13" t="s">
        <v>31</v>
      </c>
      <c r="AX214" s="13" t="s">
        <v>75</v>
      </c>
      <c r="AY214" s="163" t="s">
        <v>143</v>
      </c>
    </row>
    <row r="215" spans="1:65" s="13" customFormat="1" ht="22.5" x14ac:dyDescent="0.2">
      <c r="B215" s="161"/>
      <c r="D215" s="162" t="s">
        <v>152</v>
      </c>
      <c r="E215" s="163" t="s">
        <v>1</v>
      </c>
      <c r="F215" s="164" t="s">
        <v>2293</v>
      </c>
      <c r="H215" s="165">
        <v>19.3</v>
      </c>
      <c r="I215" s="166"/>
      <c r="L215" s="161"/>
      <c r="M215" s="167"/>
      <c r="N215" s="168"/>
      <c r="O215" s="168"/>
      <c r="P215" s="168"/>
      <c r="Q215" s="168"/>
      <c r="R215" s="168"/>
      <c r="S215" s="168"/>
      <c r="T215" s="169"/>
      <c r="AT215" s="163" t="s">
        <v>152</v>
      </c>
      <c r="AU215" s="163" t="s">
        <v>151</v>
      </c>
      <c r="AV215" s="13" t="s">
        <v>151</v>
      </c>
      <c r="AW215" s="13" t="s">
        <v>31</v>
      </c>
      <c r="AX215" s="13" t="s">
        <v>75</v>
      </c>
      <c r="AY215" s="163" t="s">
        <v>143</v>
      </c>
    </row>
    <row r="216" spans="1:65" s="13" customFormat="1" ht="22.5" x14ac:dyDescent="0.2">
      <c r="B216" s="161"/>
      <c r="D216" s="162" t="s">
        <v>152</v>
      </c>
      <c r="E216" s="163" t="s">
        <v>1</v>
      </c>
      <c r="F216" s="164" t="s">
        <v>2294</v>
      </c>
      <c r="H216" s="165">
        <v>19</v>
      </c>
      <c r="I216" s="166"/>
      <c r="L216" s="161"/>
      <c r="M216" s="167"/>
      <c r="N216" s="168"/>
      <c r="O216" s="168"/>
      <c r="P216" s="168"/>
      <c r="Q216" s="168"/>
      <c r="R216" s="168"/>
      <c r="S216" s="168"/>
      <c r="T216" s="169"/>
      <c r="AT216" s="163" t="s">
        <v>152</v>
      </c>
      <c r="AU216" s="163" t="s">
        <v>151</v>
      </c>
      <c r="AV216" s="13" t="s">
        <v>151</v>
      </c>
      <c r="AW216" s="13" t="s">
        <v>31</v>
      </c>
      <c r="AX216" s="13" t="s">
        <v>75</v>
      </c>
      <c r="AY216" s="163" t="s">
        <v>143</v>
      </c>
    </row>
    <row r="217" spans="1:65" s="13" customFormat="1" ht="22.5" x14ac:dyDescent="0.2">
      <c r="B217" s="161"/>
      <c r="D217" s="162" t="s">
        <v>152</v>
      </c>
      <c r="E217" s="163" t="s">
        <v>1</v>
      </c>
      <c r="F217" s="164" t="s">
        <v>2295</v>
      </c>
      <c r="H217" s="165">
        <v>19</v>
      </c>
      <c r="I217" s="166"/>
      <c r="L217" s="161"/>
      <c r="M217" s="167"/>
      <c r="N217" s="168"/>
      <c r="O217" s="168"/>
      <c r="P217" s="168"/>
      <c r="Q217" s="168"/>
      <c r="R217" s="168"/>
      <c r="S217" s="168"/>
      <c r="T217" s="169"/>
      <c r="AT217" s="163" t="s">
        <v>152</v>
      </c>
      <c r="AU217" s="163" t="s">
        <v>151</v>
      </c>
      <c r="AV217" s="13" t="s">
        <v>151</v>
      </c>
      <c r="AW217" s="13" t="s">
        <v>31</v>
      </c>
      <c r="AX217" s="13" t="s">
        <v>75</v>
      </c>
      <c r="AY217" s="163" t="s">
        <v>143</v>
      </c>
    </row>
    <row r="218" spans="1:65" s="13" customFormat="1" ht="22.5" x14ac:dyDescent="0.2">
      <c r="B218" s="161"/>
      <c r="D218" s="162" t="s">
        <v>152</v>
      </c>
      <c r="E218" s="163" t="s">
        <v>1</v>
      </c>
      <c r="F218" s="164" t="s">
        <v>2296</v>
      </c>
      <c r="H218" s="165">
        <v>19.62</v>
      </c>
      <c r="I218" s="166"/>
      <c r="L218" s="161"/>
      <c r="M218" s="167"/>
      <c r="N218" s="168"/>
      <c r="O218" s="168"/>
      <c r="P218" s="168"/>
      <c r="Q218" s="168"/>
      <c r="R218" s="168"/>
      <c r="S218" s="168"/>
      <c r="T218" s="169"/>
      <c r="AT218" s="163" t="s">
        <v>152</v>
      </c>
      <c r="AU218" s="163" t="s">
        <v>151</v>
      </c>
      <c r="AV218" s="13" t="s">
        <v>151</v>
      </c>
      <c r="AW218" s="13" t="s">
        <v>31</v>
      </c>
      <c r="AX218" s="13" t="s">
        <v>75</v>
      </c>
      <c r="AY218" s="163" t="s">
        <v>143</v>
      </c>
    </row>
    <row r="219" spans="1:65" s="13" customFormat="1" ht="22.5" x14ac:dyDescent="0.2">
      <c r="B219" s="161"/>
      <c r="D219" s="162" t="s">
        <v>152</v>
      </c>
      <c r="E219" s="163" t="s">
        <v>1</v>
      </c>
      <c r="F219" s="164" t="s">
        <v>2297</v>
      </c>
      <c r="H219" s="165">
        <v>19.2</v>
      </c>
      <c r="I219" s="166"/>
      <c r="L219" s="161"/>
      <c r="M219" s="167"/>
      <c r="N219" s="168"/>
      <c r="O219" s="168"/>
      <c r="P219" s="168"/>
      <c r="Q219" s="168"/>
      <c r="R219" s="168"/>
      <c r="S219" s="168"/>
      <c r="T219" s="169"/>
      <c r="AT219" s="163" t="s">
        <v>152</v>
      </c>
      <c r="AU219" s="163" t="s">
        <v>151</v>
      </c>
      <c r="AV219" s="13" t="s">
        <v>151</v>
      </c>
      <c r="AW219" s="13" t="s">
        <v>31</v>
      </c>
      <c r="AX219" s="13" t="s">
        <v>75</v>
      </c>
      <c r="AY219" s="163" t="s">
        <v>143</v>
      </c>
    </row>
    <row r="220" spans="1:65" s="15" customFormat="1" x14ac:dyDescent="0.2">
      <c r="B220" s="189"/>
      <c r="D220" s="162" t="s">
        <v>152</v>
      </c>
      <c r="E220" s="190" t="s">
        <v>1</v>
      </c>
      <c r="F220" s="191" t="s">
        <v>1530</v>
      </c>
      <c r="H220" s="192">
        <v>114.12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152</v>
      </c>
      <c r="AU220" s="190" t="s">
        <v>151</v>
      </c>
      <c r="AV220" s="15" t="s">
        <v>144</v>
      </c>
      <c r="AW220" s="15" t="s">
        <v>31</v>
      </c>
      <c r="AX220" s="15" t="s">
        <v>75</v>
      </c>
      <c r="AY220" s="190" t="s">
        <v>143</v>
      </c>
    </row>
    <row r="221" spans="1:65" s="14" customFormat="1" x14ac:dyDescent="0.2">
      <c r="B221" s="170"/>
      <c r="D221" s="162" t="s">
        <v>152</v>
      </c>
      <c r="E221" s="171" t="s">
        <v>1</v>
      </c>
      <c r="F221" s="172" t="s">
        <v>154</v>
      </c>
      <c r="H221" s="173">
        <v>135.28</v>
      </c>
      <c r="I221" s="174"/>
      <c r="L221" s="170"/>
      <c r="M221" s="175"/>
      <c r="N221" s="176"/>
      <c r="O221" s="176"/>
      <c r="P221" s="176"/>
      <c r="Q221" s="176"/>
      <c r="R221" s="176"/>
      <c r="S221" s="176"/>
      <c r="T221" s="177"/>
      <c r="AT221" s="171" t="s">
        <v>152</v>
      </c>
      <c r="AU221" s="171" t="s">
        <v>151</v>
      </c>
      <c r="AV221" s="14" t="s">
        <v>150</v>
      </c>
      <c r="AW221" s="14" t="s">
        <v>31</v>
      </c>
      <c r="AX221" s="14" t="s">
        <v>83</v>
      </c>
      <c r="AY221" s="171" t="s">
        <v>143</v>
      </c>
    </row>
    <row r="222" spans="1:65" s="2" customFormat="1" ht="37.9" customHeight="1" x14ac:dyDescent="0.2">
      <c r="A222" s="33"/>
      <c r="B222" s="146"/>
      <c r="C222" s="178" t="s">
        <v>220</v>
      </c>
      <c r="D222" s="178" t="s">
        <v>215</v>
      </c>
      <c r="E222" s="179" t="s">
        <v>216</v>
      </c>
      <c r="F222" s="180" t="s">
        <v>217</v>
      </c>
      <c r="G222" s="181" t="s">
        <v>218</v>
      </c>
      <c r="H222" s="182">
        <v>20.901</v>
      </c>
      <c r="I222" s="183"/>
      <c r="J222" s="184">
        <f>ROUND(I222*H222,2)</f>
        <v>0</v>
      </c>
      <c r="K222" s="185"/>
      <c r="L222" s="186"/>
      <c r="M222" s="187" t="s">
        <v>1</v>
      </c>
      <c r="N222" s="188" t="s">
        <v>41</v>
      </c>
      <c r="O222" s="59"/>
      <c r="P222" s="157">
        <f>O222*H222</f>
        <v>0</v>
      </c>
      <c r="Q222" s="157">
        <v>0</v>
      </c>
      <c r="R222" s="157">
        <f>Q222*H222</f>
        <v>0</v>
      </c>
      <c r="S222" s="157">
        <v>0</v>
      </c>
      <c r="T222" s="15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59" t="s">
        <v>163</v>
      </c>
      <c r="AT222" s="159" t="s">
        <v>215</v>
      </c>
      <c r="AU222" s="159" t="s">
        <v>151</v>
      </c>
      <c r="AY222" s="18" t="s">
        <v>143</v>
      </c>
      <c r="BE222" s="160">
        <f>IF(N222="základná",J222,0)</f>
        <v>0</v>
      </c>
      <c r="BF222" s="160">
        <f>IF(N222="znížená",J222,0)</f>
        <v>0</v>
      </c>
      <c r="BG222" s="160">
        <f>IF(N222="zákl. prenesená",J222,0)</f>
        <v>0</v>
      </c>
      <c r="BH222" s="160">
        <f>IF(N222="zníž. prenesená",J222,0)</f>
        <v>0</v>
      </c>
      <c r="BI222" s="160">
        <f>IF(N222="nulová",J222,0)</f>
        <v>0</v>
      </c>
      <c r="BJ222" s="18" t="s">
        <v>151</v>
      </c>
      <c r="BK222" s="160">
        <f>ROUND(I222*H222,2)</f>
        <v>0</v>
      </c>
      <c r="BL222" s="18" t="s">
        <v>150</v>
      </c>
      <c r="BM222" s="159" t="s">
        <v>223</v>
      </c>
    </row>
    <row r="223" spans="1:65" s="2" customFormat="1" ht="14.45" customHeight="1" x14ac:dyDescent="0.2">
      <c r="A223" s="33"/>
      <c r="B223" s="146"/>
      <c r="C223" s="147" t="s">
        <v>7</v>
      </c>
      <c r="D223" s="147" t="s">
        <v>146</v>
      </c>
      <c r="E223" s="148" t="s">
        <v>221</v>
      </c>
      <c r="F223" s="149" t="s">
        <v>222</v>
      </c>
      <c r="G223" s="150" t="s">
        <v>157</v>
      </c>
      <c r="H223" s="151">
        <v>135.28</v>
      </c>
      <c r="I223" s="152"/>
      <c r="J223" s="153">
        <f>ROUND(I223*H223,2)</f>
        <v>0</v>
      </c>
      <c r="K223" s="154"/>
      <c r="L223" s="34"/>
      <c r="M223" s="155" t="s">
        <v>1</v>
      </c>
      <c r="N223" s="156" t="s">
        <v>41</v>
      </c>
      <c r="O223" s="59"/>
      <c r="P223" s="157">
        <f>O223*H223</f>
        <v>0</v>
      </c>
      <c r="Q223" s="157">
        <v>0</v>
      </c>
      <c r="R223" s="157">
        <f>Q223*H223</f>
        <v>0</v>
      </c>
      <c r="S223" s="157">
        <v>0</v>
      </c>
      <c r="T223" s="158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59" t="s">
        <v>150</v>
      </c>
      <c r="AT223" s="159" t="s">
        <v>146</v>
      </c>
      <c r="AU223" s="159" t="s">
        <v>151</v>
      </c>
      <c r="AY223" s="18" t="s">
        <v>143</v>
      </c>
      <c r="BE223" s="160">
        <f>IF(N223="základná",J223,0)</f>
        <v>0</v>
      </c>
      <c r="BF223" s="160">
        <f>IF(N223="znížená",J223,0)</f>
        <v>0</v>
      </c>
      <c r="BG223" s="160">
        <f>IF(N223="zákl. prenesená",J223,0)</f>
        <v>0</v>
      </c>
      <c r="BH223" s="160">
        <f>IF(N223="zníž. prenesená",J223,0)</f>
        <v>0</v>
      </c>
      <c r="BI223" s="160">
        <f>IF(N223="nulová",J223,0)</f>
        <v>0</v>
      </c>
      <c r="BJ223" s="18" t="s">
        <v>151</v>
      </c>
      <c r="BK223" s="160">
        <f>ROUND(I223*H223,2)</f>
        <v>0</v>
      </c>
      <c r="BL223" s="18" t="s">
        <v>150</v>
      </c>
      <c r="BM223" s="159" t="s">
        <v>226</v>
      </c>
    </row>
    <row r="224" spans="1:65" s="13" customFormat="1" x14ac:dyDescent="0.2">
      <c r="B224" s="161"/>
      <c r="D224" s="162" t="s">
        <v>152</v>
      </c>
      <c r="E224" s="163" t="s">
        <v>1</v>
      </c>
      <c r="F224" s="164" t="s">
        <v>1975</v>
      </c>
      <c r="H224" s="165">
        <v>3.1</v>
      </c>
      <c r="I224" s="166"/>
      <c r="L224" s="161"/>
      <c r="M224" s="167"/>
      <c r="N224" s="168"/>
      <c r="O224" s="168"/>
      <c r="P224" s="168"/>
      <c r="Q224" s="168"/>
      <c r="R224" s="168"/>
      <c r="S224" s="168"/>
      <c r="T224" s="169"/>
      <c r="AT224" s="163" t="s">
        <v>152</v>
      </c>
      <c r="AU224" s="163" t="s">
        <v>151</v>
      </c>
      <c r="AV224" s="13" t="s">
        <v>151</v>
      </c>
      <c r="AW224" s="13" t="s">
        <v>31</v>
      </c>
      <c r="AX224" s="13" t="s">
        <v>75</v>
      </c>
      <c r="AY224" s="163" t="s">
        <v>143</v>
      </c>
    </row>
    <row r="225" spans="1:65" s="13" customFormat="1" x14ac:dyDescent="0.2">
      <c r="B225" s="161"/>
      <c r="D225" s="162" t="s">
        <v>152</v>
      </c>
      <c r="E225" s="163" t="s">
        <v>1</v>
      </c>
      <c r="F225" s="164" t="s">
        <v>1976</v>
      </c>
      <c r="H225" s="165">
        <v>3.1</v>
      </c>
      <c r="I225" s="166"/>
      <c r="L225" s="161"/>
      <c r="M225" s="167"/>
      <c r="N225" s="168"/>
      <c r="O225" s="168"/>
      <c r="P225" s="168"/>
      <c r="Q225" s="168"/>
      <c r="R225" s="168"/>
      <c r="S225" s="168"/>
      <c r="T225" s="169"/>
      <c r="AT225" s="163" t="s">
        <v>152</v>
      </c>
      <c r="AU225" s="163" t="s">
        <v>151</v>
      </c>
      <c r="AV225" s="13" t="s">
        <v>151</v>
      </c>
      <c r="AW225" s="13" t="s">
        <v>31</v>
      </c>
      <c r="AX225" s="13" t="s">
        <v>75</v>
      </c>
      <c r="AY225" s="163" t="s">
        <v>143</v>
      </c>
    </row>
    <row r="226" spans="1:65" s="13" customFormat="1" x14ac:dyDescent="0.2">
      <c r="B226" s="161"/>
      <c r="D226" s="162" t="s">
        <v>152</v>
      </c>
      <c r="E226" s="163" t="s">
        <v>1</v>
      </c>
      <c r="F226" s="164" t="s">
        <v>1977</v>
      </c>
      <c r="H226" s="165">
        <v>3.4</v>
      </c>
      <c r="I226" s="166"/>
      <c r="L226" s="161"/>
      <c r="M226" s="167"/>
      <c r="N226" s="168"/>
      <c r="O226" s="168"/>
      <c r="P226" s="168"/>
      <c r="Q226" s="168"/>
      <c r="R226" s="168"/>
      <c r="S226" s="168"/>
      <c r="T226" s="169"/>
      <c r="AT226" s="163" t="s">
        <v>152</v>
      </c>
      <c r="AU226" s="163" t="s">
        <v>151</v>
      </c>
      <c r="AV226" s="13" t="s">
        <v>151</v>
      </c>
      <c r="AW226" s="13" t="s">
        <v>31</v>
      </c>
      <c r="AX226" s="13" t="s">
        <v>75</v>
      </c>
      <c r="AY226" s="163" t="s">
        <v>143</v>
      </c>
    </row>
    <row r="227" spans="1:65" s="13" customFormat="1" x14ac:dyDescent="0.2">
      <c r="B227" s="161"/>
      <c r="D227" s="162" t="s">
        <v>152</v>
      </c>
      <c r="E227" s="163" t="s">
        <v>1</v>
      </c>
      <c r="F227" s="164" t="s">
        <v>1978</v>
      </c>
      <c r="H227" s="165">
        <v>3.2</v>
      </c>
      <c r="I227" s="166"/>
      <c r="L227" s="161"/>
      <c r="M227" s="167"/>
      <c r="N227" s="168"/>
      <c r="O227" s="168"/>
      <c r="P227" s="168"/>
      <c r="Q227" s="168"/>
      <c r="R227" s="168"/>
      <c r="S227" s="168"/>
      <c r="T227" s="169"/>
      <c r="AT227" s="163" t="s">
        <v>152</v>
      </c>
      <c r="AU227" s="163" t="s">
        <v>151</v>
      </c>
      <c r="AV227" s="13" t="s">
        <v>151</v>
      </c>
      <c r="AW227" s="13" t="s">
        <v>31</v>
      </c>
      <c r="AX227" s="13" t="s">
        <v>75</v>
      </c>
      <c r="AY227" s="163" t="s">
        <v>143</v>
      </c>
    </row>
    <row r="228" spans="1:65" s="13" customFormat="1" x14ac:dyDescent="0.2">
      <c r="B228" s="161"/>
      <c r="D228" s="162" t="s">
        <v>152</v>
      </c>
      <c r="E228" s="163" t="s">
        <v>1</v>
      </c>
      <c r="F228" s="164" t="s">
        <v>1979</v>
      </c>
      <c r="H228" s="165">
        <v>2.63</v>
      </c>
      <c r="I228" s="166"/>
      <c r="L228" s="161"/>
      <c r="M228" s="167"/>
      <c r="N228" s="168"/>
      <c r="O228" s="168"/>
      <c r="P228" s="168"/>
      <c r="Q228" s="168"/>
      <c r="R228" s="168"/>
      <c r="S228" s="168"/>
      <c r="T228" s="169"/>
      <c r="AT228" s="163" t="s">
        <v>152</v>
      </c>
      <c r="AU228" s="163" t="s">
        <v>151</v>
      </c>
      <c r="AV228" s="13" t="s">
        <v>151</v>
      </c>
      <c r="AW228" s="13" t="s">
        <v>31</v>
      </c>
      <c r="AX228" s="13" t="s">
        <v>75</v>
      </c>
      <c r="AY228" s="163" t="s">
        <v>143</v>
      </c>
    </row>
    <row r="229" spans="1:65" s="13" customFormat="1" x14ac:dyDescent="0.2">
      <c r="B229" s="161"/>
      <c r="D229" s="162" t="s">
        <v>152</v>
      </c>
      <c r="E229" s="163" t="s">
        <v>1</v>
      </c>
      <c r="F229" s="164" t="s">
        <v>1980</v>
      </c>
      <c r="H229" s="165">
        <v>3</v>
      </c>
      <c r="I229" s="166"/>
      <c r="L229" s="161"/>
      <c r="M229" s="167"/>
      <c r="N229" s="168"/>
      <c r="O229" s="168"/>
      <c r="P229" s="168"/>
      <c r="Q229" s="168"/>
      <c r="R229" s="168"/>
      <c r="S229" s="168"/>
      <c r="T229" s="169"/>
      <c r="AT229" s="163" t="s">
        <v>152</v>
      </c>
      <c r="AU229" s="163" t="s">
        <v>151</v>
      </c>
      <c r="AV229" s="13" t="s">
        <v>151</v>
      </c>
      <c r="AW229" s="13" t="s">
        <v>31</v>
      </c>
      <c r="AX229" s="13" t="s">
        <v>75</v>
      </c>
      <c r="AY229" s="163" t="s">
        <v>143</v>
      </c>
    </row>
    <row r="230" spans="1:65" s="13" customFormat="1" x14ac:dyDescent="0.2">
      <c r="B230" s="161"/>
      <c r="D230" s="162" t="s">
        <v>152</v>
      </c>
      <c r="E230" s="163" t="s">
        <v>1</v>
      </c>
      <c r="F230" s="164" t="s">
        <v>1981</v>
      </c>
      <c r="H230" s="165">
        <v>2.73</v>
      </c>
      <c r="I230" s="166"/>
      <c r="L230" s="161"/>
      <c r="M230" s="167"/>
      <c r="N230" s="168"/>
      <c r="O230" s="168"/>
      <c r="P230" s="168"/>
      <c r="Q230" s="168"/>
      <c r="R230" s="168"/>
      <c r="S230" s="168"/>
      <c r="T230" s="169"/>
      <c r="AT230" s="163" t="s">
        <v>152</v>
      </c>
      <c r="AU230" s="163" t="s">
        <v>151</v>
      </c>
      <c r="AV230" s="13" t="s">
        <v>151</v>
      </c>
      <c r="AW230" s="13" t="s">
        <v>31</v>
      </c>
      <c r="AX230" s="13" t="s">
        <v>75</v>
      </c>
      <c r="AY230" s="163" t="s">
        <v>143</v>
      </c>
    </row>
    <row r="231" spans="1:65" s="15" customFormat="1" x14ac:dyDescent="0.2">
      <c r="B231" s="189"/>
      <c r="D231" s="162" t="s">
        <v>152</v>
      </c>
      <c r="E231" s="190" t="s">
        <v>1</v>
      </c>
      <c r="F231" s="191" t="s">
        <v>1530</v>
      </c>
      <c r="H231" s="192">
        <v>21.16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152</v>
      </c>
      <c r="AU231" s="190" t="s">
        <v>151</v>
      </c>
      <c r="AV231" s="15" t="s">
        <v>144</v>
      </c>
      <c r="AW231" s="15" t="s">
        <v>31</v>
      </c>
      <c r="AX231" s="15" t="s">
        <v>75</v>
      </c>
      <c r="AY231" s="190" t="s">
        <v>143</v>
      </c>
    </row>
    <row r="232" spans="1:65" s="13" customFormat="1" ht="22.5" x14ac:dyDescent="0.2">
      <c r="B232" s="161"/>
      <c r="D232" s="162" t="s">
        <v>152</v>
      </c>
      <c r="E232" s="163" t="s">
        <v>1</v>
      </c>
      <c r="F232" s="164" t="s">
        <v>2298</v>
      </c>
      <c r="H232" s="165">
        <v>18</v>
      </c>
      <c r="I232" s="166"/>
      <c r="L232" s="161"/>
      <c r="M232" s="167"/>
      <c r="N232" s="168"/>
      <c r="O232" s="168"/>
      <c r="P232" s="168"/>
      <c r="Q232" s="168"/>
      <c r="R232" s="168"/>
      <c r="S232" s="168"/>
      <c r="T232" s="169"/>
      <c r="AT232" s="163" t="s">
        <v>152</v>
      </c>
      <c r="AU232" s="163" t="s">
        <v>151</v>
      </c>
      <c r="AV232" s="13" t="s">
        <v>151</v>
      </c>
      <c r="AW232" s="13" t="s">
        <v>31</v>
      </c>
      <c r="AX232" s="13" t="s">
        <v>75</v>
      </c>
      <c r="AY232" s="163" t="s">
        <v>143</v>
      </c>
    </row>
    <row r="233" spans="1:65" s="13" customFormat="1" ht="22.5" x14ac:dyDescent="0.2">
      <c r="B233" s="161"/>
      <c r="D233" s="162" t="s">
        <v>152</v>
      </c>
      <c r="E233" s="163" t="s">
        <v>1</v>
      </c>
      <c r="F233" s="164" t="s">
        <v>2293</v>
      </c>
      <c r="H233" s="165">
        <v>19.3</v>
      </c>
      <c r="I233" s="166"/>
      <c r="L233" s="161"/>
      <c r="M233" s="167"/>
      <c r="N233" s="168"/>
      <c r="O233" s="168"/>
      <c r="P233" s="168"/>
      <c r="Q233" s="168"/>
      <c r="R233" s="168"/>
      <c r="S233" s="168"/>
      <c r="T233" s="169"/>
      <c r="AT233" s="163" t="s">
        <v>152</v>
      </c>
      <c r="AU233" s="163" t="s">
        <v>151</v>
      </c>
      <c r="AV233" s="13" t="s">
        <v>151</v>
      </c>
      <c r="AW233" s="13" t="s">
        <v>31</v>
      </c>
      <c r="AX233" s="13" t="s">
        <v>75</v>
      </c>
      <c r="AY233" s="163" t="s">
        <v>143</v>
      </c>
    </row>
    <row r="234" spans="1:65" s="13" customFormat="1" ht="22.5" x14ac:dyDescent="0.2">
      <c r="B234" s="161"/>
      <c r="D234" s="162" t="s">
        <v>152</v>
      </c>
      <c r="E234" s="163" t="s">
        <v>1</v>
      </c>
      <c r="F234" s="164" t="s">
        <v>2294</v>
      </c>
      <c r="H234" s="165">
        <v>19</v>
      </c>
      <c r="I234" s="166"/>
      <c r="L234" s="161"/>
      <c r="M234" s="167"/>
      <c r="N234" s="168"/>
      <c r="O234" s="168"/>
      <c r="P234" s="168"/>
      <c r="Q234" s="168"/>
      <c r="R234" s="168"/>
      <c r="S234" s="168"/>
      <c r="T234" s="169"/>
      <c r="AT234" s="163" t="s">
        <v>152</v>
      </c>
      <c r="AU234" s="163" t="s">
        <v>151</v>
      </c>
      <c r="AV234" s="13" t="s">
        <v>151</v>
      </c>
      <c r="AW234" s="13" t="s">
        <v>31</v>
      </c>
      <c r="AX234" s="13" t="s">
        <v>75</v>
      </c>
      <c r="AY234" s="163" t="s">
        <v>143</v>
      </c>
    </row>
    <row r="235" spans="1:65" s="13" customFormat="1" ht="22.5" x14ac:dyDescent="0.2">
      <c r="B235" s="161"/>
      <c r="D235" s="162" t="s">
        <v>152</v>
      </c>
      <c r="E235" s="163" t="s">
        <v>1</v>
      </c>
      <c r="F235" s="164" t="s">
        <v>2295</v>
      </c>
      <c r="H235" s="165">
        <v>19</v>
      </c>
      <c r="I235" s="166"/>
      <c r="L235" s="161"/>
      <c r="M235" s="167"/>
      <c r="N235" s="168"/>
      <c r="O235" s="168"/>
      <c r="P235" s="168"/>
      <c r="Q235" s="168"/>
      <c r="R235" s="168"/>
      <c r="S235" s="168"/>
      <c r="T235" s="169"/>
      <c r="AT235" s="163" t="s">
        <v>152</v>
      </c>
      <c r="AU235" s="163" t="s">
        <v>151</v>
      </c>
      <c r="AV235" s="13" t="s">
        <v>151</v>
      </c>
      <c r="AW235" s="13" t="s">
        <v>31</v>
      </c>
      <c r="AX235" s="13" t="s">
        <v>75</v>
      </c>
      <c r="AY235" s="163" t="s">
        <v>143</v>
      </c>
    </row>
    <row r="236" spans="1:65" s="13" customFormat="1" ht="22.5" x14ac:dyDescent="0.2">
      <c r="B236" s="161"/>
      <c r="D236" s="162" t="s">
        <v>152</v>
      </c>
      <c r="E236" s="163" t="s">
        <v>1</v>
      </c>
      <c r="F236" s="164" t="s">
        <v>2296</v>
      </c>
      <c r="H236" s="165">
        <v>19.62</v>
      </c>
      <c r="I236" s="166"/>
      <c r="L236" s="161"/>
      <c r="M236" s="167"/>
      <c r="N236" s="168"/>
      <c r="O236" s="168"/>
      <c r="P236" s="168"/>
      <c r="Q236" s="168"/>
      <c r="R236" s="168"/>
      <c r="S236" s="168"/>
      <c r="T236" s="169"/>
      <c r="AT236" s="163" t="s">
        <v>152</v>
      </c>
      <c r="AU236" s="163" t="s">
        <v>151</v>
      </c>
      <c r="AV236" s="13" t="s">
        <v>151</v>
      </c>
      <c r="AW236" s="13" t="s">
        <v>31</v>
      </c>
      <c r="AX236" s="13" t="s">
        <v>75</v>
      </c>
      <c r="AY236" s="163" t="s">
        <v>143</v>
      </c>
    </row>
    <row r="237" spans="1:65" s="13" customFormat="1" ht="22.5" x14ac:dyDescent="0.2">
      <c r="B237" s="161"/>
      <c r="D237" s="162" t="s">
        <v>152</v>
      </c>
      <c r="E237" s="163" t="s">
        <v>1</v>
      </c>
      <c r="F237" s="164" t="s">
        <v>2297</v>
      </c>
      <c r="H237" s="165">
        <v>19.2</v>
      </c>
      <c r="I237" s="166"/>
      <c r="L237" s="161"/>
      <c r="M237" s="167"/>
      <c r="N237" s="168"/>
      <c r="O237" s="168"/>
      <c r="P237" s="168"/>
      <c r="Q237" s="168"/>
      <c r="R237" s="168"/>
      <c r="S237" s="168"/>
      <c r="T237" s="169"/>
      <c r="AT237" s="163" t="s">
        <v>152</v>
      </c>
      <c r="AU237" s="163" t="s">
        <v>151</v>
      </c>
      <c r="AV237" s="13" t="s">
        <v>151</v>
      </c>
      <c r="AW237" s="13" t="s">
        <v>31</v>
      </c>
      <c r="AX237" s="13" t="s">
        <v>75</v>
      </c>
      <c r="AY237" s="163" t="s">
        <v>143</v>
      </c>
    </row>
    <row r="238" spans="1:65" s="15" customFormat="1" x14ac:dyDescent="0.2">
      <c r="B238" s="189"/>
      <c r="D238" s="162" t="s">
        <v>152</v>
      </c>
      <c r="E238" s="190" t="s">
        <v>1</v>
      </c>
      <c r="F238" s="191" t="s">
        <v>1530</v>
      </c>
      <c r="H238" s="192">
        <v>114.12</v>
      </c>
      <c r="I238" s="193"/>
      <c r="L238" s="189"/>
      <c r="M238" s="194"/>
      <c r="N238" s="195"/>
      <c r="O238" s="195"/>
      <c r="P238" s="195"/>
      <c r="Q238" s="195"/>
      <c r="R238" s="195"/>
      <c r="S238" s="195"/>
      <c r="T238" s="196"/>
      <c r="AT238" s="190" t="s">
        <v>152</v>
      </c>
      <c r="AU238" s="190" t="s">
        <v>151</v>
      </c>
      <c r="AV238" s="15" t="s">
        <v>144</v>
      </c>
      <c r="AW238" s="15" t="s">
        <v>31</v>
      </c>
      <c r="AX238" s="15" t="s">
        <v>75</v>
      </c>
      <c r="AY238" s="190" t="s">
        <v>143</v>
      </c>
    </row>
    <row r="239" spans="1:65" s="14" customFormat="1" x14ac:dyDescent="0.2">
      <c r="B239" s="170"/>
      <c r="D239" s="162" t="s">
        <v>152</v>
      </c>
      <c r="E239" s="171" t="s">
        <v>1</v>
      </c>
      <c r="F239" s="172" t="s">
        <v>154</v>
      </c>
      <c r="H239" s="173">
        <v>135.28</v>
      </c>
      <c r="I239" s="174"/>
      <c r="L239" s="170"/>
      <c r="M239" s="175"/>
      <c r="N239" s="176"/>
      <c r="O239" s="176"/>
      <c r="P239" s="176"/>
      <c r="Q239" s="176"/>
      <c r="R239" s="176"/>
      <c r="S239" s="176"/>
      <c r="T239" s="177"/>
      <c r="AT239" s="171" t="s">
        <v>152</v>
      </c>
      <c r="AU239" s="171" t="s">
        <v>151</v>
      </c>
      <c r="AV239" s="14" t="s">
        <v>150</v>
      </c>
      <c r="AW239" s="14" t="s">
        <v>31</v>
      </c>
      <c r="AX239" s="14" t="s">
        <v>83</v>
      </c>
      <c r="AY239" s="171" t="s">
        <v>143</v>
      </c>
    </row>
    <row r="240" spans="1:65" s="2" customFormat="1" ht="24.2" customHeight="1" x14ac:dyDescent="0.2">
      <c r="A240" s="33"/>
      <c r="B240" s="146"/>
      <c r="C240" s="147" t="s">
        <v>228</v>
      </c>
      <c r="D240" s="147" t="s">
        <v>146</v>
      </c>
      <c r="E240" s="148" t="s">
        <v>224</v>
      </c>
      <c r="F240" s="149" t="s">
        <v>225</v>
      </c>
      <c r="G240" s="150" t="s">
        <v>157</v>
      </c>
      <c r="H240" s="151">
        <v>135.28</v>
      </c>
      <c r="I240" s="152"/>
      <c r="J240" s="153">
        <f>ROUND(I240*H240,2)</f>
        <v>0</v>
      </c>
      <c r="K240" s="154"/>
      <c r="L240" s="34"/>
      <c r="M240" s="155" t="s">
        <v>1</v>
      </c>
      <c r="N240" s="156" t="s">
        <v>41</v>
      </c>
      <c r="O240" s="59"/>
      <c r="P240" s="157">
        <f>O240*H240</f>
        <v>0</v>
      </c>
      <c r="Q240" s="157">
        <v>0</v>
      </c>
      <c r="R240" s="157">
        <f>Q240*H240</f>
        <v>0</v>
      </c>
      <c r="S240" s="157">
        <v>0</v>
      </c>
      <c r="T240" s="158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59" t="s">
        <v>150</v>
      </c>
      <c r="AT240" s="159" t="s">
        <v>146</v>
      </c>
      <c r="AU240" s="159" t="s">
        <v>151</v>
      </c>
      <c r="AY240" s="18" t="s">
        <v>143</v>
      </c>
      <c r="BE240" s="160">
        <f>IF(N240="základná",J240,0)</f>
        <v>0</v>
      </c>
      <c r="BF240" s="160">
        <f>IF(N240="znížená",J240,0)</f>
        <v>0</v>
      </c>
      <c r="BG240" s="160">
        <f>IF(N240="zákl. prenesená",J240,0)</f>
        <v>0</v>
      </c>
      <c r="BH240" s="160">
        <f>IF(N240="zníž. prenesená",J240,0)</f>
        <v>0</v>
      </c>
      <c r="BI240" s="160">
        <f>IF(N240="nulová",J240,0)</f>
        <v>0</v>
      </c>
      <c r="BJ240" s="18" t="s">
        <v>151</v>
      </c>
      <c r="BK240" s="160">
        <f>ROUND(I240*H240,2)</f>
        <v>0</v>
      </c>
      <c r="BL240" s="18" t="s">
        <v>150</v>
      </c>
      <c r="BM240" s="159" t="s">
        <v>231</v>
      </c>
    </row>
    <row r="241" spans="2:51" s="13" customFormat="1" x14ac:dyDescent="0.2">
      <c r="B241" s="161"/>
      <c r="D241" s="162" t="s">
        <v>152</v>
      </c>
      <c r="E241" s="163" t="s">
        <v>1</v>
      </c>
      <c r="F241" s="164" t="s">
        <v>1975</v>
      </c>
      <c r="H241" s="165">
        <v>3.1</v>
      </c>
      <c r="I241" s="166"/>
      <c r="L241" s="161"/>
      <c r="M241" s="167"/>
      <c r="N241" s="168"/>
      <c r="O241" s="168"/>
      <c r="P241" s="168"/>
      <c r="Q241" s="168"/>
      <c r="R241" s="168"/>
      <c r="S241" s="168"/>
      <c r="T241" s="169"/>
      <c r="AT241" s="163" t="s">
        <v>152</v>
      </c>
      <c r="AU241" s="163" t="s">
        <v>151</v>
      </c>
      <c r="AV241" s="13" t="s">
        <v>151</v>
      </c>
      <c r="AW241" s="13" t="s">
        <v>31</v>
      </c>
      <c r="AX241" s="13" t="s">
        <v>75</v>
      </c>
      <c r="AY241" s="163" t="s">
        <v>143</v>
      </c>
    </row>
    <row r="242" spans="2:51" s="13" customFormat="1" x14ac:dyDescent="0.2">
      <c r="B242" s="161"/>
      <c r="D242" s="162" t="s">
        <v>152</v>
      </c>
      <c r="E242" s="163" t="s">
        <v>1</v>
      </c>
      <c r="F242" s="164" t="s">
        <v>1976</v>
      </c>
      <c r="H242" s="165">
        <v>3.1</v>
      </c>
      <c r="I242" s="166"/>
      <c r="L242" s="161"/>
      <c r="M242" s="167"/>
      <c r="N242" s="168"/>
      <c r="O242" s="168"/>
      <c r="P242" s="168"/>
      <c r="Q242" s="168"/>
      <c r="R242" s="168"/>
      <c r="S242" s="168"/>
      <c r="T242" s="169"/>
      <c r="AT242" s="163" t="s">
        <v>152</v>
      </c>
      <c r="AU242" s="163" t="s">
        <v>151</v>
      </c>
      <c r="AV242" s="13" t="s">
        <v>151</v>
      </c>
      <c r="AW242" s="13" t="s">
        <v>31</v>
      </c>
      <c r="AX242" s="13" t="s">
        <v>75</v>
      </c>
      <c r="AY242" s="163" t="s">
        <v>143</v>
      </c>
    </row>
    <row r="243" spans="2:51" s="13" customFormat="1" x14ac:dyDescent="0.2">
      <c r="B243" s="161"/>
      <c r="D243" s="162" t="s">
        <v>152</v>
      </c>
      <c r="E243" s="163" t="s">
        <v>1</v>
      </c>
      <c r="F243" s="164" t="s">
        <v>1977</v>
      </c>
      <c r="H243" s="165">
        <v>3.4</v>
      </c>
      <c r="I243" s="166"/>
      <c r="L243" s="161"/>
      <c r="M243" s="167"/>
      <c r="N243" s="168"/>
      <c r="O243" s="168"/>
      <c r="P243" s="168"/>
      <c r="Q243" s="168"/>
      <c r="R243" s="168"/>
      <c r="S243" s="168"/>
      <c r="T243" s="169"/>
      <c r="AT243" s="163" t="s">
        <v>152</v>
      </c>
      <c r="AU243" s="163" t="s">
        <v>151</v>
      </c>
      <c r="AV243" s="13" t="s">
        <v>151</v>
      </c>
      <c r="AW243" s="13" t="s">
        <v>31</v>
      </c>
      <c r="AX243" s="13" t="s">
        <v>75</v>
      </c>
      <c r="AY243" s="163" t="s">
        <v>143</v>
      </c>
    </row>
    <row r="244" spans="2:51" s="13" customFormat="1" x14ac:dyDescent="0.2">
      <c r="B244" s="161"/>
      <c r="D244" s="162" t="s">
        <v>152</v>
      </c>
      <c r="E244" s="163" t="s">
        <v>1</v>
      </c>
      <c r="F244" s="164" t="s">
        <v>1978</v>
      </c>
      <c r="H244" s="165">
        <v>3.2</v>
      </c>
      <c r="I244" s="166"/>
      <c r="L244" s="161"/>
      <c r="M244" s="167"/>
      <c r="N244" s="168"/>
      <c r="O244" s="168"/>
      <c r="P244" s="168"/>
      <c r="Q244" s="168"/>
      <c r="R244" s="168"/>
      <c r="S244" s="168"/>
      <c r="T244" s="169"/>
      <c r="AT244" s="163" t="s">
        <v>152</v>
      </c>
      <c r="AU244" s="163" t="s">
        <v>151</v>
      </c>
      <c r="AV244" s="13" t="s">
        <v>151</v>
      </c>
      <c r="AW244" s="13" t="s">
        <v>31</v>
      </c>
      <c r="AX244" s="13" t="s">
        <v>75</v>
      </c>
      <c r="AY244" s="163" t="s">
        <v>143</v>
      </c>
    </row>
    <row r="245" spans="2:51" s="13" customFormat="1" x14ac:dyDescent="0.2">
      <c r="B245" s="161"/>
      <c r="D245" s="162" t="s">
        <v>152</v>
      </c>
      <c r="E245" s="163" t="s">
        <v>1</v>
      </c>
      <c r="F245" s="164" t="s">
        <v>1979</v>
      </c>
      <c r="H245" s="165">
        <v>2.63</v>
      </c>
      <c r="I245" s="166"/>
      <c r="L245" s="161"/>
      <c r="M245" s="167"/>
      <c r="N245" s="168"/>
      <c r="O245" s="168"/>
      <c r="P245" s="168"/>
      <c r="Q245" s="168"/>
      <c r="R245" s="168"/>
      <c r="S245" s="168"/>
      <c r="T245" s="169"/>
      <c r="AT245" s="163" t="s">
        <v>152</v>
      </c>
      <c r="AU245" s="163" t="s">
        <v>151</v>
      </c>
      <c r="AV245" s="13" t="s">
        <v>151</v>
      </c>
      <c r="AW245" s="13" t="s">
        <v>31</v>
      </c>
      <c r="AX245" s="13" t="s">
        <v>75</v>
      </c>
      <c r="AY245" s="163" t="s">
        <v>143</v>
      </c>
    </row>
    <row r="246" spans="2:51" s="13" customFormat="1" x14ac:dyDescent="0.2">
      <c r="B246" s="161"/>
      <c r="D246" s="162" t="s">
        <v>152</v>
      </c>
      <c r="E246" s="163" t="s">
        <v>1</v>
      </c>
      <c r="F246" s="164" t="s">
        <v>1980</v>
      </c>
      <c r="H246" s="165">
        <v>3</v>
      </c>
      <c r="I246" s="166"/>
      <c r="L246" s="161"/>
      <c r="M246" s="167"/>
      <c r="N246" s="168"/>
      <c r="O246" s="168"/>
      <c r="P246" s="168"/>
      <c r="Q246" s="168"/>
      <c r="R246" s="168"/>
      <c r="S246" s="168"/>
      <c r="T246" s="169"/>
      <c r="AT246" s="163" t="s">
        <v>152</v>
      </c>
      <c r="AU246" s="163" t="s">
        <v>151</v>
      </c>
      <c r="AV246" s="13" t="s">
        <v>151</v>
      </c>
      <c r="AW246" s="13" t="s">
        <v>31</v>
      </c>
      <c r="AX246" s="13" t="s">
        <v>75</v>
      </c>
      <c r="AY246" s="163" t="s">
        <v>143</v>
      </c>
    </row>
    <row r="247" spans="2:51" s="13" customFormat="1" x14ac:dyDescent="0.2">
      <c r="B247" s="161"/>
      <c r="D247" s="162" t="s">
        <v>152</v>
      </c>
      <c r="E247" s="163" t="s">
        <v>1</v>
      </c>
      <c r="F247" s="164" t="s">
        <v>1981</v>
      </c>
      <c r="H247" s="165">
        <v>2.73</v>
      </c>
      <c r="I247" s="166"/>
      <c r="L247" s="161"/>
      <c r="M247" s="167"/>
      <c r="N247" s="168"/>
      <c r="O247" s="168"/>
      <c r="P247" s="168"/>
      <c r="Q247" s="168"/>
      <c r="R247" s="168"/>
      <c r="S247" s="168"/>
      <c r="T247" s="169"/>
      <c r="AT247" s="163" t="s">
        <v>152</v>
      </c>
      <c r="AU247" s="163" t="s">
        <v>151</v>
      </c>
      <c r="AV247" s="13" t="s">
        <v>151</v>
      </c>
      <c r="AW247" s="13" t="s">
        <v>31</v>
      </c>
      <c r="AX247" s="13" t="s">
        <v>75</v>
      </c>
      <c r="AY247" s="163" t="s">
        <v>143</v>
      </c>
    </row>
    <row r="248" spans="2:51" s="15" customFormat="1" x14ac:dyDescent="0.2">
      <c r="B248" s="189"/>
      <c r="D248" s="162" t="s">
        <v>152</v>
      </c>
      <c r="E248" s="190" t="s">
        <v>1</v>
      </c>
      <c r="F248" s="191" t="s">
        <v>1530</v>
      </c>
      <c r="H248" s="192">
        <v>21.16</v>
      </c>
      <c r="I248" s="193"/>
      <c r="L248" s="189"/>
      <c r="M248" s="194"/>
      <c r="N248" s="195"/>
      <c r="O248" s="195"/>
      <c r="P248" s="195"/>
      <c r="Q248" s="195"/>
      <c r="R248" s="195"/>
      <c r="S248" s="195"/>
      <c r="T248" s="196"/>
      <c r="AT248" s="190" t="s">
        <v>152</v>
      </c>
      <c r="AU248" s="190" t="s">
        <v>151</v>
      </c>
      <c r="AV248" s="15" t="s">
        <v>144</v>
      </c>
      <c r="AW248" s="15" t="s">
        <v>31</v>
      </c>
      <c r="AX248" s="15" t="s">
        <v>75</v>
      </c>
      <c r="AY248" s="190" t="s">
        <v>143</v>
      </c>
    </row>
    <row r="249" spans="2:51" s="13" customFormat="1" ht="22.5" x14ac:dyDescent="0.2">
      <c r="B249" s="161"/>
      <c r="D249" s="162" t="s">
        <v>152</v>
      </c>
      <c r="E249" s="163" t="s">
        <v>1</v>
      </c>
      <c r="F249" s="164" t="s">
        <v>2298</v>
      </c>
      <c r="H249" s="165">
        <v>18</v>
      </c>
      <c r="I249" s="166"/>
      <c r="L249" s="161"/>
      <c r="M249" s="167"/>
      <c r="N249" s="168"/>
      <c r="O249" s="168"/>
      <c r="P249" s="168"/>
      <c r="Q249" s="168"/>
      <c r="R249" s="168"/>
      <c r="S249" s="168"/>
      <c r="T249" s="169"/>
      <c r="AT249" s="163" t="s">
        <v>152</v>
      </c>
      <c r="AU249" s="163" t="s">
        <v>151</v>
      </c>
      <c r="AV249" s="13" t="s">
        <v>151</v>
      </c>
      <c r="AW249" s="13" t="s">
        <v>31</v>
      </c>
      <c r="AX249" s="13" t="s">
        <v>75</v>
      </c>
      <c r="AY249" s="163" t="s">
        <v>143</v>
      </c>
    </row>
    <row r="250" spans="2:51" s="13" customFormat="1" ht="22.5" x14ac:dyDescent="0.2">
      <c r="B250" s="161"/>
      <c r="D250" s="162" t="s">
        <v>152</v>
      </c>
      <c r="E250" s="163" t="s">
        <v>1</v>
      </c>
      <c r="F250" s="164" t="s">
        <v>2293</v>
      </c>
      <c r="H250" s="165">
        <v>19.3</v>
      </c>
      <c r="I250" s="166"/>
      <c r="L250" s="161"/>
      <c r="M250" s="167"/>
      <c r="N250" s="168"/>
      <c r="O250" s="168"/>
      <c r="P250" s="168"/>
      <c r="Q250" s="168"/>
      <c r="R250" s="168"/>
      <c r="S250" s="168"/>
      <c r="T250" s="169"/>
      <c r="AT250" s="163" t="s">
        <v>152</v>
      </c>
      <c r="AU250" s="163" t="s">
        <v>151</v>
      </c>
      <c r="AV250" s="13" t="s">
        <v>151</v>
      </c>
      <c r="AW250" s="13" t="s">
        <v>31</v>
      </c>
      <c r="AX250" s="13" t="s">
        <v>75</v>
      </c>
      <c r="AY250" s="163" t="s">
        <v>143</v>
      </c>
    </row>
    <row r="251" spans="2:51" s="13" customFormat="1" ht="22.5" x14ac:dyDescent="0.2">
      <c r="B251" s="161"/>
      <c r="D251" s="162" t="s">
        <v>152</v>
      </c>
      <c r="E251" s="163" t="s">
        <v>1</v>
      </c>
      <c r="F251" s="164" t="s">
        <v>2294</v>
      </c>
      <c r="H251" s="165">
        <v>19</v>
      </c>
      <c r="I251" s="166"/>
      <c r="L251" s="161"/>
      <c r="M251" s="167"/>
      <c r="N251" s="168"/>
      <c r="O251" s="168"/>
      <c r="P251" s="168"/>
      <c r="Q251" s="168"/>
      <c r="R251" s="168"/>
      <c r="S251" s="168"/>
      <c r="T251" s="169"/>
      <c r="AT251" s="163" t="s">
        <v>152</v>
      </c>
      <c r="AU251" s="163" t="s">
        <v>151</v>
      </c>
      <c r="AV251" s="13" t="s">
        <v>151</v>
      </c>
      <c r="AW251" s="13" t="s">
        <v>31</v>
      </c>
      <c r="AX251" s="13" t="s">
        <v>75</v>
      </c>
      <c r="AY251" s="163" t="s">
        <v>143</v>
      </c>
    </row>
    <row r="252" spans="2:51" s="13" customFormat="1" ht="22.5" x14ac:dyDescent="0.2">
      <c r="B252" s="161"/>
      <c r="D252" s="162" t="s">
        <v>152</v>
      </c>
      <c r="E252" s="163" t="s">
        <v>1</v>
      </c>
      <c r="F252" s="164" t="s">
        <v>2295</v>
      </c>
      <c r="H252" s="165">
        <v>19</v>
      </c>
      <c r="I252" s="166"/>
      <c r="L252" s="161"/>
      <c r="M252" s="167"/>
      <c r="N252" s="168"/>
      <c r="O252" s="168"/>
      <c r="P252" s="168"/>
      <c r="Q252" s="168"/>
      <c r="R252" s="168"/>
      <c r="S252" s="168"/>
      <c r="T252" s="169"/>
      <c r="AT252" s="163" t="s">
        <v>152</v>
      </c>
      <c r="AU252" s="163" t="s">
        <v>151</v>
      </c>
      <c r="AV252" s="13" t="s">
        <v>151</v>
      </c>
      <c r="AW252" s="13" t="s">
        <v>31</v>
      </c>
      <c r="AX252" s="13" t="s">
        <v>75</v>
      </c>
      <c r="AY252" s="163" t="s">
        <v>143</v>
      </c>
    </row>
    <row r="253" spans="2:51" s="13" customFormat="1" ht="22.5" x14ac:dyDescent="0.2">
      <c r="B253" s="161"/>
      <c r="D253" s="162" t="s">
        <v>152</v>
      </c>
      <c r="E253" s="163" t="s">
        <v>1</v>
      </c>
      <c r="F253" s="164" t="s">
        <v>2296</v>
      </c>
      <c r="H253" s="165">
        <v>19.62</v>
      </c>
      <c r="I253" s="166"/>
      <c r="L253" s="161"/>
      <c r="M253" s="167"/>
      <c r="N253" s="168"/>
      <c r="O253" s="168"/>
      <c r="P253" s="168"/>
      <c r="Q253" s="168"/>
      <c r="R253" s="168"/>
      <c r="S253" s="168"/>
      <c r="T253" s="169"/>
      <c r="AT253" s="163" t="s">
        <v>152</v>
      </c>
      <c r="AU253" s="163" t="s">
        <v>151</v>
      </c>
      <c r="AV253" s="13" t="s">
        <v>151</v>
      </c>
      <c r="AW253" s="13" t="s">
        <v>31</v>
      </c>
      <c r="AX253" s="13" t="s">
        <v>75</v>
      </c>
      <c r="AY253" s="163" t="s">
        <v>143</v>
      </c>
    </row>
    <row r="254" spans="2:51" s="13" customFormat="1" ht="22.5" x14ac:dyDescent="0.2">
      <c r="B254" s="161"/>
      <c r="D254" s="162" t="s">
        <v>152</v>
      </c>
      <c r="E254" s="163" t="s">
        <v>1</v>
      </c>
      <c r="F254" s="164" t="s">
        <v>2297</v>
      </c>
      <c r="H254" s="165">
        <v>19.2</v>
      </c>
      <c r="I254" s="166"/>
      <c r="L254" s="161"/>
      <c r="M254" s="167"/>
      <c r="N254" s="168"/>
      <c r="O254" s="168"/>
      <c r="P254" s="168"/>
      <c r="Q254" s="168"/>
      <c r="R254" s="168"/>
      <c r="S254" s="168"/>
      <c r="T254" s="169"/>
      <c r="AT254" s="163" t="s">
        <v>152</v>
      </c>
      <c r="AU254" s="163" t="s">
        <v>151</v>
      </c>
      <c r="AV254" s="13" t="s">
        <v>151</v>
      </c>
      <c r="AW254" s="13" t="s">
        <v>31</v>
      </c>
      <c r="AX254" s="13" t="s">
        <v>75</v>
      </c>
      <c r="AY254" s="163" t="s">
        <v>143</v>
      </c>
    </row>
    <row r="255" spans="2:51" s="15" customFormat="1" x14ac:dyDescent="0.2">
      <c r="B255" s="189"/>
      <c r="D255" s="162" t="s">
        <v>152</v>
      </c>
      <c r="E255" s="190" t="s">
        <v>1</v>
      </c>
      <c r="F255" s="191" t="s">
        <v>1530</v>
      </c>
      <c r="H255" s="192">
        <v>114.12</v>
      </c>
      <c r="I255" s="193"/>
      <c r="L255" s="189"/>
      <c r="M255" s="194"/>
      <c r="N255" s="195"/>
      <c r="O255" s="195"/>
      <c r="P255" s="195"/>
      <c r="Q255" s="195"/>
      <c r="R255" s="195"/>
      <c r="S255" s="195"/>
      <c r="T255" s="196"/>
      <c r="AT255" s="190" t="s">
        <v>152</v>
      </c>
      <c r="AU255" s="190" t="s">
        <v>151</v>
      </c>
      <c r="AV255" s="15" t="s">
        <v>144</v>
      </c>
      <c r="AW255" s="15" t="s">
        <v>31</v>
      </c>
      <c r="AX255" s="15" t="s">
        <v>75</v>
      </c>
      <c r="AY255" s="190" t="s">
        <v>143</v>
      </c>
    </row>
    <row r="256" spans="2:51" s="14" customFormat="1" x14ac:dyDescent="0.2">
      <c r="B256" s="170"/>
      <c r="D256" s="162" t="s">
        <v>152</v>
      </c>
      <c r="E256" s="171" t="s">
        <v>1</v>
      </c>
      <c r="F256" s="172" t="s">
        <v>154</v>
      </c>
      <c r="H256" s="173">
        <v>135.28</v>
      </c>
      <c r="I256" s="174"/>
      <c r="L256" s="170"/>
      <c r="M256" s="175"/>
      <c r="N256" s="176"/>
      <c r="O256" s="176"/>
      <c r="P256" s="176"/>
      <c r="Q256" s="176"/>
      <c r="R256" s="176"/>
      <c r="S256" s="176"/>
      <c r="T256" s="177"/>
      <c r="AT256" s="171" t="s">
        <v>152</v>
      </c>
      <c r="AU256" s="171" t="s">
        <v>151</v>
      </c>
      <c r="AV256" s="14" t="s">
        <v>150</v>
      </c>
      <c r="AW256" s="14" t="s">
        <v>31</v>
      </c>
      <c r="AX256" s="14" t="s">
        <v>83</v>
      </c>
      <c r="AY256" s="171" t="s">
        <v>143</v>
      </c>
    </row>
    <row r="257" spans="1:65" s="2" customFormat="1" ht="24.2" customHeight="1" x14ac:dyDescent="0.2">
      <c r="A257" s="33"/>
      <c r="B257" s="146"/>
      <c r="C257" s="147" t="s">
        <v>192</v>
      </c>
      <c r="D257" s="147" t="s">
        <v>146</v>
      </c>
      <c r="E257" s="148" t="s">
        <v>229</v>
      </c>
      <c r="F257" s="149" t="s">
        <v>230</v>
      </c>
      <c r="G257" s="150" t="s">
        <v>178</v>
      </c>
      <c r="H257" s="151">
        <v>32</v>
      </c>
      <c r="I257" s="152"/>
      <c r="J257" s="153">
        <f>ROUND(I257*H257,2)</f>
        <v>0</v>
      </c>
      <c r="K257" s="154"/>
      <c r="L257" s="34"/>
      <c r="M257" s="155" t="s">
        <v>1</v>
      </c>
      <c r="N257" s="156" t="s">
        <v>41</v>
      </c>
      <c r="O257" s="59"/>
      <c r="P257" s="157">
        <f>O257*H257</f>
        <v>0</v>
      </c>
      <c r="Q257" s="157">
        <v>0</v>
      </c>
      <c r="R257" s="157">
        <f>Q257*H257</f>
        <v>0</v>
      </c>
      <c r="S257" s="157">
        <v>0</v>
      </c>
      <c r="T257" s="158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59" t="s">
        <v>150</v>
      </c>
      <c r="AT257" s="159" t="s">
        <v>146</v>
      </c>
      <c r="AU257" s="159" t="s">
        <v>151</v>
      </c>
      <c r="AY257" s="18" t="s">
        <v>143</v>
      </c>
      <c r="BE257" s="160">
        <f>IF(N257="základná",J257,0)</f>
        <v>0</v>
      </c>
      <c r="BF257" s="160">
        <f>IF(N257="znížená",J257,0)</f>
        <v>0</v>
      </c>
      <c r="BG257" s="160">
        <f>IF(N257="zákl. prenesená",J257,0)</f>
        <v>0</v>
      </c>
      <c r="BH257" s="160">
        <f>IF(N257="zníž. prenesená",J257,0)</f>
        <v>0</v>
      </c>
      <c r="BI257" s="160">
        <f>IF(N257="nulová",J257,0)</f>
        <v>0</v>
      </c>
      <c r="BJ257" s="18" t="s">
        <v>151</v>
      </c>
      <c r="BK257" s="160">
        <f>ROUND(I257*H257,2)</f>
        <v>0</v>
      </c>
      <c r="BL257" s="18" t="s">
        <v>150</v>
      </c>
      <c r="BM257" s="159" t="s">
        <v>241</v>
      </c>
    </row>
    <row r="258" spans="1:65" s="13" customFormat="1" x14ac:dyDescent="0.2">
      <c r="B258" s="161"/>
      <c r="D258" s="162" t="s">
        <v>152</v>
      </c>
      <c r="E258" s="163" t="s">
        <v>1</v>
      </c>
      <c r="F258" s="164" t="s">
        <v>1982</v>
      </c>
      <c r="H258" s="165">
        <v>1</v>
      </c>
      <c r="I258" s="166"/>
      <c r="L258" s="161"/>
      <c r="M258" s="167"/>
      <c r="N258" s="168"/>
      <c r="O258" s="168"/>
      <c r="P258" s="168"/>
      <c r="Q258" s="168"/>
      <c r="R258" s="168"/>
      <c r="S258" s="168"/>
      <c r="T258" s="169"/>
      <c r="AT258" s="163" t="s">
        <v>152</v>
      </c>
      <c r="AU258" s="163" t="s">
        <v>151</v>
      </c>
      <c r="AV258" s="13" t="s">
        <v>151</v>
      </c>
      <c r="AW258" s="13" t="s">
        <v>31</v>
      </c>
      <c r="AX258" s="13" t="s">
        <v>75</v>
      </c>
      <c r="AY258" s="163" t="s">
        <v>143</v>
      </c>
    </row>
    <row r="259" spans="1:65" s="13" customFormat="1" x14ac:dyDescent="0.2">
      <c r="B259" s="161"/>
      <c r="D259" s="162" t="s">
        <v>152</v>
      </c>
      <c r="E259" s="163" t="s">
        <v>1</v>
      </c>
      <c r="F259" s="164" t="s">
        <v>1983</v>
      </c>
      <c r="H259" s="165">
        <v>1</v>
      </c>
      <c r="I259" s="166"/>
      <c r="L259" s="161"/>
      <c r="M259" s="167"/>
      <c r="N259" s="168"/>
      <c r="O259" s="168"/>
      <c r="P259" s="168"/>
      <c r="Q259" s="168"/>
      <c r="R259" s="168"/>
      <c r="S259" s="168"/>
      <c r="T259" s="169"/>
      <c r="AT259" s="163" t="s">
        <v>152</v>
      </c>
      <c r="AU259" s="163" t="s">
        <v>151</v>
      </c>
      <c r="AV259" s="13" t="s">
        <v>151</v>
      </c>
      <c r="AW259" s="13" t="s">
        <v>31</v>
      </c>
      <c r="AX259" s="13" t="s">
        <v>75</v>
      </c>
      <c r="AY259" s="163" t="s">
        <v>143</v>
      </c>
    </row>
    <row r="260" spans="1:65" s="13" customFormat="1" x14ac:dyDescent="0.2">
      <c r="B260" s="161"/>
      <c r="D260" s="162" t="s">
        <v>152</v>
      </c>
      <c r="E260" s="163" t="s">
        <v>1</v>
      </c>
      <c r="F260" s="164" t="s">
        <v>1984</v>
      </c>
      <c r="H260" s="165">
        <v>3</v>
      </c>
      <c r="I260" s="166"/>
      <c r="L260" s="161"/>
      <c r="M260" s="167"/>
      <c r="N260" s="168"/>
      <c r="O260" s="168"/>
      <c r="P260" s="168"/>
      <c r="Q260" s="168"/>
      <c r="R260" s="168"/>
      <c r="S260" s="168"/>
      <c r="T260" s="169"/>
      <c r="AT260" s="163" t="s">
        <v>152</v>
      </c>
      <c r="AU260" s="163" t="s">
        <v>151</v>
      </c>
      <c r="AV260" s="13" t="s">
        <v>151</v>
      </c>
      <c r="AW260" s="13" t="s">
        <v>31</v>
      </c>
      <c r="AX260" s="13" t="s">
        <v>75</v>
      </c>
      <c r="AY260" s="163" t="s">
        <v>143</v>
      </c>
    </row>
    <row r="261" spans="1:65" s="13" customFormat="1" x14ac:dyDescent="0.2">
      <c r="B261" s="161"/>
      <c r="D261" s="162" t="s">
        <v>152</v>
      </c>
      <c r="E261" s="163" t="s">
        <v>1</v>
      </c>
      <c r="F261" s="164" t="s">
        <v>1985</v>
      </c>
      <c r="H261" s="165">
        <v>3</v>
      </c>
      <c r="I261" s="166"/>
      <c r="L261" s="161"/>
      <c r="M261" s="167"/>
      <c r="N261" s="168"/>
      <c r="O261" s="168"/>
      <c r="P261" s="168"/>
      <c r="Q261" s="168"/>
      <c r="R261" s="168"/>
      <c r="S261" s="168"/>
      <c r="T261" s="169"/>
      <c r="AT261" s="163" t="s">
        <v>152</v>
      </c>
      <c r="AU261" s="163" t="s">
        <v>151</v>
      </c>
      <c r="AV261" s="13" t="s">
        <v>151</v>
      </c>
      <c r="AW261" s="13" t="s">
        <v>31</v>
      </c>
      <c r="AX261" s="13" t="s">
        <v>75</v>
      </c>
      <c r="AY261" s="163" t="s">
        <v>143</v>
      </c>
    </row>
    <row r="262" spans="1:65" s="13" customFormat="1" x14ac:dyDescent="0.2">
      <c r="B262" s="161"/>
      <c r="D262" s="162" t="s">
        <v>152</v>
      </c>
      <c r="E262" s="163" t="s">
        <v>1</v>
      </c>
      <c r="F262" s="164" t="s">
        <v>1182</v>
      </c>
      <c r="H262" s="165">
        <v>1</v>
      </c>
      <c r="I262" s="166"/>
      <c r="L262" s="161"/>
      <c r="M262" s="167"/>
      <c r="N262" s="168"/>
      <c r="O262" s="168"/>
      <c r="P262" s="168"/>
      <c r="Q262" s="168"/>
      <c r="R262" s="168"/>
      <c r="S262" s="168"/>
      <c r="T262" s="169"/>
      <c r="AT262" s="163" t="s">
        <v>152</v>
      </c>
      <c r="AU262" s="163" t="s">
        <v>151</v>
      </c>
      <c r="AV262" s="13" t="s">
        <v>151</v>
      </c>
      <c r="AW262" s="13" t="s">
        <v>31</v>
      </c>
      <c r="AX262" s="13" t="s">
        <v>75</v>
      </c>
      <c r="AY262" s="163" t="s">
        <v>143</v>
      </c>
    </row>
    <row r="263" spans="1:65" s="13" customFormat="1" x14ac:dyDescent="0.2">
      <c r="B263" s="161"/>
      <c r="D263" s="162" t="s">
        <v>152</v>
      </c>
      <c r="E263" s="163" t="s">
        <v>1</v>
      </c>
      <c r="F263" s="164" t="s">
        <v>1183</v>
      </c>
      <c r="H263" s="165">
        <v>1</v>
      </c>
      <c r="I263" s="166"/>
      <c r="L263" s="161"/>
      <c r="M263" s="167"/>
      <c r="N263" s="168"/>
      <c r="O263" s="168"/>
      <c r="P263" s="168"/>
      <c r="Q263" s="168"/>
      <c r="R263" s="168"/>
      <c r="S263" s="168"/>
      <c r="T263" s="169"/>
      <c r="AT263" s="163" t="s">
        <v>152</v>
      </c>
      <c r="AU263" s="163" t="s">
        <v>151</v>
      </c>
      <c r="AV263" s="13" t="s">
        <v>151</v>
      </c>
      <c r="AW263" s="13" t="s">
        <v>31</v>
      </c>
      <c r="AX263" s="13" t="s">
        <v>75</v>
      </c>
      <c r="AY263" s="163" t="s">
        <v>143</v>
      </c>
    </row>
    <row r="264" spans="1:65" s="13" customFormat="1" x14ac:dyDescent="0.2">
      <c r="B264" s="161"/>
      <c r="D264" s="162" t="s">
        <v>152</v>
      </c>
      <c r="E264" s="163" t="s">
        <v>1</v>
      </c>
      <c r="F264" s="164" t="s">
        <v>1986</v>
      </c>
      <c r="H264" s="165">
        <v>12</v>
      </c>
      <c r="I264" s="166"/>
      <c r="L264" s="161"/>
      <c r="M264" s="167"/>
      <c r="N264" s="168"/>
      <c r="O264" s="168"/>
      <c r="P264" s="168"/>
      <c r="Q264" s="168"/>
      <c r="R264" s="168"/>
      <c r="S264" s="168"/>
      <c r="T264" s="169"/>
      <c r="AT264" s="163" t="s">
        <v>152</v>
      </c>
      <c r="AU264" s="163" t="s">
        <v>151</v>
      </c>
      <c r="AV264" s="13" t="s">
        <v>151</v>
      </c>
      <c r="AW264" s="13" t="s">
        <v>31</v>
      </c>
      <c r="AX264" s="13" t="s">
        <v>75</v>
      </c>
      <c r="AY264" s="163" t="s">
        <v>143</v>
      </c>
    </row>
    <row r="265" spans="1:65" s="13" customFormat="1" x14ac:dyDescent="0.2">
      <c r="B265" s="161"/>
      <c r="D265" s="162" t="s">
        <v>152</v>
      </c>
      <c r="E265" s="163" t="s">
        <v>1</v>
      </c>
      <c r="F265" s="164" t="s">
        <v>1987</v>
      </c>
      <c r="H265" s="165">
        <v>2</v>
      </c>
      <c r="I265" s="166"/>
      <c r="L265" s="161"/>
      <c r="M265" s="167"/>
      <c r="N265" s="168"/>
      <c r="O265" s="168"/>
      <c r="P265" s="168"/>
      <c r="Q265" s="168"/>
      <c r="R265" s="168"/>
      <c r="S265" s="168"/>
      <c r="T265" s="169"/>
      <c r="AT265" s="163" t="s">
        <v>152</v>
      </c>
      <c r="AU265" s="163" t="s">
        <v>151</v>
      </c>
      <c r="AV265" s="13" t="s">
        <v>151</v>
      </c>
      <c r="AW265" s="13" t="s">
        <v>31</v>
      </c>
      <c r="AX265" s="13" t="s">
        <v>75</v>
      </c>
      <c r="AY265" s="163" t="s">
        <v>143</v>
      </c>
    </row>
    <row r="266" spans="1:65" s="13" customFormat="1" x14ac:dyDescent="0.2">
      <c r="B266" s="161"/>
      <c r="D266" s="162" t="s">
        <v>152</v>
      </c>
      <c r="E266" s="163" t="s">
        <v>1</v>
      </c>
      <c r="F266" s="164" t="s">
        <v>1988</v>
      </c>
      <c r="H266" s="165">
        <v>2</v>
      </c>
      <c r="I266" s="166"/>
      <c r="L266" s="161"/>
      <c r="M266" s="167"/>
      <c r="N266" s="168"/>
      <c r="O266" s="168"/>
      <c r="P266" s="168"/>
      <c r="Q266" s="168"/>
      <c r="R266" s="168"/>
      <c r="S266" s="168"/>
      <c r="T266" s="169"/>
      <c r="AT266" s="163" t="s">
        <v>152</v>
      </c>
      <c r="AU266" s="163" t="s">
        <v>151</v>
      </c>
      <c r="AV266" s="13" t="s">
        <v>151</v>
      </c>
      <c r="AW266" s="13" t="s">
        <v>31</v>
      </c>
      <c r="AX266" s="13" t="s">
        <v>75</v>
      </c>
      <c r="AY266" s="163" t="s">
        <v>143</v>
      </c>
    </row>
    <row r="267" spans="1:65" s="13" customFormat="1" x14ac:dyDescent="0.2">
      <c r="B267" s="161"/>
      <c r="D267" s="162" t="s">
        <v>152</v>
      </c>
      <c r="E267" s="163" t="s">
        <v>1</v>
      </c>
      <c r="F267" s="164" t="s">
        <v>1989</v>
      </c>
      <c r="H267" s="165">
        <v>1</v>
      </c>
      <c r="I267" s="166"/>
      <c r="L267" s="161"/>
      <c r="M267" s="167"/>
      <c r="N267" s="168"/>
      <c r="O267" s="168"/>
      <c r="P267" s="168"/>
      <c r="Q267" s="168"/>
      <c r="R267" s="168"/>
      <c r="S267" s="168"/>
      <c r="T267" s="169"/>
      <c r="AT267" s="163" t="s">
        <v>152</v>
      </c>
      <c r="AU267" s="163" t="s">
        <v>151</v>
      </c>
      <c r="AV267" s="13" t="s">
        <v>151</v>
      </c>
      <c r="AW267" s="13" t="s">
        <v>31</v>
      </c>
      <c r="AX267" s="13" t="s">
        <v>75</v>
      </c>
      <c r="AY267" s="163" t="s">
        <v>143</v>
      </c>
    </row>
    <row r="268" spans="1:65" s="13" customFormat="1" x14ac:dyDescent="0.2">
      <c r="B268" s="161"/>
      <c r="D268" s="162" t="s">
        <v>152</v>
      </c>
      <c r="E268" s="163" t="s">
        <v>1</v>
      </c>
      <c r="F268" s="164" t="s">
        <v>1990</v>
      </c>
      <c r="H268" s="165">
        <v>4</v>
      </c>
      <c r="I268" s="166"/>
      <c r="L268" s="161"/>
      <c r="M268" s="167"/>
      <c r="N268" s="168"/>
      <c r="O268" s="168"/>
      <c r="P268" s="168"/>
      <c r="Q268" s="168"/>
      <c r="R268" s="168"/>
      <c r="S268" s="168"/>
      <c r="T268" s="169"/>
      <c r="AT268" s="163" t="s">
        <v>152</v>
      </c>
      <c r="AU268" s="163" t="s">
        <v>151</v>
      </c>
      <c r="AV268" s="13" t="s">
        <v>151</v>
      </c>
      <c r="AW268" s="13" t="s">
        <v>31</v>
      </c>
      <c r="AX268" s="13" t="s">
        <v>75</v>
      </c>
      <c r="AY268" s="163" t="s">
        <v>143</v>
      </c>
    </row>
    <row r="269" spans="1:65" s="13" customFormat="1" x14ac:dyDescent="0.2">
      <c r="B269" s="161"/>
      <c r="D269" s="162" t="s">
        <v>152</v>
      </c>
      <c r="E269" s="163" t="s">
        <v>1</v>
      </c>
      <c r="F269" s="164" t="s">
        <v>1991</v>
      </c>
      <c r="H269" s="165">
        <v>1</v>
      </c>
      <c r="I269" s="166"/>
      <c r="L269" s="161"/>
      <c r="M269" s="167"/>
      <c r="N269" s="168"/>
      <c r="O269" s="168"/>
      <c r="P269" s="168"/>
      <c r="Q269" s="168"/>
      <c r="R269" s="168"/>
      <c r="S269" s="168"/>
      <c r="T269" s="169"/>
      <c r="AT269" s="163" t="s">
        <v>152</v>
      </c>
      <c r="AU269" s="163" t="s">
        <v>151</v>
      </c>
      <c r="AV269" s="13" t="s">
        <v>151</v>
      </c>
      <c r="AW269" s="13" t="s">
        <v>31</v>
      </c>
      <c r="AX269" s="13" t="s">
        <v>75</v>
      </c>
      <c r="AY269" s="163" t="s">
        <v>143</v>
      </c>
    </row>
    <row r="270" spans="1:65" s="14" customFormat="1" x14ac:dyDescent="0.2">
      <c r="B270" s="170"/>
      <c r="D270" s="162" t="s">
        <v>152</v>
      </c>
      <c r="E270" s="171" t="s">
        <v>1</v>
      </c>
      <c r="F270" s="172" t="s">
        <v>154</v>
      </c>
      <c r="H270" s="173">
        <v>32</v>
      </c>
      <c r="I270" s="174"/>
      <c r="L270" s="170"/>
      <c r="M270" s="175"/>
      <c r="N270" s="176"/>
      <c r="O270" s="176"/>
      <c r="P270" s="176"/>
      <c r="Q270" s="176"/>
      <c r="R270" s="176"/>
      <c r="S270" s="176"/>
      <c r="T270" s="177"/>
      <c r="AT270" s="171" t="s">
        <v>152</v>
      </c>
      <c r="AU270" s="171" t="s">
        <v>151</v>
      </c>
      <c r="AV270" s="14" t="s">
        <v>150</v>
      </c>
      <c r="AW270" s="14" t="s">
        <v>31</v>
      </c>
      <c r="AX270" s="14" t="s">
        <v>83</v>
      </c>
      <c r="AY270" s="171" t="s">
        <v>143</v>
      </c>
    </row>
    <row r="271" spans="1:65" s="12" customFormat="1" ht="22.9" customHeight="1" x14ac:dyDescent="0.2">
      <c r="B271" s="134"/>
      <c r="D271" s="135" t="s">
        <v>74</v>
      </c>
      <c r="E271" s="144" t="s">
        <v>183</v>
      </c>
      <c r="F271" s="144" t="s">
        <v>238</v>
      </c>
      <c r="I271" s="137"/>
      <c r="J271" s="145">
        <f>BK271</f>
        <v>0</v>
      </c>
      <c r="L271" s="134"/>
      <c r="M271" s="138"/>
      <c r="N271" s="139"/>
      <c r="O271" s="139"/>
      <c r="P271" s="140">
        <f>SUM(P272:P419)</f>
        <v>0</v>
      </c>
      <c r="Q271" s="139"/>
      <c r="R271" s="140">
        <f>SUM(R272:R419)</f>
        <v>0</v>
      </c>
      <c r="S271" s="139"/>
      <c r="T271" s="141">
        <f>SUM(T272:T419)</f>
        <v>0</v>
      </c>
      <c r="AR271" s="135" t="s">
        <v>83</v>
      </c>
      <c r="AT271" s="142" t="s">
        <v>74</v>
      </c>
      <c r="AU271" s="142" t="s">
        <v>83</v>
      </c>
      <c r="AY271" s="135" t="s">
        <v>143</v>
      </c>
      <c r="BK271" s="143">
        <f>SUM(BK272:BK419)</f>
        <v>0</v>
      </c>
    </row>
    <row r="272" spans="1:65" s="2" customFormat="1" ht="24.2" customHeight="1" x14ac:dyDescent="0.2">
      <c r="A272" s="33"/>
      <c r="B272" s="146"/>
      <c r="C272" s="147" t="s">
        <v>243</v>
      </c>
      <c r="D272" s="147" t="s">
        <v>146</v>
      </c>
      <c r="E272" s="148" t="s">
        <v>239</v>
      </c>
      <c r="F272" s="149" t="s">
        <v>240</v>
      </c>
      <c r="G272" s="150" t="s">
        <v>157</v>
      </c>
      <c r="H272" s="151">
        <v>138.29</v>
      </c>
      <c r="I272" s="152"/>
      <c r="J272" s="153">
        <f>ROUND(I272*H272,2)</f>
        <v>0</v>
      </c>
      <c r="K272" s="154"/>
      <c r="L272" s="34"/>
      <c r="M272" s="155" t="s">
        <v>1</v>
      </c>
      <c r="N272" s="156" t="s">
        <v>41</v>
      </c>
      <c r="O272" s="59"/>
      <c r="P272" s="157">
        <f>O272*H272</f>
        <v>0</v>
      </c>
      <c r="Q272" s="157">
        <v>0</v>
      </c>
      <c r="R272" s="157">
        <f>Q272*H272</f>
        <v>0</v>
      </c>
      <c r="S272" s="157">
        <v>0</v>
      </c>
      <c r="T272" s="158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59" t="s">
        <v>150</v>
      </c>
      <c r="AT272" s="159" t="s">
        <v>146</v>
      </c>
      <c r="AU272" s="159" t="s">
        <v>151</v>
      </c>
      <c r="AY272" s="18" t="s">
        <v>143</v>
      </c>
      <c r="BE272" s="160">
        <f>IF(N272="základná",J272,0)</f>
        <v>0</v>
      </c>
      <c r="BF272" s="160">
        <f>IF(N272="znížená",J272,0)</f>
        <v>0</v>
      </c>
      <c r="BG272" s="160">
        <f>IF(N272="zákl. prenesená",J272,0)</f>
        <v>0</v>
      </c>
      <c r="BH272" s="160">
        <f>IF(N272="zníž. prenesená",J272,0)</f>
        <v>0</v>
      </c>
      <c r="BI272" s="160">
        <f>IF(N272="nulová",J272,0)</f>
        <v>0</v>
      </c>
      <c r="BJ272" s="18" t="s">
        <v>151</v>
      </c>
      <c r="BK272" s="160">
        <f>ROUND(I272*H272,2)</f>
        <v>0</v>
      </c>
      <c r="BL272" s="18" t="s">
        <v>150</v>
      </c>
      <c r="BM272" s="159" t="s">
        <v>246</v>
      </c>
    </row>
    <row r="273" spans="1:65" s="13" customFormat="1" x14ac:dyDescent="0.2">
      <c r="B273" s="161"/>
      <c r="D273" s="162" t="s">
        <v>152</v>
      </c>
      <c r="E273" s="163" t="s">
        <v>1</v>
      </c>
      <c r="F273" s="164" t="s">
        <v>1992</v>
      </c>
      <c r="H273" s="165">
        <v>138.29</v>
      </c>
      <c r="I273" s="166"/>
      <c r="L273" s="161"/>
      <c r="M273" s="167"/>
      <c r="N273" s="168"/>
      <c r="O273" s="168"/>
      <c r="P273" s="168"/>
      <c r="Q273" s="168"/>
      <c r="R273" s="168"/>
      <c r="S273" s="168"/>
      <c r="T273" s="169"/>
      <c r="AT273" s="163" t="s">
        <v>152</v>
      </c>
      <c r="AU273" s="163" t="s">
        <v>151</v>
      </c>
      <c r="AV273" s="13" t="s">
        <v>151</v>
      </c>
      <c r="AW273" s="13" t="s">
        <v>31</v>
      </c>
      <c r="AX273" s="13" t="s">
        <v>75</v>
      </c>
      <c r="AY273" s="163" t="s">
        <v>143</v>
      </c>
    </row>
    <row r="274" spans="1:65" s="14" customFormat="1" x14ac:dyDescent="0.2">
      <c r="B274" s="170"/>
      <c r="D274" s="162" t="s">
        <v>152</v>
      </c>
      <c r="E274" s="171" t="s">
        <v>1</v>
      </c>
      <c r="F274" s="172" t="s">
        <v>154</v>
      </c>
      <c r="H274" s="173">
        <v>138.29</v>
      </c>
      <c r="I274" s="174"/>
      <c r="L274" s="170"/>
      <c r="M274" s="175"/>
      <c r="N274" s="176"/>
      <c r="O274" s="176"/>
      <c r="P274" s="176"/>
      <c r="Q274" s="176"/>
      <c r="R274" s="176"/>
      <c r="S274" s="176"/>
      <c r="T274" s="177"/>
      <c r="AT274" s="171" t="s">
        <v>152</v>
      </c>
      <c r="AU274" s="171" t="s">
        <v>151</v>
      </c>
      <c r="AV274" s="14" t="s">
        <v>150</v>
      </c>
      <c r="AW274" s="14" t="s">
        <v>31</v>
      </c>
      <c r="AX274" s="14" t="s">
        <v>83</v>
      </c>
      <c r="AY274" s="171" t="s">
        <v>143</v>
      </c>
    </row>
    <row r="275" spans="1:65" s="2" customFormat="1" ht="14.45" customHeight="1" x14ac:dyDescent="0.2">
      <c r="A275" s="33"/>
      <c r="B275" s="146"/>
      <c r="C275" s="147" t="s">
        <v>195</v>
      </c>
      <c r="D275" s="147" t="s">
        <v>146</v>
      </c>
      <c r="E275" s="148" t="s">
        <v>244</v>
      </c>
      <c r="F275" s="149" t="s">
        <v>245</v>
      </c>
      <c r="G275" s="150" t="s">
        <v>157</v>
      </c>
      <c r="H275" s="151">
        <v>700</v>
      </c>
      <c r="I275" s="152"/>
      <c r="J275" s="153">
        <f>ROUND(I275*H275,2)</f>
        <v>0</v>
      </c>
      <c r="K275" s="154"/>
      <c r="L275" s="34"/>
      <c r="M275" s="155" t="s">
        <v>1</v>
      </c>
      <c r="N275" s="156" t="s">
        <v>41</v>
      </c>
      <c r="O275" s="59"/>
      <c r="P275" s="157">
        <f>O275*H275</f>
        <v>0</v>
      </c>
      <c r="Q275" s="157">
        <v>0</v>
      </c>
      <c r="R275" s="157">
        <f>Q275*H275</f>
        <v>0</v>
      </c>
      <c r="S275" s="157">
        <v>0</v>
      </c>
      <c r="T275" s="158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59" t="s">
        <v>150</v>
      </c>
      <c r="AT275" s="159" t="s">
        <v>146</v>
      </c>
      <c r="AU275" s="159" t="s">
        <v>151</v>
      </c>
      <c r="AY275" s="18" t="s">
        <v>143</v>
      </c>
      <c r="BE275" s="160">
        <f>IF(N275="základná",J275,0)</f>
        <v>0</v>
      </c>
      <c r="BF275" s="160">
        <f>IF(N275="znížená",J275,0)</f>
        <v>0</v>
      </c>
      <c r="BG275" s="160">
        <f>IF(N275="zákl. prenesená",J275,0)</f>
        <v>0</v>
      </c>
      <c r="BH275" s="160">
        <f>IF(N275="zníž. prenesená",J275,0)</f>
        <v>0</v>
      </c>
      <c r="BI275" s="160">
        <f>IF(N275="nulová",J275,0)</f>
        <v>0</v>
      </c>
      <c r="BJ275" s="18" t="s">
        <v>151</v>
      </c>
      <c r="BK275" s="160">
        <f>ROUND(I275*H275,2)</f>
        <v>0</v>
      </c>
      <c r="BL275" s="18" t="s">
        <v>150</v>
      </c>
      <c r="BM275" s="159" t="s">
        <v>250</v>
      </c>
    </row>
    <row r="276" spans="1:65" s="13" customFormat="1" x14ac:dyDescent="0.2">
      <c r="B276" s="161"/>
      <c r="D276" s="162" t="s">
        <v>152</v>
      </c>
      <c r="E276" s="163" t="s">
        <v>1</v>
      </c>
      <c r="F276" s="164" t="s">
        <v>1993</v>
      </c>
      <c r="H276" s="165">
        <v>700</v>
      </c>
      <c r="I276" s="166"/>
      <c r="L276" s="161"/>
      <c r="M276" s="167"/>
      <c r="N276" s="168"/>
      <c r="O276" s="168"/>
      <c r="P276" s="168"/>
      <c r="Q276" s="168"/>
      <c r="R276" s="168"/>
      <c r="S276" s="168"/>
      <c r="T276" s="169"/>
      <c r="AT276" s="163" t="s">
        <v>152</v>
      </c>
      <c r="AU276" s="163" t="s">
        <v>151</v>
      </c>
      <c r="AV276" s="13" t="s">
        <v>151</v>
      </c>
      <c r="AW276" s="13" t="s">
        <v>31</v>
      </c>
      <c r="AX276" s="13" t="s">
        <v>75</v>
      </c>
      <c r="AY276" s="163" t="s">
        <v>143</v>
      </c>
    </row>
    <row r="277" spans="1:65" s="14" customFormat="1" x14ac:dyDescent="0.2">
      <c r="B277" s="170"/>
      <c r="D277" s="162" t="s">
        <v>152</v>
      </c>
      <c r="E277" s="171" t="s">
        <v>1</v>
      </c>
      <c r="F277" s="172" t="s">
        <v>154</v>
      </c>
      <c r="H277" s="173">
        <v>700</v>
      </c>
      <c r="I277" s="174"/>
      <c r="L277" s="170"/>
      <c r="M277" s="175"/>
      <c r="N277" s="176"/>
      <c r="O277" s="176"/>
      <c r="P277" s="176"/>
      <c r="Q277" s="176"/>
      <c r="R277" s="176"/>
      <c r="S277" s="176"/>
      <c r="T277" s="177"/>
      <c r="AT277" s="171" t="s">
        <v>152</v>
      </c>
      <c r="AU277" s="171" t="s">
        <v>151</v>
      </c>
      <c r="AV277" s="14" t="s">
        <v>150</v>
      </c>
      <c r="AW277" s="14" t="s">
        <v>31</v>
      </c>
      <c r="AX277" s="14" t="s">
        <v>83</v>
      </c>
      <c r="AY277" s="171" t="s">
        <v>143</v>
      </c>
    </row>
    <row r="278" spans="1:65" s="2" customFormat="1" ht="14.45" customHeight="1" x14ac:dyDescent="0.2">
      <c r="A278" s="33"/>
      <c r="B278" s="146"/>
      <c r="C278" s="147" t="s">
        <v>252</v>
      </c>
      <c r="D278" s="147" t="s">
        <v>146</v>
      </c>
      <c r="E278" s="148" t="s">
        <v>248</v>
      </c>
      <c r="F278" s="149" t="s">
        <v>249</v>
      </c>
      <c r="G278" s="150" t="s">
        <v>157</v>
      </c>
      <c r="H278" s="151">
        <v>4200</v>
      </c>
      <c r="I278" s="152"/>
      <c r="J278" s="153">
        <f>ROUND(I278*H278,2)</f>
        <v>0</v>
      </c>
      <c r="K278" s="154"/>
      <c r="L278" s="34"/>
      <c r="M278" s="155" t="s">
        <v>1</v>
      </c>
      <c r="N278" s="156" t="s">
        <v>41</v>
      </c>
      <c r="O278" s="59"/>
      <c r="P278" s="157">
        <f>O278*H278</f>
        <v>0</v>
      </c>
      <c r="Q278" s="157">
        <v>0</v>
      </c>
      <c r="R278" s="157">
        <f>Q278*H278</f>
        <v>0</v>
      </c>
      <c r="S278" s="157">
        <v>0</v>
      </c>
      <c r="T278" s="158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59" t="s">
        <v>150</v>
      </c>
      <c r="AT278" s="159" t="s">
        <v>146</v>
      </c>
      <c r="AU278" s="159" t="s">
        <v>151</v>
      </c>
      <c r="AY278" s="18" t="s">
        <v>143</v>
      </c>
      <c r="BE278" s="160">
        <f>IF(N278="základná",J278,0)</f>
        <v>0</v>
      </c>
      <c r="BF278" s="160">
        <f>IF(N278="znížená",J278,0)</f>
        <v>0</v>
      </c>
      <c r="BG278" s="160">
        <f>IF(N278="zákl. prenesená",J278,0)</f>
        <v>0</v>
      </c>
      <c r="BH278" s="160">
        <f>IF(N278="zníž. prenesená",J278,0)</f>
        <v>0</v>
      </c>
      <c r="BI278" s="160">
        <f>IF(N278="nulová",J278,0)</f>
        <v>0</v>
      </c>
      <c r="BJ278" s="18" t="s">
        <v>151</v>
      </c>
      <c r="BK278" s="160">
        <f>ROUND(I278*H278,2)</f>
        <v>0</v>
      </c>
      <c r="BL278" s="18" t="s">
        <v>150</v>
      </c>
      <c r="BM278" s="159" t="s">
        <v>255</v>
      </c>
    </row>
    <row r="279" spans="1:65" s="13" customFormat="1" x14ac:dyDescent="0.2">
      <c r="B279" s="161"/>
      <c r="D279" s="162" t="s">
        <v>152</v>
      </c>
      <c r="E279" s="163" t="s">
        <v>1</v>
      </c>
      <c r="F279" s="164" t="s">
        <v>1994</v>
      </c>
      <c r="H279" s="165">
        <v>4200</v>
      </c>
      <c r="I279" s="166"/>
      <c r="L279" s="161"/>
      <c r="M279" s="167"/>
      <c r="N279" s="168"/>
      <c r="O279" s="168"/>
      <c r="P279" s="168"/>
      <c r="Q279" s="168"/>
      <c r="R279" s="168"/>
      <c r="S279" s="168"/>
      <c r="T279" s="169"/>
      <c r="AT279" s="163" t="s">
        <v>152</v>
      </c>
      <c r="AU279" s="163" t="s">
        <v>151</v>
      </c>
      <c r="AV279" s="13" t="s">
        <v>151</v>
      </c>
      <c r="AW279" s="13" t="s">
        <v>31</v>
      </c>
      <c r="AX279" s="13" t="s">
        <v>75</v>
      </c>
      <c r="AY279" s="163" t="s">
        <v>143</v>
      </c>
    </row>
    <row r="280" spans="1:65" s="14" customFormat="1" x14ac:dyDescent="0.2">
      <c r="B280" s="170"/>
      <c r="D280" s="162" t="s">
        <v>152</v>
      </c>
      <c r="E280" s="171" t="s">
        <v>1</v>
      </c>
      <c r="F280" s="172" t="s">
        <v>154</v>
      </c>
      <c r="H280" s="173">
        <v>4200</v>
      </c>
      <c r="I280" s="174"/>
      <c r="L280" s="170"/>
      <c r="M280" s="175"/>
      <c r="N280" s="176"/>
      <c r="O280" s="176"/>
      <c r="P280" s="176"/>
      <c r="Q280" s="176"/>
      <c r="R280" s="176"/>
      <c r="S280" s="176"/>
      <c r="T280" s="177"/>
      <c r="AT280" s="171" t="s">
        <v>152</v>
      </c>
      <c r="AU280" s="171" t="s">
        <v>151</v>
      </c>
      <c r="AV280" s="14" t="s">
        <v>150</v>
      </c>
      <c r="AW280" s="14" t="s">
        <v>31</v>
      </c>
      <c r="AX280" s="14" t="s">
        <v>83</v>
      </c>
      <c r="AY280" s="171" t="s">
        <v>143</v>
      </c>
    </row>
    <row r="281" spans="1:65" s="2" customFormat="1" ht="24.2" customHeight="1" x14ac:dyDescent="0.2">
      <c r="A281" s="33"/>
      <c r="B281" s="146"/>
      <c r="C281" s="147" t="s">
        <v>199</v>
      </c>
      <c r="D281" s="147" t="s">
        <v>146</v>
      </c>
      <c r="E281" s="148" t="s">
        <v>253</v>
      </c>
      <c r="F281" s="149" t="s">
        <v>254</v>
      </c>
      <c r="G281" s="150" t="s">
        <v>149</v>
      </c>
      <c r="H281" s="151">
        <v>24.78</v>
      </c>
      <c r="I281" s="152"/>
      <c r="J281" s="153">
        <f>ROUND(I281*H281,2)</f>
        <v>0</v>
      </c>
      <c r="K281" s="154"/>
      <c r="L281" s="34"/>
      <c r="M281" s="155" t="s">
        <v>1</v>
      </c>
      <c r="N281" s="156" t="s">
        <v>41</v>
      </c>
      <c r="O281" s="59"/>
      <c r="P281" s="157">
        <f>O281*H281</f>
        <v>0</v>
      </c>
      <c r="Q281" s="157">
        <v>0</v>
      </c>
      <c r="R281" s="157">
        <f>Q281*H281</f>
        <v>0</v>
      </c>
      <c r="S281" s="157">
        <v>0</v>
      </c>
      <c r="T281" s="158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59" t="s">
        <v>150</v>
      </c>
      <c r="AT281" s="159" t="s">
        <v>146</v>
      </c>
      <c r="AU281" s="159" t="s">
        <v>151</v>
      </c>
      <c r="AY281" s="18" t="s">
        <v>143</v>
      </c>
      <c r="BE281" s="160">
        <f>IF(N281="základná",J281,0)</f>
        <v>0</v>
      </c>
      <c r="BF281" s="160">
        <f>IF(N281="znížená",J281,0)</f>
        <v>0</v>
      </c>
      <c r="BG281" s="160">
        <f>IF(N281="zákl. prenesená",J281,0)</f>
        <v>0</v>
      </c>
      <c r="BH281" s="160">
        <f>IF(N281="zníž. prenesená",J281,0)</f>
        <v>0</v>
      </c>
      <c r="BI281" s="160">
        <f>IF(N281="nulová",J281,0)</f>
        <v>0</v>
      </c>
      <c r="BJ281" s="18" t="s">
        <v>151</v>
      </c>
      <c r="BK281" s="160">
        <f>ROUND(I281*H281,2)</f>
        <v>0</v>
      </c>
      <c r="BL281" s="18" t="s">
        <v>150</v>
      </c>
      <c r="BM281" s="159" t="s">
        <v>259</v>
      </c>
    </row>
    <row r="282" spans="1:65" s="13" customFormat="1" x14ac:dyDescent="0.2">
      <c r="B282" s="161"/>
      <c r="D282" s="162" t="s">
        <v>152</v>
      </c>
      <c r="E282" s="163" t="s">
        <v>1</v>
      </c>
      <c r="F282" s="164" t="s">
        <v>1995</v>
      </c>
      <c r="H282" s="165">
        <v>2.37</v>
      </c>
      <c r="I282" s="166"/>
      <c r="L282" s="161"/>
      <c r="M282" s="167"/>
      <c r="N282" s="168"/>
      <c r="O282" s="168"/>
      <c r="P282" s="168"/>
      <c r="Q282" s="168"/>
      <c r="R282" s="168"/>
      <c r="S282" s="168"/>
      <c r="T282" s="169"/>
      <c r="AT282" s="163" t="s">
        <v>152</v>
      </c>
      <c r="AU282" s="163" t="s">
        <v>151</v>
      </c>
      <c r="AV282" s="13" t="s">
        <v>151</v>
      </c>
      <c r="AW282" s="13" t="s">
        <v>31</v>
      </c>
      <c r="AX282" s="13" t="s">
        <v>75</v>
      </c>
      <c r="AY282" s="163" t="s">
        <v>143</v>
      </c>
    </row>
    <row r="283" spans="1:65" s="13" customFormat="1" x14ac:dyDescent="0.2">
      <c r="B283" s="161"/>
      <c r="D283" s="162" t="s">
        <v>152</v>
      </c>
      <c r="E283" s="163" t="s">
        <v>1</v>
      </c>
      <c r="F283" s="164" t="s">
        <v>1996</v>
      </c>
      <c r="H283" s="165">
        <v>3.12</v>
      </c>
      <c r="I283" s="166"/>
      <c r="L283" s="161"/>
      <c r="M283" s="167"/>
      <c r="N283" s="168"/>
      <c r="O283" s="168"/>
      <c r="P283" s="168"/>
      <c r="Q283" s="168"/>
      <c r="R283" s="168"/>
      <c r="S283" s="168"/>
      <c r="T283" s="169"/>
      <c r="AT283" s="163" t="s">
        <v>152</v>
      </c>
      <c r="AU283" s="163" t="s">
        <v>151</v>
      </c>
      <c r="AV283" s="13" t="s">
        <v>151</v>
      </c>
      <c r="AW283" s="13" t="s">
        <v>31</v>
      </c>
      <c r="AX283" s="13" t="s">
        <v>75</v>
      </c>
      <c r="AY283" s="163" t="s">
        <v>143</v>
      </c>
    </row>
    <row r="284" spans="1:65" s="13" customFormat="1" x14ac:dyDescent="0.2">
      <c r="B284" s="161"/>
      <c r="D284" s="162" t="s">
        <v>152</v>
      </c>
      <c r="E284" s="163" t="s">
        <v>1</v>
      </c>
      <c r="F284" s="164" t="s">
        <v>1997</v>
      </c>
      <c r="H284" s="165">
        <v>5.01</v>
      </c>
      <c r="I284" s="166"/>
      <c r="L284" s="161"/>
      <c r="M284" s="167"/>
      <c r="N284" s="168"/>
      <c r="O284" s="168"/>
      <c r="P284" s="168"/>
      <c r="Q284" s="168"/>
      <c r="R284" s="168"/>
      <c r="S284" s="168"/>
      <c r="T284" s="169"/>
      <c r="AT284" s="163" t="s">
        <v>152</v>
      </c>
      <c r="AU284" s="163" t="s">
        <v>151</v>
      </c>
      <c r="AV284" s="13" t="s">
        <v>151</v>
      </c>
      <c r="AW284" s="13" t="s">
        <v>31</v>
      </c>
      <c r="AX284" s="13" t="s">
        <v>75</v>
      </c>
      <c r="AY284" s="163" t="s">
        <v>143</v>
      </c>
    </row>
    <row r="285" spans="1:65" s="13" customFormat="1" x14ac:dyDescent="0.2">
      <c r="B285" s="161"/>
      <c r="D285" s="162" t="s">
        <v>152</v>
      </c>
      <c r="E285" s="163" t="s">
        <v>1</v>
      </c>
      <c r="F285" s="164" t="s">
        <v>1998</v>
      </c>
      <c r="H285" s="165">
        <v>3.81</v>
      </c>
      <c r="I285" s="166"/>
      <c r="L285" s="161"/>
      <c r="M285" s="167"/>
      <c r="N285" s="168"/>
      <c r="O285" s="168"/>
      <c r="P285" s="168"/>
      <c r="Q285" s="168"/>
      <c r="R285" s="168"/>
      <c r="S285" s="168"/>
      <c r="T285" s="169"/>
      <c r="AT285" s="163" t="s">
        <v>152</v>
      </c>
      <c r="AU285" s="163" t="s">
        <v>151</v>
      </c>
      <c r="AV285" s="13" t="s">
        <v>151</v>
      </c>
      <c r="AW285" s="13" t="s">
        <v>31</v>
      </c>
      <c r="AX285" s="13" t="s">
        <v>75</v>
      </c>
      <c r="AY285" s="163" t="s">
        <v>143</v>
      </c>
    </row>
    <row r="286" spans="1:65" s="13" customFormat="1" x14ac:dyDescent="0.2">
      <c r="B286" s="161"/>
      <c r="D286" s="162" t="s">
        <v>152</v>
      </c>
      <c r="E286" s="163" t="s">
        <v>1</v>
      </c>
      <c r="F286" s="164" t="s">
        <v>1999</v>
      </c>
      <c r="H286" s="165">
        <v>5.47</v>
      </c>
      <c r="I286" s="166"/>
      <c r="L286" s="161"/>
      <c r="M286" s="167"/>
      <c r="N286" s="168"/>
      <c r="O286" s="168"/>
      <c r="P286" s="168"/>
      <c r="Q286" s="168"/>
      <c r="R286" s="168"/>
      <c r="S286" s="168"/>
      <c r="T286" s="169"/>
      <c r="AT286" s="163" t="s">
        <v>152</v>
      </c>
      <c r="AU286" s="163" t="s">
        <v>151</v>
      </c>
      <c r="AV286" s="13" t="s">
        <v>151</v>
      </c>
      <c r="AW286" s="13" t="s">
        <v>31</v>
      </c>
      <c r="AX286" s="13" t="s">
        <v>75</v>
      </c>
      <c r="AY286" s="163" t="s">
        <v>143</v>
      </c>
    </row>
    <row r="287" spans="1:65" s="13" customFormat="1" x14ac:dyDescent="0.2">
      <c r="B287" s="161"/>
      <c r="D287" s="162" t="s">
        <v>152</v>
      </c>
      <c r="E287" s="163" t="s">
        <v>1</v>
      </c>
      <c r="F287" s="164" t="s">
        <v>2000</v>
      </c>
      <c r="H287" s="165">
        <v>5</v>
      </c>
      <c r="I287" s="166"/>
      <c r="L287" s="161"/>
      <c r="M287" s="167"/>
      <c r="N287" s="168"/>
      <c r="O287" s="168"/>
      <c r="P287" s="168"/>
      <c r="Q287" s="168"/>
      <c r="R287" s="168"/>
      <c r="S287" s="168"/>
      <c r="T287" s="169"/>
      <c r="AT287" s="163" t="s">
        <v>152</v>
      </c>
      <c r="AU287" s="163" t="s">
        <v>151</v>
      </c>
      <c r="AV287" s="13" t="s">
        <v>151</v>
      </c>
      <c r="AW287" s="13" t="s">
        <v>31</v>
      </c>
      <c r="AX287" s="13" t="s">
        <v>75</v>
      </c>
      <c r="AY287" s="163" t="s">
        <v>143</v>
      </c>
    </row>
    <row r="288" spans="1:65" s="14" customFormat="1" x14ac:dyDescent="0.2">
      <c r="B288" s="170"/>
      <c r="D288" s="162" t="s">
        <v>152</v>
      </c>
      <c r="E288" s="171" t="s">
        <v>1</v>
      </c>
      <c r="F288" s="172" t="s">
        <v>154</v>
      </c>
      <c r="H288" s="173">
        <v>24.78</v>
      </c>
      <c r="I288" s="174"/>
      <c r="L288" s="170"/>
      <c r="M288" s="175"/>
      <c r="N288" s="176"/>
      <c r="O288" s="176"/>
      <c r="P288" s="176"/>
      <c r="Q288" s="176"/>
      <c r="R288" s="176"/>
      <c r="S288" s="176"/>
      <c r="T288" s="177"/>
      <c r="AT288" s="171" t="s">
        <v>152</v>
      </c>
      <c r="AU288" s="171" t="s">
        <v>151</v>
      </c>
      <c r="AV288" s="14" t="s">
        <v>150</v>
      </c>
      <c r="AW288" s="14" t="s">
        <v>31</v>
      </c>
      <c r="AX288" s="14" t="s">
        <v>83</v>
      </c>
      <c r="AY288" s="171" t="s">
        <v>143</v>
      </c>
    </row>
    <row r="289" spans="1:65" s="2" customFormat="1" ht="37.9" customHeight="1" x14ac:dyDescent="0.2">
      <c r="A289" s="33"/>
      <c r="B289" s="146"/>
      <c r="C289" s="147" t="s">
        <v>261</v>
      </c>
      <c r="D289" s="147" t="s">
        <v>146</v>
      </c>
      <c r="E289" s="148" t="s">
        <v>257</v>
      </c>
      <c r="F289" s="149" t="s">
        <v>258</v>
      </c>
      <c r="G289" s="150" t="s">
        <v>157</v>
      </c>
      <c r="H289" s="151">
        <v>142.69999999999999</v>
      </c>
      <c r="I289" s="152"/>
      <c r="J289" s="153">
        <f>ROUND(I289*H289,2)</f>
        <v>0</v>
      </c>
      <c r="K289" s="154"/>
      <c r="L289" s="34"/>
      <c r="M289" s="155" t="s">
        <v>1</v>
      </c>
      <c r="N289" s="156" t="s">
        <v>41</v>
      </c>
      <c r="O289" s="59"/>
      <c r="P289" s="157">
        <f>O289*H289</f>
        <v>0</v>
      </c>
      <c r="Q289" s="157">
        <v>0</v>
      </c>
      <c r="R289" s="157">
        <f>Q289*H289</f>
        <v>0</v>
      </c>
      <c r="S289" s="157">
        <v>0</v>
      </c>
      <c r="T289" s="158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59" t="s">
        <v>150</v>
      </c>
      <c r="AT289" s="159" t="s">
        <v>146</v>
      </c>
      <c r="AU289" s="159" t="s">
        <v>151</v>
      </c>
      <c r="AY289" s="18" t="s">
        <v>143</v>
      </c>
      <c r="BE289" s="160">
        <f>IF(N289="základná",J289,0)</f>
        <v>0</v>
      </c>
      <c r="BF289" s="160">
        <f>IF(N289="znížená",J289,0)</f>
        <v>0</v>
      </c>
      <c r="BG289" s="160">
        <f>IF(N289="zákl. prenesená",J289,0)</f>
        <v>0</v>
      </c>
      <c r="BH289" s="160">
        <f>IF(N289="zníž. prenesená",J289,0)</f>
        <v>0</v>
      </c>
      <c r="BI289" s="160">
        <f>IF(N289="nulová",J289,0)</f>
        <v>0</v>
      </c>
      <c r="BJ289" s="18" t="s">
        <v>151</v>
      </c>
      <c r="BK289" s="160">
        <f>ROUND(I289*H289,2)</f>
        <v>0</v>
      </c>
      <c r="BL289" s="18" t="s">
        <v>150</v>
      </c>
      <c r="BM289" s="159" t="s">
        <v>264</v>
      </c>
    </row>
    <row r="290" spans="1:65" s="13" customFormat="1" x14ac:dyDescent="0.2">
      <c r="B290" s="161"/>
      <c r="D290" s="162" t="s">
        <v>152</v>
      </c>
      <c r="E290" s="163" t="s">
        <v>1</v>
      </c>
      <c r="F290" s="164" t="s">
        <v>2001</v>
      </c>
      <c r="H290" s="165">
        <v>4.7</v>
      </c>
      <c r="I290" s="166"/>
      <c r="L290" s="161"/>
      <c r="M290" s="167"/>
      <c r="N290" s="168"/>
      <c r="O290" s="168"/>
      <c r="P290" s="168"/>
      <c r="Q290" s="168"/>
      <c r="R290" s="168"/>
      <c r="S290" s="168"/>
      <c r="T290" s="169"/>
      <c r="AT290" s="163" t="s">
        <v>152</v>
      </c>
      <c r="AU290" s="163" t="s">
        <v>151</v>
      </c>
      <c r="AV290" s="13" t="s">
        <v>151</v>
      </c>
      <c r="AW290" s="13" t="s">
        <v>31</v>
      </c>
      <c r="AX290" s="13" t="s">
        <v>75</v>
      </c>
      <c r="AY290" s="163" t="s">
        <v>143</v>
      </c>
    </row>
    <row r="291" spans="1:65" s="13" customFormat="1" x14ac:dyDescent="0.2">
      <c r="B291" s="161"/>
      <c r="D291" s="162" t="s">
        <v>152</v>
      </c>
      <c r="E291" s="163" t="s">
        <v>1</v>
      </c>
      <c r="F291" s="164" t="s">
        <v>2002</v>
      </c>
      <c r="H291" s="165">
        <v>21.6</v>
      </c>
      <c r="I291" s="166"/>
      <c r="L291" s="161"/>
      <c r="M291" s="167"/>
      <c r="N291" s="168"/>
      <c r="O291" s="168"/>
      <c r="P291" s="168"/>
      <c r="Q291" s="168"/>
      <c r="R291" s="168"/>
      <c r="S291" s="168"/>
      <c r="T291" s="169"/>
      <c r="AT291" s="163" t="s">
        <v>152</v>
      </c>
      <c r="AU291" s="163" t="s">
        <v>151</v>
      </c>
      <c r="AV291" s="13" t="s">
        <v>151</v>
      </c>
      <c r="AW291" s="13" t="s">
        <v>31</v>
      </c>
      <c r="AX291" s="13" t="s">
        <v>75</v>
      </c>
      <c r="AY291" s="163" t="s">
        <v>143</v>
      </c>
    </row>
    <row r="292" spans="1:65" s="13" customFormat="1" x14ac:dyDescent="0.2">
      <c r="B292" s="161"/>
      <c r="D292" s="162" t="s">
        <v>152</v>
      </c>
      <c r="E292" s="163" t="s">
        <v>1</v>
      </c>
      <c r="F292" s="164" t="s">
        <v>2003</v>
      </c>
      <c r="H292" s="165">
        <v>23.7</v>
      </c>
      <c r="I292" s="166"/>
      <c r="L292" s="161"/>
      <c r="M292" s="167"/>
      <c r="N292" s="168"/>
      <c r="O292" s="168"/>
      <c r="P292" s="168"/>
      <c r="Q292" s="168"/>
      <c r="R292" s="168"/>
      <c r="S292" s="168"/>
      <c r="T292" s="169"/>
      <c r="AT292" s="163" t="s">
        <v>152</v>
      </c>
      <c r="AU292" s="163" t="s">
        <v>151</v>
      </c>
      <c r="AV292" s="13" t="s">
        <v>151</v>
      </c>
      <c r="AW292" s="13" t="s">
        <v>31</v>
      </c>
      <c r="AX292" s="13" t="s">
        <v>75</v>
      </c>
      <c r="AY292" s="163" t="s">
        <v>143</v>
      </c>
    </row>
    <row r="293" spans="1:65" s="13" customFormat="1" x14ac:dyDescent="0.2">
      <c r="B293" s="161"/>
      <c r="D293" s="162" t="s">
        <v>152</v>
      </c>
      <c r="E293" s="163" t="s">
        <v>1</v>
      </c>
      <c r="F293" s="164" t="s">
        <v>2004</v>
      </c>
      <c r="H293" s="165">
        <v>22.6</v>
      </c>
      <c r="I293" s="166"/>
      <c r="L293" s="161"/>
      <c r="M293" s="167"/>
      <c r="N293" s="168"/>
      <c r="O293" s="168"/>
      <c r="P293" s="168"/>
      <c r="Q293" s="168"/>
      <c r="R293" s="168"/>
      <c r="S293" s="168"/>
      <c r="T293" s="169"/>
      <c r="AT293" s="163" t="s">
        <v>152</v>
      </c>
      <c r="AU293" s="163" t="s">
        <v>151</v>
      </c>
      <c r="AV293" s="13" t="s">
        <v>151</v>
      </c>
      <c r="AW293" s="13" t="s">
        <v>31</v>
      </c>
      <c r="AX293" s="13" t="s">
        <v>75</v>
      </c>
      <c r="AY293" s="163" t="s">
        <v>143</v>
      </c>
    </row>
    <row r="294" spans="1:65" s="13" customFormat="1" x14ac:dyDescent="0.2">
      <c r="B294" s="161"/>
      <c r="D294" s="162" t="s">
        <v>152</v>
      </c>
      <c r="E294" s="163" t="s">
        <v>1</v>
      </c>
      <c r="F294" s="164" t="s">
        <v>2005</v>
      </c>
      <c r="H294" s="165">
        <v>22.5</v>
      </c>
      <c r="I294" s="166"/>
      <c r="L294" s="161"/>
      <c r="M294" s="167"/>
      <c r="N294" s="168"/>
      <c r="O294" s="168"/>
      <c r="P294" s="168"/>
      <c r="Q294" s="168"/>
      <c r="R294" s="168"/>
      <c r="S294" s="168"/>
      <c r="T294" s="169"/>
      <c r="AT294" s="163" t="s">
        <v>152</v>
      </c>
      <c r="AU294" s="163" t="s">
        <v>151</v>
      </c>
      <c r="AV294" s="13" t="s">
        <v>151</v>
      </c>
      <c r="AW294" s="13" t="s">
        <v>31</v>
      </c>
      <c r="AX294" s="13" t="s">
        <v>75</v>
      </c>
      <c r="AY294" s="163" t="s">
        <v>143</v>
      </c>
    </row>
    <row r="295" spans="1:65" s="13" customFormat="1" x14ac:dyDescent="0.2">
      <c r="B295" s="161"/>
      <c r="D295" s="162" t="s">
        <v>152</v>
      </c>
      <c r="E295" s="163" t="s">
        <v>1</v>
      </c>
      <c r="F295" s="164" t="s">
        <v>2006</v>
      </c>
      <c r="H295" s="165">
        <v>24</v>
      </c>
      <c r="I295" s="166"/>
      <c r="L295" s="161"/>
      <c r="M295" s="167"/>
      <c r="N295" s="168"/>
      <c r="O295" s="168"/>
      <c r="P295" s="168"/>
      <c r="Q295" s="168"/>
      <c r="R295" s="168"/>
      <c r="S295" s="168"/>
      <c r="T295" s="169"/>
      <c r="AT295" s="163" t="s">
        <v>152</v>
      </c>
      <c r="AU295" s="163" t="s">
        <v>151</v>
      </c>
      <c r="AV295" s="13" t="s">
        <v>151</v>
      </c>
      <c r="AW295" s="13" t="s">
        <v>31</v>
      </c>
      <c r="AX295" s="13" t="s">
        <v>75</v>
      </c>
      <c r="AY295" s="163" t="s">
        <v>143</v>
      </c>
    </row>
    <row r="296" spans="1:65" s="13" customFormat="1" x14ac:dyDescent="0.2">
      <c r="B296" s="161"/>
      <c r="D296" s="162" t="s">
        <v>152</v>
      </c>
      <c r="E296" s="163" t="s">
        <v>1</v>
      </c>
      <c r="F296" s="164" t="s">
        <v>2007</v>
      </c>
      <c r="H296" s="165">
        <v>23.6</v>
      </c>
      <c r="I296" s="166"/>
      <c r="L296" s="161"/>
      <c r="M296" s="167"/>
      <c r="N296" s="168"/>
      <c r="O296" s="168"/>
      <c r="P296" s="168"/>
      <c r="Q296" s="168"/>
      <c r="R296" s="168"/>
      <c r="S296" s="168"/>
      <c r="T296" s="169"/>
      <c r="AT296" s="163" t="s">
        <v>152</v>
      </c>
      <c r="AU296" s="163" t="s">
        <v>151</v>
      </c>
      <c r="AV296" s="13" t="s">
        <v>151</v>
      </c>
      <c r="AW296" s="13" t="s">
        <v>31</v>
      </c>
      <c r="AX296" s="13" t="s">
        <v>75</v>
      </c>
      <c r="AY296" s="163" t="s">
        <v>143</v>
      </c>
    </row>
    <row r="297" spans="1:65" s="14" customFormat="1" x14ac:dyDescent="0.2">
      <c r="B297" s="170"/>
      <c r="D297" s="162" t="s">
        <v>152</v>
      </c>
      <c r="E297" s="171" t="s">
        <v>1</v>
      </c>
      <c r="F297" s="172" t="s">
        <v>154</v>
      </c>
      <c r="H297" s="173">
        <v>142.69999999999999</v>
      </c>
      <c r="I297" s="174"/>
      <c r="L297" s="170"/>
      <c r="M297" s="175"/>
      <c r="N297" s="176"/>
      <c r="O297" s="176"/>
      <c r="P297" s="176"/>
      <c r="Q297" s="176"/>
      <c r="R297" s="176"/>
      <c r="S297" s="176"/>
      <c r="T297" s="177"/>
      <c r="AT297" s="171" t="s">
        <v>152</v>
      </c>
      <c r="AU297" s="171" t="s">
        <v>151</v>
      </c>
      <c r="AV297" s="14" t="s">
        <v>150</v>
      </c>
      <c r="AW297" s="14" t="s">
        <v>31</v>
      </c>
      <c r="AX297" s="14" t="s">
        <v>83</v>
      </c>
      <c r="AY297" s="171" t="s">
        <v>143</v>
      </c>
    </row>
    <row r="298" spans="1:65" s="2" customFormat="1" ht="24.2" customHeight="1" x14ac:dyDescent="0.2">
      <c r="A298" s="33"/>
      <c r="B298" s="146"/>
      <c r="C298" s="147" t="s">
        <v>203</v>
      </c>
      <c r="D298" s="147" t="s">
        <v>146</v>
      </c>
      <c r="E298" s="148" t="s">
        <v>2008</v>
      </c>
      <c r="F298" s="149" t="s">
        <v>2009</v>
      </c>
      <c r="G298" s="150" t="s">
        <v>157</v>
      </c>
      <c r="H298" s="151">
        <v>6</v>
      </c>
      <c r="I298" s="152"/>
      <c r="J298" s="153">
        <f>ROUND(I298*H298,2)</f>
        <v>0</v>
      </c>
      <c r="K298" s="154"/>
      <c r="L298" s="34"/>
      <c r="M298" s="155" t="s">
        <v>1</v>
      </c>
      <c r="N298" s="156" t="s">
        <v>41</v>
      </c>
      <c r="O298" s="59"/>
      <c r="P298" s="157">
        <f>O298*H298</f>
        <v>0</v>
      </c>
      <c r="Q298" s="157">
        <v>0</v>
      </c>
      <c r="R298" s="157">
        <f>Q298*H298</f>
        <v>0</v>
      </c>
      <c r="S298" s="157">
        <v>0</v>
      </c>
      <c r="T298" s="158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59" t="s">
        <v>150</v>
      </c>
      <c r="AT298" s="159" t="s">
        <v>146</v>
      </c>
      <c r="AU298" s="159" t="s">
        <v>151</v>
      </c>
      <c r="AY298" s="18" t="s">
        <v>143</v>
      </c>
      <c r="BE298" s="160">
        <f>IF(N298="základná",J298,0)</f>
        <v>0</v>
      </c>
      <c r="BF298" s="160">
        <f>IF(N298="znížená",J298,0)</f>
        <v>0</v>
      </c>
      <c r="BG298" s="160">
        <f>IF(N298="zákl. prenesená",J298,0)</f>
        <v>0</v>
      </c>
      <c r="BH298" s="160">
        <f>IF(N298="zníž. prenesená",J298,0)</f>
        <v>0</v>
      </c>
      <c r="BI298" s="160">
        <f>IF(N298="nulová",J298,0)</f>
        <v>0</v>
      </c>
      <c r="BJ298" s="18" t="s">
        <v>151</v>
      </c>
      <c r="BK298" s="160">
        <f>ROUND(I298*H298,2)</f>
        <v>0</v>
      </c>
      <c r="BL298" s="18" t="s">
        <v>150</v>
      </c>
      <c r="BM298" s="159" t="s">
        <v>268</v>
      </c>
    </row>
    <row r="299" spans="1:65" s="13" customFormat="1" x14ac:dyDescent="0.2">
      <c r="B299" s="161"/>
      <c r="D299" s="162" t="s">
        <v>152</v>
      </c>
      <c r="E299" s="163" t="s">
        <v>1</v>
      </c>
      <c r="F299" s="164" t="s">
        <v>2010</v>
      </c>
      <c r="H299" s="165">
        <v>6</v>
      </c>
      <c r="I299" s="166"/>
      <c r="L299" s="161"/>
      <c r="M299" s="167"/>
      <c r="N299" s="168"/>
      <c r="O299" s="168"/>
      <c r="P299" s="168"/>
      <c r="Q299" s="168"/>
      <c r="R299" s="168"/>
      <c r="S299" s="168"/>
      <c r="T299" s="169"/>
      <c r="AT299" s="163" t="s">
        <v>152</v>
      </c>
      <c r="AU299" s="163" t="s">
        <v>151</v>
      </c>
      <c r="AV299" s="13" t="s">
        <v>151</v>
      </c>
      <c r="AW299" s="13" t="s">
        <v>31</v>
      </c>
      <c r="AX299" s="13" t="s">
        <v>75</v>
      </c>
      <c r="AY299" s="163" t="s">
        <v>143</v>
      </c>
    </row>
    <row r="300" spans="1:65" s="14" customFormat="1" x14ac:dyDescent="0.2">
      <c r="B300" s="170"/>
      <c r="D300" s="162" t="s">
        <v>152</v>
      </c>
      <c r="E300" s="171" t="s">
        <v>1</v>
      </c>
      <c r="F300" s="172" t="s">
        <v>154</v>
      </c>
      <c r="H300" s="173">
        <v>6</v>
      </c>
      <c r="I300" s="174"/>
      <c r="L300" s="170"/>
      <c r="M300" s="175"/>
      <c r="N300" s="176"/>
      <c r="O300" s="176"/>
      <c r="P300" s="176"/>
      <c r="Q300" s="176"/>
      <c r="R300" s="176"/>
      <c r="S300" s="176"/>
      <c r="T300" s="177"/>
      <c r="AT300" s="171" t="s">
        <v>152</v>
      </c>
      <c r="AU300" s="171" t="s">
        <v>151</v>
      </c>
      <c r="AV300" s="14" t="s">
        <v>150</v>
      </c>
      <c r="AW300" s="14" t="s">
        <v>31</v>
      </c>
      <c r="AX300" s="14" t="s">
        <v>83</v>
      </c>
      <c r="AY300" s="171" t="s">
        <v>143</v>
      </c>
    </row>
    <row r="301" spans="1:65" s="2" customFormat="1" ht="24.2" customHeight="1" x14ac:dyDescent="0.2">
      <c r="A301" s="33"/>
      <c r="B301" s="146"/>
      <c r="C301" s="147" t="s">
        <v>269</v>
      </c>
      <c r="D301" s="147" t="s">
        <v>146</v>
      </c>
      <c r="E301" s="148" t="s">
        <v>262</v>
      </c>
      <c r="F301" s="149" t="s">
        <v>263</v>
      </c>
      <c r="G301" s="150" t="s">
        <v>178</v>
      </c>
      <c r="H301" s="151">
        <v>34</v>
      </c>
      <c r="I301" s="152"/>
      <c r="J301" s="153">
        <f>ROUND(I301*H301,2)</f>
        <v>0</v>
      </c>
      <c r="K301" s="154"/>
      <c r="L301" s="34"/>
      <c r="M301" s="155" t="s">
        <v>1</v>
      </c>
      <c r="N301" s="156" t="s">
        <v>41</v>
      </c>
      <c r="O301" s="59"/>
      <c r="P301" s="157">
        <f>O301*H301</f>
        <v>0</v>
      </c>
      <c r="Q301" s="157">
        <v>0</v>
      </c>
      <c r="R301" s="157">
        <f>Q301*H301</f>
        <v>0</v>
      </c>
      <c r="S301" s="157">
        <v>0</v>
      </c>
      <c r="T301" s="158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59" t="s">
        <v>150</v>
      </c>
      <c r="AT301" s="159" t="s">
        <v>146</v>
      </c>
      <c r="AU301" s="159" t="s">
        <v>151</v>
      </c>
      <c r="AY301" s="18" t="s">
        <v>143</v>
      </c>
      <c r="BE301" s="160">
        <f>IF(N301="základná",J301,0)</f>
        <v>0</v>
      </c>
      <c r="BF301" s="160">
        <f>IF(N301="znížená",J301,0)</f>
        <v>0</v>
      </c>
      <c r="BG301" s="160">
        <f>IF(N301="zákl. prenesená",J301,0)</f>
        <v>0</v>
      </c>
      <c r="BH301" s="160">
        <f>IF(N301="zníž. prenesená",J301,0)</f>
        <v>0</v>
      </c>
      <c r="BI301" s="160">
        <f>IF(N301="nulová",J301,0)</f>
        <v>0</v>
      </c>
      <c r="BJ301" s="18" t="s">
        <v>151</v>
      </c>
      <c r="BK301" s="160">
        <f>ROUND(I301*H301,2)</f>
        <v>0</v>
      </c>
      <c r="BL301" s="18" t="s">
        <v>150</v>
      </c>
      <c r="BM301" s="159" t="s">
        <v>272</v>
      </c>
    </row>
    <row r="302" spans="1:65" s="13" customFormat="1" x14ac:dyDescent="0.2">
      <c r="B302" s="161"/>
      <c r="D302" s="162" t="s">
        <v>152</v>
      </c>
      <c r="E302" s="163" t="s">
        <v>1</v>
      </c>
      <c r="F302" s="164" t="s">
        <v>2011</v>
      </c>
      <c r="H302" s="165">
        <v>4</v>
      </c>
      <c r="I302" s="166"/>
      <c r="L302" s="161"/>
      <c r="M302" s="167"/>
      <c r="N302" s="168"/>
      <c r="O302" s="168"/>
      <c r="P302" s="168"/>
      <c r="Q302" s="168"/>
      <c r="R302" s="168"/>
      <c r="S302" s="168"/>
      <c r="T302" s="169"/>
      <c r="AT302" s="163" t="s">
        <v>152</v>
      </c>
      <c r="AU302" s="163" t="s">
        <v>151</v>
      </c>
      <c r="AV302" s="13" t="s">
        <v>151</v>
      </c>
      <c r="AW302" s="13" t="s">
        <v>31</v>
      </c>
      <c r="AX302" s="13" t="s">
        <v>75</v>
      </c>
      <c r="AY302" s="163" t="s">
        <v>143</v>
      </c>
    </row>
    <row r="303" spans="1:65" s="13" customFormat="1" x14ac:dyDescent="0.2">
      <c r="B303" s="161"/>
      <c r="D303" s="162" t="s">
        <v>152</v>
      </c>
      <c r="E303" s="163" t="s">
        <v>1</v>
      </c>
      <c r="F303" s="164" t="s">
        <v>2012</v>
      </c>
      <c r="H303" s="165">
        <v>3</v>
      </c>
      <c r="I303" s="166"/>
      <c r="L303" s="161"/>
      <c r="M303" s="167"/>
      <c r="N303" s="168"/>
      <c r="O303" s="168"/>
      <c r="P303" s="168"/>
      <c r="Q303" s="168"/>
      <c r="R303" s="168"/>
      <c r="S303" s="168"/>
      <c r="T303" s="169"/>
      <c r="AT303" s="163" t="s">
        <v>152</v>
      </c>
      <c r="AU303" s="163" t="s">
        <v>151</v>
      </c>
      <c r="AV303" s="13" t="s">
        <v>151</v>
      </c>
      <c r="AW303" s="13" t="s">
        <v>31</v>
      </c>
      <c r="AX303" s="13" t="s">
        <v>75</v>
      </c>
      <c r="AY303" s="163" t="s">
        <v>143</v>
      </c>
    </row>
    <row r="304" spans="1:65" s="13" customFormat="1" x14ac:dyDescent="0.2">
      <c r="B304" s="161"/>
      <c r="D304" s="162" t="s">
        <v>152</v>
      </c>
      <c r="E304" s="163" t="s">
        <v>1</v>
      </c>
      <c r="F304" s="164" t="s">
        <v>2013</v>
      </c>
      <c r="H304" s="165">
        <v>5</v>
      </c>
      <c r="I304" s="166"/>
      <c r="L304" s="161"/>
      <c r="M304" s="167"/>
      <c r="N304" s="168"/>
      <c r="O304" s="168"/>
      <c r="P304" s="168"/>
      <c r="Q304" s="168"/>
      <c r="R304" s="168"/>
      <c r="S304" s="168"/>
      <c r="T304" s="169"/>
      <c r="AT304" s="163" t="s">
        <v>152</v>
      </c>
      <c r="AU304" s="163" t="s">
        <v>151</v>
      </c>
      <c r="AV304" s="13" t="s">
        <v>151</v>
      </c>
      <c r="AW304" s="13" t="s">
        <v>31</v>
      </c>
      <c r="AX304" s="13" t="s">
        <v>75</v>
      </c>
      <c r="AY304" s="163" t="s">
        <v>143</v>
      </c>
    </row>
    <row r="305" spans="1:65" s="13" customFormat="1" x14ac:dyDescent="0.2">
      <c r="B305" s="161"/>
      <c r="D305" s="162" t="s">
        <v>152</v>
      </c>
      <c r="E305" s="163" t="s">
        <v>1</v>
      </c>
      <c r="F305" s="164" t="s">
        <v>2014</v>
      </c>
      <c r="H305" s="165">
        <v>8</v>
      </c>
      <c r="I305" s="166"/>
      <c r="L305" s="161"/>
      <c r="M305" s="167"/>
      <c r="N305" s="168"/>
      <c r="O305" s="168"/>
      <c r="P305" s="168"/>
      <c r="Q305" s="168"/>
      <c r="R305" s="168"/>
      <c r="S305" s="168"/>
      <c r="T305" s="169"/>
      <c r="AT305" s="163" t="s">
        <v>152</v>
      </c>
      <c r="AU305" s="163" t="s">
        <v>151</v>
      </c>
      <c r="AV305" s="13" t="s">
        <v>151</v>
      </c>
      <c r="AW305" s="13" t="s">
        <v>31</v>
      </c>
      <c r="AX305" s="13" t="s">
        <v>75</v>
      </c>
      <c r="AY305" s="163" t="s">
        <v>143</v>
      </c>
    </row>
    <row r="306" spans="1:65" s="13" customFormat="1" x14ac:dyDescent="0.2">
      <c r="B306" s="161"/>
      <c r="D306" s="162" t="s">
        <v>152</v>
      </c>
      <c r="E306" s="163" t="s">
        <v>1</v>
      </c>
      <c r="F306" s="164" t="s">
        <v>2015</v>
      </c>
      <c r="H306" s="165">
        <v>7</v>
      </c>
      <c r="I306" s="166"/>
      <c r="L306" s="161"/>
      <c r="M306" s="167"/>
      <c r="N306" s="168"/>
      <c r="O306" s="168"/>
      <c r="P306" s="168"/>
      <c r="Q306" s="168"/>
      <c r="R306" s="168"/>
      <c r="S306" s="168"/>
      <c r="T306" s="169"/>
      <c r="AT306" s="163" t="s">
        <v>152</v>
      </c>
      <c r="AU306" s="163" t="s">
        <v>151</v>
      </c>
      <c r="AV306" s="13" t="s">
        <v>151</v>
      </c>
      <c r="AW306" s="13" t="s">
        <v>31</v>
      </c>
      <c r="AX306" s="13" t="s">
        <v>75</v>
      </c>
      <c r="AY306" s="163" t="s">
        <v>143</v>
      </c>
    </row>
    <row r="307" spans="1:65" s="13" customFormat="1" x14ac:dyDescent="0.2">
      <c r="B307" s="161"/>
      <c r="D307" s="162" t="s">
        <v>152</v>
      </c>
      <c r="E307" s="163" t="s">
        <v>1</v>
      </c>
      <c r="F307" s="164" t="s">
        <v>2016</v>
      </c>
      <c r="H307" s="165">
        <v>7</v>
      </c>
      <c r="I307" s="166"/>
      <c r="L307" s="161"/>
      <c r="M307" s="167"/>
      <c r="N307" s="168"/>
      <c r="O307" s="168"/>
      <c r="P307" s="168"/>
      <c r="Q307" s="168"/>
      <c r="R307" s="168"/>
      <c r="S307" s="168"/>
      <c r="T307" s="169"/>
      <c r="AT307" s="163" t="s">
        <v>152</v>
      </c>
      <c r="AU307" s="163" t="s">
        <v>151</v>
      </c>
      <c r="AV307" s="13" t="s">
        <v>151</v>
      </c>
      <c r="AW307" s="13" t="s">
        <v>31</v>
      </c>
      <c r="AX307" s="13" t="s">
        <v>75</v>
      </c>
      <c r="AY307" s="163" t="s">
        <v>143</v>
      </c>
    </row>
    <row r="308" spans="1:65" s="14" customFormat="1" x14ac:dyDescent="0.2">
      <c r="B308" s="170"/>
      <c r="D308" s="162" t="s">
        <v>152</v>
      </c>
      <c r="E308" s="171" t="s">
        <v>1</v>
      </c>
      <c r="F308" s="172" t="s">
        <v>154</v>
      </c>
      <c r="H308" s="173">
        <v>34</v>
      </c>
      <c r="I308" s="174"/>
      <c r="L308" s="170"/>
      <c r="M308" s="175"/>
      <c r="N308" s="176"/>
      <c r="O308" s="176"/>
      <c r="P308" s="176"/>
      <c r="Q308" s="176"/>
      <c r="R308" s="176"/>
      <c r="S308" s="176"/>
      <c r="T308" s="177"/>
      <c r="AT308" s="171" t="s">
        <v>152</v>
      </c>
      <c r="AU308" s="171" t="s">
        <v>151</v>
      </c>
      <c r="AV308" s="14" t="s">
        <v>150</v>
      </c>
      <c r="AW308" s="14" t="s">
        <v>31</v>
      </c>
      <c r="AX308" s="14" t="s">
        <v>83</v>
      </c>
      <c r="AY308" s="171" t="s">
        <v>143</v>
      </c>
    </row>
    <row r="309" spans="1:65" s="2" customFormat="1" ht="24.2" customHeight="1" x14ac:dyDescent="0.2">
      <c r="A309" s="33"/>
      <c r="B309" s="146"/>
      <c r="C309" s="147" t="s">
        <v>207</v>
      </c>
      <c r="D309" s="147" t="s">
        <v>146</v>
      </c>
      <c r="E309" s="148" t="s">
        <v>266</v>
      </c>
      <c r="F309" s="149" t="s">
        <v>267</v>
      </c>
      <c r="G309" s="150" t="s">
        <v>178</v>
      </c>
      <c r="H309" s="151">
        <v>32</v>
      </c>
      <c r="I309" s="152"/>
      <c r="J309" s="153">
        <f>ROUND(I309*H309,2)</f>
        <v>0</v>
      </c>
      <c r="K309" s="154"/>
      <c r="L309" s="34"/>
      <c r="M309" s="155" t="s">
        <v>1</v>
      </c>
      <c r="N309" s="156" t="s">
        <v>41</v>
      </c>
      <c r="O309" s="59"/>
      <c r="P309" s="157">
        <f>O309*H309</f>
        <v>0</v>
      </c>
      <c r="Q309" s="157">
        <v>0</v>
      </c>
      <c r="R309" s="157">
        <f>Q309*H309</f>
        <v>0</v>
      </c>
      <c r="S309" s="157">
        <v>0</v>
      </c>
      <c r="T309" s="158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59" t="s">
        <v>150</v>
      </c>
      <c r="AT309" s="159" t="s">
        <v>146</v>
      </c>
      <c r="AU309" s="159" t="s">
        <v>151</v>
      </c>
      <c r="AY309" s="18" t="s">
        <v>143</v>
      </c>
      <c r="BE309" s="160">
        <f>IF(N309="základná",J309,0)</f>
        <v>0</v>
      </c>
      <c r="BF309" s="160">
        <f>IF(N309="znížená",J309,0)</f>
        <v>0</v>
      </c>
      <c r="BG309" s="160">
        <f>IF(N309="zákl. prenesená",J309,0)</f>
        <v>0</v>
      </c>
      <c r="BH309" s="160">
        <f>IF(N309="zníž. prenesená",J309,0)</f>
        <v>0</v>
      </c>
      <c r="BI309" s="160">
        <f>IF(N309="nulová",J309,0)</f>
        <v>0</v>
      </c>
      <c r="BJ309" s="18" t="s">
        <v>151</v>
      </c>
      <c r="BK309" s="160">
        <f>ROUND(I309*H309,2)</f>
        <v>0</v>
      </c>
      <c r="BL309" s="18" t="s">
        <v>150</v>
      </c>
      <c r="BM309" s="159" t="s">
        <v>279</v>
      </c>
    </row>
    <row r="310" spans="1:65" s="13" customFormat="1" x14ac:dyDescent="0.2">
      <c r="B310" s="161"/>
      <c r="D310" s="162" t="s">
        <v>152</v>
      </c>
      <c r="E310" s="163" t="s">
        <v>1</v>
      </c>
      <c r="F310" s="164" t="s">
        <v>1982</v>
      </c>
      <c r="H310" s="165">
        <v>1</v>
      </c>
      <c r="I310" s="166"/>
      <c r="L310" s="161"/>
      <c r="M310" s="167"/>
      <c r="N310" s="168"/>
      <c r="O310" s="168"/>
      <c r="P310" s="168"/>
      <c r="Q310" s="168"/>
      <c r="R310" s="168"/>
      <c r="S310" s="168"/>
      <c r="T310" s="169"/>
      <c r="AT310" s="163" t="s">
        <v>152</v>
      </c>
      <c r="AU310" s="163" t="s">
        <v>151</v>
      </c>
      <c r="AV310" s="13" t="s">
        <v>151</v>
      </c>
      <c r="AW310" s="13" t="s">
        <v>31</v>
      </c>
      <c r="AX310" s="13" t="s">
        <v>75</v>
      </c>
      <c r="AY310" s="163" t="s">
        <v>143</v>
      </c>
    </row>
    <row r="311" spans="1:65" s="13" customFormat="1" x14ac:dyDescent="0.2">
      <c r="B311" s="161"/>
      <c r="D311" s="162" t="s">
        <v>152</v>
      </c>
      <c r="E311" s="163" t="s">
        <v>1</v>
      </c>
      <c r="F311" s="164" t="s">
        <v>1983</v>
      </c>
      <c r="H311" s="165">
        <v>1</v>
      </c>
      <c r="I311" s="166"/>
      <c r="L311" s="161"/>
      <c r="M311" s="167"/>
      <c r="N311" s="168"/>
      <c r="O311" s="168"/>
      <c r="P311" s="168"/>
      <c r="Q311" s="168"/>
      <c r="R311" s="168"/>
      <c r="S311" s="168"/>
      <c r="T311" s="169"/>
      <c r="AT311" s="163" t="s">
        <v>152</v>
      </c>
      <c r="AU311" s="163" t="s">
        <v>151</v>
      </c>
      <c r="AV311" s="13" t="s">
        <v>151</v>
      </c>
      <c r="AW311" s="13" t="s">
        <v>31</v>
      </c>
      <c r="AX311" s="13" t="s">
        <v>75</v>
      </c>
      <c r="AY311" s="163" t="s">
        <v>143</v>
      </c>
    </row>
    <row r="312" spans="1:65" s="13" customFormat="1" x14ac:dyDescent="0.2">
      <c r="B312" s="161"/>
      <c r="D312" s="162" t="s">
        <v>152</v>
      </c>
      <c r="E312" s="163" t="s">
        <v>1</v>
      </c>
      <c r="F312" s="164" t="s">
        <v>1984</v>
      </c>
      <c r="H312" s="165">
        <v>3</v>
      </c>
      <c r="I312" s="166"/>
      <c r="L312" s="161"/>
      <c r="M312" s="167"/>
      <c r="N312" s="168"/>
      <c r="O312" s="168"/>
      <c r="P312" s="168"/>
      <c r="Q312" s="168"/>
      <c r="R312" s="168"/>
      <c r="S312" s="168"/>
      <c r="T312" s="169"/>
      <c r="AT312" s="163" t="s">
        <v>152</v>
      </c>
      <c r="AU312" s="163" t="s">
        <v>151</v>
      </c>
      <c r="AV312" s="13" t="s">
        <v>151</v>
      </c>
      <c r="AW312" s="13" t="s">
        <v>31</v>
      </c>
      <c r="AX312" s="13" t="s">
        <v>75</v>
      </c>
      <c r="AY312" s="163" t="s">
        <v>143</v>
      </c>
    </row>
    <row r="313" spans="1:65" s="13" customFormat="1" x14ac:dyDescent="0.2">
      <c r="B313" s="161"/>
      <c r="D313" s="162" t="s">
        <v>152</v>
      </c>
      <c r="E313" s="163" t="s">
        <v>1</v>
      </c>
      <c r="F313" s="164" t="s">
        <v>1985</v>
      </c>
      <c r="H313" s="165">
        <v>3</v>
      </c>
      <c r="I313" s="166"/>
      <c r="L313" s="161"/>
      <c r="M313" s="167"/>
      <c r="N313" s="168"/>
      <c r="O313" s="168"/>
      <c r="P313" s="168"/>
      <c r="Q313" s="168"/>
      <c r="R313" s="168"/>
      <c r="S313" s="168"/>
      <c r="T313" s="169"/>
      <c r="AT313" s="163" t="s">
        <v>152</v>
      </c>
      <c r="AU313" s="163" t="s">
        <v>151</v>
      </c>
      <c r="AV313" s="13" t="s">
        <v>151</v>
      </c>
      <c r="AW313" s="13" t="s">
        <v>31</v>
      </c>
      <c r="AX313" s="13" t="s">
        <v>75</v>
      </c>
      <c r="AY313" s="163" t="s">
        <v>143</v>
      </c>
    </row>
    <row r="314" spans="1:65" s="13" customFormat="1" x14ac:dyDescent="0.2">
      <c r="B314" s="161"/>
      <c r="D314" s="162" t="s">
        <v>152</v>
      </c>
      <c r="E314" s="163" t="s">
        <v>1</v>
      </c>
      <c r="F314" s="164" t="s">
        <v>1182</v>
      </c>
      <c r="H314" s="165">
        <v>1</v>
      </c>
      <c r="I314" s="166"/>
      <c r="L314" s="161"/>
      <c r="M314" s="167"/>
      <c r="N314" s="168"/>
      <c r="O314" s="168"/>
      <c r="P314" s="168"/>
      <c r="Q314" s="168"/>
      <c r="R314" s="168"/>
      <c r="S314" s="168"/>
      <c r="T314" s="169"/>
      <c r="AT314" s="163" t="s">
        <v>152</v>
      </c>
      <c r="AU314" s="163" t="s">
        <v>151</v>
      </c>
      <c r="AV314" s="13" t="s">
        <v>151</v>
      </c>
      <c r="AW314" s="13" t="s">
        <v>31</v>
      </c>
      <c r="AX314" s="13" t="s">
        <v>75</v>
      </c>
      <c r="AY314" s="163" t="s">
        <v>143</v>
      </c>
    </row>
    <row r="315" spans="1:65" s="13" customFormat="1" x14ac:dyDescent="0.2">
      <c r="B315" s="161"/>
      <c r="D315" s="162" t="s">
        <v>152</v>
      </c>
      <c r="E315" s="163" t="s">
        <v>1</v>
      </c>
      <c r="F315" s="164" t="s">
        <v>1183</v>
      </c>
      <c r="H315" s="165">
        <v>1</v>
      </c>
      <c r="I315" s="166"/>
      <c r="L315" s="161"/>
      <c r="M315" s="167"/>
      <c r="N315" s="168"/>
      <c r="O315" s="168"/>
      <c r="P315" s="168"/>
      <c r="Q315" s="168"/>
      <c r="R315" s="168"/>
      <c r="S315" s="168"/>
      <c r="T315" s="169"/>
      <c r="AT315" s="163" t="s">
        <v>152</v>
      </c>
      <c r="AU315" s="163" t="s">
        <v>151</v>
      </c>
      <c r="AV315" s="13" t="s">
        <v>151</v>
      </c>
      <c r="AW315" s="13" t="s">
        <v>31</v>
      </c>
      <c r="AX315" s="13" t="s">
        <v>75</v>
      </c>
      <c r="AY315" s="163" t="s">
        <v>143</v>
      </c>
    </row>
    <row r="316" spans="1:65" s="13" customFormat="1" x14ac:dyDescent="0.2">
      <c r="B316" s="161"/>
      <c r="D316" s="162" t="s">
        <v>152</v>
      </c>
      <c r="E316" s="163" t="s">
        <v>1</v>
      </c>
      <c r="F316" s="164" t="s">
        <v>1986</v>
      </c>
      <c r="H316" s="165">
        <v>12</v>
      </c>
      <c r="I316" s="166"/>
      <c r="L316" s="161"/>
      <c r="M316" s="167"/>
      <c r="N316" s="168"/>
      <c r="O316" s="168"/>
      <c r="P316" s="168"/>
      <c r="Q316" s="168"/>
      <c r="R316" s="168"/>
      <c r="S316" s="168"/>
      <c r="T316" s="169"/>
      <c r="AT316" s="163" t="s">
        <v>152</v>
      </c>
      <c r="AU316" s="163" t="s">
        <v>151</v>
      </c>
      <c r="AV316" s="13" t="s">
        <v>151</v>
      </c>
      <c r="AW316" s="13" t="s">
        <v>31</v>
      </c>
      <c r="AX316" s="13" t="s">
        <v>75</v>
      </c>
      <c r="AY316" s="163" t="s">
        <v>143</v>
      </c>
    </row>
    <row r="317" spans="1:65" s="13" customFormat="1" x14ac:dyDescent="0.2">
      <c r="B317" s="161"/>
      <c r="D317" s="162" t="s">
        <v>152</v>
      </c>
      <c r="E317" s="163" t="s">
        <v>1</v>
      </c>
      <c r="F317" s="164" t="s">
        <v>1987</v>
      </c>
      <c r="H317" s="165">
        <v>2</v>
      </c>
      <c r="I317" s="166"/>
      <c r="L317" s="161"/>
      <c r="M317" s="167"/>
      <c r="N317" s="168"/>
      <c r="O317" s="168"/>
      <c r="P317" s="168"/>
      <c r="Q317" s="168"/>
      <c r="R317" s="168"/>
      <c r="S317" s="168"/>
      <c r="T317" s="169"/>
      <c r="AT317" s="163" t="s">
        <v>152</v>
      </c>
      <c r="AU317" s="163" t="s">
        <v>151</v>
      </c>
      <c r="AV317" s="13" t="s">
        <v>151</v>
      </c>
      <c r="AW317" s="13" t="s">
        <v>31</v>
      </c>
      <c r="AX317" s="13" t="s">
        <v>75</v>
      </c>
      <c r="AY317" s="163" t="s">
        <v>143</v>
      </c>
    </row>
    <row r="318" spans="1:65" s="13" customFormat="1" x14ac:dyDescent="0.2">
      <c r="B318" s="161"/>
      <c r="D318" s="162" t="s">
        <v>152</v>
      </c>
      <c r="E318" s="163" t="s">
        <v>1</v>
      </c>
      <c r="F318" s="164" t="s">
        <v>1988</v>
      </c>
      <c r="H318" s="165">
        <v>2</v>
      </c>
      <c r="I318" s="166"/>
      <c r="L318" s="161"/>
      <c r="M318" s="167"/>
      <c r="N318" s="168"/>
      <c r="O318" s="168"/>
      <c r="P318" s="168"/>
      <c r="Q318" s="168"/>
      <c r="R318" s="168"/>
      <c r="S318" s="168"/>
      <c r="T318" s="169"/>
      <c r="AT318" s="163" t="s">
        <v>152</v>
      </c>
      <c r="AU318" s="163" t="s">
        <v>151</v>
      </c>
      <c r="AV318" s="13" t="s">
        <v>151</v>
      </c>
      <c r="AW318" s="13" t="s">
        <v>31</v>
      </c>
      <c r="AX318" s="13" t="s">
        <v>75</v>
      </c>
      <c r="AY318" s="163" t="s">
        <v>143</v>
      </c>
    </row>
    <row r="319" spans="1:65" s="13" customFormat="1" x14ac:dyDescent="0.2">
      <c r="B319" s="161"/>
      <c r="D319" s="162" t="s">
        <v>152</v>
      </c>
      <c r="E319" s="163" t="s">
        <v>1</v>
      </c>
      <c r="F319" s="164" t="s">
        <v>1989</v>
      </c>
      <c r="H319" s="165">
        <v>1</v>
      </c>
      <c r="I319" s="166"/>
      <c r="L319" s="161"/>
      <c r="M319" s="167"/>
      <c r="N319" s="168"/>
      <c r="O319" s="168"/>
      <c r="P319" s="168"/>
      <c r="Q319" s="168"/>
      <c r="R319" s="168"/>
      <c r="S319" s="168"/>
      <c r="T319" s="169"/>
      <c r="AT319" s="163" t="s">
        <v>152</v>
      </c>
      <c r="AU319" s="163" t="s">
        <v>151</v>
      </c>
      <c r="AV319" s="13" t="s">
        <v>151</v>
      </c>
      <c r="AW319" s="13" t="s">
        <v>31</v>
      </c>
      <c r="AX319" s="13" t="s">
        <v>75</v>
      </c>
      <c r="AY319" s="163" t="s">
        <v>143</v>
      </c>
    </row>
    <row r="320" spans="1:65" s="13" customFormat="1" x14ac:dyDescent="0.2">
      <c r="B320" s="161"/>
      <c r="D320" s="162" t="s">
        <v>152</v>
      </c>
      <c r="E320" s="163" t="s">
        <v>1</v>
      </c>
      <c r="F320" s="164" t="s">
        <v>1990</v>
      </c>
      <c r="H320" s="165">
        <v>4</v>
      </c>
      <c r="I320" s="166"/>
      <c r="L320" s="161"/>
      <c r="M320" s="167"/>
      <c r="N320" s="168"/>
      <c r="O320" s="168"/>
      <c r="P320" s="168"/>
      <c r="Q320" s="168"/>
      <c r="R320" s="168"/>
      <c r="S320" s="168"/>
      <c r="T320" s="169"/>
      <c r="AT320" s="163" t="s">
        <v>152</v>
      </c>
      <c r="AU320" s="163" t="s">
        <v>151</v>
      </c>
      <c r="AV320" s="13" t="s">
        <v>151</v>
      </c>
      <c r="AW320" s="13" t="s">
        <v>31</v>
      </c>
      <c r="AX320" s="13" t="s">
        <v>75</v>
      </c>
      <c r="AY320" s="163" t="s">
        <v>143</v>
      </c>
    </row>
    <row r="321" spans="1:65" s="13" customFormat="1" x14ac:dyDescent="0.2">
      <c r="B321" s="161"/>
      <c r="D321" s="162" t="s">
        <v>152</v>
      </c>
      <c r="E321" s="163" t="s">
        <v>1</v>
      </c>
      <c r="F321" s="164" t="s">
        <v>1991</v>
      </c>
      <c r="H321" s="165">
        <v>1</v>
      </c>
      <c r="I321" s="166"/>
      <c r="L321" s="161"/>
      <c r="M321" s="167"/>
      <c r="N321" s="168"/>
      <c r="O321" s="168"/>
      <c r="P321" s="168"/>
      <c r="Q321" s="168"/>
      <c r="R321" s="168"/>
      <c r="S321" s="168"/>
      <c r="T321" s="169"/>
      <c r="AT321" s="163" t="s">
        <v>152</v>
      </c>
      <c r="AU321" s="163" t="s">
        <v>151</v>
      </c>
      <c r="AV321" s="13" t="s">
        <v>151</v>
      </c>
      <c r="AW321" s="13" t="s">
        <v>31</v>
      </c>
      <c r="AX321" s="13" t="s">
        <v>75</v>
      </c>
      <c r="AY321" s="163" t="s">
        <v>143</v>
      </c>
    </row>
    <row r="322" spans="1:65" s="14" customFormat="1" x14ac:dyDescent="0.2">
      <c r="B322" s="170"/>
      <c r="D322" s="162" t="s">
        <v>152</v>
      </c>
      <c r="E322" s="171" t="s">
        <v>1</v>
      </c>
      <c r="F322" s="172" t="s">
        <v>154</v>
      </c>
      <c r="H322" s="173">
        <v>32</v>
      </c>
      <c r="I322" s="174"/>
      <c r="L322" s="170"/>
      <c r="M322" s="175"/>
      <c r="N322" s="176"/>
      <c r="O322" s="176"/>
      <c r="P322" s="176"/>
      <c r="Q322" s="176"/>
      <c r="R322" s="176"/>
      <c r="S322" s="176"/>
      <c r="T322" s="177"/>
      <c r="AT322" s="171" t="s">
        <v>152</v>
      </c>
      <c r="AU322" s="171" t="s">
        <v>151</v>
      </c>
      <c r="AV322" s="14" t="s">
        <v>150</v>
      </c>
      <c r="AW322" s="14" t="s">
        <v>31</v>
      </c>
      <c r="AX322" s="14" t="s">
        <v>83</v>
      </c>
      <c r="AY322" s="171" t="s">
        <v>143</v>
      </c>
    </row>
    <row r="323" spans="1:65" s="2" customFormat="1" ht="14.45" customHeight="1" x14ac:dyDescent="0.2">
      <c r="A323" s="33"/>
      <c r="B323" s="146"/>
      <c r="C323" s="147" t="s">
        <v>281</v>
      </c>
      <c r="D323" s="147" t="s">
        <v>146</v>
      </c>
      <c r="E323" s="148" t="s">
        <v>270</v>
      </c>
      <c r="F323" s="149" t="s">
        <v>271</v>
      </c>
      <c r="G323" s="150" t="s">
        <v>157</v>
      </c>
      <c r="H323" s="151">
        <v>41.8</v>
      </c>
      <c r="I323" s="152"/>
      <c r="J323" s="153">
        <f>ROUND(I323*H323,2)</f>
        <v>0</v>
      </c>
      <c r="K323" s="154"/>
      <c r="L323" s="34"/>
      <c r="M323" s="155" t="s">
        <v>1</v>
      </c>
      <c r="N323" s="156" t="s">
        <v>41</v>
      </c>
      <c r="O323" s="59"/>
      <c r="P323" s="157">
        <f>O323*H323</f>
        <v>0</v>
      </c>
      <c r="Q323" s="157">
        <v>0</v>
      </c>
      <c r="R323" s="157">
        <f>Q323*H323</f>
        <v>0</v>
      </c>
      <c r="S323" s="157">
        <v>0</v>
      </c>
      <c r="T323" s="158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59" t="s">
        <v>150</v>
      </c>
      <c r="AT323" s="159" t="s">
        <v>146</v>
      </c>
      <c r="AU323" s="159" t="s">
        <v>151</v>
      </c>
      <c r="AY323" s="18" t="s">
        <v>143</v>
      </c>
      <c r="BE323" s="160">
        <f>IF(N323="základná",J323,0)</f>
        <v>0</v>
      </c>
      <c r="BF323" s="160">
        <f>IF(N323="znížená",J323,0)</f>
        <v>0</v>
      </c>
      <c r="BG323" s="160">
        <f>IF(N323="zákl. prenesená",J323,0)</f>
        <v>0</v>
      </c>
      <c r="BH323" s="160">
        <f>IF(N323="zníž. prenesená",J323,0)</f>
        <v>0</v>
      </c>
      <c r="BI323" s="160">
        <f>IF(N323="nulová",J323,0)</f>
        <v>0</v>
      </c>
      <c r="BJ323" s="18" t="s">
        <v>151</v>
      </c>
      <c r="BK323" s="160">
        <f>ROUND(I323*H323,2)</f>
        <v>0</v>
      </c>
      <c r="BL323" s="18" t="s">
        <v>150</v>
      </c>
      <c r="BM323" s="159" t="s">
        <v>284</v>
      </c>
    </row>
    <row r="324" spans="1:65" s="13" customFormat="1" x14ac:dyDescent="0.2">
      <c r="B324" s="161"/>
      <c r="D324" s="162" t="s">
        <v>152</v>
      </c>
      <c r="E324" s="163" t="s">
        <v>1</v>
      </c>
      <c r="F324" s="164" t="s">
        <v>2017</v>
      </c>
      <c r="H324" s="165">
        <v>1.2</v>
      </c>
      <c r="I324" s="166"/>
      <c r="L324" s="161"/>
      <c r="M324" s="167"/>
      <c r="N324" s="168"/>
      <c r="O324" s="168"/>
      <c r="P324" s="168"/>
      <c r="Q324" s="168"/>
      <c r="R324" s="168"/>
      <c r="S324" s="168"/>
      <c r="T324" s="169"/>
      <c r="AT324" s="163" t="s">
        <v>152</v>
      </c>
      <c r="AU324" s="163" t="s">
        <v>151</v>
      </c>
      <c r="AV324" s="13" t="s">
        <v>151</v>
      </c>
      <c r="AW324" s="13" t="s">
        <v>31</v>
      </c>
      <c r="AX324" s="13" t="s">
        <v>75</v>
      </c>
      <c r="AY324" s="163" t="s">
        <v>143</v>
      </c>
    </row>
    <row r="325" spans="1:65" s="13" customFormat="1" x14ac:dyDescent="0.2">
      <c r="B325" s="161"/>
      <c r="D325" s="162" t="s">
        <v>152</v>
      </c>
      <c r="E325" s="163" t="s">
        <v>1</v>
      </c>
      <c r="F325" s="164" t="s">
        <v>2018</v>
      </c>
      <c r="H325" s="165">
        <v>1.2</v>
      </c>
      <c r="I325" s="166"/>
      <c r="L325" s="161"/>
      <c r="M325" s="167"/>
      <c r="N325" s="168"/>
      <c r="O325" s="168"/>
      <c r="P325" s="168"/>
      <c r="Q325" s="168"/>
      <c r="R325" s="168"/>
      <c r="S325" s="168"/>
      <c r="T325" s="169"/>
      <c r="AT325" s="163" t="s">
        <v>152</v>
      </c>
      <c r="AU325" s="163" t="s">
        <v>151</v>
      </c>
      <c r="AV325" s="13" t="s">
        <v>151</v>
      </c>
      <c r="AW325" s="13" t="s">
        <v>31</v>
      </c>
      <c r="AX325" s="13" t="s">
        <v>75</v>
      </c>
      <c r="AY325" s="163" t="s">
        <v>143</v>
      </c>
    </row>
    <row r="326" spans="1:65" s="13" customFormat="1" x14ac:dyDescent="0.2">
      <c r="B326" s="161"/>
      <c r="D326" s="162" t="s">
        <v>152</v>
      </c>
      <c r="E326" s="163" t="s">
        <v>1</v>
      </c>
      <c r="F326" s="164" t="s">
        <v>2019</v>
      </c>
      <c r="H326" s="165">
        <v>3.9</v>
      </c>
      <c r="I326" s="166"/>
      <c r="L326" s="161"/>
      <c r="M326" s="167"/>
      <c r="N326" s="168"/>
      <c r="O326" s="168"/>
      <c r="P326" s="168"/>
      <c r="Q326" s="168"/>
      <c r="R326" s="168"/>
      <c r="S326" s="168"/>
      <c r="T326" s="169"/>
      <c r="AT326" s="163" t="s">
        <v>152</v>
      </c>
      <c r="AU326" s="163" t="s">
        <v>151</v>
      </c>
      <c r="AV326" s="13" t="s">
        <v>151</v>
      </c>
      <c r="AW326" s="13" t="s">
        <v>31</v>
      </c>
      <c r="AX326" s="13" t="s">
        <v>75</v>
      </c>
      <c r="AY326" s="163" t="s">
        <v>143</v>
      </c>
    </row>
    <row r="327" spans="1:65" s="13" customFormat="1" x14ac:dyDescent="0.2">
      <c r="B327" s="161"/>
      <c r="D327" s="162" t="s">
        <v>152</v>
      </c>
      <c r="E327" s="163" t="s">
        <v>1</v>
      </c>
      <c r="F327" s="164" t="s">
        <v>2020</v>
      </c>
      <c r="H327" s="165">
        <v>3.9</v>
      </c>
      <c r="I327" s="166"/>
      <c r="L327" s="161"/>
      <c r="M327" s="167"/>
      <c r="N327" s="168"/>
      <c r="O327" s="168"/>
      <c r="P327" s="168"/>
      <c r="Q327" s="168"/>
      <c r="R327" s="168"/>
      <c r="S327" s="168"/>
      <c r="T327" s="169"/>
      <c r="AT327" s="163" t="s">
        <v>152</v>
      </c>
      <c r="AU327" s="163" t="s">
        <v>151</v>
      </c>
      <c r="AV327" s="13" t="s">
        <v>151</v>
      </c>
      <c r="AW327" s="13" t="s">
        <v>31</v>
      </c>
      <c r="AX327" s="13" t="s">
        <v>75</v>
      </c>
      <c r="AY327" s="163" t="s">
        <v>143</v>
      </c>
    </row>
    <row r="328" spans="1:65" s="13" customFormat="1" x14ac:dyDescent="0.2">
      <c r="B328" s="161"/>
      <c r="D328" s="162" t="s">
        <v>152</v>
      </c>
      <c r="E328" s="163" t="s">
        <v>1</v>
      </c>
      <c r="F328" s="164" t="s">
        <v>1190</v>
      </c>
      <c r="H328" s="165">
        <v>1.6</v>
      </c>
      <c r="I328" s="166"/>
      <c r="L328" s="161"/>
      <c r="M328" s="167"/>
      <c r="N328" s="168"/>
      <c r="O328" s="168"/>
      <c r="P328" s="168"/>
      <c r="Q328" s="168"/>
      <c r="R328" s="168"/>
      <c r="S328" s="168"/>
      <c r="T328" s="169"/>
      <c r="AT328" s="163" t="s">
        <v>152</v>
      </c>
      <c r="AU328" s="163" t="s">
        <v>151</v>
      </c>
      <c r="AV328" s="13" t="s">
        <v>151</v>
      </c>
      <c r="AW328" s="13" t="s">
        <v>31</v>
      </c>
      <c r="AX328" s="13" t="s">
        <v>75</v>
      </c>
      <c r="AY328" s="163" t="s">
        <v>143</v>
      </c>
    </row>
    <row r="329" spans="1:65" s="13" customFormat="1" x14ac:dyDescent="0.2">
      <c r="B329" s="161"/>
      <c r="D329" s="162" t="s">
        <v>152</v>
      </c>
      <c r="E329" s="163" t="s">
        <v>1</v>
      </c>
      <c r="F329" s="164" t="s">
        <v>1191</v>
      </c>
      <c r="H329" s="165">
        <v>1.6</v>
      </c>
      <c r="I329" s="166"/>
      <c r="L329" s="161"/>
      <c r="M329" s="167"/>
      <c r="N329" s="168"/>
      <c r="O329" s="168"/>
      <c r="P329" s="168"/>
      <c r="Q329" s="168"/>
      <c r="R329" s="168"/>
      <c r="S329" s="168"/>
      <c r="T329" s="169"/>
      <c r="AT329" s="163" t="s">
        <v>152</v>
      </c>
      <c r="AU329" s="163" t="s">
        <v>151</v>
      </c>
      <c r="AV329" s="13" t="s">
        <v>151</v>
      </c>
      <c r="AW329" s="13" t="s">
        <v>31</v>
      </c>
      <c r="AX329" s="13" t="s">
        <v>75</v>
      </c>
      <c r="AY329" s="163" t="s">
        <v>143</v>
      </c>
    </row>
    <row r="330" spans="1:65" s="13" customFormat="1" x14ac:dyDescent="0.2">
      <c r="B330" s="161"/>
      <c r="D330" s="162" t="s">
        <v>152</v>
      </c>
      <c r="E330" s="163" t="s">
        <v>1</v>
      </c>
      <c r="F330" s="164" t="s">
        <v>2021</v>
      </c>
      <c r="H330" s="165">
        <v>15.6</v>
      </c>
      <c r="I330" s="166"/>
      <c r="L330" s="161"/>
      <c r="M330" s="167"/>
      <c r="N330" s="168"/>
      <c r="O330" s="168"/>
      <c r="P330" s="168"/>
      <c r="Q330" s="168"/>
      <c r="R330" s="168"/>
      <c r="S330" s="168"/>
      <c r="T330" s="169"/>
      <c r="AT330" s="163" t="s">
        <v>152</v>
      </c>
      <c r="AU330" s="163" t="s">
        <v>151</v>
      </c>
      <c r="AV330" s="13" t="s">
        <v>151</v>
      </c>
      <c r="AW330" s="13" t="s">
        <v>31</v>
      </c>
      <c r="AX330" s="13" t="s">
        <v>75</v>
      </c>
      <c r="AY330" s="163" t="s">
        <v>143</v>
      </c>
    </row>
    <row r="331" spans="1:65" s="13" customFormat="1" x14ac:dyDescent="0.2">
      <c r="B331" s="161"/>
      <c r="D331" s="162" t="s">
        <v>152</v>
      </c>
      <c r="E331" s="163" t="s">
        <v>1</v>
      </c>
      <c r="F331" s="164" t="s">
        <v>2022</v>
      </c>
      <c r="H331" s="165">
        <v>2.6</v>
      </c>
      <c r="I331" s="166"/>
      <c r="L331" s="161"/>
      <c r="M331" s="167"/>
      <c r="N331" s="168"/>
      <c r="O331" s="168"/>
      <c r="P331" s="168"/>
      <c r="Q331" s="168"/>
      <c r="R331" s="168"/>
      <c r="S331" s="168"/>
      <c r="T331" s="169"/>
      <c r="AT331" s="163" t="s">
        <v>152</v>
      </c>
      <c r="AU331" s="163" t="s">
        <v>151</v>
      </c>
      <c r="AV331" s="13" t="s">
        <v>151</v>
      </c>
      <c r="AW331" s="13" t="s">
        <v>31</v>
      </c>
      <c r="AX331" s="13" t="s">
        <v>75</v>
      </c>
      <c r="AY331" s="163" t="s">
        <v>143</v>
      </c>
    </row>
    <row r="332" spans="1:65" s="13" customFormat="1" x14ac:dyDescent="0.2">
      <c r="B332" s="161"/>
      <c r="D332" s="162" t="s">
        <v>152</v>
      </c>
      <c r="E332" s="163" t="s">
        <v>1</v>
      </c>
      <c r="F332" s="164" t="s">
        <v>2023</v>
      </c>
      <c r="H332" s="165">
        <v>2.6</v>
      </c>
      <c r="I332" s="166"/>
      <c r="L332" s="161"/>
      <c r="M332" s="167"/>
      <c r="N332" s="168"/>
      <c r="O332" s="168"/>
      <c r="P332" s="168"/>
      <c r="Q332" s="168"/>
      <c r="R332" s="168"/>
      <c r="S332" s="168"/>
      <c r="T332" s="169"/>
      <c r="AT332" s="163" t="s">
        <v>152</v>
      </c>
      <c r="AU332" s="163" t="s">
        <v>151</v>
      </c>
      <c r="AV332" s="13" t="s">
        <v>151</v>
      </c>
      <c r="AW332" s="13" t="s">
        <v>31</v>
      </c>
      <c r="AX332" s="13" t="s">
        <v>75</v>
      </c>
      <c r="AY332" s="163" t="s">
        <v>143</v>
      </c>
    </row>
    <row r="333" spans="1:65" s="13" customFormat="1" x14ac:dyDescent="0.2">
      <c r="B333" s="161"/>
      <c r="D333" s="162" t="s">
        <v>152</v>
      </c>
      <c r="E333" s="163" t="s">
        <v>1</v>
      </c>
      <c r="F333" s="164" t="s">
        <v>2024</v>
      </c>
      <c r="H333" s="165">
        <v>1.2</v>
      </c>
      <c r="I333" s="166"/>
      <c r="L333" s="161"/>
      <c r="M333" s="167"/>
      <c r="N333" s="168"/>
      <c r="O333" s="168"/>
      <c r="P333" s="168"/>
      <c r="Q333" s="168"/>
      <c r="R333" s="168"/>
      <c r="S333" s="168"/>
      <c r="T333" s="169"/>
      <c r="AT333" s="163" t="s">
        <v>152</v>
      </c>
      <c r="AU333" s="163" t="s">
        <v>151</v>
      </c>
      <c r="AV333" s="13" t="s">
        <v>151</v>
      </c>
      <c r="AW333" s="13" t="s">
        <v>31</v>
      </c>
      <c r="AX333" s="13" t="s">
        <v>75</v>
      </c>
      <c r="AY333" s="163" t="s">
        <v>143</v>
      </c>
    </row>
    <row r="334" spans="1:65" s="13" customFormat="1" x14ac:dyDescent="0.2">
      <c r="B334" s="161"/>
      <c r="D334" s="162" t="s">
        <v>152</v>
      </c>
      <c r="E334" s="163" t="s">
        <v>1</v>
      </c>
      <c r="F334" s="164" t="s">
        <v>2025</v>
      </c>
      <c r="H334" s="165">
        <v>5.2</v>
      </c>
      <c r="I334" s="166"/>
      <c r="L334" s="161"/>
      <c r="M334" s="167"/>
      <c r="N334" s="168"/>
      <c r="O334" s="168"/>
      <c r="P334" s="168"/>
      <c r="Q334" s="168"/>
      <c r="R334" s="168"/>
      <c r="S334" s="168"/>
      <c r="T334" s="169"/>
      <c r="AT334" s="163" t="s">
        <v>152</v>
      </c>
      <c r="AU334" s="163" t="s">
        <v>151</v>
      </c>
      <c r="AV334" s="13" t="s">
        <v>151</v>
      </c>
      <c r="AW334" s="13" t="s">
        <v>31</v>
      </c>
      <c r="AX334" s="13" t="s">
        <v>75</v>
      </c>
      <c r="AY334" s="163" t="s">
        <v>143</v>
      </c>
    </row>
    <row r="335" spans="1:65" s="13" customFormat="1" x14ac:dyDescent="0.2">
      <c r="B335" s="161"/>
      <c r="D335" s="162" t="s">
        <v>152</v>
      </c>
      <c r="E335" s="163" t="s">
        <v>1</v>
      </c>
      <c r="F335" s="164" t="s">
        <v>2026</v>
      </c>
      <c r="H335" s="165">
        <v>1.2</v>
      </c>
      <c r="I335" s="166"/>
      <c r="L335" s="161"/>
      <c r="M335" s="167"/>
      <c r="N335" s="168"/>
      <c r="O335" s="168"/>
      <c r="P335" s="168"/>
      <c r="Q335" s="168"/>
      <c r="R335" s="168"/>
      <c r="S335" s="168"/>
      <c r="T335" s="169"/>
      <c r="AT335" s="163" t="s">
        <v>152</v>
      </c>
      <c r="AU335" s="163" t="s">
        <v>151</v>
      </c>
      <c r="AV335" s="13" t="s">
        <v>151</v>
      </c>
      <c r="AW335" s="13" t="s">
        <v>31</v>
      </c>
      <c r="AX335" s="13" t="s">
        <v>75</v>
      </c>
      <c r="AY335" s="163" t="s">
        <v>143</v>
      </c>
    </row>
    <row r="336" spans="1:65" s="14" customFormat="1" x14ac:dyDescent="0.2">
      <c r="B336" s="170"/>
      <c r="D336" s="162" t="s">
        <v>152</v>
      </c>
      <c r="E336" s="171" t="s">
        <v>1</v>
      </c>
      <c r="F336" s="172" t="s">
        <v>154</v>
      </c>
      <c r="H336" s="173">
        <v>41.800000000000011</v>
      </c>
      <c r="I336" s="174"/>
      <c r="L336" s="170"/>
      <c r="M336" s="175"/>
      <c r="N336" s="176"/>
      <c r="O336" s="176"/>
      <c r="P336" s="176"/>
      <c r="Q336" s="176"/>
      <c r="R336" s="176"/>
      <c r="S336" s="176"/>
      <c r="T336" s="177"/>
      <c r="AT336" s="171" t="s">
        <v>152</v>
      </c>
      <c r="AU336" s="171" t="s">
        <v>151</v>
      </c>
      <c r="AV336" s="14" t="s">
        <v>150</v>
      </c>
      <c r="AW336" s="14" t="s">
        <v>31</v>
      </c>
      <c r="AX336" s="14" t="s">
        <v>83</v>
      </c>
      <c r="AY336" s="171" t="s">
        <v>143</v>
      </c>
    </row>
    <row r="337" spans="1:65" s="2" customFormat="1" ht="14.45" customHeight="1" x14ac:dyDescent="0.2">
      <c r="A337" s="33"/>
      <c r="B337" s="146"/>
      <c r="C337" s="147" t="s">
        <v>210</v>
      </c>
      <c r="D337" s="147" t="s">
        <v>146</v>
      </c>
      <c r="E337" s="148" t="s">
        <v>1588</v>
      </c>
      <c r="F337" s="149" t="s">
        <v>1589</v>
      </c>
      <c r="G337" s="150" t="s">
        <v>157</v>
      </c>
      <c r="H337" s="151">
        <v>11.321</v>
      </c>
      <c r="I337" s="152"/>
      <c r="J337" s="153">
        <f>ROUND(I337*H337,2)</f>
        <v>0</v>
      </c>
      <c r="K337" s="154"/>
      <c r="L337" s="34"/>
      <c r="M337" s="155" t="s">
        <v>1</v>
      </c>
      <c r="N337" s="156" t="s">
        <v>41</v>
      </c>
      <c r="O337" s="59"/>
      <c r="P337" s="157">
        <f>O337*H337</f>
        <v>0</v>
      </c>
      <c r="Q337" s="157">
        <v>0</v>
      </c>
      <c r="R337" s="157">
        <f>Q337*H337</f>
        <v>0</v>
      </c>
      <c r="S337" s="157">
        <v>0</v>
      </c>
      <c r="T337" s="158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59" t="s">
        <v>150</v>
      </c>
      <c r="AT337" s="159" t="s">
        <v>146</v>
      </c>
      <c r="AU337" s="159" t="s">
        <v>151</v>
      </c>
      <c r="AY337" s="18" t="s">
        <v>143</v>
      </c>
      <c r="BE337" s="160">
        <f>IF(N337="základná",J337,0)</f>
        <v>0</v>
      </c>
      <c r="BF337" s="160">
        <f>IF(N337="znížená",J337,0)</f>
        <v>0</v>
      </c>
      <c r="BG337" s="160">
        <f>IF(N337="zákl. prenesená",J337,0)</f>
        <v>0</v>
      </c>
      <c r="BH337" s="160">
        <f>IF(N337="zníž. prenesená",J337,0)</f>
        <v>0</v>
      </c>
      <c r="BI337" s="160">
        <f>IF(N337="nulová",J337,0)</f>
        <v>0</v>
      </c>
      <c r="BJ337" s="18" t="s">
        <v>151</v>
      </c>
      <c r="BK337" s="160">
        <f>ROUND(I337*H337,2)</f>
        <v>0</v>
      </c>
      <c r="BL337" s="18" t="s">
        <v>150</v>
      </c>
      <c r="BM337" s="159" t="s">
        <v>287</v>
      </c>
    </row>
    <row r="338" spans="1:65" s="13" customFormat="1" x14ac:dyDescent="0.2">
      <c r="B338" s="161"/>
      <c r="D338" s="162" t="s">
        <v>152</v>
      </c>
      <c r="E338" s="163" t="s">
        <v>1</v>
      </c>
      <c r="F338" s="164" t="s">
        <v>2027</v>
      </c>
      <c r="H338" s="165">
        <v>2.4260000000000002</v>
      </c>
      <c r="I338" s="166"/>
      <c r="L338" s="161"/>
      <c r="M338" s="167"/>
      <c r="N338" s="168"/>
      <c r="O338" s="168"/>
      <c r="P338" s="168"/>
      <c r="Q338" s="168"/>
      <c r="R338" s="168"/>
      <c r="S338" s="168"/>
      <c r="T338" s="169"/>
      <c r="AT338" s="163" t="s">
        <v>152</v>
      </c>
      <c r="AU338" s="163" t="s">
        <v>151</v>
      </c>
      <c r="AV338" s="13" t="s">
        <v>151</v>
      </c>
      <c r="AW338" s="13" t="s">
        <v>31</v>
      </c>
      <c r="AX338" s="13" t="s">
        <v>75</v>
      </c>
      <c r="AY338" s="163" t="s">
        <v>143</v>
      </c>
    </row>
    <row r="339" spans="1:65" s="13" customFormat="1" x14ac:dyDescent="0.2">
      <c r="B339" s="161"/>
      <c r="D339" s="162" t="s">
        <v>152</v>
      </c>
      <c r="E339" s="163" t="s">
        <v>1</v>
      </c>
      <c r="F339" s="164" t="s">
        <v>2028</v>
      </c>
      <c r="H339" s="165">
        <v>1.617</v>
      </c>
      <c r="I339" s="166"/>
      <c r="L339" s="161"/>
      <c r="M339" s="167"/>
      <c r="N339" s="168"/>
      <c r="O339" s="168"/>
      <c r="P339" s="168"/>
      <c r="Q339" s="168"/>
      <c r="R339" s="168"/>
      <c r="S339" s="168"/>
      <c r="T339" s="169"/>
      <c r="AT339" s="163" t="s">
        <v>152</v>
      </c>
      <c r="AU339" s="163" t="s">
        <v>151</v>
      </c>
      <c r="AV339" s="13" t="s">
        <v>151</v>
      </c>
      <c r="AW339" s="13" t="s">
        <v>31</v>
      </c>
      <c r="AX339" s="13" t="s">
        <v>75</v>
      </c>
      <c r="AY339" s="163" t="s">
        <v>143</v>
      </c>
    </row>
    <row r="340" spans="1:65" s="13" customFormat="1" x14ac:dyDescent="0.2">
      <c r="B340" s="161"/>
      <c r="D340" s="162" t="s">
        <v>152</v>
      </c>
      <c r="E340" s="163" t="s">
        <v>1</v>
      </c>
      <c r="F340" s="164" t="s">
        <v>2029</v>
      </c>
      <c r="H340" s="165">
        <v>2.4260000000000002</v>
      </c>
      <c r="I340" s="166"/>
      <c r="L340" s="161"/>
      <c r="M340" s="167"/>
      <c r="N340" s="168"/>
      <c r="O340" s="168"/>
      <c r="P340" s="168"/>
      <c r="Q340" s="168"/>
      <c r="R340" s="168"/>
      <c r="S340" s="168"/>
      <c r="T340" s="169"/>
      <c r="AT340" s="163" t="s">
        <v>152</v>
      </c>
      <c r="AU340" s="163" t="s">
        <v>151</v>
      </c>
      <c r="AV340" s="13" t="s">
        <v>151</v>
      </c>
      <c r="AW340" s="13" t="s">
        <v>31</v>
      </c>
      <c r="AX340" s="13" t="s">
        <v>75</v>
      </c>
      <c r="AY340" s="163" t="s">
        <v>143</v>
      </c>
    </row>
    <row r="341" spans="1:65" s="13" customFormat="1" x14ac:dyDescent="0.2">
      <c r="B341" s="161"/>
      <c r="D341" s="162" t="s">
        <v>152</v>
      </c>
      <c r="E341" s="163" t="s">
        <v>1</v>
      </c>
      <c r="F341" s="164" t="s">
        <v>2030</v>
      </c>
      <c r="H341" s="165">
        <v>2.4260000000000002</v>
      </c>
      <c r="I341" s="166"/>
      <c r="L341" s="161"/>
      <c r="M341" s="167"/>
      <c r="N341" s="168"/>
      <c r="O341" s="168"/>
      <c r="P341" s="168"/>
      <c r="Q341" s="168"/>
      <c r="R341" s="168"/>
      <c r="S341" s="168"/>
      <c r="T341" s="169"/>
      <c r="AT341" s="163" t="s">
        <v>152</v>
      </c>
      <c r="AU341" s="163" t="s">
        <v>151</v>
      </c>
      <c r="AV341" s="13" t="s">
        <v>151</v>
      </c>
      <c r="AW341" s="13" t="s">
        <v>31</v>
      </c>
      <c r="AX341" s="13" t="s">
        <v>75</v>
      </c>
      <c r="AY341" s="163" t="s">
        <v>143</v>
      </c>
    </row>
    <row r="342" spans="1:65" s="13" customFormat="1" x14ac:dyDescent="0.2">
      <c r="B342" s="161"/>
      <c r="D342" s="162" t="s">
        <v>152</v>
      </c>
      <c r="E342" s="163" t="s">
        <v>1</v>
      </c>
      <c r="F342" s="164" t="s">
        <v>2031</v>
      </c>
      <c r="H342" s="165">
        <v>2.4260000000000002</v>
      </c>
      <c r="I342" s="166"/>
      <c r="L342" s="161"/>
      <c r="M342" s="167"/>
      <c r="N342" s="168"/>
      <c r="O342" s="168"/>
      <c r="P342" s="168"/>
      <c r="Q342" s="168"/>
      <c r="R342" s="168"/>
      <c r="S342" s="168"/>
      <c r="T342" s="169"/>
      <c r="AT342" s="163" t="s">
        <v>152</v>
      </c>
      <c r="AU342" s="163" t="s">
        <v>151</v>
      </c>
      <c r="AV342" s="13" t="s">
        <v>151</v>
      </c>
      <c r="AW342" s="13" t="s">
        <v>31</v>
      </c>
      <c r="AX342" s="13" t="s">
        <v>75</v>
      </c>
      <c r="AY342" s="163" t="s">
        <v>143</v>
      </c>
    </row>
    <row r="343" spans="1:65" s="14" customFormat="1" x14ac:dyDescent="0.2">
      <c r="B343" s="170"/>
      <c r="D343" s="162" t="s">
        <v>152</v>
      </c>
      <c r="E343" s="171" t="s">
        <v>1</v>
      </c>
      <c r="F343" s="172" t="s">
        <v>154</v>
      </c>
      <c r="H343" s="173">
        <v>11.321</v>
      </c>
      <c r="I343" s="174"/>
      <c r="L343" s="170"/>
      <c r="M343" s="175"/>
      <c r="N343" s="176"/>
      <c r="O343" s="176"/>
      <c r="P343" s="176"/>
      <c r="Q343" s="176"/>
      <c r="R343" s="176"/>
      <c r="S343" s="176"/>
      <c r="T343" s="177"/>
      <c r="AT343" s="171" t="s">
        <v>152</v>
      </c>
      <c r="AU343" s="171" t="s">
        <v>151</v>
      </c>
      <c r="AV343" s="14" t="s">
        <v>150</v>
      </c>
      <c r="AW343" s="14" t="s">
        <v>31</v>
      </c>
      <c r="AX343" s="14" t="s">
        <v>83</v>
      </c>
      <c r="AY343" s="171" t="s">
        <v>143</v>
      </c>
    </row>
    <row r="344" spans="1:65" s="2" customFormat="1" ht="24.2" customHeight="1" x14ac:dyDescent="0.2">
      <c r="A344" s="33"/>
      <c r="B344" s="146"/>
      <c r="C344" s="147" t="s">
        <v>289</v>
      </c>
      <c r="D344" s="147" t="s">
        <v>146</v>
      </c>
      <c r="E344" s="148" t="s">
        <v>277</v>
      </c>
      <c r="F344" s="149" t="s">
        <v>278</v>
      </c>
      <c r="G344" s="150" t="s">
        <v>157</v>
      </c>
      <c r="H344" s="151">
        <v>40.188000000000002</v>
      </c>
      <c r="I344" s="152"/>
      <c r="J344" s="153">
        <f>ROUND(I344*H344,2)</f>
        <v>0</v>
      </c>
      <c r="K344" s="154"/>
      <c r="L344" s="34"/>
      <c r="M344" s="155" t="s">
        <v>1</v>
      </c>
      <c r="N344" s="156" t="s">
        <v>41</v>
      </c>
      <c r="O344" s="59"/>
      <c r="P344" s="157">
        <f>O344*H344</f>
        <v>0</v>
      </c>
      <c r="Q344" s="157">
        <v>0</v>
      </c>
      <c r="R344" s="157">
        <f>Q344*H344</f>
        <v>0</v>
      </c>
      <c r="S344" s="157">
        <v>0</v>
      </c>
      <c r="T344" s="158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59" t="s">
        <v>150</v>
      </c>
      <c r="AT344" s="159" t="s">
        <v>146</v>
      </c>
      <c r="AU344" s="159" t="s">
        <v>151</v>
      </c>
      <c r="AY344" s="18" t="s">
        <v>143</v>
      </c>
      <c r="BE344" s="160">
        <f>IF(N344="základná",J344,0)</f>
        <v>0</v>
      </c>
      <c r="BF344" s="160">
        <f>IF(N344="znížená",J344,0)</f>
        <v>0</v>
      </c>
      <c r="BG344" s="160">
        <f>IF(N344="zákl. prenesená",J344,0)</f>
        <v>0</v>
      </c>
      <c r="BH344" s="160">
        <f>IF(N344="zníž. prenesená",J344,0)</f>
        <v>0</v>
      </c>
      <c r="BI344" s="160">
        <f>IF(N344="nulová",J344,0)</f>
        <v>0</v>
      </c>
      <c r="BJ344" s="18" t="s">
        <v>151</v>
      </c>
      <c r="BK344" s="160">
        <f>ROUND(I344*H344,2)</f>
        <v>0</v>
      </c>
      <c r="BL344" s="18" t="s">
        <v>150</v>
      </c>
      <c r="BM344" s="159" t="s">
        <v>292</v>
      </c>
    </row>
    <row r="345" spans="1:65" s="13" customFormat="1" x14ac:dyDescent="0.2">
      <c r="B345" s="161"/>
      <c r="D345" s="162" t="s">
        <v>152</v>
      </c>
      <c r="E345" s="163" t="s">
        <v>1</v>
      </c>
      <c r="F345" s="164" t="s">
        <v>2032</v>
      </c>
      <c r="H345" s="165">
        <v>4.7279999999999998</v>
      </c>
      <c r="I345" s="166"/>
      <c r="L345" s="161"/>
      <c r="M345" s="167"/>
      <c r="N345" s="168"/>
      <c r="O345" s="168"/>
      <c r="P345" s="168"/>
      <c r="Q345" s="168"/>
      <c r="R345" s="168"/>
      <c r="S345" s="168"/>
      <c r="T345" s="169"/>
      <c r="AT345" s="163" t="s">
        <v>152</v>
      </c>
      <c r="AU345" s="163" t="s">
        <v>151</v>
      </c>
      <c r="AV345" s="13" t="s">
        <v>151</v>
      </c>
      <c r="AW345" s="13" t="s">
        <v>31</v>
      </c>
      <c r="AX345" s="13" t="s">
        <v>75</v>
      </c>
      <c r="AY345" s="163" t="s">
        <v>143</v>
      </c>
    </row>
    <row r="346" spans="1:65" s="13" customFormat="1" x14ac:dyDescent="0.2">
      <c r="B346" s="161"/>
      <c r="D346" s="162" t="s">
        <v>152</v>
      </c>
      <c r="E346" s="163" t="s">
        <v>1</v>
      </c>
      <c r="F346" s="164" t="s">
        <v>2033</v>
      </c>
      <c r="H346" s="165">
        <v>3.5459999999999998</v>
      </c>
      <c r="I346" s="166"/>
      <c r="L346" s="161"/>
      <c r="M346" s="167"/>
      <c r="N346" s="168"/>
      <c r="O346" s="168"/>
      <c r="P346" s="168"/>
      <c r="Q346" s="168"/>
      <c r="R346" s="168"/>
      <c r="S346" s="168"/>
      <c r="T346" s="169"/>
      <c r="AT346" s="163" t="s">
        <v>152</v>
      </c>
      <c r="AU346" s="163" t="s">
        <v>151</v>
      </c>
      <c r="AV346" s="13" t="s">
        <v>151</v>
      </c>
      <c r="AW346" s="13" t="s">
        <v>31</v>
      </c>
      <c r="AX346" s="13" t="s">
        <v>75</v>
      </c>
      <c r="AY346" s="163" t="s">
        <v>143</v>
      </c>
    </row>
    <row r="347" spans="1:65" s="13" customFormat="1" x14ac:dyDescent="0.2">
      <c r="B347" s="161"/>
      <c r="D347" s="162" t="s">
        <v>152</v>
      </c>
      <c r="E347" s="163" t="s">
        <v>1</v>
      </c>
      <c r="F347" s="164" t="s">
        <v>2034</v>
      </c>
      <c r="H347" s="165">
        <v>5.91</v>
      </c>
      <c r="I347" s="166"/>
      <c r="L347" s="161"/>
      <c r="M347" s="167"/>
      <c r="N347" s="168"/>
      <c r="O347" s="168"/>
      <c r="P347" s="168"/>
      <c r="Q347" s="168"/>
      <c r="R347" s="168"/>
      <c r="S347" s="168"/>
      <c r="T347" s="169"/>
      <c r="AT347" s="163" t="s">
        <v>152</v>
      </c>
      <c r="AU347" s="163" t="s">
        <v>151</v>
      </c>
      <c r="AV347" s="13" t="s">
        <v>151</v>
      </c>
      <c r="AW347" s="13" t="s">
        <v>31</v>
      </c>
      <c r="AX347" s="13" t="s">
        <v>75</v>
      </c>
      <c r="AY347" s="163" t="s">
        <v>143</v>
      </c>
    </row>
    <row r="348" spans="1:65" s="13" customFormat="1" x14ac:dyDescent="0.2">
      <c r="B348" s="161"/>
      <c r="D348" s="162" t="s">
        <v>152</v>
      </c>
      <c r="E348" s="163" t="s">
        <v>1</v>
      </c>
      <c r="F348" s="164" t="s">
        <v>2035</v>
      </c>
      <c r="H348" s="165">
        <v>9.4559999999999995</v>
      </c>
      <c r="I348" s="166"/>
      <c r="L348" s="161"/>
      <c r="M348" s="167"/>
      <c r="N348" s="168"/>
      <c r="O348" s="168"/>
      <c r="P348" s="168"/>
      <c r="Q348" s="168"/>
      <c r="R348" s="168"/>
      <c r="S348" s="168"/>
      <c r="T348" s="169"/>
      <c r="AT348" s="163" t="s">
        <v>152</v>
      </c>
      <c r="AU348" s="163" t="s">
        <v>151</v>
      </c>
      <c r="AV348" s="13" t="s">
        <v>151</v>
      </c>
      <c r="AW348" s="13" t="s">
        <v>31</v>
      </c>
      <c r="AX348" s="13" t="s">
        <v>75</v>
      </c>
      <c r="AY348" s="163" t="s">
        <v>143</v>
      </c>
    </row>
    <row r="349" spans="1:65" s="13" customFormat="1" x14ac:dyDescent="0.2">
      <c r="B349" s="161"/>
      <c r="D349" s="162" t="s">
        <v>152</v>
      </c>
      <c r="E349" s="163" t="s">
        <v>1</v>
      </c>
      <c r="F349" s="164" t="s">
        <v>2036</v>
      </c>
      <c r="H349" s="165">
        <v>8.2739999999999991</v>
      </c>
      <c r="I349" s="166"/>
      <c r="L349" s="161"/>
      <c r="M349" s="167"/>
      <c r="N349" s="168"/>
      <c r="O349" s="168"/>
      <c r="P349" s="168"/>
      <c r="Q349" s="168"/>
      <c r="R349" s="168"/>
      <c r="S349" s="168"/>
      <c r="T349" s="169"/>
      <c r="AT349" s="163" t="s">
        <v>152</v>
      </c>
      <c r="AU349" s="163" t="s">
        <v>151</v>
      </c>
      <c r="AV349" s="13" t="s">
        <v>151</v>
      </c>
      <c r="AW349" s="13" t="s">
        <v>31</v>
      </c>
      <c r="AX349" s="13" t="s">
        <v>75</v>
      </c>
      <c r="AY349" s="163" t="s">
        <v>143</v>
      </c>
    </row>
    <row r="350" spans="1:65" s="13" customFormat="1" x14ac:dyDescent="0.2">
      <c r="B350" s="161"/>
      <c r="D350" s="162" t="s">
        <v>152</v>
      </c>
      <c r="E350" s="163" t="s">
        <v>1</v>
      </c>
      <c r="F350" s="164" t="s">
        <v>2037</v>
      </c>
      <c r="H350" s="165">
        <v>8.2739999999999991</v>
      </c>
      <c r="I350" s="166"/>
      <c r="L350" s="161"/>
      <c r="M350" s="167"/>
      <c r="N350" s="168"/>
      <c r="O350" s="168"/>
      <c r="P350" s="168"/>
      <c r="Q350" s="168"/>
      <c r="R350" s="168"/>
      <c r="S350" s="168"/>
      <c r="T350" s="169"/>
      <c r="AT350" s="163" t="s">
        <v>152</v>
      </c>
      <c r="AU350" s="163" t="s">
        <v>151</v>
      </c>
      <c r="AV350" s="13" t="s">
        <v>151</v>
      </c>
      <c r="AW350" s="13" t="s">
        <v>31</v>
      </c>
      <c r="AX350" s="13" t="s">
        <v>75</v>
      </c>
      <c r="AY350" s="163" t="s">
        <v>143</v>
      </c>
    </row>
    <row r="351" spans="1:65" s="14" customFormat="1" x14ac:dyDescent="0.2">
      <c r="B351" s="170"/>
      <c r="D351" s="162" t="s">
        <v>152</v>
      </c>
      <c r="E351" s="171" t="s">
        <v>1</v>
      </c>
      <c r="F351" s="172" t="s">
        <v>154</v>
      </c>
      <c r="H351" s="173">
        <v>40.188000000000002</v>
      </c>
      <c r="I351" s="174"/>
      <c r="L351" s="170"/>
      <c r="M351" s="175"/>
      <c r="N351" s="176"/>
      <c r="O351" s="176"/>
      <c r="P351" s="176"/>
      <c r="Q351" s="176"/>
      <c r="R351" s="176"/>
      <c r="S351" s="176"/>
      <c r="T351" s="177"/>
      <c r="AT351" s="171" t="s">
        <v>152</v>
      </c>
      <c r="AU351" s="171" t="s">
        <v>151</v>
      </c>
      <c r="AV351" s="14" t="s">
        <v>150</v>
      </c>
      <c r="AW351" s="14" t="s">
        <v>31</v>
      </c>
      <c r="AX351" s="14" t="s">
        <v>83</v>
      </c>
      <c r="AY351" s="171" t="s">
        <v>143</v>
      </c>
    </row>
    <row r="352" spans="1:65" s="2" customFormat="1" ht="14.45" customHeight="1" x14ac:dyDescent="0.2">
      <c r="A352" s="33"/>
      <c r="B352" s="146"/>
      <c r="C352" s="147" t="s">
        <v>214</v>
      </c>
      <c r="D352" s="147" t="s">
        <v>146</v>
      </c>
      <c r="E352" s="148" t="s">
        <v>282</v>
      </c>
      <c r="F352" s="149" t="s">
        <v>283</v>
      </c>
      <c r="G352" s="150" t="s">
        <v>157</v>
      </c>
      <c r="H352" s="151">
        <v>41.8</v>
      </c>
      <c r="I352" s="152"/>
      <c r="J352" s="153">
        <f>ROUND(I352*H352,2)</f>
        <v>0</v>
      </c>
      <c r="K352" s="154"/>
      <c r="L352" s="34"/>
      <c r="M352" s="155" t="s">
        <v>1</v>
      </c>
      <c r="N352" s="156" t="s">
        <v>41</v>
      </c>
      <c r="O352" s="59"/>
      <c r="P352" s="157">
        <f>O352*H352</f>
        <v>0</v>
      </c>
      <c r="Q352" s="157">
        <v>0</v>
      </c>
      <c r="R352" s="157">
        <f>Q352*H352</f>
        <v>0</v>
      </c>
      <c r="S352" s="157">
        <v>0</v>
      </c>
      <c r="T352" s="158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59" t="s">
        <v>150</v>
      </c>
      <c r="AT352" s="159" t="s">
        <v>146</v>
      </c>
      <c r="AU352" s="159" t="s">
        <v>151</v>
      </c>
      <c r="AY352" s="18" t="s">
        <v>143</v>
      </c>
      <c r="BE352" s="160">
        <f>IF(N352="základná",J352,0)</f>
        <v>0</v>
      </c>
      <c r="BF352" s="160">
        <f>IF(N352="znížená",J352,0)</f>
        <v>0</v>
      </c>
      <c r="BG352" s="160">
        <f>IF(N352="zákl. prenesená",J352,0)</f>
        <v>0</v>
      </c>
      <c r="BH352" s="160">
        <f>IF(N352="zníž. prenesená",J352,0)</f>
        <v>0</v>
      </c>
      <c r="BI352" s="160">
        <f>IF(N352="nulová",J352,0)</f>
        <v>0</v>
      </c>
      <c r="BJ352" s="18" t="s">
        <v>151</v>
      </c>
      <c r="BK352" s="160">
        <f>ROUND(I352*H352,2)</f>
        <v>0</v>
      </c>
      <c r="BL352" s="18" t="s">
        <v>150</v>
      </c>
      <c r="BM352" s="159" t="s">
        <v>296</v>
      </c>
    </row>
    <row r="353" spans="1:65" s="13" customFormat="1" x14ac:dyDescent="0.2">
      <c r="B353" s="161"/>
      <c r="D353" s="162" t="s">
        <v>152</v>
      </c>
      <c r="E353" s="163" t="s">
        <v>1</v>
      </c>
      <c r="F353" s="164" t="s">
        <v>2017</v>
      </c>
      <c r="H353" s="165">
        <v>1.2</v>
      </c>
      <c r="I353" s="166"/>
      <c r="L353" s="161"/>
      <c r="M353" s="167"/>
      <c r="N353" s="168"/>
      <c r="O353" s="168"/>
      <c r="P353" s="168"/>
      <c r="Q353" s="168"/>
      <c r="R353" s="168"/>
      <c r="S353" s="168"/>
      <c r="T353" s="169"/>
      <c r="AT353" s="163" t="s">
        <v>152</v>
      </c>
      <c r="AU353" s="163" t="s">
        <v>151</v>
      </c>
      <c r="AV353" s="13" t="s">
        <v>151</v>
      </c>
      <c r="AW353" s="13" t="s">
        <v>31</v>
      </c>
      <c r="AX353" s="13" t="s">
        <v>75</v>
      </c>
      <c r="AY353" s="163" t="s">
        <v>143</v>
      </c>
    </row>
    <row r="354" spans="1:65" s="13" customFormat="1" x14ac:dyDescent="0.2">
      <c r="B354" s="161"/>
      <c r="D354" s="162" t="s">
        <v>152</v>
      </c>
      <c r="E354" s="163" t="s">
        <v>1</v>
      </c>
      <c r="F354" s="164" t="s">
        <v>2018</v>
      </c>
      <c r="H354" s="165">
        <v>1.2</v>
      </c>
      <c r="I354" s="166"/>
      <c r="L354" s="161"/>
      <c r="M354" s="167"/>
      <c r="N354" s="168"/>
      <c r="O354" s="168"/>
      <c r="P354" s="168"/>
      <c r="Q354" s="168"/>
      <c r="R354" s="168"/>
      <c r="S354" s="168"/>
      <c r="T354" s="169"/>
      <c r="AT354" s="163" t="s">
        <v>152</v>
      </c>
      <c r="AU354" s="163" t="s">
        <v>151</v>
      </c>
      <c r="AV354" s="13" t="s">
        <v>151</v>
      </c>
      <c r="AW354" s="13" t="s">
        <v>31</v>
      </c>
      <c r="AX354" s="13" t="s">
        <v>75</v>
      </c>
      <c r="AY354" s="163" t="s">
        <v>143</v>
      </c>
    </row>
    <row r="355" spans="1:65" s="13" customFormat="1" x14ac:dyDescent="0.2">
      <c r="B355" s="161"/>
      <c r="D355" s="162" t="s">
        <v>152</v>
      </c>
      <c r="E355" s="163" t="s">
        <v>1</v>
      </c>
      <c r="F355" s="164" t="s">
        <v>2019</v>
      </c>
      <c r="H355" s="165">
        <v>3.9</v>
      </c>
      <c r="I355" s="166"/>
      <c r="L355" s="161"/>
      <c r="M355" s="167"/>
      <c r="N355" s="168"/>
      <c r="O355" s="168"/>
      <c r="P355" s="168"/>
      <c r="Q355" s="168"/>
      <c r="R355" s="168"/>
      <c r="S355" s="168"/>
      <c r="T355" s="169"/>
      <c r="AT355" s="163" t="s">
        <v>152</v>
      </c>
      <c r="AU355" s="163" t="s">
        <v>151</v>
      </c>
      <c r="AV355" s="13" t="s">
        <v>151</v>
      </c>
      <c r="AW355" s="13" t="s">
        <v>31</v>
      </c>
      <c r="AX355" s="13" t="s">
        <v>75</v>
      </c>
      <c r="AY355" s="163" t="s">
        <v>143</v>
      </c>
    </row>
    <row r="356" spans="1:65" s="13" customFormat="1" x14ac:dyDescent="0.2">
      <c r="B356" s="161"/>
      <c r="D356" s="162" t="s">
        <v>152</v>
      </c>
      <c r="E356" s="163" t="s">
        <v>1</v>
      </c>
      <c r="F356" s="164" t="s">
        <v>2020</v>
      </c>
      <c r="H356" s="165">
        <v>3.9</v>
      </c>
      <c r="I356" s="166"/>
      <c r="L356" s="161"/>
      <c r="M356" s="167"/>
      <c r="N356" s="168"/>
      <c r="O356" s="168"/>
      <c r="P356" s="168"/>
      <c r="Q356" s="168"/>
      <c r="R356" s="168"/>
      <c r="S356" s="168"/>
      <c r="T356" s="169"/>
      <c r="AT356" s="163" t="s">
        <v>152</v>
      </c>
      <c r="AU356" s="163" t="s">
        <v>151</v>
      </c>
      <c r="AV356" s="13" t="s">
        <v>151</v>
      </c>
      <c r="AW356" s="13" t="s">
        <v>31</v>
      </c>
      <c r="AX356" s="13" t="s">
        <v>75</v>
      </c>
      <c r="AY356" s="163" t="s">
        <v>143</v>
      </c>
    </row>
    <row r="357" spans="1:65" s="13" customFormat="1" x14ac:dyDescent="0.2">
      <c r="B357" s="161"/>
      <c r="D357" s="162" t="s">
        <v>152</v>
      </c>
      <c r="E357" s="163" t="s">
        <v>1</v>
      </c>
      <c r="F357" s="164" t="s">
        <v>1190</v>
      </c>
      <c r="H357" s="165">
        <v>1.6</v>
      </c>
      <c r="I357" s="166"/>
      <c r="L357" s="161"/>
      <c r="M357" s="167"/>
      <c r="N357" s="168"/>
      <c r="O357" s="168"/>
      <c r="P357" s="168"/>
      <c r="Q357" s="168"/>
      <c r="R357" s="168"/>
      <c r="S357" s="168"/>
      <c r="T357" s="169"/>
      <c r="AT357" s="163" t="s">
        <v>152</v>
      </c>
      <c r="AU357" s="163" t="s">
        <v>151</v>
      </c>
      <c r="AV357" s="13" t="s">
        <v>151</v>
      </c>
      <c r="AW357" s="13" t="s">
        <v>31</v>
      </c>
      <c r="AX357" s="13" t="s">
        <v>75</v>
      </c>
      <c r="AY357" s="163" t="s">
        <v>143</v>
      </c>
    </row>
    <row r="358" spans="1:65" s="13" customFormat="1" x14ac:dyDescent="0.2">
      <c r="B358" s="161"/>
      <c r="D358" s="162" t="s">
        <v>152</v>
      </c>
      <c r="E358" s="163" t="s">
        <v>1</v>
      </c>
      <c r="F358" s="164" t="s">
        <v>1191</v>
      </c>
      <c r="H358" s="165">
        <v>1.6</v>
      </c>
      <c r="I358" s="166"/>
      <c r="L358" s="161"/>
      <c r="M358" s="167"/>
      <c r="N358" s="168"/>
      <c r="O358" s="168"/>
      <c r="P358" s="168"/>
      <c r="Q358" s="168"/>
      <c r="R358" s="168"/>
      <c r="S358" s="168"/>
      <c r="T358" s="169"/>
      <c r="AT358" s="163" t="s">
        <v>152</v>
      </c>
      <c r="AU358" s="163" t="s">
        <v>151</v>
      </c>
      <c r="AV358" s="13" t="s">
        <v>151</v>
      </c>
      <c r="AW358" s="13" t="s">
        <v>31</v>
      </c>
      <c r="AX358" s="13" t="s">
        <v>75</v>
      </c>
      <c r="AY358" s="163" t="s">
        <v>143</v>
      </c>
    </row>
    <row r="359" spans="1:65" s="13" customFormat="1" x14ac:dyDescent="0.2">
      <c r="B359" s="161"/>
      <c r="D359" s="162" t="s">
        <v>152</v>
      </c>
      <c r="E359" s="163" t="s">
        <v>1</v>
      </c>
      <c r="F359" s="164" t="s">
        <v>2021</v>
      </c>
      <c r="H359" s="165">
        <v>15.6</v>
      </c>
      <c r="I359" s="166"/>
      <c r="L359" s="161"/>
      <c r="M359" s="167"/>
      <c r="N359" s="168"/>
      <c r="O359" s="168"/>
      <c r="P359" s="168"/>
      <c r="Q359" s="168"/>
      <c r="R359" s="168"/>
      <c r="S359" s="168"/>
      <c r="T359" s="169"/>
      <c r="AT359" s="163" t="s">
        <v>152</v>
      </c>
      <c r="AU359" s="163" t="s">
        <v>151</v>
      </c>
      <c r="AV359" s="13" t="s">
        <v>151</v>
      </c>
      <c r="AW359" s="13" t="s">
        <v>31</v>
      </c>
      <c r="AX359" s="13" t="s">
        <v>75</v>
      </c>
      <c r="AY359" s="163" t="s">
        <v>143</v>
      </c>
    </row>
    <row r="360" spans="1:65" s="13" customFormat="1" x14ac:dyDescent="0.2">
      <c r="B360" s="161"/>
      <c r="D360" s="162" t="s">
        <v>152</v>
      </c>
      <c r="E360" s="163" t="s">
        <v>1</v>
      </c>
      <c r="F360" s="164" t="s">
        <v>2022</v>
      </c>
      <c r="H360" s="165">
        <v>2.6</v>
      </c>
      <c r="I360" s="166"/>
      <c r="L360" s="161"/>
      <c r="M360" s="167"/>
      <c r="N360" s="168"/>
      <c r="O360" s="168"/>
      <c r="P360" s="168"/>
      <c r="Q360" s="168"/>
      <c r="R360" s="168"/>
      <c r="S360" s="168"/>
      <c r="T360" s="169"/>
      <c r="AT360" s="163" t="s">
        <v>152</v>
      </c>
      <c r="AU360" s="163" t="s">
        <v>151</v>
      </c>
      <c r="AV360" s="13" t="s">
        <v>151</v>
      </c>
      <c r="AW360" s="13" t="s">
        <v>31</v>
      </c>
      <c r="AX360" s="13" t="s">
        <v>75</v>
      </c>
      <c r="AY360" s="163" t="s">
        <v>143</v>
      </c>
    </row>
    <row r="361" spans="1:65" s="13" customFormat="1" x14ac:dyDescent="0.2">
      <c r="B361" s="161"/>
      <c r="D361" s="162" t="s">
        <v>152</v>
      </c>
      <c r="E361" s="163" t="s">
        <v>1</v>
      </c>
      <c r="F361" s="164" t="s">
        <v>2023</v>
      </c>
      <c r="H361" s="165">
        <v>2.6</v>
      </c>
      <c r="I361" s="166"/>
      <c r="L361" s="161"/>
      <c r="M361" s="167"/>
      <c r="N361" s="168"/>
      <c r="O361" s="168"/>
      <c r="P361" s="168"/>
      <c r="Q361" s="168"/>
      <c r="R361" s="168"/>
      <c r="S361" s="168"/>
      <c r="T361" s="169"/>
      <c r="AT361" s="163" t="s">
        <v>152</v>
      </c>
      <c r="AU361" s="163" t="s">
        <v>151</v>
      </c>
      <c r="AV361" s="13" t="s">
        <v>151</v>
      </c>
      <c r="AW361" s="13" t="s">
        <v>31</v>
      </c>
      <c r="AX361" s="13" t="s">
        <v>75</v>
      </c>
      <c r="AY361" s="163" t="s">
        <v>143</v>
      </c>
    </row>
    <row r="362" spans="1:65" s="13" customFormat="1" x14ac:dyDescent="0.2">
      <c r="B362" s="161"/>
      <c r="D362" s="162" t="s">
        <v>152</v>
      </c>
      <c r="E362" s="163" t="s">
        <v>1</v>
      </c>
      <c r="F362" s="164" t="s">
        <v>2024</v>
      </c>
      <c r="H362" s="165">
        <v>1.2</v>
      </c>
      <c r="I362" s="166"/>
      <c r="L362" s="161"/>
      <c r="M362" s="167"/>
      <c r="N362" s="168"/>
      <c r="O362" s="168"/>
      <c r="P362" s="168"/>
      <c r="Q362" s="168"/>
      <c r="R362" s="168"/>
      <c r="S362" s="168"/>
      <c r="T362" s="169"/>
      <c r="AT362" s="163" t="s">
        <v>152</v>
      </c>
      <c r="AU362" s="163" t="s">
        <v>151</v>
      </c>
      <c r="AV362" s="13" t="s">
        <v>151</v>
      </c>
      <c r="AW362" s="13" t="s">
        <v>31</v>
      </c>
      <c r="AX362" s="13" t="s">
        <v>75</v>
      </c>
      <c r="AY362" s="163" t="s">
        <v>143</v>
      </c>
    </row>
    <row r="363" spans="1:65" s="13" customFormat="1" x14ac:dyDescent="0.2">
      <c r="B363" s="161"/>
      <c r="D363" s="162" t="s">
        <v>152</v>
      </c>
      <c r="E363" s="163" t="s">
        <v>1</v>
      </c>
      <c r="F363" s="164" t="s">
        <v>2025</v>
      </c>
      <c r="H363" s="165">
        <v>5.2</v>
      </c>
      <c r="I363" s="166"/>
      <c r="L363" s="161"/>
      <c r="M363" s="167"/>
      <c r="N363" s="168"/>
      <c r="O363" s="168"/>
      <c r="P363" s="168"/>
      <c r="Q363" s="168"/>
      <c r="R363" s="168"/>
      <c r="S363" s="168"/>
      <c r="T363" s="169"/>
      <c r="AT363" s="163" t="s">
        <v>152</v>
      </c>
      <c r="AU363" s="163" t="s">
        <v>151</v>
      </c>
      <c r="AV363" s="13" t="s">
        <v>151</v>
      </c>
      <c r="AW363" s="13" t="s">
        <v>31</v>
      </c>
      <c r="AX363" s="13" t="s">
        <v>75</v>
      </c>
      <c r="AY363" s="163" t="s">
        <v>143</v>
      </c>
    </row>
    <row r="364" spans="1:65" s="13" customFormat="1" x14ac:dyDescent="0.2">
      <c r="B364" s="161"/>
      <c r="D364" s="162" t="s">
        <v>152</v>
      </c>
      <c r="E364" s="163" t="s">
        <v>1</v>
      </c>
      <c r="F364" s="164" t="s">
        <v>2026</v>
      </c>
      <c r="H364" s="165">
        <v>1.2</v>
      </c>
      <c r="I364" s="166"/>
      <c r="L364" s="161"/>
      <c r="M364" s="167"/>
      <c r="N364" s="168"/>
      <c r="O364" s="168"/>
      <c r="P364" s="168"/>
      <c r="Q364" s="168"/>
      <c r="R364" s="168"/>
      <c r="S364" s="168"/>
      <c r="T364" s="169"/>
      <c r="AT364" s="163" t="s">
        <v>152</v>
      </c>
      <c r="AU364" s="163" t="s">
        <v>151</v>
      </c>
      <c r="AV364" s="13" t="s">
        <v>151</v>
      </c>
      <c r="AW364" s="13" t="s">
        <v>31</v>
      </c>
      <c r="AX364" s="13" t="s">
        <v>75</v>
      </c>
      <c r="AY364" s="163" t="s">
        <v>143</v>
      </c>
    </row>
    <row r="365" spans="1:65" s="14" customFormat="1" x14ac:dyDescent="0.2">
      <c r="B365" s="170"/>
      <c r="D365" s="162" t="s">
        <v>152</v>
      </c>
      <c r="E365" s="171" t="s">
        <v>1</v>
      </c>
      <c r="F365" s="172" t="s">
        <v>154</v>
      </c>
      <c r="H365" s="173">
        <v>41.800000000000011</v>
      </c>
      <c r="I365" s="174"/>
      <c r="L365" s="170"/>
      <c r="M365" s="175"/>
      <c r="N365" s="176"/>
      <c r="O365" s="176"/>
      <c r="P365" s="176"/>
      <c r="Q365" s="176"/>
      <c r="R365" s="176"/>
      <c r="S365" s="176"/>
      <c r="T365" s="177"/>
      <c r="AT365" s="171" t="s">
        <v>152</v>
      </c>
      <c r="AU365" s="171" t="s">
        <v>151</v>
      </c>
      <c r="AV365" s="14" t="s">
        <v>150</v>
      </c>
      <c r="AW365" s="14" t="s">
        <v>31</v>
      </c>
      <c r="AX365" s="14" t="s">
        <v>83</v>
      </c>
      <c r="AY365" s="171" t="s">
        <v>143</v>
      </c>
    </row>
    <row r="366" spans="1:65" s="2" customFormat="1" ht="24.2" customHeight="1" x14ac:dyDescent="0.2">
      <c r="A366" s="33"/>
      <c r="B366" s="146"/>
      <c r="C366" s="147" t="s">
        <v>298</v>
      </c>
      <c r="D366" s="147" t="s">
        <v>146</v>
      </c>
      <c r="E366" s="148" t="s">
        <v>294</v>
      </c>
      <c r="F366" s="149" t="s">
        <v>295</v>
      </c>
      <c r="G366" s="150" t="s">
        <v>178</v>
      </c>
      <c r="H366" s="151">
        <v>5</v>
      </c>
      <c r="I366" s="152"/>
      <c r="J366" s="153">
        <f>ROUND(I366*H366,2)</f>
        <v>0</v>
      </c>
      <c r="K366" s="154"/>
      <c r="L366" s="34"/>
      <c r="M366" s="155" t="s">
        <v>1</v>
      </c>
      <c r="N366" s="156" t="s">
        <v>41</v>
      </c>
      <c r="O366" s="59"/>
      <c r="P366" s="157">
        <f>O366*H366</f>
        <v>0</v>
      </c>
      <c r="Q366" s="157">
        <v>0</v>
      </c>
      <c r="R366" s="157">
        <f>Q366*H366</f>
        <v>0</v>
      </c>
      <c r="S366" s="157">
        <v>0</v>
      </c>
      <c r="T366" s="158">
        <f>S366*H366</f>
        <v>0</v>
      </c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R366" s="159" t="s">
        <v>150</v>
      </c>
      <c r="AT366" s="159" t="s">
        <v>146</v>
      </c>
      <c r="AU366" s="159" t="s">
        <v>151</v>
      </c>
      <c r="AY366" s="18" t="s">
        <v>143</v>
      </c>
      <c r="BE366" s="160">
        <f>IF(N366="základná",J366,0)</f>
        <v>0</v>
      </c>
      <c r="BF366" s="160">
        <f>IF(N366="znížená",J366,0)</f>
        <v>0</v>
      </c>
      <c r="BG366" s="160">
        <f>IF(N366="zákl. prenesená",J366,0)</f>
        <v>0</v>
      </c>
      <c r="BH366" s="160">
        <f>IF(N366="zníž. prenesená",J366,0)</f>
        <v>0</v>
      </c>
      <c r="BI366" s="160">
        <f>IF(N366="nulová",J366,0)</f>
        <v>0</v>
      </c>
      <c r="BJ366" s="18" t="s">
        <v>151</v>
      </c>
      <c r="BK366" s="160">
        <f>ROUND(I366*H366,2)</f>
        <v>0</v>
      </c>
      <c r="BL366" s="18" t="s">
        <v>150</v>
      </c>
      <c r="BM366" s="159" t="s">
        <v>301</v>
      </c>
    </row>
    <row r="367" spans="1:65" s="13" customFormat="1" x14ac:dyDescent="0.2">
      <c r="B367" s="161"/>
      <c r="D367" s="162" t="s">
        <v>152</v>
      </c>
      <c r="E367" s="163" t="s">
        <v>1</v>
      </c>
      <c r="F367" s="164" t="s">
        <v>1603</v>
      </c>
      <c r="H367" s="165">
        <v>5</v>
      </c>
      <c r="I367" s="166"/>
      <c r="L367" s="161"/>
      <c r="M367" s="167"/>
      <c r="N367" s="168"/>
      <c r="O367" s="168"/>
      <c r="P367" s="168"/>
      <c r="Q367" s="168"/>
      <c r="R367" s="168"/>
      <c r="S367" s="168"/>
      <c r="T367" s="169"/>
      <c r="AT367" s="163" t="s">
        <v>152</v>
      </c>
      <c r="AU367" s="163" t="s">
        <v>151</v>
      </c>
      <c r="AV367" s="13" t="s">
        <v>151</v>
      </c>
      <c r="AW367" s="13" t="s">
        <v>31</v>
      </c>
      <c r="AX367" s="13" t="s">
        <v>75</v>
      </c>
      <c r="AY367" s="163" t="s">
        <v>143</v>
      </c>
    </row>
    <row r="368" spans="1:65" s="14" customFormat="1" x14ac:dyDescent="0.2">
      <c r="B368" s="170"/>
      <c r="D368" s="162" t="s">
        <v>152</v>
      </c>
      <c r="E368" s="171" t="s">
        <v>1</v>
      </c>
      <c r="F368" s="172" t="s">
        <v>154</v>
      </c>
      <c r="H368" s="173">
        <v>5</v>
      </c>
      <c r="I368" s="174"/>
      <c r="L368" s="170"/>
      <c r="M368" s="175"/>
      <c r="N368" s="176"/>
      <c r="O368" s="176"/>
      <c r="P368" s="176"/>
      <c r="Q368" s="176"/>
      <c r="R368" s="176"/>
      <c r="S368" s="176"/>
      <c r="T368" s="177"/>
      <c r="AT368" s="171" t="s">
        <v>152</v>
      </c>
      <c r="AU368" s="171" t="s">
        <v>151</v>
      </c>
      <c r="AV368" s="14" t="s">
        <v>150</v>
      </c>
      <c r="AW368" s="14" t="s">
        <v>31</v>
      </c>
      <c r="AX368" s="14" t="s">
        <v>83</v>
      </c>
      <c r="AY368" s="171" t="s">
        <v>143</v>
      </c>
    </row>
    <row r="369" spans="1:65" s="2" customFormat="1" ht="24.2" customHeight="1" x14ac:dyDescent="0.2">
      <c r="A369" s="33"/>
      <c r="B369" s="146"/>
      <c r="C369" s="147" t="s">
        <v>219</v>
      </c>
      <c r="D369" s="147" t="s">
        <v>146</v>
      </c>
      <c r="E369" s="148" t="s">
        <v>2038</v>
      </c>
      <c r="F369" s="149" t="s">
        <v>2039</v>
      </c>
      <c r="G369" s="150" t="s">
        <v>178</v>
      </c>
      <c r="H369" s="151">
        <v>1</v>
      </c>
      <c r="I369" s="152"/>
      <c r="J369" s="153">
        <f>ROUND(I369*H369,2)</f>
        <v>0</v>
      </c>
      <c r="K369" s="154"/>
      <c r="L369" s="34"/>
      <c r="M369" s="155" t="s">
        <v>1</v>
      </c>
      <c r="N369" s="156" t="s">
        <v>41</v>
      </c>
      <c r="O369" s="59"/>
      <c r="P369" s="157">
        <f>O369*H369</f>
        <v>0</v>
      </c>
      <c r="Q369" s="157">
        <v>0</v>
      </c>
      <c r="R369" s="157">
        <f>Q369*H369</f>
        <v>0</v>
      </c>
      <c r="S369" s="157">
        <v>0</v>
      </c>
      <c r="T369" s="158">
        <f>S369*H369</f>
        <v>0</v>
      </c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R369" s="159" t="s">
        <v>150</v>
      </c>
      <c r="AT369" s="159" t="s">
        <v>146</v>
      </c>
      <c r="AU369" s="159" t="s">
        <v>151</v>
      </c>
      <c r="AY369" s="18" t="s">
        <v>143</v>
      </c>
      <c r="BE369" s="160">
        <f>IF(N369="základná",J369,0)</f>
        <v>0</v>
      </c>
      <c r="BF369" s="160">
        <f>IF(N369="znížená",J369,0)</f>
        <v>0</v>
      </c>
      <c r="BG369" s="160">
        <f>IF(N369="zákl. prenesená",J369,0)</f>
        <v>0</v>
      </c>
      <c r="BH369" s="160">
        <f>IF(N369="zníž. prenesená",J369,0)</f>
        <v>0</v>
      </c>
      <c r="BI369" s="160">
        <f>IF(N369="nulová",J369,0)</f>
        <v>0</v>
      </c>
      <c r="BJ369" s="18" t="s">
        <v>151</v>
      </c>
      <c r="BK369" s="160">
        <f>ROUND(I369*H369,2)</f>
        <v>0</v>
      </c>
      <c r="BL369" s="18" t="s">
        <v>150</v>
      </c>
      <c r="BM369" s="159" t="s">
        <v>305</v>
      </c>
    </row>
    <row r="370" spans="1:65" s="13" customFormat="1" x14ac:dyDescent="0.2">
      <c r="B370" s="161"/>
      <c r="D370" s="162" t="s">
        <v>152</v>
      </c>
      <c r="E370" s="163" t="s">
        <v>1</v>
      </c>
      <c r="F370" s="164" t="s">
        <v>2040</v>
      </c>
      <c r="H370" s="165">
        <v>1</v>
      </c>
      <c r="I370" s="166"/>
      <c r="L370" s="161"/>
      <c r="M370" s="167"/>
      <c r="N370" s="168"/>
      <c r="O370" s="168"/>
      <c r="P370" s="168"/>
      <c r="Q370" s="168"/>
      <c r="R370" s="168"/>
      <c r="S370" s="168"/>
      <c r="T370" s="169"/>
      <c r="AT370" s="163" t="s">
        <v>152</v>
      </c>
      <c r="AU370" s="163" t="s">
        <v>151</v>
      </c>
      <c r="AV370" s="13" t="s">
        <v>151</v>
      </c>
      <c r="AW370" s="13" t="s">
        <v>31</v>
      </c>
      <c r="AX370" s="13" t="s">
        <v>75</v>
      </c>
      <c r="AY370" s="163" t="s">
        <v>143</v>
      </c>
    </row>
    <row r="371" spans="1:65" s="14" customFormat="1" x14ac:dyDescent="0.2">
      <c r="B371" s="170"/>
      <c r="D371" s="162" t="s">
        <v>152</v>
      </c>
      <c r="E371" s="171" t="s">
        <v>1</v>
      </c>
      <c r="F371" s="172" t="s">
        <v>154</v>
      </c>
      <c r="H371" s="173">
        <v>1</v>
      </c>
      <c r="I371" s="174"/>
      <c r="L371" s="170"/>
      <c r="M371" s="175"/>
      <c r="N371" s="176"/>
      <c r="O371" s="176"/>
      <c r="P371" s="176"/>
      <c r="Q371" s="176"/>
      <c r="R371" s="176"/>
      <c r="S371" s="176"/>
      <c r="T371" s="177"/>
      <c r="AT371" s="171" t="s">
        <v>152</v>
      </c>
      <c r="AU371" s="171" t="s">
        <v>151</v>
      </c>
      <c r="AV371" s="14" t="s">
        <v>150</v>
      </c>
      <c r="AW371" s="14" t="s">
        <v>31</v>
      </c>
      <c r="AX371" s="14" t="s">
        <v>83</v>
      </c>
      <c r="AY371" s="171" t="s">
        <v>143</v>
      </c>
    </row>
    <row r="372" spans="1:65" s="2" customFormat="1" ht="24.2" customHeight="1" x14ac:dyDescent="0.2">
      <c r="A372" s="33"/>
      <c r="B372" s="146"/>
      <c r="C372" s="147" t="s">
        <v>307</v>
      </c>
      <c r="D372" s="147" t="s">
        <v>146</v>
      </c>
      <c r="E372" s="148" t="s">
        <v>1604</v>
      </c>
      <c r="F372" s="149" t="s">
        <v>1605</v>
      </c>
      <c r="G372" s="150" t="s">
        <v>178</v>
      </c>
      <c r="H372" s="151">
        <v>2</v>
      </c>
      <c r="I372" s="152"/>
      <c r="J372" s="153">
        <f>ROUND(I372*H372,2)</f>
        <v>0</v>
      </c>
      <c r="K372" s="154"/>
      <c r="L372" s="34"/>
      <c r="M372" s="155" t="s">
        <v>1</v>
      </c>
      <c r="N372" s="156" t="s">
        <v>41</v>
      </c>
      <c r="O372" s="59"/>
      <c r="P372" s="157">
        <f>O372*H372</f>
        <v>0</v>
      </c>
      <c r="Q372" s="157">
        <v>0</v>
      </c>
      <c r="R372" s="157">
        <f>Q372*H372</f>
        <v>0</v>
      </c>
      <c r="S372" s="157">
        <v>0</v>
      </c>
      <c r="T372" s="158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59" t="s">
        <v>150</v>
      </c>
      <c r="AT372" s="159" t="s">
        <v>146</v>
      </c>
      <c r="AU372" s="159" t="s">
        <v>151</v>
      </c>
      <c r="AY372" s="18" t="s">
        <v>143</v>
      </c>
      <c r="BE372" s="160">
        <f>IF(N372="základná",J372,0)</f>
        <v>0</v>
      </c>
      <c r="BF372" s="160">
        <f>IF(N372="znížená",J372,0)</f>
        <v>0</v>
      </c>
      <c r="BG372" s="160">
        <f>IF(N372="zákl. prenesená",J372,0)</f>
        <v>0</v>
      </c>
      <c r="BH372" s="160">
        <f>IF(N372="zníž. prenesená",J372,0)</f>
        <v>0</v>
      </c>
      <c r="BI372" s="160">
        <f>IF(N372="nulová",J372,0)</f>
        <v>0</v>
      </c>
      <c r="BJ372" s="18" t="s">
        <v>151</v>
      </c>
      <c r="BK372" s="160">
        <f>ROUND(I372*H372,2)</f>
        <v>0</v>
      </c>
      <c r="BL372" s="18" t="s">
        <v>150</v>
      </c>
      <c r="BM372" s="159" t="s">
        <v>310</v>
      </c>
    </row>
    <row r="373" spans="1:65" s="13" customFormat="1" x14ac:dyDescent="0.2">
      <c r="B373" s="161"/>
      <c r="D373" s="162" t="s">
        <v>152</v>
      </c>
      <c r="E373" s="163" t="s">
        <v>1</v>
      </c>
      <c r="F373" s="164" t="s">
        <v>1606</v>
      </c>
      <c r="H373" s="165">
        <v>2</v>
      </c>
      <c r="I373" s="166"/>
      <c r="L373" s="161"/>
      <c r="M373" s="167"/>
      <c r="N373" s="168"/>
      <c r="O373" s="168"/>
      <c r="P373" s="168"/>
      <c r="Q373" s="168"/>
      <c r="R373" s="168"/>
      <c r="S373" s="168"/>
      <c r="T373" s="169"/>
      <c r="AT373" s="163" t="s">
        <v>152</v>
      </c>
      <c r="AU373" s="163" t="s">
        <v>151</v>
      </c>
      <c r="AV373" s="13" t="s">
        <v>151</v>
      </c>
      <c r="AW373" s="13" t="s">
        <v>31</v>
      </c>
      <c r="AX373" s="13" t="s">
        <v>75</v>
      </c>
      <c r="AY373" s="163" t="s">
        <v>143</v>
      </c>
    </row>
    <row r="374" spans="1:65" s="14" customFormat="1" x14ac:dyDescent="0.2">
      <c r="B374" s="170"/>
      <c r="D374" s="162" t="s">
        <v>152</v>
      </c>
      <c r="E374" s="171" t="s">
        <v>1</v>
      </c>
      <c r="F374" s="172" t="s">
        <v>154</v>
      </c>
      <c r="H374" s="173">
        <v>2</v>
      </c>
      <c r="I374" s="174"/>
      <c r="L374" s="170"/>
      <c r="M374" s="175"/>
      <c r="N374" s="176"/>
      <c r="O374" s="176"/>
      <c r="P374" s="176"/>
      <c r="Q374" s="176"/>
      <c r="R374" s="176"/>
      <c r="S374" s="176"/>
      <c r="T374" s="177"/>
      <c r="AT374" s="171" t="s">
        <v>152</v>
      </c>
      <c r="AU374" s="171" t="s">
        <v>151</v>
      </c>
      <c r="AV374" s="14" t="s">
        <v>150</v>
      </c>
      <c r="AW374" s="14" t="s">
        <v>31</v>
      </c>
      <c r="AX374" s="14" t="s">
        <v>83</v>
      </c>
      <c r="AY374" s="171" t="s">
        <v>143</v>
      </c>
    </row>
    <row r="375" spans="1:65" s="2" customFormat="1" ht="24.2" customHeight="1" x14ac:dyDescent="0.2">
      <c r="A375" s="33"/>
      <c r="B375" s="146"/>
      <c r="C375" s="147" t="s">
        <v>223</v>
      </c>
      <c r="D375" s="147" t="s">
        <v>146</v>
      </c>
      <c r="E375" s="148" t="s">
        <v>299</v>
      </c>
      <c r="F375" s="149" t="s">
        <v>300</v>
      </c>
      <c r="G375" s="150" t="s">
        <v>178</v>
      </c>
      <c r="H375" s="151">
        <v>34</v>
      </c>
      <c r="I375" s="152"/>
      <c r="J375" s="153">
        <f>ROUND(I375*H375,2)</f>
        <v>0</v>
      </c>
      <c r="K375" s="154"/>
      <c r="L375" s="34"/>
      <c r="M375" s="155" t="s">
        <v>1</v>
      </c>
      <c r="N375" s="156" t="s">
        <v>41</v>
      </c>
      <c r="O375" s="59"/>
      <c r="P375" s="157">
        <f>O375*H375</f>
        <v>0</v>
      </c>
      <c r="Q375" s="157">
        <v>0</v>
      </c>
      <c r="R375" s="157">
        <f>Q375*H375</f>
        <v>0</v>
      </c>
      <c r="S375" s="157">
        <v>0</v>
      </c>
      <c r="T375" s="158">
        <f>S375*H375</f>
        <v>0</v>
      </c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R375" s="159" t="s">
        <v>150</v>
      </c>
      <c r="AT375" s="159" t="s">
        <v>146</v>
      </c>
      <c r="AU375" s="159" t="s">
        <v>151</v>
      </c>
      <c r="AY375" s="18" t="s">
        <v>143</v>
      </c>
      <c r="BE375" s="160">
        <f>IF(N375="základná",J375,0)</f>
        <v>0</v>
      </c>
      <c r="BF375" s="160">
        <f>IF(N375="znížená",J375,0)</f>
        <v>0</v>
      </c>
      <c r="BG375" s="160">
        <f>IF(N375="zákl. prenesená",J375,0)</f>
        <v>0</v>
      </c>
      <c r="BH375" s="160">
        <f>IF(N375="zníž. prenesená",J375,0)</f>
        <v>0</v>
      </c>
      <c r="BI375" s="160">
        <f>IF(N375="nulová",J375,0)</f>
        <v>0</v>
      </c>
      <c r="BJ375" s="18" t="s">
        <v>151</v>
      </c>
      <c r="BK375" s="160">
        <f>ROUND(I375*H375,2)</f>
        <v>0</v>
      </c>
      <c r="BL375" s="18" t="s">
        <v>150</v>
      </c>
      <c r="BM375" s="159" t="s">
        <v>315</v>
      </c>
    </row>
    <row r="376" spans="1:65" s="13" customFormat="1" x14ac:dyDescent="0.2">
      <c r="B376" s="161"/>
      <c r="D376" s="162" t="s">
        <v>152</v>
      </c>
      <c r="E376" s="163" t="s">
        <v>1</v>
      </c>
      <c r="F376" s="164" t="s">
        <v>2041</v>
      </c>
      <c r="H376" s="165">
        <v>34</v>
      </c>
      <c r="I376" s="166"/>
      <c r="L376" s="161"/>
      <c r="M376" s="167"/>
      <c r="N376" s="168"/>
      <c r="O376" s="168"/>
      <c r="P376" s="168"/>
      <c r="Q376" s="168"/>
      <c r="R376" s="168"/>
      <c r="S376" s="168"/>
      <c r="T376" s="169"/>
      <c r="AT376" s="163" t="s">
        <v>152</v>
      </c>
      <c r="AU376" s="163" t="s">
        <v>151</v>
      </c>
      <c r="AV376" s="13" t="s">
        <v>151</v>
      </c>
      <c r="AW376" s="13" t="s">
        <v>31</v>
      </c>
      <c r="AX376" s="13" t="s">
        <v>75</v>
      </c>
      <c r="AY376" s="163" t="s">
        <v>143</v>
      </c>
    </row>
    <row r="377" spans="1:65" s="14" customFormat="1" x14ac:dyDescent="0.2">
      <c r="B377" s="170"/>
      <c r="D377" s="162" t="s">
        <v>152</v>
      </c>
      <c r="E377" s="171" t="s">
        <v>1</v>
      </c>
      <c r="F377" s="172" t="s">
        <v>154</v>
      </c>
      <c r="H377" s="173">
        <v>34</v>
      </c>
      <c r="I377" s="174"/>
      <c r="L377" s="170"/>
      <c r="M377" s="175"/>
      <c r="N377" s="176"/>
      <c r="O377" s="176"/>
      <c r="P377" s="176"/>
      <c r="Q377" s="176"/>
      <c r="R377" s="176"/>
      <c r="S377" s="176"/>
      <c r="T377" s="177"/>
      <c r="AT377" s="171" t="s">
        <v>152</v>
      </c>
      <c r="AU377" s="171" t="s">
        <v>151</v>
      </c>
      <c r="AV377" s="14" t="s">
        <v>150</v>
      </c>
      <c r="AW377" s="14" t="s">
        <v>31</v>
      </c>
      <c r="AX377" s="14" t="s">
        <v>83</v>
      </c>
      <c r="AY377" s="171" t="s">
        <v>143</v>
      </c>
    </row>
    <row r="378" spans="1:65" s="2" customFormat="1" ht="24.2" customHeight="1" x14ac:dyDescent="0.2">
      <c r="A378" s="33"/>
      <c r="B378" s="146"/>
      <c r="C378" s="147" t="s">
        <v>317</v>
      </c>
      <c r="D378" s="147" t="s">
        <v>146</v>
      </c>
      <c r="E378" s="148" t="s">
        <v>303</v>
      </c>
      <c r="F378" s="149" t="s">
        <v>304</v>
      </c>
      <c r="G378" s="150" t="s">
        <v>178</v>
      </c>
      <c r="H378" s="151">
        <v>25</v>
      </c>
      <c r="I378" s="152"/>
      <c r="J378" s="153">
        <f>ROUND(I378*H378,2)</f>
        <v>0</v>
      </c>
      <c r="K378" s="154"/>
      <c r="L378" s="34"/>
      <c r="M378" s="155" t="s">
        <v>1</v>
      </c>
      <c r="N378" s="156" t="s">
        <v>41</v>
      </c>
      <c r="O378" s="59"/>
      <c r="P378" s="157">
        <f>O378*H378</f>
        <v>0</v>
      </c>
      <c r="Q378" s="157">
        <v>0</v>
      </c>
      <c r="R378" s="157">
        <f>Q378*H378</f>
        <v>0</v>
      </c>
      <c r="S378" s="157">
        <v>0</v>
      </c>
      <c r="T378" s="158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59" t="s">
        <v>150</v>
      </c>
      <c r="AT378" s="159" t="s">
        <v>146</v>
      </c>
      <c r="AU378" s="159" t="s">
        <v>151</v>
      </c>
      <c r="AY378" s="18" t="s">
        <v>143</v>
      </c>
      <c r="BE378" s="160">
        <f>IF(N378="základná",J378,0)</f>
        <v>0</v>
      </c>
      <c r="BF378" s="160">
        <f>IF(N378="znížená",J378,0)</f>
        <v>0</v>
      </c>
      <c r="BG378" s="160">
        <f>IF(N378="zákl. prenesená",J378,0)</f>
        <v>0</v>
      </c>
      <c r="BH378" s="160">
        <f>IF(N378="zníž. prenesená",J378,0)</f>
        <v>0</v>
      </c>
      <c r="BI378" s="160">
        <f>IF(N378="nulová",J378,0)</f>
        <v>0</v>
      </c>
      <c r="BJ378" s="18" t="s">
        <v>151</v>
      </c>
      <c r="BK378" s="160">
        <f>ROUND(I378*H378,2)</f>
        <v>0</v>
      </c>
      <c r="BL378" s="18" t="s">
        <v>150</v>
      </c>
      <c r="BM378" s="159" t="s">
        <v>320</v>
      </c>
    </row>
    <row r="379" spans="1:65" s="13" customFormat="1" x14ac:dyDescent="0.2">
      <c r="B379" s="161"/>
      <c r="D379" s="162" t="s">
        <v>152</v>
      </c>
      <c r="E379" s="163" t="s">
        <v>1</v>
      </c>
      <c r="F379" s="164" t="s">
        <v>2042</v>
      </c>
      <c r="H379" s="165">
        <v>25</v>
      </c>
      <c r="I379" s="166"/>
      <c r="L379" s="161"/>
      <c r="M379" s="167"/>
      <c r="N379" s="168"/>
      <c r="O379" s="168"/>
      <c r="P379" s="168"/>
      <c r="Q379" s="168"/>
      <c r="R379" s="168"/>
      <c r="S379" s="168"/>
      <c r="T379" s="169"/>
      <c r="AT379" s="163" t="s">
        <v>152</v>
      </c>
      <c r="AU379" s="163" t="s">
        <v>151</v>
      </c>
      <c r="AV379" s="13" t="s">
        <v>151</v>
      </c>
      <c r="AW379" s="13" t="s">
        <v>31</v>
      </c>
      <c r="AX379" s="13" t="s">
        <v>75</v>
      </c>
      <c r="AY379" s="163" t="s">
        <v>143</v>
      </c>
    </row>
    <row r="380" spans="1:65" s="14" customFormat="1" x14ac:dyDescent="0.2">
      <c r="B380" s="170"/>
      <c r="D380" s="162" t="s">
        <v>152</v>
      </c>
      <c r="E380" s="171" t="s">
        <v>1</v>
      </c>
      <c r="F380" s="172" t="s">
        <v>154</v>
      </c>
      <c r="H380" s="173">
        <v>25</v>
      </c>
      <c r="I380" s="174"/>
      <c r="L380" s="170"/>
      <c r="M380" s="175"/>
      <c r="N380" s="176"/>
      <c r="O380" s="176"/>
      <c r="P380" s="176"/>
      <c r="Q380" s="176"/>
      <c r="R380" s="176"/>
      <c r="S380" s="176"/>
      <c r="T380" s="177"/>
      <c r="AT380" s="171" t="s">
        <v>152</v>
      </c>
      <c r="AU380" s="171" t="s">
        <v>151</v>
      </c>
      <c r="AV380" s="14" t="s">
        <v>150</v>
      </c>
      <c r="AW380" s="14" t="s">
        <v>31</v>
      </c>
      <c r="AX380" s="14" t="s">
        <v>83</v>
      </c>
      <c r="AY380" s="171" t="s">
        <v>143</v>
      </c>
    </row>
    <row r="381" spans="1:65" s="2" customFormat="1" ht="24.2" customHeight="1" x14ac:dyDescent="0.2">
      <c r="A381" s="33"/>
      <c r="B381" s="146"/>
      <c r="C381" s="147" t="s">
        <v>226</v>
      </c>
      <c r="D381" s="147" t="s">
        <v>146</v>
      </c>
      <c r="E381" s="148" t="s">
        <v>308</v>
      </c>
      <c r="F381" s="149" t="s">
        <v>309</v>
      </c>
      <c r="G381" s="150" t="s">
        <v>178</v>
      </c>
      <c r="H381" s="151">
        <v>7</v>
      </c>
      <c r="I381" s="152"/>
      <c r="J381" s="153">
        <f>ROUND(I381*H381,2)</f>
        <v>0</v>
      </c>
      <c r="K381" s="154"/>
      <c r="L381" s="34"/>
      <c r="M381" s="155" t="s">
        <v>1</v>
      </c>
      <c r="N381" s="156" t="s">
        <v>41</v>
      </c>
      <c r="O381" s="59"/>
      <c r="P381" s="157">
        <f>O381*H381</f>
        <v>0</v>
      </c>
      <c r="Q381" s="157">
        <v>0</v>
      </c>
      <c r="R381" s="157">
        <f>Q381*H381</f>
        <v>0</v>
      </c>
      <c r="S381" s="157">
        <v>0</v>
      </c>
      <c r="T381" s="158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59" t="s">
        <v>150</v>
      </c>
      <c r="AT381" s="159" t="s">
        <v>146</v>
      </c>
      <c r="AU381" s="159" t="s">
        <v>151</v>
      </c>
      <c r="AY381" s="18" t="s">
        <v>143</v>
      </c>
      <c r="BE381" s="160">
        <f>IF(N381="základná",J381,0)</f>
        <v>0</v>
      </c>
      <c r="BF381" s="160">
        <f>IF(N381="znížená",J381,0)</f>
        <v>0</v>
      </c>
      <c r="BG381" s="160">
        <f>IF(N381="zákl. prenesená",J381,0)</f>
        <v>0</v>
      </c>
      <c r="BH381" s="160">
        <f>IF(N381="zníž. prenesená",J381,0)</f>
        <v>0</v>
      </c>
      <c r="BI381" s="160">
        <f>IF(N381="nulová",J381,0)</f>
        <v>0</v>
      </c>
      <c r="BJ381" s="18" t="s">
        <v>151</v>
      </c>
      <c r="BK381" s="160">
        <f>ROUND(I381*H381,2)</f>
        <v>0</v>
      </c>
      <c r="BL381" s="18" t="s">
        <v>150</v>
      </c>
      <c r="BM381" s="159" t="s">
        <v>324</v>
      </c>
    </row>
    <row r="382" spans="1:65" s="13" customFormat="1" x14ac:dyDescent="0.2">
      <c r="B382" s="161"/>
      <c r="D382" s="162" t="s">
        <v>152</v>
      </c>
      <c r="E382" s="163" t="s">
        <v>1</v>
      </c>
      <c r="F382" s="164" t="s">
        <v>2043</v>
      </c>
      <c r="H382" s="165">
        <v>7</v>
      </c>
      <c r="I382" s="166"/>
      <c r="L382" s="161"/>
      <c r="M382" s="167"/>
      <c r="N382" s="168"/>
      <c r="O382" s="168"/>
      <c r="P382" s="168"/>
      <c r="Q382" s="168"/>
      <c r="R382" s="168"/>
      <c r="S382" s="168"/>
      <c r="T382" s="169"/>
      <c r="AT382" s="163" t="s">
        <v>152</v>
      </c>
      <c r="AU382" s="163" t="s">
        <v>151</v>
      </c>
      <c r="AV382" s="13" t="s">
        <v>151</v>
      </c>
      <c r="AW382" s="13" t="s">
        <v>31</v>
      </c>
      <c r="AX382" s="13" t="s">
        <v>75</v>
      </c>
      <c r="AY382" s="163" t="s">
        <v>143</v>
      </c>
    </row>
    <row r="383" spans="1:65" s="14" customFormat="1" x14ac:dyDescent="0.2">
      <c r="B383" s="170"/>
      <c r="D383" s="162" t="s">
        <v>152</v>
      </c>
      <c r="E383" s="171" t="s">
        <v>1</v>
      </c>
      <c r="F383" s="172" t="s">
        <v>154</v>
      </c>
      <c r="H383" s="173">
        <v>7</v>
      </c>
      <c r="I383" s="174"/>
      <c r="L383" s="170"/>
      <c r="M383" s="175"/>
      <c r="N383" s="176"/>
      <c r="O383" s="176"/>
      <c r="P383" s="176"/>
      <c r="Q383" s="176"/>
      <c r="R383" s="176"/>
      <c r="S383" s="176"/>
      <c r="T383" s="177"/>
      <c r="AT383" s="171" t="s">
        <v>152</v>
      </c>
      <c r="AU383" s="171" t="s">
        <v>151</v>
      </c>
      <c r="AV383" s="14" t="s">
        <v>150</v>
      </c>
      <c r="AW383" s="14" t="s">
        <v>31</v>
      </c>
      <c r="AX383" s="14" t="s">
        <v>83</v>
      </c>
      <c r="AY383" s="171" t="s">
        <v>143</v>
      </c>
    </row>
    <row r="384" spans="1:65" s="2" customFormat="1" ht="24.2" customHeight="1" x14ac:dyDescent="0.2">
      <c r="A384" s="33"/>
      <c r="B384" s="146"/>
      <c r="C384" s="147" t="s">
        <v>326</v>
      </c>
      <c r="D384" s="147" t="s">
        <v>146</v>
      </c>
      <c r="E384" s="148" t="s">
        <v>312</v>
      </c>
      <c r="F384" s="149" t="s">
        <v>313</v>
      </c>
      <c r="G384" s="150" t="s">
        <v>314</v>
      </c>
      <c r="H384" s="151">
        <v>26.2</v>
      </c>
      <c r="I384" s="152"/>
      <c r="J384" s="153">
        <f>ROUND(I384*H384,2)</f>
        <v>0</v>
      </c>
      <c r="K384" s="154"/>
      <c r="L384" s="34"/>
      <c r="M384" s="155" t="s">
        <v>1</v>
      </c>
      <c r="N384" s="156" t="s">
        <v>41</v>
      </c>
      <c r="O384" s="59"/>
      <c r="P384" s="157">
        <f>O384*H384</f>
        <v>0</v>
      </c>
      <c r="Q384" s="157">
        <v>0</v>
      </c>
      <c r="R384" s="157">
        <f>Q384*H384</f>
        <v>0</v>
      </c>
      <c r="S384" s="157">
        <v>0</v>
      </c>
      <c r="T384" s="158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59" t="s">
        <v>150</v>
      </c>
      <c r="AT384" s="159" t="s">
        <v>146</v>
      </c>
      <c r="AU384" s="159" t="s">
        <v>151</v>
      </c>
      <c r="AY384" s="18" t="s">
        <v>143</v>
      </c>
      <c r="BE384" s="160">
        <f>IF(N384="základná",J384,0)</f>
        <v>0</v>
      </c>
      <c r="BF384" s="160">
        <f>IF(N384="znížená",J384,0)</f>
        <v>0</v>
      </c>
      <c r="BG384" s="160">
        <f>IF(N384="zákl. prenesená",J384,0)</f>
        <v>0</v>
      </c>
      <c r="BH384" s="160">
        <f>IF(N384="zníž. prenesená",J384,0)</f>
        <v>0</v>
      </c>
      <c r="BI384" s="160">
        <f>IF(N384="nulová",J384,0)</f>
        <v>0</v>
      </c>
      <c r="BJ384" s="18" t="s">
        <v>151</v>
      </c>
      <c r="BK384" s="160">
        <f>ROUND(I384*H384,2)</f>
        <v>0</v>
      </c>
      <c r="BL384" s="18" t="s">
        <v>150</v>
      </c>
      <c r="BM384" s="159" t="s">
        <v>329</v>
      </c>
    </row>
    <row r="385" spans="1:65" s="13" customFormat="1" x14ac:dyDescent="0.2">
      <c r="B385" s="161"/>
      <c r="D385" s="162" t="s">
        <v>152</v>
      </c>
      <c r="E385" s="163" t="s">
        <v>1</v>
      </c>
      <c r="F385" s="164" t="s">
        <v>2044</v>
      </c>
      <c r="H385" s="165">
        <v>26.2</v>
      </c>
      <c r="I385" s="166"/>
      <c r="L385" s="161"/>
      <c r="M385" s="167"/>
      <c r="N385" s="168"/>
      <c r="O385" s="168"/>
      <c r="P385" s="168"/>
      <c r="Q385" s="168"/>
      <c r="R385" s="168"/>
      <c r="S385" s="168"/>
      <c r="T385" s="169"/>
      <c r="AT385" s="163" t="s">
        <v>152</v>
      </c>
      <c r="AU385" s="163" t="s">
        <v>151</v>
      </c>
      <c r="AV385" s="13" t="s">
        <v>151</v>
      </c>
      <c r="AW385" s="13" t="s">
        <v>31</v>
      </c>
      <c r="AX385" s="13" t="s">
        <v>75</v>
      </c>
      <c r="AY385" s="163" t="s">
        <v>143</v>
      </c>
    </row>
    <row r="386" spans="1:65" s="14" customFormat="1" x14ac:dyDescent="0.2">
      <c r="B386" s="170"/>
      <c r="D386" s="162" t="s">
        <v>152</v>
      </c>
      <c r="E386" s="171" t="s">
        <v>1</v>
      </c>
      <c r="F386" s="172" t="s">
        <v>154</v>
      </c>
      <c r="H386" s="173">
        <v>26.2</v>
      </c>
      <c r="I386" s="174"/>
      <c r="L386" s="170"/>
      <c r="M386" s="175"/>
      <c r="N386" s="176"/>
      <c r="O386" s="176"/>
      <c r="P386" s="176"/>
      <c r="Q386" s="176"/>
      <c r="R386" s="176"/>
      <c r="S386" s="176"/>
      <c r="T386" s="177"/>
      <c r="AT386" s="171" t="s">
        <v>152</v>
      </c>
      <c r="AU386" s="171" t="s">
        <v>151</v>
      </c>
      <c r="AV386" s="14" t="s">
        <v>150</v>
      </c>
      <c r="AW386" s="14" t="s">
        <v>31</v>
      </c>
      <c r="AX386" s="14" t="s">
        <v>83</v>
      </c>
      <c r="AY386" s="171" t="s">
        <v>143</v>
      </c>
    </row>
    <row r="387" spans="1:65" s="2" customFormat="1" ht="37.9" customHeight="1" x14ac:dyDescent="0.2">
      <c r="A387" s="33"/>
      <c r="B387" s="146"/>
      <c r="C387" s="147" t="s">
        <v>231</v>
      </c>
      <c r="D387" s="147" t="s">
        <v>146</v>
      </c>
      <c r="E387" s="148" t="s">
        <v>318</v>
      </c>
      <c r="F387" s="149" t="s">
        <v>319</v>
      </c>
      <c r="G387" s="150" t="s">
        <v>314</v>
      </c>
      <c r="H387" s="151">
        <v>380</v>
      </c>
      <c r="I387" s="152"/>
      <c r="J387" s="153">
        <f>ROUND(I387*H387,2)</f>
        <v>0</v>
      </c>
      <c r="K387" s="154"/>
      <c r="L387" s="34"/>
      <c r="M387" s="155" t="s">
        <v>1</v>
      </c>
      <c r="N387" s="156" t="s">
        <v>41</v>
      </c>
      <c r="O387" s="59"/>
      <c r="P387" s="157">
        <f>O387*H387</f>
        <v>0</v>
      </c>
      <c r="Q387" s="157">
        <v>0</v>
      </c>
      <c r="R387" s="157">
        <f>Q387*H387</f>
        <v>0</v>
      </c>
      <c r="S387" s="157">
        <v>0</v>
      </c>
      <c r="T387" s="158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59" t="s">
        <v>150</v>
      </c>
      <c r="AT387" s="159" t="s">
        <v>146</v>
      </c>
      <c r="AU387" s="159" t="s">
        <v>151</v>
      </c>
      <c r="AY387" s="18" t="s">
        <v>143</v>
      </c>
      <c r="BE387" s="160">
        <f>IF(N387="základná",J387,0)</f>
        <v>0</v>
      </c>
      <c r="BF387" s="160">
        <f>IF(N387="znížená",J387,0)</f>
        <v>0</v>
      </c>
      <c r="BG387" s="160">
        <f>IF(N387="zákl. prenesená",J387,0)</f>
        <v>0</v>
      </c>
      <c r="BH387" s="160">
        <f>IF(N387="zníž. prenesená",J387,0)</f>
        <v>0</v>
      </c>
      <c r="BI387" s="160">
        <f>IF(N387="nulová",J387,0)</f>
        <v>0</v>
      </c>
      <c r="BJ387" s="18" t="s">
        <v>151</v>
      </c>
      <c r="BK387" s="160">
        <f>ROUND(I387*H387,2)</f>
        <v>0</v>
      </c>
      <c r="BL387" s="18" t="s">
        <v>150</v>
      </c>
      <c r="BM387" s="159" t="s">
        <v>334</v>
      </c>
    </row>
    <row r="388" spans="1:65" s="13" customFormat="1" x14ac:dyDescent="0.2">
      <c r="B388" s="161"/>
      <c r="D388" s="162" t="s">
        <v>152</v>
      </c>
      <c r="E388" s="163" t="s">
        <v>1</v>
      </c>
      <c r="F388" s="164" t="s">
        <v>2045</v>
      </c>
      <c r="H388" s="165">
        <v>380</v>
      </c>
      <c r="I388" s="166"/>
      <c r="L388" s="161"/>
      <c r="M388" s="167"/>
      <c r="N388" s="168"/>
      <c r="O388" s="168"/>
      <c r="P388" s="168"/>
      <c r="Q388" s="168"/>
      <c r="R388" s="168"/>
      <c r="S388" s="168"/>
      <c r="T388" s="169"/>
      <c r="AT388" s="163" t="s">
        <v>152</v>
      </c>
      <c r="AU388" s="163" t="s">
        <v>151</v>
      </c>
      <c r="AV388" s="13" t="s">
        <v>151</v>
      </c>
      <c r="AW388" s="13" t="s">
        <v>31</v>
      </c>
      <c r="AX388" s="13" t="s">
        <v>75</v>
      </c>
      <c r="AY388" s="163" t="s">
        <v>143</v>
      </c>
    </row>
    <row r="389" spans="1:65" s="14" customFormat="1" x14ac:dyDescent="0.2">
      <c r="B389" s="170"/>
      <c r="D389" s="162" t="s">
        <v>152</v>
      </c>
      <c r="E389" s="171" t="s">
        <v>1</v>
      </c>
      <c r="F389" s="172" t="s">
        <v>154</v>
      </c>
      <c r="H389" s="173">
        <v>380</v>
      </c>
      <c r="I389" s="174"/>
      <c r="L389" s="170"/>
      <c r="M389" s="175"/>
      <c r="N389" s="176"/>
      <c r="O389" s="176"/>
      <c r="P389" s="176"/>
      <c r="Q389" s="176"/>
      <c r="R389" s="176"/>
      <c r="S389" s="176"/>
      <c r="T389" s="177"/>
      <c r="AT389" s="171" t="s">
        <v>152</v>
      </c>
      <c r="AU389" s="171" t="s">
        <v>151</v>
      </c>
      <c r="AV389" s="14" t="s">
        <v>150</v>
      </c>
      <c r="AW389" s="14" t="s">
        <v>31</v>
      </c>
      <c r="AX389" s="14" t="s">
        <v>83</v>
      </c>
      <c r="AY389" s="171" t="s">
        <v>143</v>
      </c>
    </row>
    <row r="390" spans="1:65" s="2" customFormat="1" ht="37.9" customHeight="1" x14ac:dyDescent="0.2">
      <c r="A390" s="33"/>
      <c r="B390" s="146"/>
      <c r="C390" s="147" t="s">
        <v>335</v>
      </c>
      <c r="D390" s="147" t="s">
        <v>146</v>
      </c>
      <c r="E390" s="148" t="s">
        <v>322</v>
      </c>
      <c r="F390" s="149" t="s">
        <v>323</v>
      </c>
      <c r="G390" s="150" t="s">
        <v>314</v>
      </c>
      <c r="H390" s="151">
        <v>80</v>
      </c>
      <c r="I390" s="152"/>
      <c r="J390" s="153">
        <f>ROUND(I390*H390,2)</f>
        <v>0</v>
      </c>
      <c r="K390" s="154"/>
      <c r="L390" s="34"/>
      <c r="M390" s="155" t="s">
        <v>1</v>
      </c>
      <c r="N390" s="156" t="s">
        <v>41</v>
      </c>
      <c r="O390" s="59"/>
      <c r="P390" s="157">
        <f>O390*H390</f>
        <v>0</v>
      </c>
      <c r="Q390" s="157">
        <v>0</v>
      </c>
      <c r="R390" s="157">
        <f>Q390*H390</f>
        <v>0</v>
      </c>
      <c r="S390" s="157">
        <v>0</v>
      </c>
      <c r="T390" s="158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59" t="s">
        <v>150</v>
      </c>
      <c r="AT390" s="159" t="s">
        <v>146</v>
      </c>
      <c r="AU390" s="159" t="s">
        <v>151</v>
      </c>
      <c r="AY390" s="18" t="s">
        <v>143</v>
      </c>
      <c r="BE390" s="160">
        <f>IF(N390="základná",J390,0)</f>
        <v>0</v>
      </c>
      <c r="BF390" s="160">
        <f>IF(N390="znížená",J390,0)</f>
        <v>0</v>
      </c>
      <c r="BG390" s="160">
        <f>IF(N390="zákl. prenesená",J390,0)</f>
        <v>0</v>
      </c>
      <c r="BH390" s="160">
        <f>IF(N390="zníž. prenesená",J390,0)</f>
        <v>0</v>
      </c>
      <c r="BI390" s="160">
        <f>IF(N390="nulová",J390,0)</f>
        <v>0</v>
      </c>
      <c r="BJ390" s="18" t="s">
        <v>151</v>
      </c>
      <c r="BK390" s="160">
        <f>ROUND(I390*H390,2)</f>
        <v>0</v>
      </c>
      <c r="BL390" s="18" t="s">
        <v>150</v>
      </c>
      <c r="BM390" s="159" t="s">
        <v>338</v>
      </c>
    </row>
    <row r="391" spans="1:65" s="13" customFormat="1" x14ac:dyDescent="0.2">
      <c r="B391" s="161"/>
      <c r="D391" s="162" t="s">
        <v>152</v>
      </c>
      <c r="E391" s="163" t="s">
        <v>1</v>
      </c>
      <c r="F391" s="164" t="s">
        <v>2046</v>
      </c>
      <c r="H391" s="165">
        <v>80</v>
      </c>
      <c r="I391" s="166"/>
      <c r="L391" s="161"/>
      <c r="M391" s="167"/>
      <c r="N391" s="168"/>
      <c r="O391" s="168"/>
      <c r="P391" s="168"/>
      <c r="Q391" s="168"/>
      <c r="R391" s="168"/>
      <c r="S391" s="168"/>
      <c r="T391" s="169"/>
      <c r="AT391" s="163" t="s">
        <v>152</v>
      </c>
      <c r="AU391" s="163" t="s">
        <v>151</v>
      </c>
      <c r="AV391" s="13" t="s">
        <v>151</v>
      </c>
      <c r="AW391" s="13" t="s">
        <v>31</v>
      </c>
      <c r="AX391" s="13" t="s">
        <v>75</v>
      </c>
      <c r="AY391" s="163" t="s">
        <v>143</v>
      </c>
    </row>
    <row r="392" spans="1:65" s="14" customFormat="1" x14ac:dyDescent="0.2">
      <c r="B392" s="170"/>
      <c r="D392" s="162" t="s">
        <v>152</v>
      </c>
      <c r="E392" s="171" t="s">
        <v>1</v>
      </c>
      <c r="F392" s="172" t="s">
        <v>154</v>
      </c>
      <c r="H392" s="173">
        <v>80</v>
      </c>
      <c r="I392" s="174"/>
      <c r="L392" s="170"/>
      <c r="M392" s="175"/>
      <c r="N392" s="176"/>
      <c r="O392" s="176"/>
      <c r="P392" s="176"/>
      <c r="Q392" s="176"/>
      <c r="R392" s="176"/>
      <c r="S392" s="176"/>
      <c r="T392" s="177"/>
      <c r="AT392" s="171" t="s">
        <v>152</v>
      </c>
      <c r="AU392" s="171" t="s">
        <v>151</v>
      </c>
      <c r="AV392" s="14" t="s">
        <v>150</v>
      </c>
      <c r="AW392" s="14" t="s">
        <v>31</v>
      </c>
      <c r="AX392" s="14" t="s">
        <v>83</v>
      </c>
      <c r="AY392" s="171" t="s">
        <v>143</v>
      </c>
    </row>
    <row r="393" spans="1:65" s="2" customFormat="1" ht="24.2" customHeight="1" x14ac:dyDescent="0.2">
      <c r="A393" s="33"/>
      <c r="B393" s="146"/>
      <c r="C393" s="147" t="s">
        <v>241</v>
      </c>
      <c r="D393" s="147" t="s">
        <v>146</v>
      </c>
      <c r="E393" s="148" t="s">
        <v>327</v>
      </c>
      <c r="F393" s="149" t="s">
        <v>328</v>
      </c>
      <c r="G393" s="150" t="s">
        <v>314</v>
      </c>
      <c r="H393" s="151">
        <v>480</v>
      </c>
      <c r="I393" s="152"/>
      <c r="J393" s="153">
        <f>ROUND(I393*H393,2)</f>
        <v>0</v>
      </c>
      <c r="K393" s="154"/>
      <c r="L393" s="34"/>
      <c r="M393" s="155" t="s">
        <v>1</v>
      </c>
      <c r="N393" s="156" t="s">
        <v>41</v>
      </c>
      <c r="O393" s="59"/>
      <c r="P393" s="157">
        <f>O393*H393</f>
        <v>0</v>
      </c>
      <c r="Q393" s="157">
        <v>0</v>
      </c>
      <c r="R393" s="157">
        <f>Q393*H393</f>
        <v>0</v>
      </c>
      <c r="S393" s="157">
        <v>0</v>
      </c>
      <c r="T393" s="158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59" t="s">
        <v>150</v>
      </c>
      <c r="AT393" s="159" t="s">
        <v>146</v>
      </c>
      <c r="AU393" s="159" t="s">
        <v>151</v>
      </c>
      <c r="AY393" s="18" t="s">
        <v>143</v>
      </c>
      <c r="BE393" s="160">
        <f>IF(N393="základná",J393,0)</f>
        <v>0</v>
      </c>
      <c r="BF393" s="160">
        <f>IF(N393="znížená",J393,0)</f>
        <v>0</v>
      </c>
      <c r="BG393" s="160">
        <f>IF(N393="zákl. prenesená",J393,0)</f>
        <v>0</v>
      </c>
      <c r="BH393" s="160">
        <f>IF(N393="zníž. prenesená",J393,0)</f>
        <v>0</v>
      </c>
      <c r="BI393" s="160">
        <f>IF(N393="nulová",J393,0)</f>
        <v>0</v>
      </c>
      <c r="BJ393" s="18" t="s">
        <v>151</v>
      </c>
      <c r="BK393" s="160">
        <f>ROUND(I393*H393,2)</f>
        <v>0</v>
      </c>
      <c r="BL393" s="18" t="s">
        <v>150</v>
      </c>
      <c r="BM393" s="159" t="s">
        <v>343</v>
      </c>
    </row>
    <row r="394" spans="1:65" s="13" customFormat="1" x14ac:dyDescent="0.2">
      <c r="B394" s="161"/>
      <c r="D394" s="162" t="s">
        <v>152</v>
      </c>
      <c r="E394" s="163" t="s">
        <v>1</v>
      </c>
      <c r="F394" s="164" t="s">
        <v>2047</v>
      </c>
      <c r="H394" s="165">
        <v>480</v>
      </c>
      <c r="I394" s="166"/>
      <c r="L394" s="161"/>
      <c r="M394" s="167"/>
      <c r="N394" s="168"/>
      <c r="O394" s="168"/>
      <c r="P394" s="168"/>
      <c r="Q394" s="168"/>
      <c r="R394" s="168"/>
      <c r="S394" s="168"/>
      <c r="T394" s="169"/>
      <c r="AT394" s="163" t="s">
        <v>152</v>
      </c>
      <c r="AU394" s="163" t="s">
        <v>151</v>
      </c>
      <c r="AV394" s="13" t="s">
        <v>151</v>
      </c>
      <c r="AW394" s="13" t="s">
        <v>31</v>
      </c>
      <c r="AX394" s="13" t="s">
        <v>75</v>
      </c>
      <c r="AY394" s="163" t="s">
        <v>143</v>
      </c>
    </row>
    <row r="395" spans="1:65" s="14" customFormat="1" x14ac:dyDescent="0.2">
      <c r="B395" s="170"/>
      <c r="D395" s="162" t="s">
        <v>152</v>
      </c>
      <c r="E395" s="171" t="s">
        <v>1</v>
      </c>
      <c r="F395" s="172" t="s">
        <v>154</v>
      </c>
      <c r="H395" s="173">
        <v>480</v>
      </c>
      <c r="I395" s="174"/>
      <c r="L395" s="170"/>
      <c r="M395" s="175"/>
      <c r="N395" s="176"/>
      <c r="O395" s="176"/>
      <c r="P395" s="176"/>
      <c r="Q395" s="176"/>
      <c r="R395" s="176"/>
      <c r="S395" s="176"/>
      <c r="T395" s="177"/>
      <c r="AT395" s="171" t="s">
        <v>152</v>
      </c>
      <c r="AU395" s="171" t="s">
        <v>151</v>
      </c>
      <c r="AV395" s="14" t="s">
        <v>150</v>
      </c>
      <c r="AW395" s="14" t="s">
        <v>31</v>
      </c>
      <c r="AX395" s="14" t="s">
        <v>83</v>
      </c>
      <c r="AY395" s="171" t="s">
        <v>143</v>
      </c>
    </row>
    <row r="396" spans="1:65" s="2" customFormat="1" ht="24.2" customHeight="1" x14ac:dyDescent="0.2">
      <c r="A396" s="33"/>
      <c r="B396" s="146"/>
      <c r="C396" s="147" t="s">
        <v>344</v>
      </c>
      <c r="D396" s="147" t="s">
        <v>146</v>
      </c>
      <c r="E396" s="148" t="s">
        <v>331</v>
      </c>
      <c r="F396" s="149" t="s">
        <v>332</v>
      </c>
      <c r="G396" s="150" t="s">
        <v>333</v>
      </c>
      <c r="H396" s="151">
        <v>0.18</v>
      </c>
      <c r="I396" s="152"/>
      <c r="J396" s="153">
        <f>ROUND(I396*H396,2)</f>
        <v>0</v>
      </c>
      <c r="K396" s="154"/>
      <c r="L396" s="34"/>
      <c r="M396" s="155" t="s">
        <v>1</v>
      </c>
      <c r="N396" s="156" t="s">
        <v>41</v>
      </c>
      <c r="O396" s="59"/>
      <c r="P396" s="157">
        <f>O396*H396</f>
        <v>0</v>
      </c>
      <c r="Q396" s="157">
        <v>0</v>
      </c>
      <c r="R396" s="157">
        <f>Q396*H396</f>
        <v>0</v>
      </c>
      <c r="S396" s="157">
        <v>0</v>
      </c>
      <c r="T396" s="158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59" t="s">
        <v>150</v>
      </c>
      <c r="AT396" s="159" t="s">
        <v>146</v>
      </c>
      <c r="AU396" s="159" t="s">
        <v>151</v>
      </c>
      <c r="AY396" s="18" t="s">
        <v>143</v>
      </c>
      <c r="BE396" s="160">
        <f>IF(N396="základná",J396,0)</f>
        <v>0</v>
      </c>
      <c r="BF396" s="160">
        <f>IF(N396="znížená",J396,0)</f>
        <v>0</v>
      </c>
      <c r="BG396" s="160">
        <f>IF(N396="zákl. prenesená",J396,0)</f>
        <v>0</v>
      </c>
      <c r="BH396" s="160">
        <f>IF(N396="zníž. prenesená",J396,0)</f>
        <v>0</v>
      </c>
      <c r="BI396" s="160">
        <f>IF(N396="nulová",J396,0)</f>
        <v>0</v>
      </c>
      <c r="BJ396" s="18" t="s">
        <v>151</v>
      </c>
      <c r="BK396" s="160">
        <f>ROUND(I396*H396,2)</f>
        <v>0</v>
      </c>
      <c r="BL396" s="18" t="s">
        <v>150</v>
      </c>
      <c r="BM396" s="159" t="s">
        <v>347</v>
      </c>
    </row>
    <row r="397" spans="1:65" s="2" customFormat="1" ht="24.2" customHeight="1" x14ac:dyDescent="0.2">
      <c r="A397" s="33"/>
      <c r="B397" s="146"/>
      <c r="C397" s="147" t="s">
        <v>246</v>
      </c>
      <c r="D397" s="147" t="s">
        <v>146</v>
      </c>
      <c r="E397" s="148" t="s">
        <v>336</v>
      </c>
      <c r="F397" s="149" t="s">
        <v>337</v>
      </c>
      <c r="G397" s="150" t="s">
        <v>157</v>
      </c>
      <c r="H397" s="151">
        <v>644</v>
      </c>
      <c r="I397" s="152"/>
      <c r="J397" s="153">
        <f>ROUND(I397*H397,2)</f>
        <v>0</v>
      </c>
      <c r="K397" s="154"/>
      <c r="L397" s="34"/>
      <c r="M397" s="155" t="s">
        <v>1</v>
      </c>
      <c r="N397" s="156" t="s">
        <v>41</v>
      </c>
      <c r="O397" s="59"/>
      <c r="P397" s="157">
        <f>O397*H397</f>
        <v>0</v>
      </c>
      <c r="Q397" s="157">
        <v>0</v>
      </c>
      <c r="R397" s="157">
        <f>Q397*H397</f>
        <v>0</v>
      </c>
      <c r="S397" s="157">
        <v>0</v>
      </c>
      <c r="T397" s="158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59" t="s">
        <v>150</v>
      </c>
      <c r="AT397" s="159" t="s">
        <v>146</v>
      </c>
      <c r="AU397" s="159" t="s">
        <v>151</v>
      </c>
      <c r="AY397" s="18" t="s">
        <v>143</v>
      </c>
      <c r="BE397" s="160">
        <f>IF(N397="základná",J397,0)</f>
        <v>0</v>
      </c>
      <c r="BF397" s="160">
        <f>IF(N397="znížená",J397,0)</f>
        <v>0</v>
      </c>
      <c r="BG397" s="160">
        <f>IF(N397="zákl. prenesená",J397,0)</f>
        <v>0</v>
      </c>
      <c r="BH397" s="160">
        <f>IF(N397="zníž. prenesená",J397,0)</f>
        <v>0</v>
      </c>
      <c r="BI397" s="160">
        <f>IF(N397="nulová",J397,0)</f>
        <v>0</v>
      </c>
      <c r="BJ397" s="18" t="s">
        <v>151</v>
      </c>
      <c r="BK397" s="160">
        <f>ROUND(I397*H397,2)</f>
        <v>0</v>
      </c>
      <c r="BL397" s="18" t="s">
        <v>150</v>
      </c>
      <c r="BM397" s="159" t="s">
        <v>350</v>
      </c>
    </row>
    <row r="398" spans="1:65" s="13" customFormat="1" x14ac:dyDescent="0.2">
      <c r="B398" s="161"/>
      <c r="D398" s="162" t="s">
        <v>152</v>
      </c>
      <c r="E398" s="163" t="s">
        <v>1</v>
      </c>
      <c r="F398" s="164" t="s">
        <v>2048</v>
      </c>
      <c r="H398" s="165">
        <v>20.8</v>
      </c>
      <c r="I398" s="166"/>
      <c r="L398" s="161"/>
      <c r="M398" s="167"/>
      <c r="N398" s="168"/>
      <c r="O398" s="168"/>
      <c r="P398" s="168"/>
      <c r="Q398" s="168"/>
      <c r="R398" s="168"/>
      <c r="S398" s="168"/>
      <c r="T398" s="169"/>
      <c r="AT398" s="163" t="s">
        <v>152</v>
      </c>
      <c r="AU398" s="163" t="s">
        <v>151</v>
      </c>
      <c r="AV398" s="13" t="s">
        <v>151</v>
      </c>
      <c r="AW398" s="13" t="s">
        <v>31</v>
      </c>
      <c r="AX398" s="13" t="s">
        <v>75</v>
      </c>
      <c r="AY398" s="163" t="s">
        <v>143</v>
      </c>
    </row>
    <row r="399" spans="1:65" s="13" customFormat="1" x14ac:dyDescent="0.2">
      <c r="B399" s="161"/>
      <c r="D399" s="162" t="s">
        <v>152</v>
      </c>
      <c r="E399" s="163" t="s">
        <v>1</v>
      </c>
      <c r="F399" s="164" t="s">
        <v>2049</v>
      </c>
      <c r="H399" s="165">
        <v>86</v>
      </c>
      <c r="I399" s="166"/>
      <c r="L399" s="161"/>
      <c r="M399" s="167"/>
      <c r="N399" s="168"/>
      <c r="O399" s="168"/>
      <c r="P399" s="168"/>
      <c r="Q399" s="168"/>
      <c r="R399" s="168"/>
      <c r="S399" s="168"/>
      <c r="T399" s="169"/>
      <c r="AT399" s="163" t="s">
        <v>152</v>
      </c>
      <c r="AU399" s="163" t="s">
        <v>151</v>
      </c>
      <c r="AV399" s="13" t="s">
        <v>151</v>
      </c>
      <c r="AW399" s="13" t="s">
        <v>31</v>
      </c>
      <c r="AX399" s="13" t="s">
        <v>75</v>
      </c>
      <c r="AY399" s="163" t="s">
        <v>143</v>
      </c>
    </row>
    <row r="400" spans="1:65" s="13" customFormat="1" x14ac:dyDescent="0.2">
      <c r="B400" s="161"/>
      <c r="D400" s="162" t="s">
        <v>152</v>
      </c>
      <c r="E400" s="163" t="s">
        <v>1</v>
      </c>
      <c r="F400" s="164" t="s">
        <v>2050</v>
      </c>
      <c r="H400" s="165">
        <v>89.7</v>
      </c>
      <c r="I400" s="166"/>
      <c r="L400" s="161"/>
      <c r="M400" s="167"/>
      <c r="N400" s="168"/>
      <c r="O400" s="168"/>
      <c r="P400" s="168"/>
      <c r="Q400" s="168"/>
      <c r="R400" s="168"/>
      <c r="S400" s="168"/>
      <c r="T400" s="169"/>
      <c r="AT400" s="163" t="s">
        <v>152</v>
      </c>
      <c r="AU400" s="163" t="s">
        <v>151</v>
      </c>
      <c r="AV400" s="13" t="s">
        <v>151</v>
      </c>
      <c r="AW400" s="13" t="s">
        <v>31</v>
      </c>
      <c r="AX400" s="13" t="s">
        <v>75</v>
      </c>
      <c r="AY400" s="163" t="s">
        <v>143</v>
      </c>
    </row>
    <row r="401" spans="1:65" s="13" customFormat="1" x14ac:dyDescent="0.2">
      <c r="B401" s="161"/>
      <c r="D401" s="162" t="s">
        <v>152</v>
      </c>
      <c r="E401" s="163" t="s">
        <v>1</v>
      </c>
      <c r="F401" s="164" t="s">
        <v>2051</v>
      </c>
      <c r="H401" s="165">
        <v>92</v>
      </c>
      <c r="I401" s="166"/>
      <c r="L401" s="161"/>
      <c r="M401" s="167"/>
      <c r="N401" s="168"/>
      <c r="O401" s="168"/>
      <c r="P401" s="168"/>
      <c r="Q401" s="168"/>
      <c r="R401" s="168"/>
      <c r="S401" s="168"/>
      <c r="T401" s="169"/>
      <c r="AT401" s="163" t="s">
        <v>152</v>
      </c>
      <c r="AU401" s="163" t="s">
        <v>151</v>
      </c>
      <c r="AV401" s="13" t="s">
        <v>151</v>
      </c>
      <c r="AW401" s="13" t="s">
        <v>31</v>
      </c>
      <c r="AX401" s="13" t="s">
        <v>75</v>
      </c>
      <c r="AY401" s="163" t="s">
        <v>143</v>
      </c>
    </row>
    <row r="402" spans="1:65" s="13" customFormat="1" x14ac:dyDescent="0.2">
      <c r="B402" s="161"/>
      <c r="D402" s="162" t="s">
        <v>152</v>
      </c>
      <c r="E402" s="163" t="s">
        <v>1</v>
      </c>
      <c r="F402" s="164" t="s">
        <v>2052</v>
      </c>
      <c r="H402" s="165">
        <v>118</v>
      </c>
      <c r="I402" s="166"/>
      <c r="L402" s="161"/>
      <c r="M402" s="167"/>
      <c r="N402" s="168"/>
      <c r="O402" s="168"/>
      <c r="P402" s="168"/>
      <c r="Q402" s="168"/>
      <c r="R402" s="168"/>
      <c r="S402" s="168"/>
      <c r="T402" s="169"/>
      <c r="AT402" s="163" t="s">
        <v>152</v>
      </c>
      <c r="AU402" s="163" t="s">
        <v>151</v>
      </c>
      <c r="AV402" s="13" t="s">
        <v>151</v>
      </c>
      <c r="AW402" s="13" t="s">
        <v>31</v>
      </c>
      <c r="AX402" s="13" t="s">
        <v>75</v>
      </c>
      <c r="AY402" s="163" t="s">
        <v>143</v>
      </c>
    </row>
    <row r="403" spans="1:65" s="13" customFormat="1" x14ac:dyDescent="0.2">
      <c r="B403" s="161"/>
      <c r="D403" s="162" t="s">
        <v>152</v>
      </c>
      <c r="E403" s="163" t="s">
        <v>1</v>
      </c>
      <c r="F403" s="164" t="s">
        <v>2053</v>
      </c>
      <c r="H403" s="165">
        <v>120</v>
      </c>
      <c r="I403" s="166"/>
      <c r="L403" s="161"/>
      <c r="M403" s="167"/>
      <c r="N403" s="168"/>
      <c r="O403" s="168"/>
      <c r="P403" s="168"/>
      <c r="Q403" s="168"/>
      <c r="R403" s="168"/>
      <c r="S403" s="168"/>
      <c r="T403" s="169"/>
      <c r="AT403" s="163" t="s">
        <v>152</v>
      </c>
      <c r="AU403" s="163" t="s">
        <v>151</v>
      </c>
      <c r="AV403" s="13" t="s">
        <v>151</v>
      </c>
      <c r="AW403" s="13" t="s">
        <v>31</v>
      </c>
      <c r="AX403" s="13" t="s">
        <v>75</v>
      </c>
      <c r="AY403" s="163" t="s">
        <v>143</v>
      </c>
    </row>
    <row r="404" spans="1:65" s="13" customFormat="1" x14ac:dyDescent="0.2">
      <c r="B404" s="161"/>
      <c r="D404" s="162" t="s">
        <v>152</v>
      </c>
      <c r="E404" s="163" t="s">
        <v>1</v>
      </c>
      <c r="F404" s="164" t="s">
        <v>2054</v>
      </c>
      <c r="H404" s="165">
        <v>117.5</v>
      </c>
      <c r="I404" s="166"/>
      <c r="L404" s="161"/>
      <c r="M404" s="167"/>
      <c r="N404" s="168"/>
      <c r="O404" s="168"/>
      <c r="P404" s="168"/>
      <c r="Q404" s="168"/>
      <c r="R404" s="168"/>
      <c r="S404" s="168"/>
      <c r="T404" s="169"/>
      <c r="AT404" s="163" t="s">
        <v>152</v>
      </c>
      <c r="AU404" s="163" t="s">
        <v>151</v>
      </c>
      <c r="AV404" s="13" t="s">
        <v>151</v>
      </c>
      <c r="AW404" s="13" t="s">
        <v>31</v>
      </c>
      <c r="AX404" s="13" t="s">
        <v>75</v>
      </c>
      <c r="AY404" s="163" t="s">
        <v>143</v>
      </c>
    </row>
    <row r="405" spans="1:65" s="14" customFormat="1" x14ac:dyDescent="0.2">
      <c r="B405" s="170"/>
      <c r="D405" s="162" t="s">
        <v>152</v>
      </c>
      <c r="E405" s="171" t="s">
        <v>1</v>
      </c>
      <c r="F405" s="172" t="s">
        <v>154</v>
      </c>
      <c r="H405" s="173">
        <v>644</v>
      </c>
      <c r="I405" s="174"/>
      <c r="L405" s="170"/>
      <c r="M405" s="175"/>
      <c r="N405" s="176"/>
      <c r="O405" s="176"/>
      <c r="P405" s="176"/>
      <c r="Q405" s="176"/>
      <c r="R405" s="176"/>
      <c r="S405" s="176"/>
      <c r="T405" s="177"/>
      <c r="AT405" s="171" t="s">
        <v>152</v>
      </c>
      <c r="AU405" s="171" t="s">
        <v>151</v>
      </c>
      <c r="AV405" s="14" t="s">
        <v>150</v>
      </c>
      <c r="AW405" s="14" t="s">
        <v>31</v>
      </c>
      <c r="AX405" s="14" t="s">
        <v>83</v>
      </c>
      <c r="AY405" s="171" t="s">
        <v>143</v>
      </c>
    </row>
    <row r="406" spans="1:65" s="2" customFormat="1" ht="14.45" customHeight="1" x14ac:dyDescent="0.2">
      <c r="A406" s="33"/>
      <c r="B406" s="146"/>
      <c r="C406" s="147" t="s">
        <v>352</v>
      </c>
      <c r="D406" s="147" t="s">
        <v>146</v>
      </c>
      <c r="E406" s="148" t="s">
        <v>340</v>
      </c>
      <c r="F406" s="149" t="s">
        <v>341</v>
      </c>
      <c r="G406" s="150" t="s">
        <v>342</v>
      </c>
      <c r="H406" s="151">
        <v>1</v>
      </c>
      <c r="I406" s="152"/>
      <c r="J406" s="153">
        <f>ROUND(I406*H406,2)</f>
        <v>0</v>
      </c>
      <c r="K406" s="154"/>
      <c r="L406" s="34"/>
      <c r="M406" s="155" t="s">
        <v>1</v>
      </c>
      <c r="N406" s="156" t="s">
        <v>41</v>
      </c>
      <c r="O406" s="59"/>
      <c r="P406" s="157">
        <f>O406*H406</f>
        <v>0</v>
      </c>
      <c r="Q406" s="157">
        <v>0</v>
      </c>
      <c r="R406" s="157">
        <f>Q406*H406</f>
        <v>0</v>
      </c>
      <c r="S406" s="157">
        <v>0</v>
      </c>
      <c r="T406" s="158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59" t="s">
        <v>150</v>
      </c>
      <c r="AT406" s="159" t="s">
        <v>146</v>
      </c>
      <c r="AU406" s="159" t="s">
        <v>151</v>
      </c>
      <c r="AY406" s="18" t="s">
        <v>143</v>
      </c>
      <c r="BE406" s="160">
        <f>IF(N406="základná",J406,0)</f>
        <v>0</v>
      </c>
      <c r="BF406" s="160">
        <f>IF(N406="znížená",J406,0)</f>
        <v>0</v>
      </c>
      <c r="BG406" s="160">
        <f>IF(N406="zákl. prenesená",J406,0)</f>
        <v>0</v>
      </c>
      <c r="BH406" s="160">
        <f>IF(N406="zníž. prenesená",J406,0)</f>
        <v>0</v>
      </c>
      <c r="BI406" s="160">
        <f>IF(N406="nulová",J406,0)</f>
        <v>0</v>
      </c>
      <c r="BJ406" s="18" t="s">
        <v>151</v>
      </c>
      <c r="BK406" s="160">
        <f>ROUND(I406*H406,2)</f>
        <v>0</v>
      </c>
      <c r="BL406" s="18" t="s">
        <v>150</v>
      </c>
      <c r="BM406" s="159" t="s">
        <v>355</v>
      </c>
    </row>
    <row r="407" spans="1:65" s="2" customFormat="1" ht="24.2" customHeight="1" x14ac:dyDescent="0.2">
      <c r="A407" s="33"/>
      <c r="B407" s="146"/>
      <c r="C407" s="147" t="s">
        <v>250</v>
      </c>
      <c r="D407" s="147" t="s">
        <v>146</v>
      </c>
      <c r="E407" s="148" t="s">
        <v>345</v>
      </c>
      <c r="F407" s="149" t="s">
        <v>346</v>
      </c>
      <c r="G407" s="150" t="s">
        <v>333</v>
      </c>
      <c r="H407" s="151">
        <v>117.425</v>
      </c>
      <c r="I407" s="152"/>
      <c r="J407" s="153">
        <f>ROUND(I407*H407,2)</f>
        <v>0</v>
      </c>
      <c r="K407" s="154"/>
      <c r="L407" s="34"/>
      <c r="M407" s="155" t="s">
        <v>1</v>
      </c>
      <c r="N407" s="156" t="s">
        <v>41</v>
      </c>
      <c r="O407" s="59"/>
      <c r="P407" s="157">
        <f>O407*H407</f>
        <v>0</v>
      </c>
      <c r="Q407" s="157">
        <v>0</v>
      </c>
      <c r="R407" s="157">
        <f>Q407*H407</f>
        <v>0</v>
      </c>
      <c r="S407" s="157">
        <v>0</v>
      </c>
      <c r="T407" s="158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59" t="s">
        <v>150</v>
      </c>
      <c r="AT407" s="159" t="s">
        <v>146</v>
      </c>
      <c r="AU407" s="159" t="s">
        <v>151</v>
      </c>
      <c r="AY407" s="18" t="s">
        <v>143</v>
      </c>
      <c r="BE407" s="160">
        <f>IF(N407="základná",J407,0)</f>
        <v>0</v>
      </c>
      <c r="BF407" s="160">
        <f>IF(N407="znížená",J407,0)</f>
        <v>0</v>
      </c>
      <c r="BG407" s="160">
        <f>IF(N407="zákl. prenesená",J407,0)</f>
        <v>0</v>
      </c>
      <c r="BH407" s="160">
        <f>IF(N407="zníž. prenesená",J407,0)</f>
        <v>0</v>
      </c>
      <c r="BI407" s="160">
        <f>IF(N407="nulová",J407,0)</f>
        <v>0</v>
      </c>
      <c r="BJ407" s="18" t="s">
        <v>151</v>
      </c>
      <c r="BK407" s="160">
        <f>ROUND(I407*H407,2)</f>
        <v>0</v>
      </c>
      <c r="BL407" s="18" t="s">
        <v>150</v>
      </c>
      <c r="BM407" s="159" t="s">
        <v>358</v>
      </c>
    </row>
    <row r="408" spans="1:65" s="2" customFormat="1" ht="24.2" customHeight="1" x14ac:dyDescent="0.2">
      <c r="A408" s="33"/>
      <c r="B408" s="146"/>
      <c r="C408" s="147" t="s">
        <v>360</v>
      </c>
      <c r="D408" s="147" t="s">
        <v>146</v>
      </c>
      <c r="E408" s="148" t="s">
        <v>348</v>
      </c>
      <c r="F408" s="149" t="s">
        <v>349</v>
      </c>
      <c r="G408" s="150" t="s">
        <v>333</v>
      </c>
      <c r="H408" s="151">
        <v>587.125</v>
      </c>
      <c r="I408" s="152"/>
      <c r="J408" s="153">
        <f>ROUND(I408*H408,2)</f>
        <v>0</v>
      </c>
      <c r="K408" s="154"/>
      <c r="L408" s="34"/>
      <c r="M408" s="155" t="s">
        <v>1</v>
      </c>
      <c r="N408" s="156" t="s">
        <v>41</v>
      </c>
      <c r="O408" s="59"/>
      <c r="P408" s="157">
        <f>O408*H408</f>
        <v>0</v>
      </c>
      <c r="Q408" s="157">
        <v>0</v>
      </c>
      <c r="R408" s="157">
        <f>Q408*H408</f>
        <v>0</v>
      </c>
      <c r="S408" s="157">
        <v>0</v>
      </c>
      <c r="T408" s="158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59" t="s">
        <v>150</v>
      </c>
      <c r="AT408" s="159" t="s">
        <v>146</v>
      </c>
      <c r="AU408" s="159" t="s">
        <v>151</v>
      </c>
      <c r="AY408" s="18" t="s">
        <v>143</v>
      </c>
      <c r="BE408" s="160">
        <f>IF(N408="základná",J408,0)</f>
        <v>0</v>
      </c>
      <c r="BF408" s="160">
        <f>IF(N408="znížená",J408,0)</f>
        <v>0</v>
      </c>
      <c r="BG408" s="160">
        <f>IF(N408="zákl. prenesená",J408,0)</f>
        <v>0</v>
      </c>
      <c r="BH408" s="160">
        <f>IF(N408="zníž. prenesená",J408,0)</f>
        <v>0</v>
      </c>
      <c r="BI408" s="160">
        <f>IF(N408="nulová",J408,0)</f>
        <v>0</v>
      </c>
      <c r="BJ408" s="18" t="s">
        <v>151</v>
      </c>
      <c r="BK408" s="160">
        <f>ROUND(I408*H408,2)</f>
        <v>0</v>
      </c>
      <c r="BL408" s="18" t="s">
        <v>150</v>
      </c>
      <c r="BM408" s="159" t="s">
        <v>363</v>
      </c>
    </row>
    <row r="409" spans="1:65" s="13" customFormat="1" x14ac:dyDescent="0.2">
      <c r="B409" s="161"/>
      <c r="D409" s="162" t="s">
        <v>152</v>
      </c>
      <c r="E409" s="163" t="s">
        <v>1</v>
      </c>
      <c r="F409" s="164" t="s">
        <v>2055</v>
      </c>
      <c r="H409" s="165">
        <v>587.125</v>
      </c>
      <c r="I409" s="166"/>
      <c r="L409" s="161"/>
      <c r="M409" s="167"/>
      <c r="N409" s="168"/>
      <c r="O409" s="168"/>
      <c r="P409" s="168"/>
      <c r="Q409" s="168"/>
      <c r="R409" s="168"/>
      <c r="S409" s="168"/>
      <c r="T409" s="169"/>
      <c r="AT409" s="163" t="s">
        <v>152</v>
      </c>
      <c r="AU409" s="163" t="s">
        <v>151</v>
      </c>
      <c r="AV409" s="13" t="s">
        <v>151</v>
      </c>
      <c r="AW409" s="13" t="s">
        <v>31</v>
      </c>
      <c r="AX409" s="13" t="s">
        <v>75</v>
      </c>
      <c r="AY409" s="163" t="s">
        <v>143</v>
      </c>
    </row>
    <row r="410" spans="1:65" s="14" customFormat="1" x14ac:dyDescent="0.2">
      <c r="B410" s="170"/>
      <c r="D410" s="162" t="s">
        <v>152</v>
      </c>
      <c r="E410" s="171" t="s">
        <v>1</v>
      </c>
      <c r="F410" s="172" t="s">
        <v>154</v>
      </c>
      <c r="H410" s="173">
        <v>587.125</v>
      </c>
      <c r="I410" s="174"/>
      <c r="L410" s="170"/>
      <c r="M410" s="175"/>
      <c r="N410" s="176"/>
      <c r="O410" s="176"/>
      <c r="P410" s="176"/>
      <c r="Q410" s="176"/>
      <c r="R410" s="176"/>
      <c r="S410" s="176"/>
      <c r="T410" s="177"/>
      <c r="AT410" s="171" t="s">
        <v>152</v>
      </c>
      <c r="AU410" s="171" t="s">
        <v>151</v>
      </c>
      <c r="AV410" s="14" t="s">
        <v>150</v>
      </c>
      <c r="AW410" s="14" t="s">
        <v>31</v>
      </c>
      <c r="AX410" s="14" t="s">
        <v>83</v>
      </c>
      <c r="AY410" s="171" t="s">
        <v>143</v>
      </c>
    </row>
    <row r="411" spans="1:65" s="2" customFormat="1" ht="14.45" customHeight="1" x14ac:dyDescent="0.2">
      <c r="A411" s="33"/>
      <c r="B411" s="146"/>
      <c r="C411" s="147" t="s">
        <v>255</v>
      </c>
      <c r="D411" s="147" t="s">
        <v>146</v>
      </c>
      <c r="E411" s="148" t="s">
        <v>353</v>
      </c>
      <c r="F411" s="149" t="s">
        <v>354</v>
      </c>
      <c r="G411" s="150" t="s">
        <v>333</v>
      </c>
      <c r="H411" s="151">
        <v>117.425</v>
      </c>
      <c r="I411" s="152"/>
      <c r="J411" s="153">
        <f>ROUND(I411*H411,2)</f>
        <v>0</v>
      </c>
      <c r="K411" s="154"/>
      <c r="L411" s="34"/>
      <c r="M411" s="155" t="s">
        <v>1</v>
      </c>
      <c r="N411" s="156" t="s">
        <v>41</v>
      </c>
      <c r="O411" s="59"/>
      <c r="P411" s="157">
        <f>O411*H411</f>
        <v>0</v>
      </c>
      <c r="Q411" s="157">
        <v>0</v>
      </c>
      <c r="R411" s="157">
        <f>Q411*H411</f>
        <v>0</v>
      </c>
      <c r="S411" s="157">
        <v>0</v>
      </c>
      <c r="T411" s="158">
        <f>S411*H411</f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59" t="s">
        <v>150</v>
      </c>
      <c r="AT411" s="159" t="s">
        <v>146</v>
      </c>
      <c r="AU411" s="159" t="s">
        <v>151</v>
      </c>
      <c r="AY411" s="18" t="s">
        <v>143</v>
      </c>
      <c r="BE411" s="160">
        <f>IF(N411="základná",J411,0)</f>
        <v>0</v>
      </c>
      <c r="BF411" s="160">
        <f>IF(N411="znížená",J411,0)</f>
        <v>0</v>
      </c>
      <c r="BG411" s="160">
        <f>IF(N411="zákl. prenesená",J411,0)</f>
        <v>0</v>
      </c>
      <c r="BH411" s="160">
        <f>IF(N411="zníž. prenesená",J411,0)</f>
        <v>0</v>
      </c>
      <c r="BI411" s="160">
        <f>IF(N411="nulová",J411,0)</f>
        <v>0</v>
      </c>
      <c r="BJ411" s="18" t="s">
        <v>151</v>
      </c>
      <c r="BK411" s="160">
        <f>ROUND(I411*H411,2)</f>
        <v>0</v>
      </c>
      <c r="BL411" s="18" t="s">
        <v>150</v>
      </c>
      <c r="BM411" s="159" t="s">
        <v>366</v>
      </c>
    </row>
    <row r="412" spans="1:65" s="2" customFormat="1" ht="24.2" customHeight="1" x14ac:dyDescent="0.2">
      <c r="A412" s="33"/>
      <c r="B412" s="146"/>
      <c r="C412" s="147" t="s">
        <v>368</v>
      </c>
      <c r="D412" s="147" t="s">
        <v>146</v>
      </c>
      <c r="E412" s="148" t="s">
        <v>356</v>
      </c>
      <c r="F412" s="149" t="s">
        <v>357</v>
      </c>
      <c r="G412" s="150" t="s">
        <v>333</v>
      </c>
      <c r="H412" s="151">
        <v>3992.45</v>
      </c>
      <c r="I412" s="152"/>
      <c r="J412" s="153">
        <f>ROUND(I412*H412,2)</f>
        <v>0</v>
      </c>
      <c r="K412" s="154"/>
      <c r="L412" s="34"/>
      <c r="M412" s="155" t="s">
        <v>1</v>
      </c>
      <c r="N412" s="156" t="s">
        <v>41</v>
      </c>
      <c r="O412" s="59"/>
      <c r="P412" s="157">
        <f>O412*H412</f>
        <v>0</v>
      </c>
      <c r="Q412" s="157">
        <v>0</v>
      </c>
      <c r="R412" s="157">
        <f>Q412*H412</f>
        <v>0</v>
      </c>
      <c r="S412" s="157">
        <v>0</v>
      </c>
      <c r="T412" s="158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59" t="s">
        <v>150</v>
      </c>
      <c r="AT412" s="159" t="s">
        <v>146</v>
      </c>
      <c r="AU412" s="159" t="s">
        <v>151</v>
      </c>
      <c r="AY412" s="18" t="s">
        <v>143</v>
      </c>
      <c r="BE412" s="160">
        <f>IF(N412="základná",J412,0)</f>
        <v>0</v>
      </c>
      <c r="BF412" s="160">
        <f>IF(N412="znížená",J412,0)</f>
        <v>0</v>
      </c>
      <c r="BG412" s="160">
        <f>IF(N412="zákl. prenesená",J412,0)</f>
        <v>0</v>
      </c>
      <c r="BH412" s="160">
        <f>IF(N412="zníž. prenesená",J412,0)</f>
        <v>0</v>
      </c>
      <c r="BI412" s="160">
        <f>IF(N412="nulová",J412,0)</f>
        <v>0</v>
      </c>
      <c r="BJ412" s="18" t="s">
        <v>151</v>
      </c>
      <c r="BK412" s="160">
        <f>ROUND(I412*H412,2)</f>
        <v>0</v>
      </c>
      <c r="BL412" s="18" t="s">
        <v>150</v>
      </c>
      <c r="BM412" s="159" t="s">
        <v>371</v>
      </c>
    </row>
    <row r="413" spans="1:65" s="13" customFormat="1" x14ac:dyDescent="0.2">
      <c r="B413" s="161"/>
      <c r="D413" s="162" t="s">
        <v>152</v>
      </c>
      <c r="E413" s="163" t="s">
        <v>1</v>
      </c>
      <c r="F413" s="164" t="s">
        <v>2056</v>
      </c>
      <c r="H413" s="165">
        <v>3992.45</v>
      </c>
      <c r="I413" s="166"/>
      <c r="L413" s="161"/>
      <c r="M413" s="167"/>
      <c r="N413" s="168"/>
      <c r="O413" s="168"/>
      <c r="P413" s="168"/>
      <c r="Q413" s="168"/>
      <c r="R413" s="168"/>
      <c r="S413" s="168"/>
      <c r="T413" s="169"/>
      <c r="AT413" s="163" t="s">
        <v>152</v>
      </c>
      <c r="AU413" s="163" t="s">
        <v>151</v>
      </c>
      <c r="AV413" s="13" t="s">
        <v>151</v>
      </c>
      <c r="AW413" s="13" t="s">
        <v>31</v>
      </c>
      <c r="AX413" s="13" t="s">
        <v>75</v>
      </c>
      <c r="AY413" s="163" t="s">
        <v>143</v>
      </c>
    </row>
    <row r="414" spans="1:65" s="14" customFormat="1" x14ac:dyDescent="0.2">
      <c r="B414" s="170"/>
      <c r="D414" s="162" t="s">
        <v>152</v>
      </c>
      <c r="E414" s="171" t="s">
        <v>1</v>
      </c>
      <c r="F414" s="172" t="s">
        <v>154</v>
      </c>
      <c r="H414" s="173">
        <v>3992.45</v>
      </c>
      <c r="I414" s="174"/>
      <c r="L414" s="170"/>
      <c r="M414" s="175"/>
      <c r="N414" s="176"/>
      <c r="O414" s="176"/>
      <c r="P414" s="176"/>
      <c r="Q414" s="176"/>
      <c r="R414" s="176"/>
      <c r="S414" s="176"/>
      <c r="T414" s="177"/>
      <c r="AT414" s="171" t="s">
        <v>152</v>
      </c>
      <c r="AU414" s="171" t="s">
        <v>151</v>
      </c>
      <c r="AV414" s="14" t="s">
        <v>150</v>
      </c>
      <c r="AW414" s="14" t="s">
        <v>31</v>
      </c>
      <c r="AX414" s="14" t="s">
        <v>83</v>
      </c>
      <c r="AY414" s="171" t="s">
        <v>143</v>
      </c>
    </row>
    <row r="415" spans="1:65" s="2" customFormat="1" ht="24.2" customHeight="1" x14ac:dyDescent="0.2">
      <c r="A415" s="33"/>
      <c r="B415" s="146"/>
      <c r="C415" s="147" t="s">
        <v>259</v>
      </c>
      <c r="D415" s="147" t="s">
        <v>146</v>
      </c>
      <c r="E415" s="148" t="s">
        <v>361</v>
      </c>
      <c r="F415" s="149" t="s">
        <v>362</v>
      </c>
      <c r="G415" s="150" t="s">
        <v>333</v>
      </c>
      <c r="H415" s="151">
        <v>117.425</v>
      </c>
      <c r="I415" s="152"/>
      <c r="J415" s="153">
        <f>ROUND(I415*H415,2)</f>
        <v>0</v>
      </c>
      <c r="K415" s="154"/>
      <c r="L415" s="34"/>
      <c r="M415" s="155" t="s">
        <v>1</v>
      </c>
      <c r="N415" s="156" t="s">
        <v>41</v>
      </c>
      <c r="O415" s="59"/>
      <c r="P415" s="157">
        <f>O415*H415</f>
        <v>0</v>
      </c>
      <c r="Q415" s="157">
        <v>0</v>
      </c>
      <c r="R415" s="157">
        <f>Q415*H415</f>
        <v>0</v>
      </c>
      <c r="S415" s="157">
        <v>0</v>
      </c>
      <c r="T415" s="158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59" t="s">
        <v>150</v>
      </c>
      <c r="AT415" s="159" t="s">
        <v>146</v>
      </c>
      <c r="AU415" s="159" t="s">
        <v>151</v>
      </c>
      <c r="AY415" s="18" t="s">
        <v>143</v>
      </c>
      <c r="BE415" s="160">
        <f>IF(N415="základná",J415,0)</f>
        <v>0</v>
      </c>
      <c r="BF415" s="160">
        <f>IF(N415="znížená",J415,0)</f>
        <v>0</v>
      </c>
      <c r="BG415" s="160">
        <f>IF(N415="zákl. prenesená",J415,0)</f>
        <v>0</v>
      </c>
      <c r="BH415" s="160">
        <f>IF(N415="zníž. prenesená",J415,0)</f>
        <v>0</v>
      </c>
      <c r="BI415" s="160">
        <f>IF(N415="nulová",J415,0)</f>
        <v>0</v>
      </c>
      <c r="BJ415" s="18" t="s">
        <v>151</v>
      </c>
      <c r="BK415" s="160">
        <f>ROUND(I415*H415,2)</f>
        <v>0</v>
      </c>
      <c r="BL415" s="18" t="s">
        <v>150</v>
      </c>
      <c r="BM415" s="159" t="s">
        <v>376</v>
      </c>
    </row>
    <row r="416" spans="1:65" s="2" customFormat="1" ht="24.2" customHeight="1" x14ac:dyDescent="0.2">
      <c r="A416" s="33"/>
      <c r="B416" s="146"/>
      <c r="C416" s="147" t="s">
        <v>381</v>
      </c>
      <c r="D416" s="147" t="s">
        <v>146</v>
      </c>
      <c r="E416" s="148" t="s">
        <v>364</v>
      </c>
      <c r="F416" s="149" t="s">
        <v>365</v>
      </c>
      <c r="G416" s="150" t="s">
        <v>333</v>
      </c>
      <c r="H416" s="151">
        <v>2231.0749999999998</v>
      </c>
      <c r="I416" s="152"/>
      <c r="J416" s="153">
        <f>ROUND(I416*H416,2)</f>
        <v>0</v>
      </c>
      <c r="K416" s="154"/>
      <c r="L416" s="34"/>
      <c r="M416" s="155" t="s">
        <v>1</v>
      </c>
      <c r="N416" s="156" t="s">
        <v>41</v>
      </c>
      <c r="O416" s="59"/>
      <c r="P416" s="157">
        <f>O416*H416</f>
        <v>0</v>
      </c>
      <c r="Q416" s="157">
        <v>0</v>
      </c>
      <c r="R416" s="157">
        <f>Q416*H416</f>
        <v>0</v>
      </c>
      <c r="S416" s="157">
        <v>0</v>
      </c>
      <c r="T416" s="158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59" t="s">
        <v>150</v>
      </c>
      <c r="AT416" s="159" t="s">
        <v>146</v>
      </c>
      <c r="AU416" s="159" t="s">
        <v>151</v>
      </c>
      <c r="AY416" s="18" t="s">
        <v>143</v>
      </c>
      <c r="BE416" s="160">
        <f>IF(N416="základná",J416,0)</f>
        <v>0</v>
      </c>
      <c r="BF416" s="160">
        <f>IF(N416="znížená",J416,0)</f>
        <v>0</v>
      </c>
      <c r="BG416" s="160">
        <f>IF(N416="zákl. prenesená",J416,0)</f>
        <v>0</v>
      </c>
      <c r="BH416" s="160">
        <f>IF(N416="zníž. prenesená",J416,0)</f>
        <v>0</v>
      </c>
      <c r="BI416" s="160">
        <f>IF(N416="nulová",J416,0)</f>
        <v>0</v>
      </c>
      <c r="BJ416" s="18" t="s">
        <v>151</v>
      </c>
      <c r="BK416" s="160">
        <f>ROUND(I416*H416,2)</f>
        <v>0</v>
      </c>
      <c r="BL416" s="18" t="s">
        <v>150</v>
      </c>
      <c r="BM416" s="159" t="s">
        <v>599</v>
      </c>
    </row>
    <row r="417" spans="1:65" s="13" customFormat="1" x14ac:dyDescent="0.2">
      <c r="B417" s="161"/>
      <c r="D417" s="162" t="s">
        <v>152</v>
      </c>
      <c r="E417" s="163" t="s">
        <v>1</v>
      </c>
      <c r="F417" s="164" t="s">
        <v>2057</v>
      </c>
      <c r="H417" s="165">
        <v>2231.0749999999998</v>
      </c>
      <c r="I417" s="166"/>
      <c r="L417" s="161"/>
      <c r="M417" s="167"/>
      <c r="N417" s="168"/>
      <c r="O417" s="168"/>
      <c r="P417" s="168"/>
      <c r="Q417" s="168"/>
      <c r="R417" s="168"/>
      <c r="S417" s="168"/>
      <c r="T417" s="169"/>
      <c r="AT417" s="163" t="s">
        <v>152</v>
      </c>
      <c r="AU417" s="163" t="s">
        <v>151</v>
      </c>
      <c r="AV417" s="13" t="s">
        <v>151</v>
      </c>
      <c r="AW417" s="13" t="s">
        <v>31</v>
      </c>
      <c r="AX417" s="13" t="s">
        <v>75</v>
      </c>
      <c r="AY417" s="163" t="s">
        <v>143</v>
      </c>
    </row>
    <row r="418" spans="1:65" s="14" customFormat="1" x14ac:dyDescent="0.2">
      <c r="B418" s="170"/>
      <c r="D418" s="162" t="s">
        <v>152</v>
      </c>
      <c r="E418" s="171" t="s">
        <v>1</v>
      </c>
      <c r="F418" s="172" t="s">
        <v>154</v>
      </c>
      <c r="H418" s="173">
        <v>2231.0749999999998</v>
      </c>
      <c r="I418" s="174"/>
      <c r="L418" s="170"/>
      <c r="M418" s="175"/>
      <c r="N418" s="176"/>
      <c r="O418" s="176"/>
      <c r="P418" s="176"/>
      <c r="Q418" s="176"/>
      <c r="R418" s="176"/>
      <c r="S418" s="176"/>
      <c r="T418" s="177"/>
      <c r="AT418" s="171" t="s">
        <v>152</v>
      </c>
      <c r="AU418" s="171" t="s">
        <v>151</v>
      </c>
      <c r="AV418" s="14" t="s">
        <v>150</v>
      </c>
      <c r="AW418" s="14" t="s">
        <v>31</v>
      </c>
      <c r="AX418" s="14" t="s">
        <v>83</v>
      </c>
      <c r="AY418" s="171" t="s">
        <v>143</v>
      </c>
    </row>
    <row r="419" spans="1:65" s="2" customFormat="1" ht="24.2" customHeight="1" x14ac:dyDescent="0.2">
      <c r="A419" s="33"/>
      <c r="B419" s="146"/>
      <c r="C419" s="147" t="s">
        <v>264</v>
      </c>
      <c r="D419" s="147" t="s">
        <v>146</v>
      </c>
      <c r="E419" s="148" t="s">
        <v>369</v>
      </c>
      <c r="F419" s="149" t="s">
        <v>370</v>
      </c>
      <c r="G419" s="150" t="s">
        <v>333</v>
      </c>
      <c r="H419" s="151">
        <v>117.425</v>
      </c>
      <c r="I419" s="152"/>
      <c r="J419" s="153">
        <f>ROUND(I419*H419,2)</f>
        <v>0</v>
      </c>
      <c r="K419" s="154"/>
      <c r="L419" s="34"/>
      <c r="M419" s="155" t="s">
        <v>1</v>
      </c>
      <c r="N419" s="156" t="s">
        <v>41</v>
      </c>
      <c r="O419" s="59"/>
      <c r="P419" s="157">
        <f>O419*H419</f>
        <v>0</v>
      </c>
      <c r="Q419" s="157">
        <v>0</v>
      </c>
      <c r="R419" s="157">
        <f>Q419*H419</f>
        <v>0</v>
      </c>
      <c r="S419" s="157">
        <v>0</v>
      </c>
      <c r="T419" s="158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59" t="s">
        <v>150</v>
      </c>
      <c r="AT419" s="159" t="s">
        <v>146</v>
      </c>
      <c r="AU419" s="159" t="s">
        <v>151</v>
      </c>
      <c r="AY419" s="18" t="s">
        <v>143</v>
      </c>
      <c r="BE419" s="160">
        <f>IF(N419="základná",J419,0)</f>
        <v>0</v>
      </c>
      <c r="BF419" s="160">
        <f>IF(N419="znížená",J419,0)</f>
        <v>0</v>
      </c>
      <c r="BG419" s="160">
        <f>IF(N419="zákl. prenesená",J419,0)</f>
        <v>0</v>
      </c>
      <c r="BH419" s="160">
        <f>IF(N419="zníž. prenesená",J419,0)</f>
        <v>0</v>
      </c>
      <c r="BI419" s="160">
        <f>IF(N419="nulová",J419,0)</f>
        <v>0</v>
      </c>
      <c r="BJ419" s="18" t="s">
        <v>151</v>
      </c>
      <c r="BK419" s="160">
        <f>ROUND(I419*H419,2)</f>
        <v>0</v>
      </c>
      <c r="BL419" s="18" t="s">
        <v>150</v>
      </c>
      <c r="BM419" s="159" t="s">
        <v>388</v>
      </c>
    </row>
    <row r="420" spans="1:65" s="12" customFormat="1" ht="22.9" customHeight="1" x14ac:dyDescent="0.2">
      <c r="B420" s="134"/>
      <c r="D420" s="135" t="s">
        <v>74</v>
      </c>
      <c r="E420" s="144" t="s">
        <v>372</v>
      </c>
      <c r="F420" s="144" t="s">
        <v>373</v>
      </c>
      <c r="I420" s="137"/>
      <c r="J420" s="145">
        <f>BK420</f>
        <v>0</v>
      </c>
      <c r="L420" s="134"/>
      <c r="M420" s="138"/>
      <c r="N420" s="139"/>
      <c r="O420" s="139"/>
      <c r="P420" s="140">
        <f>P421</f>
        <v>0</v>
      </c>
      <c r="Q420" s="139"/>
      <c r="R420" s="140">
        <f>R421</f>
        <v>0</v>
      </c>
      <c r="S420" s="139"/>
      <c r="T420" s="141">
        <f>T421</f>
        <v>0</v>
      </c>
      <c r="AR420" s="135" t="s">
        <v>83</v>
      </c>
      <c r="AT420" s="142" t="s">
        <v>74</v>
      </c>
      <c r="AU420" s="142" t="s">
        <v>83</v>
      </c>
      <c r="AY420" s="135" t="s">
        <v>143</v>
      </c>
      <c r="BK420" s="143">
        <f>BK421</f>
        <v>0</v>
      </c>
    </row>
    <row r="421" spans="1:65" s="2" customFormat="1" ht="24.2" customHeight="1" x14ac:dyDescent="0.2">
      <c r="A421" s="33"/>
      <c r="B421" s="146"/>
      <c r="C421" s="147" t="s">
        <v>390</v>
      </c>
      <c r="D421" s="147" t="s">
        <v>146</v>
      </c>
      <c r="E421" s="148" t="s">
        <v>374</v>
      </c>
      <c r="F421" s="149" t="s">
        <v>375</v>
      </c>
      <c r="G421" s="150" t="s">
        <v>333</v>
      </c>
      <c r="H421" s="151">
        <v>40.914000000000001</v>
      </c>
      <c r="I421" s="152"/>
      <c r="J421" s="153">
        <f>ROUND(I421*H421,2)</f>
        <v>0</v>
      </c>
      <c r="K421" s="154"/>
      <c r="L421" s="34"/>
      <c r="M421" s="155" t="s">
        <v>1</v>
      </c>
      <c r="N421" s="156" t="s">
        <v>41</v>
      </c>
      <c r="O421" s="59"/>
      <c r="P421" s="157">
        <f>O421*H421</f>
        <v>0</v>
      </c>
      <c r="Q421" s="157">
        <v>0</v>
      </c>
      <c r="R421" s="157">
        <f>Q421*H421</f>
        <v>0</v>
      </c>
      <c r="S421" s="157">
        <v>0</v>
      </c>
      <c r="T421" s="158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59" t="s">
        <v>150</v>
      </c>
      <c r="AT421" s="159" t="s">
        <v>146</v>
      </c>
      <c r="AU421" s="159" t="s">
        <v>151</v>
      </c>
      <c r="AY421" s="18" t="s">
        <v>143</v>
      </c>
      <c r="BE421" s="160">
        <f>IF(N421="základná",J421,0)</f>
        <v>0</v>
      </c>
      <c r="BF421" s="160">
        <f>IF(N421="znížená",J421,0)</f>
        <v>0</v>
      </c>
      <c r="BG421" s="160">
        <f>IF(N421="zákl. prenesená",J421,0)</f>
        <v>0</v>
      </c>
      <c r="BH421" s="160">
        <f>IF(N421="zníž. prenesená",J421,0)</f>
        <v>0</v>
      </c>
      <c r="BI421" s="160">
        <f>IF(N421="nulová",J421,0)</f>
        <v>0</v>
      </c>
      <c r="BJ421" s="18" t="s">
        <v>151</v>
      </c>
      <c r="BK421" s="160">
        <f>ROUND(I421*H421,2)</f>
        <v>0</v>
      </c>
      <c r="BL421" s="18" t="s">
        <v>150</v>
      </c>
      <c r="BM421" s="159" t="s">
        <v>393</v>
      </c>
    </row>
    <row r="422" spans="1:65" s="12" customFormat="1" ht="25.9" customHeight="1" x14ac:dyDescent="0.2">
      <c r="B422" s="134"/>
      <c r="D422" s="135" t="s">
        <v>74</v>
      </c>
      <c r="E422" s="136" t="s">
        <v>377</v>
      </c>
      <c r="F422" s="136" t="s">
        <v>378</v>
      </c>
      <c r="I422" s="137"/>
      <c r="J422" s="122">
        <f>BK422</f>
        <v>0</v>
      </c>
      <c r="L422" s="134"/>
      <c r="M422" s="138"/>
      <c r="N422" s="139"/>
      <c r="O422" s="139"/>
      <c r="P422" s="140">
        <f>P423+P442+P505+P555+P588+P590+P593+P610+P706+P749+P763+P768+P796+P815+P829+P923</f>
        <v>0</v>
      </c>
      <c r="Q422" s="139"/>
      <c r="R422" s="140">
        <f>R423+R442+R505+R555+R588+R590+R593+R610+R706+R749+R763+R768+R796+R815+R829+R923</f>
        <v>0</v>
      </c>
      <c r="S422" s="139"/>
      <c r="T422" s="141">
        <f>T423+T442+T505+T555+T588+T590+T593+T610+T706+T749+T763+T768+T796+T815+T829+T923</f>
        <v>0</v>
      </c>
      <c r="AR422" s="135" t="s">
        <v>151</v>
      </c>
      <c r="AT422" s="142" t="s">
        <v>74</v>
      </c>
      <c r="AU422" s="142" t="s">
        <v>75</v>
      </c>
      <c r="AY422" s="135" t="s">
        <v>143</v>
      </c>
      <c r="BK422" s="143">
        <f>BK423+BK442+BK505+BK555+BK588+BK590+BK593+BK610+BK706+BK749+BK763+BK768+BK796+BK815+BK829+BK923</f>
        <v>0</v>
      </c>
    </row>
    <row r="423" spans="1:65" s="12" customFormat="1" ht="22.9" customHeight="1" x14ac:dyDescent="0.2">
      <c r="B423" s="134"/>
      <c r="D423" s="135" t="s">
        <v>74</v>
      </c>
      <c r="E423" s="144" t="s">
        <v>379</v>
      </c>
      <c r="F423" s="144" t="s">
        <v>380</v>
      </c>
      <c r="I423" s="137"/>
      <c r="J423" s="145">
        <f>BK423</f>
        <v>0</v>
      </c>
      <c r="L423" s="134"/>
      <c r="M423" s="138"/>
      <c r="N423" s="139"/>
      <c r="O423" s="139"/>
      <c r="P423" s="140">
        <f>SUM(P424:P441)</f>
        <v>0</v>
      </c>
      <c r="Q423" s="139"/>
      <c r="R423" s="140">
        <f>SUM(R424:R441)</f>
        <v>0</v>
      </c>
      <c r="S423" s="139"/>
      <c r="T423" s="141">
        <f>SUM(T424:T441)</f>
        <v>0</v>
      </c>
      <c r="AR423" s="135" t="s">
        <v>151</v>
      </c>
      <c r="AT423" s="142" t="s">
        <v>74</v>
      </c>
      <c r="AU423" s="142" t="s">
        <v>83</v>
      </c>
      <c r="AY423" s="135" t="s">
        <v>143</v>
      </c>
      <c r="BK423" s="143">
        <f>SUM(BK424:BK441)</f>
        <v>0</v>
      </c>
    </row>
    <row r="424" spans="1:65" s="2" customFormat="1" ht="24.2" customHeight="1" x14ac:dyDescent="0.2">
      <c r="A424" s="33"/>
      <c r="B424" s="146"/>
      <c r="C424" s="178" t="s">
        <v>268</v>
      </c>
      <c r="D424" s="178" t="s">
        <v>215</v>
      </c>
      <c r="E424" s="179" t="s">
        <v>382</v>
      </c>
      <c r="F424" s="180" t="s">
        <v>383</v>
      </c>
      <c r="G424" s="181" t="s">
        <v>314</v>
      </c>
      <c r="H424" s="182">
        <v>54</v>
      </c>
      <c r="I424" s="183"/>
      <c r="J424" s="184">
        <f t="shared" ref="J424:J441" si="10">ROUND(I424*H424,2)</f>
        <v>0</v>
      </c>
      <c r="K424" s="185"/>
      <c r="L424" s="186"/>
      <c r="M424" s="187" t="s">
        <v>1</v>
      </c>
      <c r="N424" s="188" t="s">
        <v>41</v>
      </c>
      <c r="O424" s="59"/>
      <c r="P424" s="157">
        <f t="shared" ref="P424:P441" si="11">O424*H424</f>
        <v>0</v>
      </c>
      <c r="Q424" s="157">
        <v>0</v>
      </c>
      <c r="R424" s="157">
        <f t="shared" ref="R424:R441" si="12">Q424*H424</f>
        <v>0</v>
      </c>
      <c r="S424" s="157">
        <v>0</v>
      </c>
      <c r="T424" s="158">
        <f t="shared" ref="T424:T441" si="13"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59" t="s">
        <v>210</v>
      </c>
      <c r="AT424" s="159" t="s">
        <v>215</v>
      </c>
      <c r="AU424" s="159" t="s">
        <v>151</v>
      </c>
      <c r="AY424" s="18" t="s">
        <v>143</v>
      </c>
      <c r="BE424" s="160">
        <f t="shared" ref="BE424:BE441" si="14">IF(N424="základná",J424,0)</f>
        <v>0</v>
      </c>
      <c r="BF424" s="160">
        <f t="shared" ref="BF424:BF441" si="15">IF(N424="znížená",J424,0)</f>
        <v>0</v>
      </c>
      <c r="BG424" s="160">
        <f t="shared" ref="BG424:BG441" si="16">IF(N424="zákl. prenesená",J424,0)</f>
        <v>0</v>
      </c>
      <c r="BH424" s="160">
        <f t="shared" ref="BH424:BH441" si="17">IF(N424="zníž. prenesená",J424,0)</f>
        <v>0</v>
      </c>
      <c r="BI424" s="160">
        <f t="shared" ref="BI424:BI441" si="18">IF(N424="nulová",J424,0)</f>
        <v>0</v>
      </c>
      <c r="BJ424" s="18" t="s">
        <v>151</v>
      </c>
      <c r="BK424" s="160">
        <f t="shared" ref="BK424:BK441" si="19">ROUND(I424*H424,2)</f>
        <v>0</v>
      </c>
      <c r="BL424" s="18" t="s">
        <v>182</v>
      </c>
      <c r="BM424" s="159" t="s">
        <v>621</v>
      </c>
    </row>
    <row r="425" spans="1:65" s="2" customFormat="1" ht="24.2" customHeight="1" x14ac:dyDescent="0.2">
      <c r="A425" s="33"/>
      <c r="B425" s="146"/>
      <c r="C425" s="178" t="s">
        <v>399</v>
      </c>
      <c r="D425" s="178" t="s">
        <v>215</v>
      </c>
      <c r="E425" s="179" t="s">
        <v>386</v>
      </c>
      <c r="F425" s="180" t="s">
        <v>387</v>
      </c>
      <c r="G425" s="181" t="s">
        <v>314</v>
      </c>
      <c r="H425" s="182">
        <v>12.24</v>
      </c>
      <c r="I425" s="183"/>
      <c r="J425" s="184">
        <f t="shared" si="10"/>
        <v>0</v>
      </c>
      <c r="K425" s="185"/>
      <c r="L425" s="186"/>
      <c r="M425" s="187" t="s">
        <v>1</v>
      </c>
      <c r="N425" s="188" t="s">
        <v>41</v>
      </c>
      <c r="O425" s="59"/>
      <c r="P425" s="157">
        <f t="shared" si="11"/>
        <v>0</v>
      </c>
      <c r="Q425" s="157">
        <v>0</v>
      </c>
      <c r="R425" s="157">
        <f t="shared" si="12"/>
        <v>0</v>
      </c>
      <c r="S425" s="157">
        <v>0</v>
      </c>
      <c r="T425" s="158">
        <f t="shared" si="13"/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59" t="s">
        <v>210</v>
      </c>
      <c r="AT425" s="159" t="s">
        <v>215</v>
      </c>
      <c r="AU425" s="159" t="s">
        <v>151</v>
      </c>
      <c r="AY425" s="18" t="s">
        <v>143</v>
      </c>
      <c r="BE425" s="160">
        <f t="shared" si="14"/>
        <v>0</v>
      </c>
      <c r="BF425" s="160">
        <f t="shared" si="15"/>
        <v>0</v>
      </c>
      <c r="BG425" s="160">
        <f t="shared" si="16"/>
        <v>0</v>
      </c>
      <c r="BH425" s="160">
        <f t="shared" si="17"/>
        <v>0</v>
      </c>
      <c r="BI425" s="160">
        <f t="shared" si="18"/>
        <v>0</v>
      </c>
      <c r="BJ425" s="18" t="s">
        <v>151</v>
      </c>
      <c r="BK425" s="160">
        <f t="shared" si="19"/>
        <v>0</v>
      </c>
      <c r="BL425" s="18" t="s">
        <v>182</v>
      </c>
      <c r="BM425" s="159" t="s">
        <v>402</v>
      </c>
    </row>
    <row r="426" spans="1:65" s="2" customFormat="1" ht="24.2" customHeight="1" x14ac:dyDescent="0.2">
      <c r="A426" s="33"/>
      <c r="B426" s="146"/>
      <c r="C426" s="178" t="s">
        <v>272</v>
      </c>
      <c r="D426" s="178" t="s">
        <v>215</v>
      </c>
      <c r="E426" s="179" t="s">
        <v>391</v>
      </c>
      <c r="F426" s="180" t="s">
        <v>392</v>
      </c>
      <c r="G426" s="181" t="s">
        <v>314</v>
      </c>
      <c r="H426" s="182">
        <v>42.84</v>
      </c>
      <c r="I426" s="183"/>
      <c r="J426" s="184">
        <f t="shared" si="10"/>
        <v>0</v>
      </c>
      <c r="K426" s="185"/>
      <c r="L426" s="186"/>
      <c r="M426" s="187" t="s">
        <v>1</v>
      </c>
      <c r="N426" s="188" t="s">
        <v>41</v>
      </c>
      <c r="O426" s="59"/>
      <c r="P426" s="157">
        <f t="shared" si="11"/>
        <v>0</v>
      </c>
      <c r="Q426" s="157">
        <v>0</v>
      </c>
      <c r="R426" s="157">
        <f t="shared" si="12"/>
        <v>0</v>
      </c>
      <c r="S426" s="157">
        <v>0</v>
      </c>
      <c r="T426" s="158">
        <f t="shared" si="13"/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59" t="s">
        <v>210</v>
      </c>
      <c r="AT426" s="159" t="s">
        <v>215</v>
      </c>
      <c r="AU426" s="159" t="s">
        <v>151</v>
      </c>
      <c r="AY426" s="18" t="s">
        <v>143</v>
      </c>
      <c r="BE426" s="160">
        <f t="shared" si="14"/>
        <v>0</v>
      </c>
      <c r="BF426" s="160">
        <f t="shared" si="15"/>
        <v>0</v>
      </c>
      <c r="BG426" s="160">
        <f t="shared" si="16"/>
        <v>0</v>
      </c>
      <c r="BH426" s="160">
        <f t="shared" si="17"/>
        <v>0</v>
      </c>
      <c r="BI426" s="160">
        <f t="shared" si="18"/>
        <v>0</v>
      </c>
      <c r="BJ426" s="18" t="s">
        <v>151</v>
      </c>
      <c r="BK426" s="160">
        <f t="shared" si="19"/>
        <v>0</v>
      </c>
      <c r="BL426" s="18" t="s">
        <v>182</v>
      </c>
      <c r="BM426" s="159" t="s">
        <v>406</v>
      </c>
    </row>
    <row r="427" spans="1:65" s="2" customFormat="1" ht="24.2" customHeight="1" x14ac:dyDescent="0.2">
      <c r="A427" s="33"/>
      <c r="B427" s="146"/>
      <c r="C427" s="178" t="s">
        <v>408</v>
      </c>
      <c r="D427" s="178" t="s">
        <v>215</v>
      </c>
      <c r="E427" s="179" t="s">
        <v>395</v>
      </c>
      <c r="F427" s="180" t="s">
        <v>396</v>
      </c>
      <c r="G427" s="181" t="s">
        <v>314</v>
      </c>
      <c r="H427" s="182">
        <v>159.4</v>
      </c>
      <c r="I427" s="183"/>
      <c r="J427" s="184">
        <f t="shared" si="10"/>
        <v>0</v>
      </c>
      <c r="K427" s="185"/>
      <c r="L427" s="186"/>
      <c r="M427" s="187" t="s">
        <v>1</v>
      </c>
      <c r="N427" s="188" t="s">
        <v>41</v>
      </c>
      <c r="O427" s="59"/>
      <c r="P427" s="157">
        <f t="shared" si="11"/>
        <v>0</v>
      </c>
      <c r="Q427" s="157">
        <v>0</v>
      </c>
      <c r="R427" s="157">
        <f t="shared" si="12"/>
        <v>0</v>
      </c>
      <c r="S427" s="157">
        <v>0</v>
      </c>
      <c r="T427" s="158">
        <f t="shared" si="13"/>
        <v>0</v>
      </c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R427" s="159" t="s">
        <v>210</v>
      </c>
      <c r="AT427" s="159" t="s">
        <v>215</v>
      </c>
      <c r="AU427" s="159" t="s">
        <v>151</v>
      </c>
      <c r="AY427" s="18" t="s">
        <v>143</v>
      </c>
      <c r="BE427" s="160">
        <f t="shared" si="14"/>
        <v>0</v>
      </c>
      <c r="BF427" s="160">
        <f t="shared" si="15"/>
        <v>0</v>
      </c>
      <c r="BG427" s="160">
        <f t="shared" si="16"/>
        <v>0</v>
      </c>
      <c r="BH427" s="160">
        <f t="shared" si="17"/>
        <v>0</v>
      </c>
      <c r="BI427" s="160">
        <f t="shared" si="18"/>
        <v>0</v>
      </c>
      <c r="BJ427" s="18" t="s">
        <v>151</v>
      </c>
      <c r="BK427" s="160">
        <f t="shared" si="19"/>
        <v>0</v>
      </c>
      <c r="BL427" s="18" t="s">
        <v>182</v>
      </c>
      <c r="BM427" s="159" t="s">
        <v>411</v>
      </c>
    </row>
    <row r="428" spans="1:65" s="2" customFormat="1" ht="24.2" customHeight="1" x14ac:dyDescent="0.2">
      <c r="A428" s="33"/>
      <c r="B428" s="146"/>
      <c r="C428" s="178" t="s">
        <v>279</v>
      </c>
      <c r="D428" s="178" t="s">
        <v>215</v>
      </c>
      <c r="E428" s="179" t="s">
        <v>400</v>
      </c>
      <c r="F428" s="180" t="s">
        <v>401</v>
      </c>
      <c r="G428" s="181" t="s">
        <v>314</v>
      </c>
      <c r="H428" s="182">
        <v>91.8</v>
      </c>
      <c r="I428" s="183"/>
      <c r="J428" s="184">
        <f t="shared" si="10"/>
        <v>0</v>
      </c>
      <c r="K428" s="185"/>
      <c r="L428" s="186"/>
      <c r="M428" s="187" t="s">
        <v>1</v>
      </c>
      <c r="N428" s="188" t="s">
        <v>41</v>
      </c>
      <c r="O428" s="59"/>
      <c r="P428" s="157">
        <f t="shared" si="11"/>
        <v>0</v>
      </c>
      <c r="Q428" s="157">
        <v>0</v>
      </c>
      <c r="R428" s="157">
        <f t="shared" si="12"/>
        <v>0</v>
      </c>
      <c r="S428" s="157">
        <v>0</v>
      </c>
      <c r="T428" s="158">
        <f t="shared" si="13"/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59" t="s">
        <v>210</v>
      </c>
      <c r="AT428" s="159" t="s">
        <v>215</v>
      </c>
      <c r="AU428" s="159" t="s">
        <v>151</v>
      </c>
      <c r="AY428" s="18" t="s">
        <v>143</v>
      </c>
      <c r="BE428" s="160">
        <f t="shared" si="14"/>
        <v>0</v>
      </c>
      <c r="BF428" s="160">
        <f t="shared" si="15"/>
        <v>0</v>
      </c>
      <c r="BG428" s="160">
        <f t="shared" si="16"/>
        <v>0</v>
      </c>
      <c r="BH428" s="160">
        <f t="shared" si="17"/>
        <v>0</v>
      </c>
      <c r="BI428" s="160">
        <f t="shared" si="18"/>
        <v>0</v>
      </c>
      <c r="BJ428" s="18" t="s">
        <v>151</v>
      </c>
      <c r="BK428" s="160">
        <f t="shared" si="19"/>
        <v>0</v>
      </c>
      <c r="BL428" s="18" t="s">
        <v>182</v>
      </c>
      <c r="BM428" s="159" t="s">
        <v>415</v>
      </c>
    </row>
    <row r="429" spans="1:65" s="2" customFormat="1" ht="24.2" customHeight="1" x14ac:dyDescent="0.2">
      <c r="A429" s="33"/>
      <c r="B429" s="146"/>
      <c r="C429" s="178" t="s">
        <v>417</v>
      </c>
      <c r="D429" s="178" t="s">
        <v>215</v>
      </c>
      <c r="E429" s="179" t="s">
        <v>404</v>
      </c>
      <c r="F429" s="180" t="s">
        <v>405</v>
      </c>
      <c r="G429" s="181" t="s">
        <v>314</v>
      </c>
      <c r="H429" s="182">
        <v>33.863999999999997</v>
      </c>
      <c r="I429" s="183"/>
      <c r="J429" s="184">
        <f t="shared" si="10"/>
        <v>0</v>
      </c>
      <c r="K429" s="185"/>
      <c r="L429" s="186"/>
      <c r="M429" s="187" t="s">
        <v>1</v>
      </c>
      <c r="N429" s="188" t="s">
        <v>41</v>
      </c>
      <c r="O429" s="59"/>
      <c r="P429" s="157">
        <f t="shared" si="11"/>
        <v>0</v>
      </c>
      <c r="Q429" s="157">
        <v>0</v>
      </c>
      <c r="R429" s="157">
        <f t="shared" si="12"/>
        <v>0</v>
      </c>
      <c r="S429" s="157">
        <v>0</v>
      </c>
      <c r="T429" s="158">
        <f t="shared" si="13"/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59" t="s">
        <v>210</v>
      </c>
      <c r="AT429" s="159" t="s">
        <v>215</v>
      </c>
      <c r="AU429" s="159" t="s">
        <v>151</v>
      </c>
      <c r="AY429" s="18" t="s">
        <v>143</v>
      </c>
      <c r="BE429" s="160">
        <f t="shared" si="14"/>
        <v>0</v>
      </c>
      <c r="BF429" s="160">
        <f t="shared" si="15"/>
        <v>0</v>
      </c>
      <c r="BG429" s="160">
        <f t="shared" si="16"/>
        <v>0</v>
      </c>
      <c r="BH429" s="160">
        <f t="shared" si="17"/>
        <v>0</v>
      </c>
      <c r="BI429" s="160">
        <f t="shared" si="18"/>
        <v>0</v>
      </c>
      <c r="BJ429" s="18" t="s">
        <v>151</v>
      </c>
      <c r="BK429" s="160">
        <f t="shared" si="19"/>
        <v>0</v>
      </c>
      <c r="BL429" s="18" t="s">
        <v>182</v>
      </c>
      <c r="BM429" s="159" t="s">
        <v>657</v>
      </c>
    </row>
    <row r="430" spans="1:65" s="2" customFormat="1" ht="24.2" customHeight="1" x14ac:dyDescent="0.2">
      <c r="A430" s="33"/>
      <c r="B430" s="146"/>
      <c r="C430" s="178" t="s">
        <v>284</v>
      </c>
      <c r="D430" s="178" t="s">
        <v>215</v>
      </c>
      <c r="E430" s="179" t="s">
        <v>409</v>
      </c>
      <c r="F430" s="180" t="s">
        <v>410</v>
      </c>
      <c r="G430" s="181" t="s">
        <v>314</v>
      </c>
      <c r="H430" s="182">
        <v>16.32</v>
      </c>
      <c r="I430" s="183"/>
      <c r="J430" s="184">
        <f t="shared" si="10"/>
        <v>0</v>
      </c>
      <c r="K430" s="185"/>
      <c r="L430" s="186"/>
      <c r="M430" s="187" t="s">
        <v>1</v>
      </c>
      <c r="N430" s="188" t="s">
        <v>41</v>
      </c>
      <c r="O430" s="59"/>
      <c r="P430" s="157">
        <f t="shared" si="11"/>
        <v>0</v>
      </c>
      <c r="Q430" s="157">
        <v>0</v>
      </c>
      <c r="R430" s="157">
        <f t="shared" si="12"/>
        <v>0</v>
      </c>
      <c r="S430" s="157">
        <v>0</v>
      </c>
      <c r="T430" s="158">
        <f t="shared" si="13"/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59" t="s">
        <v>210</v>
      </c>
      <c r="AT430" s="159" t="s">
        <v>215</v>
      </c>
      <c r="AU430" s="159" t="s">
        <v>151</v>
      </c>
      <c r="AY430" s="18" t="s">
        <v>143</v>
      </c>
      <c r="BE430" s="160">
        <f t="shared" si="14"/>
        <v>0</v>
      </c>
      <c r="BF430" s="160">
        <f t="shared" si="15"/>
        <v>0</v>
      </c>
      <c r="BG430" s="160">
        <f t="shared" si="16"/>
        <v>0</v>
      </c>
      <c r="BH430" s="160">
        <f t="shared" si="17"/>
        <v>0</v>
      </c>
      <c r="BI430" s="160">
        <f t="shared" si="18"/>
        <v>0</v>
      </c>
      <c r="BJ430" s="18" t="s">
        <v>151</v>
      </c>
      <c r="BK430" s="160">
        <f t="shared" si="19"/>
        <v>0</v>
      </c>
      <c r="BL430" s="18" t="s">
        <v>182</v>
      </c>
      <c r="BM430" s="159" t="s">
        <v>423</v>
      </c>
    </row>
    <row r="431" spans="1:65" s="2" customFormat="1" ht="24.2" customHeight="1" x14ac:dyDescent="0.2">
      <c r="A431" s="33"/>
      <c r="B431" s="146"/>
      <c r="C431" s="178" t="s">
        <v>424</v>
      </c>
      <c r="D431" s="178" t="s">
        <v>215</v>
      </c>
      <c r="E431" s="179" t="s">
        <v>413</v>
      </c>
      <c r="F431" s="180" t="s">
        <v>414</v>
      </c>
      <c r="G431" s="181" t="s">
        <v>314</v>
      </c>
      <c r="H431" s="182">
        <v>20.603999999999999</v>
      </c>
      <c r="I431" s="183"/>
      <c r="J431" s="184">
        <f t="shared" si="10"/>
        <v>0</v>
      </c>
      <c r="K431" s="185"/>
      <c r="L431" s="186"/>
      <c r="M431" s="187" t="s">
        <v>1</v>
      </c>
      <c r="N431" s="188" t="s">
        <v>41</v>
      </c>
      <c r="O431" s="59"/>
      <c r="P431" s="157">
        <f t="shared" si="11"/>
        <v>0</v>
      </c>
      <c r="Q431" s="157">
        <v>0</v>
      </c>
      <c r="R431" s="157">
        <f t="shared" si="12"/>
        <v>0</v>
      </c>
      <c r="S431" s="157">
        <v>0</v>
      </c>
      <c r="T431" s="158">
        <f t="shared" si="13"/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59" t="s">
        <v>210</v>
      </c>
      <c r="AT431" s="159" t="s">
        <v>215</v>
      </c>
      <c r="AU431" s="159" t="s">
        <v>151</v>
      </c>
      <c r="AY431" s="18" t="s">
        <v>143</v>
      </c>
      <c r="BE431" s="160">
        <f t="shared" si="14"/>
        <v>0</v>
      </c>
      <c r="BF431" s="160">
        <f t="shared" si="15"/>
        <v>0</v>
      </c>
      <c r="BG431" s="160">
        <f t="shared" si="16"/>
        <v>0</v>
      </c>
      <c r="BH431" s="160">
        <f t="shared" si="17"/>
        <v>0</v>
      </c>
      <c r="BI431" s="160">
        <f t="shared" si="18"/>
        <v>0</v>
      </c>
      <c r="BJ431" s="18" t="s">
        <v>151</v>
      </c>
      <c r="BK431" s="160">
        <f t="shared" si="19"/>
        <v>0</v>
      </c>
      <c r="BL431" s="18" t="s">
        <v>182</v>
      </c>
      <c r="BM431" s="159" t="s">
        <v>672</v>
      </c>
    </row>
    <row r="432" spans="1:65" s="2" customFormat="1" ht="24.2" customHeight="1" x14ac:dyDescent="0.2">
      <c r="A432" s="33"/>
      <c r="B432" s="146"/>
      <c r="C432" s="178" t="s">
        <v>287</v>
      </c>
      <c r="D432" s="178" t="s">
        <v>215</v>
      </c>
      <c r="E432" s="179" t="s">
        <v>418</v>
      </c>
      <c r="F432" s="180" t="s">
        <v>419</v>
      </c>
      <c r="G432" s="181" t="s">
        <v>314</v>
      </c>
      <c r="H432" s="182">
        <v>25</v>
      </c>
      <c r="I432" s="183"/>
      <c r="J432" s="184">
        <f t="shared" si="10"/>
        <v>0</v>
      </c>
      <c r="K432" s="185"/>
      <c r="L432" s="186"/>
      <c r="M432" s="187" t="s">
        <v>1</v>
      </c>
      <c r="N432" s="188" t="s">
        <v>41</v>
      </c>
      <c r="O432" s="59"/>
      <c r="P432" s="157">
        <f t="shared" si="11"/>
        <v>0</v>
      </c>
      <c r="Q432" s="157">
        <v>0</v>
      </c>
      <c r="R432" s="157">
        <f t="shared" si="12"/>
        <v>0</v>
      </c>
      <c r="S432" s="157">
        <v>0</v>
      </c>
      <c r="T432" s="158">
        <f t="shared" si="13"/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59" t="s">
        <v>210</v>
      </c>
      <c r="AT432" s="159" t="s">
        <v>215</v>
      </c>
      <c r="AU432" s="159" t="s">
        <v>151</v>
      </c>
      <c r="AY432" s="18" t="s">
        <v>143</v>
      </c>
      <c r="BE432" s="160">
        <f t="shared" si="14"/>
        <v>0</v>
      </c>
      <c r="BF432" s="160">
        <f t="shared" si="15"/>
        <v>0</v>
      </c>
      <c r="BG432" s="160">
        <f t="shared" si="16"/>
        <v>0</v>
      </c>
      <c r="BH432" s="160">
        <f t="shared" si="17"/>
        <v>0</v>
      </c>
      <c r="BI432" s="160">
        <f t="shared" si="18"/>
        <v>0</v>
      </c>
      <c r="BJ432" s="18" t="s">
        <v>151</v>
      </c>
      <c r="BK432" s="160">
        <f t="shared" si="19"/>
        <v>0</v>
      </c>
      <c r="BL432" s="18" t="s">
        <v>182</v>
      </c>
      <c r="BM432" s="159" t="s">
        <v>431</v>
      </c>
    </row>
    <row r="433" spans="1:65" s="2" customFormat="1" ht="24.2" customHeight="1" x14ac:dyDescent="0.2">
      <c r="A433" s="33"/>
      <c r="B433" s="146"/>
      <c r="C433" s="178" t="s">
        <v>433</v>
      </c>
      <c r="D433" s="178" t="s">
        <v>215</v>
      </c>
      <c r="E433" s="179" t="s">
        <v>421</v>
      </c>
      <c r="F433" s="180" t="s">
        <v>422</v>
      </c>
      <c r="G433" s="181" t="s">
        <v>314</v>
      </c>
      <c r="H433" s="182">
        <v>25.5</v>
      </c>
      <c r="I433" s="183"/>
      <c r="J433" s="184">
        <f t="shared" si="10"/>
        <v>0</v>
      </c>
      <c r="K433" s="185"/>
      <c r="L433" s="186"/>
      <c r="M433" s="187" t="s">
        <v>1</v>
      </c>
      <c r="N433" s="188" t="s">
        <v>41</v>
      </c>
      <c r="O433" s="59"/>
      <c r="P433" s="157">
        <f t="shared" si="11"/>
        <v>0</v>
      </c>
      <c r="Q433" s="157">
        <v>0</v>
      </c>
      <c r="R433" s="157">
        <f t="shared" si="12"/>
        <v>0</v>
      </c>
      <c r="S433" s="157">
        <v>0</v>
      </c>
      <c r="T433" s="158">
        <f t="shared" si="13"/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59" t="s">
        <v>210</v>
      </c>
      <c r="AT433" s="159" t="s">
        <v>215</v>
      </c>
      <c r="AU433" s="159" t="s">
        <v>151</v>
      </c>
      <c r="AY433" s="18" t="s">
        <v>143</v>
      </c>
      <c r="BE433" s="160">
        <f t="shared" si="14"/>
        <v>0</v>
      </c>
      <c r="BF433" s="160">
        <f t="shared" si="15"/>
        <v>0</v>
      </c>
      <c r="BG433" s="160">
        <f t="shared" si="16"/>
        <v>0</v>
      </c>
      <c r="BH433" s="160">
        <f t="shared" si="17"/>
        <v>0</v>
      </c>
      <c r="BI433" s="160">
        <f t="shared" si="18"/>
        <v>0</v>
      </c>
      <c r="BJ433" s="18" t="s">
        <v>151</v>
      </c>
      <c r="BK433" s="160">
        <f t="shared" si="19"/>
        <v>0</v>
      </c>
      <c r="BL433" s="18" t="s">
        <v>182</v>
      </c>
      <c r="BM433" s="159" t="s">
        <v>436</v>
      </c>
    </row>
    <row r="434" spans="1:65" s="2" customFormat="1" ht="14.45" customHeight="1" x14ac:dyDescent="0.2">
      <c r="A434" s="33"/>
      <c r="B434" s="146"/>
      <c r="C434" s="178" t="s">
        <v>292</v>
      </c>
      <c r="D434" s="178" t="s">
        <v>215</v>
      </c>
      <c r="E434" s="179" t="s">
        <v>425</v>
      </c>
      <c r="F434" s="180" t="s">
        <v>426</v>
      </c>
      <c r="G434" s="181" t="s">
        <v>314</v>
      </c>
      <c r="H434" s="182">
        <v>41.2</v>
      </c>
      <c r="I434" s="183"/>
      <c r="J434" s="184">
        <f t="shared" si="10"/>
        <v>0</v>
      </c>
      <c r="K434" s="185"/>
      <c r="L434" s="186"/>
      <c r="M434" s="187" t="s">
        <v>1</v>
      </c>
      <c r="N434" s="188" t="s">
        <v>41</v>
      </c>
      <c r="O434" s="59"/>
      <c r="P434" s="157">
        <f t="shared" si="11"/>
        <v>0</v>
      </c>
      <c r="Q434" s="157">
        <v>0</v>
      </c>
      <c r="R434" s="157">
        <f t="shared" si="12"/>
        <v>0</v>
      </c>
      <c r="S434" s="157">
        <v>0</v>
      </c>
      <c r="T434" s="158">
        <f t="shared" si="13"/>
        <v>0</v>
      </c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R434" s="159" t="s">
        <v>210</v>
      </c>
      <c r="AT434" s="159" t="s">
        <v>215</v>
      </c>
      <c r="AU434" s="159" t="s">
        <v>151</v>
      </c>
      <c r="AY434" s="18" t="s">
        <v>143</v>
      </c>
      <c r="BE434" s="160">
        <f t="shared" si="14"/>
        <v>0</v>
      </c>
      <c r="BF434" s="160">
        <f t="shared" si="15"/>
        <v>0</v>
      </c>
      <c r="BG434" s="160">
        <f t="shared" si="16"/>
        <v>0</v>
      </c>
      <c r="BH434" s="160">
        <f t="shared" si="17"/>
        <v>0</v>
      </c>
      <c r="BI434" s="160">
        <f t="shared" si="18"/>
        <v>0</v>
      </c>
      <c r="BJ434" s="18" t="s">
        <v>151</v>
      </c>
      <c r="BK434" s="160">
        <f t="shared" si="19"/>
        <v>0</v>
      </c>
      <c r="BL434" s="18" t="s">
        <v>182</v>
      </c>
      <c r="BM434" s="159" t="s">
        <v>695</v>
      </c>
    </row>
    <row r="435" spans="1:65" s="2" customFormat="1" ht="24.2" customHeight="1" x14ac:dyDescent="0.2">
      <c r="A435" s="33"/>
      <c r="B435" s="146"/>
      <c r="C435" s="178" t="s">
        <v>441</v>
      </c>
      <c r="D435" s="178" t="s">
        <v>215</v>
      </c>
      <c r="E435" s="179" t="s">
        <v>429</v>
      </c>
      <c r="F435" s="180" t="s">
        <v>430</v>
      </c>
      <c r="G435" s="181" t="s">
        <v>314</v>
      </c>
      <c r="H435" s="182">
        <v>25.5</v>
      </c>
      <c r="I435" s="183"/>
      <c r="J435" s="184">
        <f t="shared" si="10"/>
        <v>0</v>
      </c>
      <c r="K435" s="185"/>
      <c r="L435" s="186"/>
      <c r="M435" s="187" t="s">
        <v>1</v>
      </c>
      <c r="N435" s="188" t="s">
        <v>41</v>
      </c>
      <c r="O435" s="59"/>
      <c r="P435" s="157">
        <f t="shared" si="11"/>
        <v>0</v>
      </c>
      <c r="Q435" s="157">
        <v>0</v>
      </c>
      <c r="R435" s="157">
        <f t="shared" si="12"/>
        <v>0</v>
      </c>
      <c r="S435" s="157">
        <v>0</v>
      </c>
      <c r="T435" s="158">
        <f t="shared" si="13"/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59" t="s">
        <v>210</v>
      </c>
      <c r="AT435" s="159" t="s">
        <v>215</v>
      </c>
      <c r="AU435" s="159" t="s">
        <v>151</v>
      </c>
      <c r="AY435" s="18" t="s">
        <v>143</v>
      </c>
      <c r="BE435" s="160">
        <f t="shared" si="14"/>
        <v>0</v>
      </c>
      <c r="BF435" s="160">
        <f t="shared" si="15"/>
        <v>0</v>
      </c>
      <c r="BG435" s="160">
        <f t="shared" si="16"/>
        <v>0</v>
      </c>
      <c r="BH435" s="160">
        <f t="shared" si="17"/>
        <v>0</v>
      </c>
      <c r="BI435" s="160">
        <f t="shared" si="18"/>
        <v>0</v>
      </c>
      <c r="BJ435" s="18" t="s">
        <v>151</v>
      </c>
      <c r="BK435" s="160">
        <f t="shared" si="19"/>
        <v>0</v>
      </c>
      <c r="BL435" s="18" t="s">
        <v>182</v>
      </c>
      <c r="BM435" s="159" t="s">
        <v>444</v>
      </c>
    </row>
    <row r="436" spans="1:65" s="2" customFormat="1" ht="24.2" customHeight="1" x14ac:dyDescent="0.2">
      <c r="A436" s="33"/>
      <c r="B436" s="146"/>
      <c r="C436" s="178" t="s">
        <v>296</v>
      </c>
      <c r="D436" s="178" t="s">
        <v>215</v>
      </c>
      <c r="E436" s="179" t="s">
        <v>434</v>
      </c>
      <c r="F436" s="180" t="s">
        <v>435</v>
      </c>
      <c r="G436" s="181" t="s">
        <v>314</v>
      </c>
      <c r="H436" s="182">
        <v>16.524000000000001</v>
      </c>
      <c r="I436" s="183"/>
      <c r="J436" s="184">
        <f t="shared" si="10"/>
        <v>0</v>
      </c>
      <c r="K436" s="185"/>
      <c r="L436" s="186"/>
      <c r="M436" s="187" t="s">
        <v>1</v>
      </c>
      <c r="N436" s="188" t="s">
        <v>41</v>
      </c>
      <c r="O436" s="59"/>
      <c r="P436" s="157">
        <f t="shared" si="11"/>
        <v>0</v>
      </c>
      <c r="Q436" s="157">
        <v>0</v>
      </c>
      <c r="R436" s="157">
        <f t="shared" si="12"/>
        <v>0</v>
      </c>
      <c r="S436" s="157">
        <v>0</v>
      </c>
      <c r="T436" s="158">
        <f t="shared" si="13"/>
        <v>0</v>
      </c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R436" s="159" t="s">
        <v>210</v>
      </c>
      <c r="AT436" s="159" t="s">
        <v>215</v>
      </c>
      <c r="AU436" s="159" t="s">
        <v>151</v>
      </c>
      <c r="AY436" s="18" t="s">
        <v>143</v>
      </c>
      <c r="BE436" s="160">
        <f t="shared" si="14"/>
        <v>0</v>
      </c>
      <c r="BF436" s="160">
        <f t="shared" si="15"/>
        <v>0</v>
      </c>
      <c r="BG436" s="160">
        <f t="shared" si="16"/>
        <v>0</v>
      </c>
      <c r="BH436" s="160">
        <f t="shared" si="17"/>
        <v>0</v>
      </c>
      <c r="BI436" s="160">
        <f t="shared" si="18"/>
        <v>0</v>
      </c>
      <c r="BJ436" s="18" t="s">
        <v>151</v>
      </c>
      <c r="BK436" s="160">
        <f t="shared" si="19"/>
        <v>0</v>
      </c>
      <c r="BL436" s="18" t="s">
        <v>182</v>
      </c>
      <c r="BM436" s="159" t="s">
        <v>712</v>
      </c>
    </row>
    <row r="437" spans="1:65" s="2" customFormat="1" ht="24.2" customHeight="1" x14ac:dyDescent="0.2">
      <c r="A437" s="33"/>
      <c r="B437" s="146"/>
      <c r="C437" s="178" t="s">
        <v>448</v>
      </c>
      <c r="D437" s="178" t="s">
        <v>215</v>
      </c>
      <c r="E437" s="179" t="s">
        <v>438</v>
      </c>
      <c r="F437" s="180" t="s">
        <v>439</v>
      </c>
      <c r="G437" s="181" t="s">
        <v>178</v>
      </c>
      <c r="H437" s="182">
        <v>13</v>
      </c>
      <c r="I437" s="183"/>
      <c r="J437" s="184">
        <f t="shared" si="10"/>
        <v>0</v>
      </c>
      <c r="K437" s="185"/>
      <c r="L437" s="186"/>
      <c r="M437" s="187" t="s">
        <v>1</v>
      </c>
      <c r="N437" s="188" t="s">
        <v>41</v>
      </c>
      <c r="O437" s="59"/>
      <c r="P437" s="157">
        <f t="shared" si="11"/>
        <v>0</v>
      </c>
      <c r="Q437" s="157">
        <v>0</v>
      </c>
      <c r="R437" s="157">
        <f t="shared" si="12"/>
        <v>0</v>
      </c>
      <c r="S437" s="157">
        <v>0</v>
      </c>
      <c r="T437" s="158">
        <f t="shared" si="13"/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59" t="s">
        <v>210</v>
      </c>
      <c r="AT437" s="159" t="s">
        <v>215</v>
      </c>
      <c r="AU437" s="159" t="s">
        <v>151</v>
      </c>
      <c r="AY437" s="18" t="s">
        <v>143</v>
      </c>
      <c r="BE437" s="160">
        <f t="shared" si="14"/>
        <v>0</v>
      </c>
      <c r="BF437" s="160">
        <f t="shared" si="15"/>
        <v>0</v>
      </c>
      <c r="BG437" s="160">
        <f t="shared" si="16"/>
        <v>0</v>
      </c>
      <c r="BH437" s="160">
        <f t="shared" si="17"/>
        <v>0</v>
      </c>
      <c r="BI437" s="160">
        <f t="shared" si="18"/>
        <v>0</v>
      </c>
      <c r="BJ437" s="18" t="s">
        <v>151</v>
      </c>
      <c r="BK437" s="160">
        <f t="shared" si="19"/>
        <v>0</v>
      </c>
      <c r="BL437" s="18" t="s">
        <v>182</v>
      </c>
      <c r="BM437" s="159" t="s">
        <v>451</v>
      </c>
    </row>
    <row r="438" spans="1:65" s="2" customFormat="1" ht="14.45" customHeight="1" x14ac:dyDescent="0.2">
      <c r="A438" s="33"/>
      <c r="B438" s="146"/>
      <c r="C438" s="178" t="s">
        <v>301</v>
      </c>
      <c r="D438" s="178" t="s">
        <v>215</v>
      </c>
      <c r="E438" s="179" t="s">
        <v>442</v>
      </c>
      <c r="F438" s="180" t="s">
        <v>443</v>
      </c>
      <c r="G438" s="181" t="s">
        <v>178</v>
      </c>
      <c r="H438" s="182">
        <v>13</v>
      </c>
      <c r="I438" s="183"/>
      <c r="J438" s="184">
        <f t="shared" si="10"/>
        <v>0</v>
      </c>
      <c r="K438" s="185"/>
      <c r="L438" s="186"/>
      <c r="M438" s="187" t="s">
        <v>1</v>
      </c>
      <c r="N438" s="188" t="s">
        <v>41</v>
      </c>
      <c r="O438" s="59"/>
      <c r="P438" s="157">
        <f t="shared" si="11"/>
        <v>0</v>
      </c>
      <c r="Q438" s="157">
        <v>0</v>
      </c>
      <c r="R438" s="157">
        <f t="shared" si="12"/>
        <v>0</v>
      </c>
      <c r="S438" s="157">
        <v>0</v>
      </c>
      <c r="T438" s="158">
        <f t="shared" si="13"/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59" t="s">
        <v>210</v>
      </c>
      <c r="AT438" s="159" t="s">
        <v>215</v>
      </c>
      <c r="AU438" s="159" t="s">
        <v>151</v>
      </c>
      <c r="AY438" s="18" t="s">
        <v>143</v>
      </c>
      <c r="BE438" s="160">
        <f t="shared" si="14"/>
        <v>0</v>
      </c>
      <c r="BF438" s="160">
        <f t="shared" si="15"/>
        <v>0</v>
      </c>
      <c r="BG438" s="160">
        <f t="shared" si="16"/>
        <v>0</v>
      </c>
      <c r="BH438" s="160">
        <f t="shared" si="17"/>
        <v>0</v>
      </c>
      <c r="BI438" s="160">
        <f t="shared" si="18"/>
        <v>0</v>
      </c>
      <c r="BJ438" s="18" t="s">
        <v>151</v>
      </c>
      <c r="BK438" s="160">
        <f t="shared" si="19"/>
        <v>0</v>
      </c>
      <c r="BL438" s="18" t="s">
        <v>182</v>
      </c>
      <c r="BM438" s="159" t="s">
        <v>730</v>
      </c>
    </row>
    <row r="439" spans="1:65" s="2" customFormat="1" ht="24.2" customHeight="1" x14ac:dyDescent="0.2">
      <c r="A439" s="33"/>
      <c r="B439" s="146"/>
      <c r="C439" s="178" t="s">
        <v>458</v>
      </c>
      <c r="D439" s="178" t="s">
        <v>215</v>
      </c>
      <c r="E439" s="179" t="s">
        <v>445</v>
      </c>
      <c r="F439" s="180" t="s">
        <v>446</v>
      </c>
      <c r="G439" s="181" t="s">
        <v>178</v>
      </c>
      <c r="H439" s="182">
        <v>19</v>
      </c>
      <c r="I439" s="183"/>
      <c r="J439" s="184">
        <f t="shared" si="10"/>
        <v>0</v>
      </c>
      <c r="K439" s="185"/>
      <c r="L439" s="186"/>
      <c r="M439" s="187" t="s">
        <v>1</v>
      </c>
      <c r="N439" s="188" t="s">
        <v>41</v>
      </c>
      <c r="O439" s="59"/>
      <c r="P439" s="157">
        <f t="shared" si="11"/>
        <v>0</v>
      </c>
      <c r="Q439" s="157">
        <v>0</v>
      </c>
      <c r="R439" s="157">
        <f t="shared" si="12"/>
        <v>0</v>
      </c>
      <c r="S439" s="157">
        <v>0</v>
      </c>
      <c r="T439" s="158">
        <f t="shared" si="13"/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59" t="s">
        <v>210</v>
      </c>
      <c r="AT439" s="159" t="s">
        <v>215</v>
      </c>
      <c r="AU439" s="159" t="s">
        <v>151</v>
      </c>
      <c r="AY439" s="18" t="s">
        <v>143</v>
      </c>
      <c r="BE439" s="160">
        <f t="shared" si="14"/>
        <v>0</v>
      </c>
      <c r="BF439" s="160">
        <f t="shared" si="15"/>
        <v>0</v>
      </c>
      <c r="BG439" s="160">
        <f t="shared" si="16"/>
        <v>0</v>
      </c>
      <c r="BH439" s="160">
        <f t="shared" si="17"/>
        <v>0</v>
      </c>
      <c r="BI439" s="160">
        <f t="shared" si="18"/>
        <v>0</v>
      </c>
      <c r="BJ439" s="18" t="s">
        <v>151</v>
      </c>
      <c r="BK439" s="160">
        <f t="shared" si="19"/>
        <v>0</v>
      </c>
      <c r="BL439" s="18" t="s">
        <v>182</v>
      </c>
      <c r="BM439" s="159" t="s">
        <v>740</v>
      </c>
    </row>
    <row r="440" spans="1:65" s="2" customFormat="1" ht="24.2" customHeight="1" x14ac:dyDescent="0.2">
      <c r="A440" s="33"/>
      <c r="B440" s="146"/>
      <c r="C440" s="178" t="s">
        <v>305</v>
      </c>
      <c r="D440" s="178" t="s">
        <v>215</v>
      </c>
      <c r="E440" s="179" t="s">
        <v>449</v>
      </c>
      <c r="F440" s="180" t="s">
        <v>450</v>
      </c>
      <c r="G440" s="181" t="s">
        <v>178</v>
      </c>
      <c r="H440" s="182">
        <v>19</v>
      </c>
      <c r="I440" s="183"/>
      <c r="J440" s="184">
        <f t="shared" si="10"/>
        <v>0</v>
      </c>
      <c r="K440" s="185"/>
      <c r="L440" s="186"/>
      <c r="M440" s="187" t="s">
        <v>1</v>
      </c>
      <c r="N440" s="188" t="s">
        <v>41</v>
      </c>
      <c r="O440" s="59"/>
      <c r="P440" s="157">
        <f t="shared" si="11"/>
        <v>0</v>
      </c>
      <c r="Q440" s="157">
        <v>0</v>
      </c>
      <c r="R440" s="157">
        <f t="shared" si="12"/>
        <v>0</v>
      </c>
      <c r="S440" s="157">
        <v>0</v>
      </c>
      <c r="T440" s="158">
        <f t="shared" si="13"/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59" t="s">
        <v>210</v>
      </c>
      <c r="AT440" s="159" t="s">
        <v>215</v>
      </c>
      <c r="AU440" s="159" t="s">
        <v>151</v>
      </c>
      <c r="AY440" s="18" t="s">
        <v>143</v>
      </c>
      <c r="BE440" s="160">
        <f t="shared" si="14"/>
        <v>0</v>
      </c>
      <c r="BF440" s="160">
        <f t="shared" si="15"/>
        <v>0</v>
      </c>
      <c r="BG440" s="160">
        <f t="shared" si="16"/>
        <v>0</v>
      </c>
      <c r="BH440" s="160">
        <f t="shared" si="17"/>
        <v>0</v>
      </c>
      <c r="BI440" s="160">
        <f t="shared" si="18"/>
        <v>0</v>
      </c>
      <c r="BJ440" s="18" t="s">
        <v>151</v>
      </c>
      <c r="BK440" s="160">
        <f t="shared" si="19"/>
        <v>0</v>
      </c>
      <c r="BL440" s="18" t="s">
        <v>182</v>
      </c>
      <c r="BM440" s="159" t="s">
        <v>749</v>
      </c>
    </row>
    <row r="441" spans="1:65" s="2" customFormat="1" ht="24.2" customHeight="1" x14ac:dyDescent="0.2">
      <c r="A441" s="33"/>
      <c r="B441" s="146"/>
      <c r="C441" s="178" t="s">
        <v>467</v>
      </c>
      <c r="D441" s="178" t="s">
        <v>215</v>
      </c>
      <c r="E441" s="179" t="s">
        <v>452</v>
      </c>
      <c r="F441" s="180" t="s">
        <v>453</v>
      </c>
      <c r="G441" s="181" t="s">
        <v>454</v>
      </c>
      <c r="H441" s="207"/>
      <c r="I441" s="183"/>
      <c r="J441" s="184">
        <f t="shared" si="10"/>
        <v>0</v>
      </c>
      <c r="K441" s="185"/>
      <c r="L441" s="186"/>
      <c r="M441" s="187" t="s">
        <v>1</v>
      </c>
      <c r="N441" s="188" t="s">
        <v>41</v>
      </c>
      <c r="O441" s="59"/>
      <c r="P441" s="157">
        <f t="shared" si="11"/>
        <v>0</v>
      </c>
      <c r="Q441" s="157">
        <v>0</v>
      </c>
      <c r="R441" s="157">
        <f t="shared" si="12"/>
        <v>0</v>
      </c>
      <c r="S441" s="157">
        <v>0</v>
      </c>
      <c r="T441" s="158">
        <f t="shared" si="13"/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59" t="s">
        <v>210</v>
      </c>
      <c r="AT441" s="159" t="s">
        <v>215</v>
      </c>
      <c r="AU441" s="159" t="s">
        <v>151</v>
      </c>
      <c r="AY441" s="18" t="s">
        <v>143</v>
      </c>
      <c r="BE441" s="160">
        <f t="shared" si="14"/>
        <v>0</v>
      </c>
      <c r="BF441" s="160">
        <f t="shared" si="15"/>
        <v>0</v>
      </c>
      <c r="BG441" s="160">
        <f t="shared" si="16"/>
        <v>0</v>
      </c>
      <c r="BH441" s="160">
        <f t="shared" si="17"/>
        <v>0</v>
      </c>
      <c r="BI441" s="160">
        <f t="shared" si="18"/>
        <v>0</v>
      </c>
      <c r="BJ441" s="18" t="s">
        <v>151</v>
      </c>
      <c r="BK441" s="160">
        <f t="shared" si="19"/>
        <v>0</v>
      </c>
      <c r="BL441" s="18" t="s">
        <v>182</v>
      </c>
      <c r="BM441" s="159" t="s">
        <v>759</v>
      </c>
    </row>
    <row r="442" spans="1:65" s="12" customFormat="1" ht="22.9" customHeight="1" x14ac:dyDescent="0.2">
      <c r="B442" s="134"/>
      <c r="D442" s="135" t="s">
        <v>74</v>
      </c>
      <c r="E442" s="144" t="s">
        <v>456</v>
      </c>
      <c r="F442" s="144" t="s">
        <v>457</v>
      </c>
      <c r="I442" s="137"/>
      <c r="J442" s="145">
        <f>BK442</f>
        <v>0</v>
      </c>
      <c r="L442" s="134"/>
      <c r="M442" s="138"/>
      <c r="N442" s="139"/>
      <c r="O442" s="139"/>
      <c r="P442" s="140">
        <f>SUM(P443:P504)</f>
        <v>0</v>
      </c>
      <c r="Q442" s="139"/>
      <c r="R442" s="140">
        <f>SUM(R443:R504)</f>
        <v>0</v>
      </c>
      <c r="S442" s="139"/>
      <c r="T442" s="141">
        <f>SUM(T443:T504)</f>
        <v>0</v>
      </c>
      <c r="AR442" s="135" t="s">
        <v>151</v>
      </c>
      <c r="AT442" s="142" t="s">
        <v>74</v>
      </c>
      <c r="AU442" s="142" t="s">
        <v>83</v>
      </c>
      <c r="AY442" s="135" t="s">
        <v>143</v>
      </c>
      <c r="BK442" s="143">
        <f>SUM(BK443:BK504)</f>
        <v>0</v>
      </c>
    </row>
    <row r="443" spans="1:65" s="2" customFormat="1" ht="24.2" customHeight="1" x14ac:dyDescent="0.2">
      <c r="A443" s="33"/>
      <c r="B443" s="146"/>
      <c r="C443" s="178" t="s">
        <v>310</v>
      </c>
      <c r="D443" s="178" t="s">
        <v>215</v>
      </c>
      <c r="E443" s="179" t="s">
        <v>459</v>
      </c>
      <c r="F443" s="180" t="s">
        <v>460</v>
      </c>
      <c r="G443" s="181" t="s">
        <v>314</v>
      </c>
      <c r="H443" s="182">
        <v>40</v>
      </c>
      <c r="I443" s="183"/>
      <c r="J443" s="184">
        <f t="shared" ref="J443:J474" si="20">ROUND(I443*H443,2)</f>
        <v>0</v>
      </c>
      <c r="K443" s="185"/>
      <c r="L443" s="186"/>
      <c r="M443" s="187" t="s">
        <v>1</v>
      </c>
      <c r="N443" s="188" t="s">
        <v>41</v>
      </c>
      <c r="O443" s="59"/>
      <c r="P443" s="157">
        <f t="shared" ref="P443:P474" si="21">O443*H443</f>
        <v>0</v>
      </c>
      <c r="Q443" s="157">
        <v>0</v>
      </c>
      <c r="R443" s="157">
        <f t="shared" ref="R443:R474" si="22">Q443*H443</f>
        <v>0</v>
      </c>
      <c r="S443" s="157">
        <v>0</v>
      </c>
      <c r="T443" s="158">
        <f t="shared" ref="T443:T474" si="23"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59" t="s">
        <v>210</v>
      </c>
      <c r="AT443" s="159" t="s">
        <v>215</v>
      </c>
      <c r="AU443" s="159" t="s">
        <v>151</v>
      </c>
      <c r="AY443" s="18" t="s">
        <v>143</v>
      </c>
      <c r="BE443" s="160">
        <f t="shared" ref="BE443:BE474" si="24">IF(N443="základná",J443,0)</f>
        <v>0</v>
      </c>
      <c r="BF443" s="160">
        <f t="shared" ref="BF443:BF474" si="25">IF(N443="znížená",J443,0)</f>
        <v>0</v>
      </c>
      <c r="BG443" s="160">
        <f t="shared" ref="BG443:BG474" si="26">IF(N443="zákl. prenesená",J443,0)</f>
        <v>0</v>
      </c>
      <c r="BH443" s="160">
        <f t="shared" ref="BH443:BH474" si="27">IF(N443="zníž. prenesená",J443,0)</f>
        <v>0</v>
      </c>
      <c r="BI443" s="160">
        <f t="shared" ref="BI443:BI474" si="28">IF(N443="nulová",J443,0)</f>
        <v>0</v>
      </c>
      <c r="BJ443" s="18" t="s">
        <v>151</v>
      </c>
      <c r="BK443" s="160">
        <f t="shared" ref="BK443:BK474" si="29">ROUND(I443*H443,2)</f>
        <v>0</v>
      </c>
      <c r="BL443" s="18" t="s">
        <v>182</v>
      </c>
      <c r="BM443" s="159" t="s">
        <v>768</v>
      </c>
    </row>
    <row r="444" spans="1:65" s="2" customFormat="1" ht="24.2" customHeight="1" x14ac:dyDescent="0.2">
      <c r="A444" s="33"/>
      <c r="B444" s="146"/>
      <c r="C444" s="178" t="s">
        <v>476</v>
      </c>
      <c r="D444" s="178" t="s">
        <v>215</v>
      </c>
      <c r="E444" s="179" t="s">
        <v>463</v>
      </c>
      <c r="F444" s="180" t="s">
        <v>464</v>
      </c>
      <c r="G444" s="181" t="s">
        <v>314</v>
      </c>
      <c r="H444" s="182">
        <v>65</v>
      </c>
      <c r="I444" s="183"/>
      <c r="J444" s="184">
        <f t="shared" si="20"/>
        <v>0</v>
      </c>
      <c r="K444" s="185"/>
      <c r="L444" s="186"/>
      <c r="M444" s="187" t="s">
        <v>1</v>
      </c>
      <c r="N444" s="188" t="s">
        <v>41</v>
      </c>
      <c r="O444" s="59"/>
      <c r="P444" s="157">
        <f t="shared" si="21"/>
        <v>0</v>
      </c>
      <c r="Q444" s="157">
        <v>0</v>
      </c>
      <c r="R444" s="157">
        <f t="shared" si="22"/>
        <v>0</v>
      </c>
      <c r="S444" s="157">
        <v>0</v>
      </c>
      <c r="T444" s="158">
        <f t="shared" si="23"/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59" t="s">
        <v>210</v>
      </c>
      <c r="AT444" s="159" t="s">
        <v>215</v>
      </c>
      <c r="AU444" s="159" t="s">
        <v>151</v>
      </c>
      <c r="AY444" s="18" t="s">
        <v>143</v>
      </c>
      <c r="BE444" s="160">
        <f t="shared" si="24"/>
        <v>0</v>
      </c>
      <c r="BF444" s="160">
        <f t="shared" si="25"/>
        <v>0</v>
      </c>
      <c r="BG444" s="160">
        <f t="shared" si="26"/>
        <v>0</v>
      </c>
      <c r="BH444" s="160">
        <f t="shared" si="27"/>
        <v>0</v>
      </c>
      <c r="BI444" s="160">
        <f t="shared" si="28"/>
        <v>0</v>
      </c>
      <c r="BJ444" s="18" t="s">
        <v>151</v>
      </c>
      <c r="BK444" s="160">
        <f t="shared" si="29"/>
        <v>0</v>
      </c>
      <c r="BL444" s="18" t="s">
        <v>182</v>
      </c>
      <c r="BM444" s="159" t="s">
        <v>479</v>
      </c>
    </row>
    <row r="445" spans="1:65" s="2" customFormat="1" ht="24.2" customHeight="1" x14ac:dyDescent="0.2">
      <c r="A445" s="33"/>
      <c r="B445" s="146"/>
      <c r="C445" s="178" t="s">
        <v>315</v>
      </c>
      <c r="D445" s="178" t="s">
        <v>215</v>
      </c>
      <c r="E445" s="179" t="s">
        <v>468</v>
      </c>
      <c r="F445" s="180" t="s">
        <v>469</v>
      </c>
      <c r="G445" s="181" t="s">
        <v>314</v>
      </c>
      <c r="H445" s="182">
        <v>10</v>
      </c>
      <c r="I445" s="183"/>
      <c r="J445" s="184">
        <f t="shared" si="20"/>
        <v>0</v>
      </c>
      <c r="K445" s="185"/>
      <c r="L445" s="186"/>
      <c r="M445" s="187" t="s">
        <v>1</v>
      </c>
      <c r="N445" s="188" t="s">
        <v>41</v>
      </c>
      <c r="O445" s="59"/>
      <c r="P445" s="157">
        <f t="shared" si="21"/>
        <v>0</v>
      </c>
      <c r="Q445" s="157">
        <v>0</v>
      </c>
      <c r="R445" s="157">
        <f t="shared" si="22"/>
        <v>0</v>
      </c>
      <c r="S445" s="157">
        <v>0</v>
      </c>
      <c r="T445" s="158">
        <f t="shared" si="23"/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59" t="s">
        <v>210</v>
      </c>
      <c r="AT445" s="159" t="s">
        <v>215</v>
      </c>
      <c r="AU445" s="159" t="s">
        <v>151</v>
      </c>
      <c r="AY445" s="18" t="s">
        <v>143</v>
      </c>
      <c r="BE445" s="160">
        <f t="shared" si="24"/>
        <v>0</v>
      </c>
      <c r="BF445" s="160">
        <f t="shared" si="25"/>
        <v>0</v>
      </c>
      <c r="BG445" s="160">
        <f t="shared" si="26"/>
        <v>0</v>
      </c>
      <c r="BH445" s="160">
        <f t="shared" si="27"/>
        <v>0</v>
      </c>
      <c r="BI445" s="160">
        <f t="shared" si="28"/>
        <v>0</v>
      </c>
      <c r="BJ445" s="18" t="s">
        <v>151</v>
      </c>
      <c r="BK445" s="160">
        <f t="shared" si="29"/>
        <v>0</v>
      </c>
      <c r="BL445" s="18" t="s">
        <v>182</v>
      </c>
      <c r="BM445" s="159" t="s">
        <v>784</v>
      </c>
    </row>
    <row r="446" spans="1:65" s="2" customFormat="1" ht="14.45" customHeight="1" x14ac:dyDescent="0.2">
      <c r="A446" s="33"/>
      <c r="B446" s="146"/>
      <c r="C446" s="178" t="s">
        <v>485</v>
      </c>
      <c r="D446" s="178" t="s">
        <v>215</v>
      </c>
      <c r="E446" s="179" t="s">
        <v>472</v>
      </c>
      <c r="F446" s="180" t="s">
        <v>473</v>
      </c>
      <c r="G446" s="181" t="s">
        <v>314</v>
      </c>
      <c r="H446" s="182">
        <v>33</v>
      </c>
      <c r="I446" s="183"/>
      <c r="J446" s="184">
        <f t="shared" si="20"/>
        <v>0</v>
      </c>
      <c r="K446" s="185"/>
      <c r="L446" s="186"/>
      <c r="M446" s="187" t="s">
        <v>1</v>
      </c>
      <c r="N446" s="188" t="s">
        <v>41</v>
      </c>
      <c r="O446" s="59"/>
      <c r="P446" s="157">
        <f t="shared" si="21"/>
        <v>0</v>
      </c>
      <c r="Q446" s="157">
        <v>0</v>
      </c>
      <c r="R446" s="157">
        <f t="shared" si="22"/>
        <v>0</v>
      </c>
      <c r="S446" s="157">
        <v>0</v>
      </c>
      <c r="T446" s="158">
        <f t="shared" si="23"/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59" t="s">
        <v>210</v>
      </c>
      <c r="AT446" s="159" t="s">
        <v>215</v>
      </c>
      <c r="AU446" s="159" t="s">
        <v>151</v>
      </c>
      <c r="AY446" s="18" t="s">
        <v>143</v>
      </c>
      <c r="BE446" s="160">
        <f t="shared" si="24"/>
        <v>0</v>
      </c>
      <c r="BF446" s="160">
        <f t="shared" si="25"/>
        <v>0</v>
      </c>
      <c r="BG446" s="160">
        <f t="shared" si="26"/>
        <v>0</v>
      </c>
      <c r="BH446" s="160">
        <f t="shared" si="27"/>
        <v>0</v>
      </c>
      <c r="BI446" s="160">
        <f t="shared" si="28"/>
        <v>0</v>
      </c>
      <c r="BJ446" s="18" t="s">
        <v>151</v>
      </c>
      <c r="BK446" s="160">
        <f t="shared" si="29"/>
        <v>0</v>
      </c>
      <c r="BL446" s="18" t="s">
        <v>182</v>
      </c>
      <c r="BM446" s="159" t="s">
        <v>488</v>
      </c>
    </row>
    <row r="447" spans="1:65" s="2" customFormat="1" ht="24.2" customHeight="1" x14ac:dyDescent="0.2">
      <c r="A447" s="33"/>
      <c r="B447" s="146"/>
      <c r="C447" s="178" t="s">
        <v>320</v>
      </c>
      <c r="D447" s="178" t="s">
        <v>215</v>
      </c>
      <c r="E447" s="179" t="s">
        <v>477</v>
      </c>
      <c r="F447" s="180" t="s">
        <v>478</v>
      </c>
      <c r="G447" s="181" t="s">
        <v>178</v>
      </c>
      <c r="H447" s="182">
        <v>11.55</v>
      </c>
      <c r="I447" s="183"/>
      <c r="J447" s="184">
        <f t="shared" si="20"/>
        <v>0</v>
      </c>
      <c r="K447" s="185"/>
      <c r="L447" s="186"/>
      <c r="M447" s="187" t="s">
        <v>1</v>
      </c>
      <c r="N447" s="188" t="s">
        <v>41</v>
      </c>
      <c r="O447" s="59"/>
      <c r="P447" s="157">
        <f t="shared" si="21"/>
        <v>0</v>
      </c>
      <c r="Q447" s="157">
        <v>0</v>
      </c>
      <c r="R447" s="157">
        <f t="shared" si="22"/>
        <v>0</v>
      </c>
      <c r="S447" s="157">
        <v>0</v>
      </c>
      <c r="T447" s="158">
        <f t="shared" si="23"/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59" t="s">
        <v>210</v>
      </c>
      <c r="AT447" s="159" t="s">
        <v>215</v>
      </c>
      <c r="AU447" s="159" t="s">
        <v>151</v>
      </c>
      <c r="AY447" s="18" t="s">
        <v>143</v>
      </c>
      <c r="BE447" s="160">
        <f t="shared" si="24"/>
        <v>0</v>
      </c>
      <c r="BF447" s="160">
        <f t="shared" si="25"/>
        <v>0</v>
      </c>
      <c r="BG447" s="160">
        <f t="shared" si="26"/>
        <v>0</v>
      </c>
      <c r="BH447" s="160">
        <f t="shared" si="27"/>
        <v>0</v>
      </c>
      <c r="BI447" s="160">
        <f t="shared" si="28"/>
        <v>0</v>
      </c>
      <c r="BJ447" s="18" t="s">
        <v>151</v>
      </c>
      <c r="BK447" s="160">
        <f t="shared" si="29"/>
        <v>0</v>
      </c>
      <c r="BL447" s="18" t="s">
        <v>182</v>
      </c>
      <c r="BM447" s="159" t="s">
        <v>800</v>
      </c>
    </row>
    <row r="448" spans="1:65" s="2" customFormat="1" ht="14.45" customHeight="1" x14ac:dyDescent="0.2">
      <c r="A448" s="33"/>
      <c r="B448" s="146"/>
      <c r="C448" s="178" t="s">
        <v>494</v>
      </c>
      <c r="D448" s="178" t="s">
        <v>215</v>
      </c>
      <c r="E448" s="179" t="s">
        <v>481</v>
      </c>
      <c r="F448" s="180" t="s">
        <v>482</v>
      </c>
      <c r="G448" s="181" t="s">
        <v>314</v>
      </c>
      <c r="H448" s="182">
        <v>66</v>
      </c>
      <c r="I448" s="183"/>
      <c r="J448" s="184">
        <f t="shared" si="20"/>
        <v>0</v>
      </c>
      <c r="K448" s="185"/>
      <c r="L448" s="186"/>
      <c r="M448" s="187" t="s">
        <v>1</v>
      </c>
      <c r="N448" s="188" t="s">
        <v>41</v>
      </c>
      <c r="O448" s="59"/>
      <c r="P448" s="157">
        <f t="shared" si="21"/>
        <v>0</v>
      </c>
      <c r="Q448" s="157">
        <v>0</v>
      </c>
      <c r="R448" s="157">
        <f t="shared" si="22"/>
        <v>0</v>
      </c>
      <c r="S448" s="157">
        <v>0</v>
      </c>
      <c r="T448" s="158">
        <f t="shared" si="23"/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59" t="s">
        <v>210</v>
      </c>
      <c r="AT448" s="159" t="s">
        <v>215</v>
      </c>
      <c r="AU448" s="159" t="s">
        <v>151</v>
      </c>
      <c r="AY448" s="18" t="s">
        <v>143</v>
      </c>
      <c r="BE448" s="160">
        <f t="shared" si="24"/>
        <v>0</v>
      </c>
      <c r="BF448" s="160">
        <f t="shared" si="25"/>
        <v>0</v>
      </c>
      <c r="BG448" s="160">
        <f t="shared" si="26"/>
        <v>0</v>
      </c>
      <c r="BH448" s="160">
        <f t="shared" si="27"/>
        <v>0</v>
      </c>
      <c r="BI448" s="160">
        <f t="shared" si="28"/>
        <v>0</v>
      </c>
      <c r="BJ448" s="18" t="s">
        <v>151</v>
      </c>
      <c r="BK448" s="160">
        <f t="shared" si="29"/>
        <v>0</v>
      </c>
      <c r="BL448" s="18" t="s">
        <v>182</v>
      </c>
      <c r="BM448" s="159" t="s">
        <v>808</v>
      </c>
    </row>
    <row r="449" spans="1:65" s="2" customFormat="1" ht="24.2" customHeight="1" x14ac:dyDescent="0.2">
      <c r="A449" s="33"/>
      <c r="B449" s="146"/>
      <c r="C449" s="178" t="s">
        <v>324</v>
      </c>
      <c r="D449" s="178" t="s">
        <v>215</v>
      </c>
      <c r="E449" s="179" t="s">
        <v>486</v>
      </c>
      <c r="F449" s="180" t="s">
        <v>487</v>
      </c>
      <c r="G449" s="181" t="s">
        <v>178</v>
      </c>
      <c r="H449" s="182">
        <v>23.1</v>
      </c>
      <c r="I449" s="183"/>
      <c r="J449" s="184">
        <f t="shared" si="20"/>
        <v>0</v>
      </c>
      <c r="K449" s="185"/>
      <c r="L449" s="186"/>
      <c r="M449" s="187" t="s">
        <v>1</v>
      </c>
      <c r="N449" s="188" t="s">
        <v>41</v>
      </c>
      <c r="O449" s="59"/>
      <c r="P449" s="157">
        <f t="shared" si="21"/>
        <v>0</v>
      </c>
      <c r="Q449" s="157">
        <v>0</v>
      </c>
      <c r="R449" s="157">
        <f t="shared" si="22"/>
        <v>0</v>
      </c>
      <c r="S449" s="157">
        <v>0</v>
      </c>
      <c r="T449" s="158">
        <f t="shared" si="23"/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59" t="s">
        <v>210</v>
      </c>
      <c r="AT449" s="159" t="s">
        <v>215</v>
      </c>
      <c r="AU449" s="159" t="s">
        <v>151</v>
      </c>
      <c r="AY449" s="18" t="s">
        <v>143</v>
      </c>
      <c r="BE449" s="160">
        <f t="shared" si="24"/>
        <v>0</v>
      </c>
      <c r="BF449" s="160">
        <f t="shared" si="25"/>
        <v>0</v>
      </c>
      <c r="BG449" s="160">
        <f t="shared" si="26"/>
        <v>0</v>
      </c>
      <c r="BH449" s="160">
        <f t="shared" si="27"/>
        <v>0</v>
      </c>
      <c r="BI449" s="160">
        <f t="shared" si="28"/>
        <v>0</v>
      </c>
      <c r="BJ449" s="18" t="s">
        <v>151</v>
      </c>
      <c r="BK449" s="160">
        <f t="shared" si="29"/>
        <v>0</v>
      </c>
      <c r="BL449" s="18" t="s">
        <v>182</v>
      </c>
      <c r="BM449" s="159" t="s">
        <v>816</v>
      </c>
    </row>
    <row r="450" spans="1:65" s="2" customFormat="1" ht="24.2" customHeight="1" x14ac:dyDescent="0.2">
      <c r="A450" s="33"/>
      <c r="B450" s="146"/>
      <c r="C450" s="178" t="s">
        <v>503</v>
      </c>
      <c r="D450" s="178" t="s">
        <v>215</v>
      </c>
      <c r="E450" s="179" t="s">
        <v>490</v>
      </c>
      <c r="F450" s="180" t="s">
        <v>491</v>
      </c>
      <c r="G450" s="181" t="s">
        <v>314</v>
      </c>
      <c r="H450" s="182">
        <v>20</v>
      </c>
      <c r="I450" s="183"/>
      <c r="J450" s="184">
        <f t="shared" si="20"/>
        <v>0</v>
      </c>
      <c r="K450" s="185"/>
      <c r="L450" s="186"/>
      <c r="M450" s="187" t="s">
        <v>1</v>
      </c>
      <c r="N450" s="188" t="s">
        <v>41</v>
      </c>
      <c r="O450" s="59"/>
      <c r="P450" s="157">
        <f t="shared" si="21"/>
        <v>0</v>
      </c>
      <c r="Q450" s="157">
        <v>0</v>
      </c>
      <c r="R450" s="157">
        <f t="shared" si="22"/>
        <v>0</v>
      </c>
      <c r="S450" s="157">
        <v>0</v>
      </c>
      <c r="T450" s="158">
        <f t="shared" si="23"/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59" t="s">
        <v>210</v>
      </c>
      <c r="AT450" s="159" t="s">
        <v>215</v>
      </c>
      <c r="AU450" s="159" t="s">
        <v>151</v>
      </c>
      <c r="AY450" s="18" t="s">
        <v>143</v>
      </c>
      <c r="BE450" s="160">
        <f t="shared" si="24"/>
        <v>0</v>
      </c>
      <c r="BF450" s="160">
        <f t="shared" si="25"/>
        <v>0</v>
      </c>
      <c r="BG450" s="160">
        <f t="shared" si="26"/>
        <v>0</v>
      </c>
      <c r="BH450" s="160">
        <f t="shared" si="27"/>
        <v>0</v>
      </c>
      <c r="BI450" s="160">
        <f t="shared" si="28"/>
        <v>0</v>
      </c>
      <c r="BJ450" s="18" t="s">
        <v>151</v>
      </c>
      <c r="BK450" s="160">
        <f t="shared" si="29"/>
        <v>0</v>
      </c>
      <c r="BL450" s="18" t="s">
        <v>182</v>
      </c>
      <c r="BM450" s="159" t="s">
        <v>506</v>
      </c>
    </row>
    <row r="451" spans="1:65" s="2" customFormat="1" ht="14.45" customHeight="1" x14ac:dyDescent="0.2">
      <c r="A451" s="33"/>
      <c r="B451" s="146"/>
      <c r="C451" s="178" t="s">
        <v>329</v>
      </c>
      <c r="D451" s="178" t="s">
        <v>215</v>
      </c>
      <c r="E451" s="179" t="s">
        <v>499</v>
      </c>
      <c r="F451" s="180" t="s">
        <v>500</v>
      </c>
      <c r="G451" s="181" t="s">
        <v>314</v>
      </c>
      <c r="H451" s="182">
        <v>35</v>
      </c>
      <c r="I451" s="183"/>
      <c r="J451" s="184">
        <f t="shared" si="20"/>
        <v>0</v>
      </c>
      <c r="K451" s="185"/>
      <c r="L451" s="186"/>
      <c r="M451" s="187" t="s">
        <v>1</v>
      </c>
      <c r="N451" s="188" t="s">
        <v>41</v>
      </c>
      <c r="O451" s="59"/>
      <c r="P451" s="157">
        <f t="shared" si="21"/>
        <v>0</v>
      </c>
      <c r="Q451" s="157">
        <v>0</v>
      </c>
      <c r="R451" s="157">
        <f t="shared" si="22"/>
        <v>0</v>
      </c>
      <c r="S451" s="157">
        <v>0</v>
      </c>
      <c r="T451" s="158">
        <f t="shared" si="23"/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59" t="s">
        <v>210</v>
      </c>
      <c r="AT451" s="159" t="s">
        <v>215</v>
      </c>
      <c r="AU451" s="159" t="s">
        <v>151</v>
      </c>
      <c r="AY451" s="18" t="s">
        <v>143</v>
      </c>
      <c r="BE451" s="160">
        <f t="shared" si="24"/>
        <v>0</v>
      </c>
      <c r="BF451" s="160">
        <f t="shared" si="25"/>
        <v>0</v>
      </c>
      <c r="BG451" s="160">
        <f t="shared" si="26"/>
        <v>0</v>
      </c>
      <c r="BH451" s="160">
        <f t="shared" si="27"/>
        <v>0</v>
      </c>
      <c r="BI451" s="160">
        <f t="shared" si="28"/>
        <v>0</v>
      </c>
      <c r="BJ451" s="18" t="s">
        <v>151</v>
      </c>
      <c r="BK451" s="160">
        <f t="shared" si="29"/>
        <v>0</v>
      </c>
      <c r="BL451" s="18" t="s">
        <v>182</v>
      </c>
      <c r="BM451" s="159" t="s">
        <v>833</v>
      </c>
    </row>
    <row r="452" spans="1:65" s="2" customFormat="1" ht="24.2" customHeight="1" x14ac:dyDescent="0.2">
      <c r="A452" s="33"/>
      <c r="B452" s="146"/>
      <c r="C452" s="178" t="s">
        <v>512</v>
      </c>
      <c r="D452" s="178" t="s">
        <v>215</v>
      </c>
      <c r="E452" s="179" t="s">
        <v>504</v>
      </c>
      <c r="F452" s="180" t="s">
        <v>505</v>
      </c>
      <c r="G452" s="181" t="s">
        <v>178</v>
      </c>
      <c r="H452" s="182">
        <v>36.75</v>
      </c>
      <c r="I452" s="183"/>
      <c r="J452" s="184">
        <f t="shared" si="20"/>
        <v>0</v>
      </c>
      <c r="K452" s="185"/>
      <c r="L452" s="186"/>
      <c r="M452" s="187" t="s">
        <v>1</v>
      </c>
      <c r="N452" s="188" t="s">
        <v>41</v>
      </c>
      <c r="O452" s="59"/>
      <c r="P452" s="157">
        <f t="shared" si="21"/>
        <v>0</v>
      </c>
      <c r="Q452" s="157">
        <v>0</v>
      </c>
      <c r="R452" s="157">
        <f t="shared" si="22"/>
        <v>0</v>
      </c>
      <c r="S452" s="157">
        <v>0</v>
      </c>
      <c r="T452" s="158">
        <f t="shared" si="23"/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59" t="s">
        <v>210</v>
      </c>
      <c r="AT452" s="159" t="s">
        <v>215</v>
      </c>
      <c r="AU452" s="159" t="s">
        <v>151</v>
      </c>
      <c r="AY452" s="18" t="s">
        <v>143</v>
      </c>
      <c r="BE452" s="160">
        <f t="shared" si="24"/>
        <v>0</v>
      </c>
      <c r="BF452" s="160">
        <f t="shared" si="25"/>
        <v>0</v>
      </c>
      <c r="BG452" s="160">
        <f t="shared" si="26"/>
        <v>0</v>
      </c>
      <c r="BH452" s="160">
        <f t="shared" si="27"/>
        <v>0</v>
      </c>
      <c r="BI452" s="160">
        <f t="shared" si="28"/>
        <v>0</v>
      </c>
      <c r="BJ452" s="18" t="s">
        <v>151</v>
      </c>
      <c r="BK452" s="160">
        <f t="shared" si="29"/>
        <v>0</v>
      </c>
      <c r="BL452" s="18" t="s">
        <v>182</v>
      </c>
      <c r="BM452" s="159" t="s">
        <v>515</v>
      </c>
    </row>
    <row r="453" spans="1:65" s="2" customFormat="1" ht="14.45" customHeight="1" x14ac:dyDescent="0.2">
      <c r="A453" s="33"/>
      <c r="B453" s="146"/>
      <c r="C453" s="178" t="s">
        <v>334</v>
      </c>
      <c r="D453" s="178" t="s">
        <v>215</v>
      </c>
      <c r="E453" s="179" t="s">
        <v>508</v>
      </c>
      <c r="F453" s="180" t="s">
        <v>509</v>
      </c>
      <c r="G453" s="181" t="s">
        <v>314</v>
      </c>
      <c r="H453" s="182">
        <v>20</v>
      </c>
      <c r="I453" s="183"/>
      <c r="J453" s="184">
        <f t="shared" si="20"/>
        <v>0</v>
      </c>
      <c r="K453" s="185"/>
      <c r="L453" s="186"/>
      <c r="M453" s="187" t="s">
        <v>1</v>
      </c>
      <c r="N453" s="188" t="s">
        <v>41</v>
      </c>
      <c r="O453" s="59"/>
      <c r="P453" s="157">
        <f t="shared" si="21"/>
        <v>0</v>
      </c>
      <c r="Q453" s="157">
        <v>0</v>
      </c>
      <c r="R453" s="157">
        <f t="shared" si="22"/>
        <v>0</v>
      </c>
      <c r="S453" s="157">
        <v>0</v>
      </c>
      <c r="T453" s="158">
        <f t="shared" si="23"/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59" t="s">
        <v>210</v>
      </c>
      <c r="AT453" s="159" t="s">
        <v>215</v>
      </c>
      <c r="AU453" s="159" t="s">
        <v>151</v>
      </c>
      <c r="AY453" s="18" t="s">
        <v>143</v>
      </c>
      <c r="BE453" s="160">
        <f t="shared" si="24"/>
        <v>0</v>
      </c>
      <c r="BF453" s="160">
        <f t="shared" si="25"/>
        <v>0</v>
      </c>
      <c r="BG453" s="160">
        <f t="shared" si="26"/>
        <v>0</v>
      </c>
      <c r="BH453" s="160">
        <f t="shared" si="27"/>
        <v>0</v>
      </c>
      <c r="BI453" s="160">
        <f t="shared" si="28"/>
        <v>0</v>
      </c>
      <c r="BJ453" s="18" t="s">
        <v>151</v>
      </c>
      <c r="BK453" s="160">
        <f t="shared" si="29"/>
        <v>0</v>
      </c>
      <c r="BL453" s="18" t="s">
        <v>182</v>
      </c>
      <c r="BM453" s="159" t="s">
        <v>850</v>
      </c>
    </row>
    <row r="454" spans="1:65" s="2" customFormat="1" ht="24.2" customHeight="1" x14ac:dyDescent="0.2">
      <c r="A454" s="33"/>
      <c r="B454" s="146"/>
      <c r="C454" s="178" t="s">
        <v>521</v>
      </c>
      <c r="D454" s="178" t="s">
        <v>215</v>
      </c>
      <c r="E454" s="179" t="s">
        <v>513</v>
      </c>
      <c r="F454" s="180" t="s">
        <v>514</v>
      </c>
      <c r="G454" s="181" t="s">
        <v>178</v>
      </c>
      <c r="H454" s="182">
        <v>21</v>
      </c>
      <c r="I454" s="183"/>
      <c r="J454" s="184">
        <f t="shared" si="20"/>
        <v>0</v>
      </c>
      <c r="K454" s="185"/>
      <c r="L454" s="186"/>
      <c r="M454" s="187" t="s">
        <v>1</v>
      </c>
      <c r="N454" s="188" t="s">
        <v>41</v>
      </c>
      <c r="O454" s="59"/>
      <c r="P454" s="157">
        <f t="shared" si="21"/>
        <v>0</v>
      </c>
      <c r="Q454" s="157">
        <v>0</v>
      </c>
      <c r="R454" s="157">
        <f t="shared" si="22"/>
        <v>0</v>
      </c>
      <c r="S454" s="157">
        <v>0</v>
      </c>
      <c r="T454" s="158">
        <f t="shared" si="23"/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59" t="s">
        <v>210</v>
      </c>
      <c r="AT454" s="159" t="s">
        <v>215</v>
      </c>
      <c r="AU454" s="159" t="s">
        <v>151</v>
      </c>
      <c r="AY454" s="18" t="s">
        <v>143</v>
      </c>
      <c r="BE454" s="160">
        <f t="shared" si="24"/>
        <v>0</v>
      </c>
      <c r="BF454" s="160">
        <f t="shared" si="25"/>
        <v>0</v>
      </c>
      <c r="BG454" s="160">
        <f t="shared" si="26"/>
        <v>0</v>
      </c>
      <c r="BH454" s="160">
        <f t="shared" si="27"/>
        <v>0</v>
      </c>
      <c r="BI454" s="160">
        <f t="shared" si="28"/>
        <v>0</v>
      </c>
      <c r="BJ454" s="18" t="s">
        <v>151</v>
      </c>
      <c r="BK454" s="160">
        <f t="shared" si="29"/>
        <v>0</v>
      </c>
      <c r="BL454" s="18" t="s">
        <v>182</v>
      </c>
      <c r="BM454" s="159" t="s">
        <v>524</v>
      </c>
    </row>
    <row r="455" spans="1:65" s="2" customFormat="1" ht="14.45" customHeight="1" x14ac:dyDescent="0.2">
      <c r="A455" s="33"/>
      <c r="B455" s="146"/>
      <c r="C455" s="178" t="s">
        <v>338</v>
      </c>
      <c r="D455" s="178" t="s">
        <v>215</v>
      </c>
      <c r="E455" s="179" t="s">
        <v>517</v>
      </c>
      <c r="F455" s="180" t="s">
        <v>518</v>
      </c>
      <c r="G455" s="181" t="s">
        <v>314</v>
      </c>
      <c r="H455" s="182">
        <v>12</v>
      </c>
      <c r="I455" s="183"/>
      <c r="J455" s="184">
        <f t="shared" si="20"/>
        <v>0</v>
      </c>
      <c r="K455" s="185"/>
      <c r="L455" s="186"/>
      <c r="M455" s="187" t="s">
        <v>1</v>
      </c>
      <c r="N455" s="188" t="s">
        <v>41</v>
      </c>
      <c r="O455" s="59"/>
      <c r="P455" s="157">
        <f t="shared" si="21"/>
        <v>0</v>
      </c>
      <c r="Q455" s="157">
        <v>0</v>
      </c>
      <c r="R455" s="157">
        <f t="shared" si="22"/>
        <v>0</v>
      </c>
      <c r="S455" s="157">
        <v>0</v>
      </c>
      <c r="T455" s="158">
        <f t="shared" si="23"/>
        <v>0</v>
      </c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R455" s="159" t="s">
        <v>210</v>
      </c>
      <c r="AT455" s="159" t="s">
        <v>215</v>
      </c>
      <c r="AU455" s="159" t="s">
        <v>151</v>
      </c>
      <c r="AY455" s="18" t="s">
        <v>143</v>
      </c>
      <c r="BE455" s="160">
        <f t="shared" si="24"/>
        <v>0</v>
      </c>
      <c r="BF455" s="160">
        <f t="shared" si="25"/>
        <v>0</v>
      </c>
      <c r="BG455" s="160">
        <f t="shared" si="26"/>
        <v>0</v>
      </c>
      <c r="BH455" s="160">
        <f t="shared" si="27"/>
        <v>0</v>
      </c>
      <c r="BI455" s="160">
        <f t="shared" si="28"/>
        <v>0</v>
      </c>
      <c r="BJ455" s="18" t="s">
        <v>151</v>
      </c>
      <c r="BK455" s="160">
        <f t="shared" si="29"/>
        <v>0</v>
      </c>
      <c r="BL455" s="18" t="s">
        <v>182</v>
      </c>
      <c r="BM455" s="159" t="s">
        <v>867</v>
      </c>
    </row>
    <row r="456" spans="1:65" s="2" customFormat="1" ht="24.2" customHeight="1" x14ac:dyDescent="0.2">
      <c r="A456" s="33"/>
      <c r="B456" s="146"/>
      <c r="C456" s="178" t="s">
        <v>529</v>
      </c>
      <c r="D456" s="178" t="s">
        <v>215</v>
      </c>
      <c r="E456" s="179" t="s">
        <v>522</v>
      </c>
      <c r="F456" s="180" t="s">
        <v>523</v>
      </c>
      <c r="G456" s="181" t="s">
        <v>178</v>
      </c>
      <c r="H456" s="182">
        <v>12.6</v>
      </c>
      <c r="I456" s="183"/>
      <c r="J456" s="184">
        <f t="shared" si="20"/>
        <v>0</v>
      </c>
      <c r="K456" s="185"/>
      <c r="L456" s="186"/>
      <c r="M456" s="187" t="s">
        <v>1</v>
      </c>
      <c r="N456" s="188" t="s">
        <v>41</v>
      </c>
      <c r="O456" s="59"/>
      <c r="P456" s="157">
        <f t="shared" si="21"/>
        <v>0</v>
      </c>
      <c r="Q456" s="157">
        <v>0</v>
      </c>
      <c r="R456" s="157">
        <f t="shared" si="22"/>
        <v>0</v>
      </c>
      <c r="S456" s="157">
        <v>0</v>
      </c>
      <c r="T456" s="158">
        <f t="shared" si="23"/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59" t="s">
        <v>210</v>
      </c>
      <c r="AT456" s="159" t="s">
        <v>215</v>
      </c>
      <c r="AU456" s="159" t="s">
        <v>151</v>
      </c>
      <c r="AY456" s="18" t="s">
        <v>143</v>
      </c>
      <c r="BE456" s="160">
        <f t="shared" si="24"/>
        <v>0</v>
      </c>
      <c r="BF456" s="160">
        <f t="shared" si="25"/>
        <v>0</v>
      </c>
      <c r="BG456" s="160">
        <f t="shared" si="26"/>
        <v>0</v>
      </c>
      <c r="BH456" s="160">
        <f t="shared" si="27"/>
        <v>0</v>
      </c>
      <c r="BI456" s="160">
        <f t="shared" si="28"/>
        <v>0</v>
      </c>
      <c r="BJ456" s="18" t="s">
        <v>151</v>
      </c>
      <c r="BK456" s="160">
        <f t="shared" si="29"/>
        <v>0</v>
      </c>
      <c r="BL456" s="18" t="s">
        <v>182</v>
      </c>
      <c r="BM456" s="159" t="s">
        <v>532</v>
      </c>
    </row>
    <row r="457" spans="1:65" s="2" customFormat="1" ht="14.45" customHeight="1" x14ac:dyDescent="0.2">
      <c r="A457" s="33"/>
      <c r="B457" s="146"/>
      <c r="C457" s="178" t="s">
        <v>343</v>
      </c>
      <c r="D457" s="178" t="s">
        <v>215</v>
      </c>
      <c r="E457" s="179" t="s">
        <v>526</v>
      </c>
      <c r="F457" s="180" t="s">
        <v>527</v>
      </c>
      <c r="G457" s="181" t="s">
        <v>314</v>
      </c>
      <c r="H457" s="182">
        <v>5</v>
      </c>
      <c r="I457" s="183"/>
      <c r="J457" s="184">
        <f t="shared" si="20"/>
        <v>0</v>
      </c>
      <c r="K457" s="185"/>
      <c r="L457" s="186"/>
      <c r="M457" s="187" t="s">
        <v>1</v>
      </c>
      <c r="N457" s="188" t="s">
        <v>41</v>
      </c>
      <c r="O457" s="59"/>
      <c r="P457" s="157">
        <f t="shared" si="21"/>
        <v>0</v>
      </c>
      <c r="Q457" s="157">
        <v>0</v>
      </c>
      <c r="R457" s="157">
        <f t="shared" si="22"/>
        <v>0</v>
      </c>
      <c r="S457" s="157">
        <v>0</v>
      </c>
      <c r="T457" s="158">
        <f t="shared" si="23"/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59" t="s">
        <v>210</v>
      </c>
      <c r="AT457" s="159" t="s">
        <v>215</v>
      </c>
      <c r="AU457" s="159" t="s">
        <v>151</v>
      </c>
      <c r="AY457" s="18" t="s">
        <v>143</v>
      </c>
      <c r="BE457" s="160">
        <f t="shared" si="24"/>
        <v>0</v>
      </c>
      <c r="BF457" s="160">
        <f t="shared" si="25"/>
        <v>0</v>
      </c>
      <c r="BG457" s="160">
        <f t="shared" si="26"/>
        <v>0</v>
      </c>
      <c r="BH457" s="160">
        <f t="shared" si="27"/>
        <v>0</v>
      </c>
      <c r="BI457" s="160">
        <f t="shared" si="28"/>
        <v>0</v>
      </c>
      <c r="BJ457" s="18" t="s">
        <v>151</v>
      </c>
      <c r="BK457" s="160">
        <f t="shared" si="29"/>
        <v>0</v>
      </c>
      <c r="BL457" s="18" t="s">
        <v>182</v>
      </c>
      <c r="BM457" s="159" t="s">
        <v>882</v>
      </c>
    </row>
    <row r="458" spans="1:65" s="2" customFormat="1" ht="24.2" customHeight="1" x14ac:dyDescent="0.2">
      <c r="A458" s="33"/>
      <c r="B458" s="146"/>
      <c r="C458" s="178" t="s">
        <v>537</v>
      </c>
      <c r="D458" s="178" t="s">
        <v>215</v>
      </c>
      <c r="E458" s="179" t="s">
        <v>530</v>
      </c>
      <c r="F458" s="180" t="s">
        <v>531</v>
      </c>
      <c r="G458" s="181" t="s">
        <v>314</v>
      </c>
      <c r="H458" s="182">
        <v>5.25</v>
      </c>
      <c r="I458" s="183"/>
      <c r="J458" s="184">
        <f t="shared" si="20"/>
        <v>0</v>
      </c>
      <c r="K458" s="185"/>
      <c r="L458" s="186"/>
      <c r="M458" s="187" t="s">
        <v>1</v>
      </c>
      <c r="N458" s="188" t="s">
        <v>41</v>
      </c>
      <c r="O458" s="59"/>
      <c r="P458" s="157">
        <f t="shared" si="21"/>
        <v>0</v>
      </c>
      <c r="Q458" s="157">
        <v>0</v>
      </c>
      <c r="R458" s="157">
        <f t="shared" si="22"/>
        <v>0</v>
      </c>
      <c r="S458" s="157">
        <v>0</v>
      </c>
      <c r="T458" s="158">
        <f t="shared" si="23"/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59" t="s">
        <v>210</v>
      </c>
      <c r="AT458" s="159" t="s">
        <v>215</v>
      </c>
      <c r="AU458" s="159" t="s">
        <v>151</v>
      </c>
      <c r="AY458" s="18" t="s">
        <v>143</v>
      </c>
      <c r="BE458" s="160">
        <f t="shared" si="24"/>
        <v>0</v>
      </c>
      <c r="BF458" s="160">
        <f t="shared" si="25"/>
        <v>0</v>
      </c>
      <c r="BG458" s="160">
        <f t="shared" si="26"/>
        <v>0</v>
      </c>
      <c r="BH458" s="160">
        <f t="shared" si="27"/>
        <v>0</v>
      </c>
      <c r="BI458" s="160">
        <f t="shared" si="28"/>
        <v>0</v>
      </c>
      <c r="BJ458" s="18" t="s">
        <v>151</v>
      </c>
      <c r="BK458" s="160">
        <f t="shared" si="29"/>
        <v>0</v>
      </c>
      <c r="BL458" s="18" t="s">
        <v>182</v>
      </c>
      <c r="BM458" s="159" t="s">
        <v>540</v>
      </c>
    </row>
    <row r="459" spans="1:65" s="2" customFormat="1" ht="14.45" customHeight="1" x14ac:dyDescent="0.2">
      <c r="A459" s="33"/>
      <c r="B459" s="146"/>
      <c r="C459" s="178" t="s">
        <v>347</v>
      </c>
      <c r="D459" s="178" t="s">
        <v>215</v>
      </c>
      <c r="E459" s="179" t="s">
        <v>534</v>
      </c>
      <c r="F459" s="180" t="s">
        <v>535</v>
      </c>
      <c r="G459" s="181" t="s">
        <v>314</v>
      </c>
      <c r="H459" s="182">
        <v>10</v>
      </c>
      <c r="I459" s="183"/>
      <c r="J459" s="184">
        <f t="shared" si="20"/>
        <v>0</v>
      </c>
      <c r="K459" s="185"/>
      <c r="L459" s="186"/>
      <c r="M459" s="187" t="s">
        <v>1</v>
      </c>
      <c r="N459" s="188" t="s">
        <v>41</v>
      </c>
      <c r="O459" s="59"/>
      <c r="P459" s="157">
        <f t="shared" si="21"/>
        <v>0</v>
      </c>
      <c r="Q459" s="157">
        <v>0</v>
      </c>
      <c r="R459" s="157">
        <f t="shared" si="22"/>
        <v>0</v>
      </c>
      <c r="S459" s="157">
        <v>0</v>
      </c>
      <c r="T459" s="158">
        <f t="shared" si="23"/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59" t="s">
        <v>210</v>
      </c>
      <c r="AT459" s="159" t="s">
        <v>215</v>
      </c>
      <c r="AU459" s="159" t="s">
        <v>151</v>
      </c>
      <c r="AY459" s="18" t="s">
        <v>143</v>
      </c>
      <c r="BE459" s="160">
        <f t="shared" si="24"/>
        <v>0</v>
      </c>
      <c r="BF459" s="160">
        <f t="shared" si="25"/>
        <v>0</v>
      </c>
      <c r="BG459" s="160">
        <f t="shared" si="26"/>
        <v>0</v>
      </c>
      <c r="BH459" s="160">
        <f t="shared" si="27"/>
        <v>0</v>
      </c>
      <c r="BI459" s="160">
        <f t="shared" si="28"/>
        <v>0</v>
      </c>
      <c r="BJ459" s="18" t="s">
        <v>151</v>
      </c>
      <c r="BK459" s="160">
        <f t="shared" si="29"/>
        <v>0</v>
      </c>
      <c r="BL459" s="18" t="s">
        <v>182</v>
      </c>
      <c r="BM459" s="159" t="s">
        <v>897</v>
      </c>
    </row>
    <row r="460" spans="1:65" s="2" customFormat="1" ht="24.2" customHeight="1" x14ac:dyDescent="0.2">
      <c r="A460" s="33"/>
      <c r="B460" s="146"/>
      <c r="C460" s="178" t="s">
        <v>545</v>
      </c>
      <c r="D460" s="178" t="s">
        <v>215</v>
      </c>
      <c r="E460" s="179" t="s">
        <v>538</v>
      </c>
      <c r="F460" s="180" t="s">
        <v>539</v>
      </c>
      <c r="G460" s="181" t="s">
        <v>314</v>
      </c>
      <c r="H460" s="182">
        <v>10.5</v>
      </c>
      <c r="I460" s="183"/>
      <c r="J460" s="184">
        <f t="shared" si="20"/>
        <v>0</v>
      </c>
      <c r="K460" s="185"/>
      <c r="L460" s="186"/>
      <c r="M460" s="187" t="s">
        <v>1</v>
      </c>
      <c r="N460" s="188" t="s">
        <v>41</v>
      </c>
      <c r="O460" s="59"/>
      <c r="P460" s="157">
        <f t="shared" si="21"/>
        <v>0</v>
      </c>
      <c r="Q460" s="157">
        <v>0</v>
      </c>
      <c r="R460" s="157">
        <f t="shared" si="22"/>
        <v>0</v>
      </c>
      <c r="S460" s="157">
        <v>0</v>
      </c>
      <c r="T460" s="158">
        <f t="shared" si="23"/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59" t="s">
        <v>210</v>
      </c>
      <c r="AT460" s="159" t="s">
        <v>215</v>
      </c>
      <c r="AU460" s="159" t="s">
        <v>151</v>
      </c>
      <c r="AY460" s="18" t="s">
        <v>143</v>
      </c>
      <c r="BE460" s="160">
        <f t="shared" si="24"/>
        <v>0</v>
      </c>
      <c r="BF460" s="160">
        <f t="shared" si="25"/>
        <v>0</v>
      </c>
      <c r="BG460" s="160">
        <f t="shared" si="26"/>
        <v>0</v>
      </c>
      <c r="BH460" s="160">
        <f t="shared" si="27"/>
        <v>0</v>
      </c>
      <c r="BI460" s="160">
        <f t="shared" si="28"/>
        <v>0</v>
      </c>
      <c r="BJ460" s="18" t="s">
        <v>151</v>
      </c>
      <c r="BK460" s="160">
        <f t="shared" si="29"/>
        <v>0</v>
      </c>
      <c r="BL460" s="18" t="s">
        <v>182</v>
      </c>
      <c r="BM460" s="159" t="s">
        <v>555</v>
      </c>
    </row>
    <row r="461" spans="1:65" s="2" customFormat="1" ht="14.45" customHeight="1" x14ac:dyDescent="0.2">
      <c r="A461" s="33"/>
      <c r="B461" s="146"/>
      <c r="C461" s="178" t="s">
        <v>350</v>
      </c>
      <c r="D461" s="178" t="s">
        <v>215</v>
      </c>
      <c r="E461" s="179" t="s">
        <v>549</v>
      </c>
      <c r="F461" s="180" t="s">
        <v>550</v>
      </c>
      <c r="G461" s="181" t="s">
        <v>178</v>
      </c>
      <c r="H461" s="182">
        <v>6</v>
      </c>
      <c r="I461" s="183"/>
      <c r="J461" s="184">
        <f t="shared" si="20"/>
        <v>0</v>
      </c>
      <c r="K461" s="185"/>
      <c r="L461" s="186"/>
      <c r="M461" s="187" t="s">
        <v>1</v>
      </c>
      <c r="N461" s="188" t="s">
        <v>41</v>
      </c>
      <c r="O461" s="59"/>
      <c r="P461" s="157">
        <f t="shared" si="21"/>
        <v>0</v>
      </c>
      <c r="Q461" s="157">
        <v>0</v>
      </c>
      <c r="R461" s="157">
        <f t="shared" si="22"/>
        <v>0</v>
      </c>
      <c r="S461" s="157">
        <v>0</v>
      </c>
      <c r="T461" s="158">
        <f t="shared" si="23"/>
        <v>0</v>
      </c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R461" s="159" t="s">
        <v>210</v>
      </c>
      <c r="AT461" s="159" t="s">
        <v>215</v>
      </c>
      <c r="AU461" s="159" t="s">
        <v>151</v>
      </c>
      <c r="AY461" s="18" t="s">
        <v>143</v>
      </c>
      <c r="BE461" s="160">
        <f t="shared" si="24"/>
        <v>0</v>
      </c>
      <c r="BF461" s="160">
        <f t="shared" si="25"/>
        <v>0</v>
      </c>
      <c r="BG461" s="160">
        <f t="shared" si="26"/>
        <v>0</v>
      </c>
      <c r="BH461" s="160">
        <f t="shared" si="27"/>
        <v>0</v>
      </c>
      <c r="BI461" s="160">
        <f t="shared" si="28"/>
        <v>0</v>
      </c>
      <c r="BJ461" s="18" t="s">
        <v>151</v>
      </c>
      <c r="BK461" s="160">
        <f t="shared" si="29"/>
        <v>0</v>
      </c>
      <c r="BL461" s="18" t="s">
        <v>182</v>
      </c>
      <c r="BM461" s="159" t="s">
        <v>912</v>
      </c>
    </row>
    <row r="462" spans="1:65" s="2" customFormat="1" ht="24.2" customHeight="1" x14ac:dyDescent="0.2">
      <c r="A462" s="33"/>
      <c r="B462" s="146"/>
      <c r="C462" s="178" t="s">
        <v>552</v>
      </c>
      <c r="D462" s="178" t="s">
        <v>215</v>
      </c>
      <c r="E462" s="179" t="s">
        <v>553</v>
      </c>
      <c r="F462" s="180" t="s">
        <v>554</v>
      </c>
      <c r="G462" s="181" t="s">
        <v>178</v>
      </c>
      <c r="H462" s="182">
        <v>6</v>
      </c>
      <c r="I462" s="183"/>
      <c r="J462" s="184">
        <f t="shared" si="20"/>
        <v>0</v>
      </c>
      <c r="K462" s="185"/>
      <c r="L462" s="186"/>
      <c r="M462" s="187" t="s">
        <v>1</v>
      </c>
      <c r="N462" s="188" t="s">
        <v>41</v>
      </c>
      <c r="O462" s="59"/>
      <c r="P462" s="157">
        <f t="shared" si="21"/>
        <v>0</v>
      </c>
      <c r="Q462" s="157">
        <v>0</v>
      </c>
      <c r="R462" s="157">
        <f t="shared" si="22"/>
        <v>0</v>
      </c>
      <c r="S462" s="157">
        <v>0</v>
      </c>
      <c r="T462" s="158">
        <f t="shared" si="23"/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59" t="s">
        <v>210</v>
      </c>
      <c r="AT462" s="159" t="s">
        <v>215</v>
      </c>
      <c r="AU462" s="159" t="s">
        <v>151</v>
      </c>
      <c r="AY462" s="18" t="s">
        <v>143</v>
      </c>
      <c r="BE462" s="160">
        <f t="shared" si="24"/>
        <v>0</v>
      </c>
      <c r="BF462" s="160">
        <f t="shared" si="25"/>
        <v>0</v>
      </c>
      <c r="BG462" s="160">
        <f t="shared" si="26"/>
        <v>0</v>
      </c>
      <c r="BH462" s="160">
        <f t="shared" si="27"/>
        <v>0</v>
      </c>
      <c r="BI462" s="160">
        <f t="shared" si="28"/>
        <v>0</v>
      </c>
      <c r="BJ462" s="18" t="s">
        <v>151</v>
      </c>
      <c r="BK462" s="160">
        <f t="shared" si="29"/>
        <v>0</v>
      </c>
      <c r="BL462" s="18" t="s">
        <v>182</v>
      </c>
      <c r="BM462" s="159" t="s">
        <v>562</v>
      </c>
    </row>
    <row r="463" spans="1:65" s="2" customFormat="1" ht="14.45" customHeight="1" x14ac:dyDescent="0.2">
      <c r="A463" s="33"/>
      <c r="B463" s="146"/>
      <c r="C463" s="178" t="s">
        <v>355</v>
      </c>
      <c r="D463" s="178" t="s">
        <v>215</v>
      </c>
      <c r="E463" s="179" t="s">
        <v>556</v>
      </c>
      <c r="F463" s="180" t="s">
        <v>557</v>
      </c>
      <c r="G463" s="181" t="s">
        <v>178</v>
      </c>
      <c r="H463" s="182">
        <v>1</v>
      </c>
      <c r="I463" s="183"/>
      <c r="J463" s="184">
        <f t="shared" si="20"/>
        <v>0</v>
      </c>
      <c r="K463" s="185"/>
      <c r="L463" s="186"/>
      <c r="M463" s="187" t="s">
        <v>1</v>
      </c>
      <c r="N463" s="188" t="s">
        <v>41</v>
      </c>
      <c r="O463" s="59"/>
      <c r="P463" s="157">
        <f t="shared" si="21"/>
        <v>0</v>
      </c>
      <c r="Q463" s="157">
        <v>0</v>
      </c>
      <c r="R463" s="157">
        <f t="shared" si="22"/>
        <v>0</v>
      </c>
      <c r="S463" s="157">
        <v>0</v>
      </c>
      <c r="T463" s="158">
        <f t="shared" si="23"/>
        <v>0</v>
      </c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R463" s="159" t="s">
        <v>210</v>
      </c>
      <c r="AT463" s="159" t="s">
        <v>215</v>
      </c>
      <c r="AU463" s="159" t="s">
        <v>151</v>
      </c>
      <c r="AY463" s="18" t="s">
        <v>143</v>
      </c>
      <c r="BE463" s="160">
        <f t="shared" si="24"/>
        <v>0</v>
      </c>
      <c r="BF463" s="160">
        <f t="shared" si="25"/>
        <v>0</v>
      </c>
      <c r="BG463" s="160">
        <f t="shared" si="26"/>
        <v>0</v>
      </c>
      <c r="BH463" s="160">
        <f t="shared" si="27"/>
        <v>0</v>
      </c>
      <c r="BI463" s="160">
        <f t="shared" si="28"/>
        <v>0</v>
      </c>
      <c r="BJ463" s="18" t="s">
        <v>151</v>
      </c>
      <c r="BK463" s="160">
        <f t="shared" si="29"/>
        <v>0</v>
      </c>
      <c r="BL463" s="18" t="s">
        <v>182</v>
      </c>
      <c r="BM463" s="159" t="s">
        <v>927</v>
      </c>
    </row>
    <row r="464" spans="1:65" s="2" customFormat="1" ht="24.2" customHeight="1" x14ac:dyDescent="0.2">
      <c r="A464" s="33"/>
      <c r="B464" s="146"/>
      <c r="C464" s="178" t="s">
        <v>559</v>
      </c>
      <c r="D464" s="178" t="s">
        <v>215</v>
      </c>
      <c r="E464" s="179" t="s">
        <v>560</v>
      </c>
      <c r="F464" s="180" t="s">
        <v>561</v>
      </c>
      <c r="G464" s="181" t="s">
        <v>178</v>
      </c>
      <c r="H464" s="182">
        <v>1</v>
      </c>
      <c r="I464" s="183"/>
      <c r="J464" s="184">
        <f t="shared" si="20"/>
        <v>0</v>
      </c>
      <c r="K464" s="185"/>
      <c r="L464" s="186"/>
      <c r="M464" s="187" t="s">
        <v>1</v>
      </c>
      <c r="N464" s="188" t="s">
        <v>41</v>
      </c>
      <c r="O464" s="59"/>
      <c r="P464" s="157">
        <f t="shared" si="21"/>
        <v>0</v>
      </c>
      <c r="Q464" s="157">
        <v>0</v>
      </c>
      <c r="R464" s="157">
        <f t="shared" si="22"/>
        <v>0</v>
      </c>
      <c r="S464" s="157">
        <v>0</v>
      </c>
      <c r="T464" s="158">
        <f t="shared" si="23"/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59" t="s">
        <v>210</v>
      </c>
      <c r="AT464" s="159" t="s">
        <v>215</v>
      </c>
      <c r="AU464" s="159" t="s">
        <v>151</v>
      </c>
      <c r="AY464" s="18" t="s">
        <v>143</v>
      </c>
      <c r="BE464" s="160">
        <f t="shared" si="24"/>
        <v>0</v>
      </c>
      <c r="BF464" s="160">
        <f t="shared" si="25"/>
        <v>0</v>
      </c>
      <c r="BG464" s="160">
        <f t="shared" si="26"/>
        <v>0</v>
      </c>
      <c r="BH464" s="160">
        <f t="shared" si="27"/>
        <v>0</v>
      </c>
      <c r="BI464" s="160">
        <f t="shared" si="28"/>
        <v>0</v>
      </c>
      <c r="BJ464" s="18" t="s">
        <v>151</v>
      </c>
      <c r="BK464" s="160">
        <f t="shared" si="29"/>
        <v>0</v>
      </c>
      <c r="BL464" s="18" t="s">
        <v>182</v>
      </c>
      <c r="BM464" s="159" t="s">
        <v>569</v>
      </c>
    </row>
    <row r="465" spans="1:65" s="2" customFormat="1" ht="14.45" customHeight="1" x14ac:dyDescent="0.2">
      <c r="A465" s="33"/>
      <c r="B465" s="146"/>
      <c r="C465" s="178" t="s">
        <v>358</v>
      </c>
      <c r="D465" s="178" t="s">
        <v>215</v>
      </c>
      <c r="E465" s="179" t="s">
        <v>563</v>
      </c>
      <c r="F465" s="180" t="s">
        <v>564</v>
      </c>
      <c r="G465" s="181" t="s">
        <v>178</v>
      </c>
      <c r="H465" s="182">
        <v>5</v>
      </c>
      <c r="I465" s="183"/>
      <c r="J465" s="184">
        <f t="shared" si="20"/>
        <v>0</v>
      </c>
      <c r="K465" s="185"/>
      <c r="L465" s="186"/>
      <c r="M465" s="187" t="s">
        <v>1</v>
      </c>
      <c r="N465" s="188" t="s">
        <v>41</v>
      </c>
      <c r="O465" s="59"/>
      <c r="P465" s="157">
        <f t="shared" si="21"/>
        <v>0</v>
      </c>
      <c r="Q465" s="157">
        <v>0</v>
      </c>
      <c r="R465" s="157">
        <f t="shared" si="22"/>
        <v>0</v>
      </c>
      <c r="S465" s="157">
        <v>0</v>
      </c>
      <c r="T465" s="158">
        <f t="shared" si="23"/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59" t="s">
        <v>210</v>
      </c>
      <c r="AT465" s="159" t="s">
        <v>215</v>
      </c>
      <c r="AU465" s="159" t="s">
        <v>151</v>
      </c>
      <c r="AY465" s="18" t="s">
        <v>143</v>
      </c>
      <c r="BE465" s="160">
        <f t="shared" si="24"/>
        <v>0</v>
      </c>
      <c r="BF465" s="160">
        <f t="shared" si="25"/>
        <v>0</v>
      </c>
      <c r="BG465" s="160">
        <f t="shared" si="26"/>
        <v>0</v>
      </c>
      <c r="BH465" s="160">
        <f t="shared" si="27"/>
        <v>0</v>
      </c>
      <c r="BI465" s="160">
        <f t="shared" si="28"/>
        <v>0</v>
      </c>
      <c r="BJ465" s="18" t="s">
        <v>151</v>
      </c>
      <c r="BK465" s="160">
        <f t="shared" si="29"/>
        <v>0</v>
      </c>
      <c r="BL465" s="18" t="s">
        <v>182</v>
      </c>
      <c r="BM465" s="159" t="s">
        <v>944</v>
      </c>
    </row>
    <row r="466" spans="1:65" s="2" customFormat="1" ht="24.2" customHeight="1" x14ac:dyDescent="0.2">
      <c r="A466" s="33"/>
      <c r="B466" s="146"/>
      <c r="C466" s="178" t="s">
        <v>566</v>
      </c>
      <c r="D466" s="178" t="s">
        <v>215</v>
      </c>
      <c r="E466" s="179" t="s">
        <v>567</v>
      </c>
      <c r="F466" s="180" t="s">
        <v>568</v>
      </c>
      <c r="G466" s="181" t="s">
        <v>178</v>
      </c>
      <c r="H466" s="182">
        <v>5</v>
      </c>
      <c r="I466" s="183"/>
      <c r="J466" s="184">
        <f t="shared" si="20"/>
        <v>0</v>
      </c>
      <c r="K466" s="185"/>
      <c r="L466" s="186"/>
      <c r="M466" s="187" t="s">
        <v>1</v>
      </c>
      <c r="N466" s="188" t="s">
        <v>41</v>
      </c>
      <c r="O466" s="59"/>
      <c r="P466" s="157">
        <f t="shared" si="21"/>
        <v>0</v>
      </c>
      <c r="Q466" s="157">
        <v>0</v>
      </c>
      <c r="R466" s="157">
        <f t="shared" si="22"/>
        <v>0</v>
      </c>
      <c r="S466" s="157">
        <v>0</v>
      </c>
      <c r="T466" s="158">
        <f t="shared" si="23"/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59" t="s">
        <v>210</v>
      </c>
      <c r="AT466" s="159" t="s">
        <v>215</v>
      </c>
      <c r="AU466" s="159" t="s">
        <v>151</v>
      </c>
      <c r="AY466" s="18" t="s">
        <v>143</v>
      </c>
      <c r="BE466" s="160">
        <f t="shared" si="24"/>
        <v>0</v>
      </c>
      <c r="BF466" s="160">
        <f t="shared" si="25"/>
        <v>0</v>
      </c>
      <c r="BG466" s="160">
        <f t="shared" si="26"/>
        <v>0</v>
      </c>
      <c r="BH466" s="160">
        <f t="shared" si="27"/>
        <v>0</v>
      </c>
      <c r="BI466" s="160">
        <f t="shared" si="28"/>
        <v>0</v>
      </c>
      <c r="BJ466" s="18" t="s">
        <v>151</v>
      </c>
      <c r="BK466" s="160">
        <f t="shared" si="29"/>
        <v>0</v>
      </c>
      <c r="BL466" s="18" t="s">
        <v>182</v>
      </c>
      <c r="BM466" s="159" t="s">
        <v>575</v>
      </c>
    </row>
    <row r="467" spans="1:65" s="2" customFormat="1" ht="14.45" customHeight="1" x14ac:dyDescent="0.2">
      <c r="A467" s="33"/>
      <c r="B467" s="146"/>
      <c r="C467" s="178" t="s">
        <v>363</v>
      </c>
      <c r="D467" s="178" t="s">
        <v>215</v>
      </c>
      <c r="E467" s="179" t="s">
        <v>570</v>
      </c>
      <c r="F467" s="180" t="s">
        <v>571</v>
      </c>
      <c r="G467" s="181" t="s">
        <v>178</v>
      </c>
      <c r="H467" s="182">
        <v>10</v>
      </c>
      <c r="I467" s="183"/>
      <c r="J467" s="184">
        <f t="shared" si="20"/>
        <v>0</v>
      </c>
      <c r="K467" s="185"/>
      <c r="L467" s="186"/>
      <c r="M467" s="187" t="s">
        <v>1</v>
      </c>
      <c r="N467" s="188" t="s">
        <v>41</v>
      </c>
      <c r="O467" s="59"/>
      <c r="P467" s="157">
        <f t="shared" si="21"/>
        <v>0</v>
      </c>
      <c r="Q467" s="157">
        <v>0</v>
      </c>
      <c r="R467" s="157">
        <f t="shared" si="22"/>
        <v>0</v>
      </c>
      <c r="S467" s="157">
        <v>0</v>
      </c>
      <c r="T467" s="158">
        <f t="shared" si="23"/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59" t="s">
        <v>210</v>
      </c>
      <c r="AT467" s="159" t="s">
        <v>215</v>
      </c>
      <c r="AU467" s="159" t="s">
        <v>151</v>
      </c>
      <c r="AY467" s="18" t="s">
        <v>143</v>
      </c>
      <c r="BE467" s="160">
        <f t="shared" si="24"/>
        <v>0</v>
      </c>
      <c r="BF467" s="160">
        <f t="shared" si="25"/>
        <v>0</v>
      </c>
      <c r="BG467" s="160">
        <f t="shared" si="26"/>
        <v>0</v>
      </c>
      <c r="BH467" s="160">
        <f t="shared" si="27"/>
        <v>0</v>
      </c>
      <c r="BI467" s="160">
        <f t="shared" si="28"/>
        <v>0</v>
      </c>
      <c r="BJ467" s="18" t="s">
        <v>151</v>
      </c>
      <c r="BK467" s="160">
        <f t="shared" si="29"/>
        <v>0</v>
      </c>
      <c r="BL467" s="18" t="s">
        <v>182</v>
      </c>
      <c r="BM467" s="159" t="s">
        <v>964</v>
      </c>
    </row>
    <row r="468" spans="1:65" s="2" customFormat="1" ht="24.2" customHeight="1" x14ac:dyDescent="0.2">
      <c r="A468" s="33"/>
      <c r="B468" s="146"/>
      <c r="C468" s="178" t="s">
        <v>372</v>
      </c>
      <c r="D468" s="178" t="s">
        <v>215</v>
      </c>
      <c r="E468" s="179" t="s">
        <v>573</v>
      </c>
      <c r="F468" s="180" t="s">
        <v>574</v>
      </c>
      <c r="G468" s="181" t="s">
        <v>178</v>
      </c>
      <c r="H468" s="182">
        <v>10</v>
      </c>
      <c r="I468" s="183"/>
      <c r="J468" s="184">
        <f t="shared" si="20"/>
        <v>0</v>
      </c>
      <c r="K468" s="185"/>
      <c r="L468" s="186"/>
      <c r="M468" s="187" t="s">
        <v>1</v>
      </c>
      <c r="N468" s="188" t="s">
        <v>41</v>
      </c>
      <c r="O468" s="59"/>
      <c r="P468" s="157">
        <f t="shared" si="21"/>
        <v>0</v>
      </c>
      <c r="Q468" s="157">
        <v>0</v>
      </c>
      <c r="R468" s="157">
        <f t="shared" si="22"/>
        <v>0</v>
      </c>
      <c r="S468" s="157">
        <v>0</v>
      </c>
      <c r="T468" s="158">
        <f t="shared" si="23"/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59" t="s">
        <v>210</v>
      </c>
      <c r="AT468" s="159" t="s">
        <v>215</v>
      </c>
      <c r="AU468" s="159" t="s">
        <v>151</v>
      </c>
      <c r="AY468" s="18" t="s">
        <v>143</v>
      </c>
      <c r="BE468" s="160">
        <f t="shared" si="24"/>
        <v>0</v>
      </c>
      <c r="BF468" s="160">
        <f t="shared" si="25"/>
        <v>0</v>
      </c>
      <c r="BG468" s="160">
        <f t="shared" si="26"/>
        <v>0</v>
      </c>
      <c r="BH468" s="160">
        <f t="shared" si="27"/>
        <v>0</v>
      </c>
      <c r="BI468" s="160">
        <f t="shared" si="28"/>
        <v>0</v>
      </c>
      <c r="BJ468" s="18" t="s">
        <v>151</v>
      </c>
      <c r="BK468" s="160">
        <f t="shared" si="29"/>
        <v>0</v>
      </c>
      <c r="BL468" s="18" t="s">
        <v>182</v>
      </c>
      <c r="BM468" s="159" t="s">
        <v>584</v>
      </c>
    </row>
    <row r="469" spans="1:65" s="2" customFormat="1" ht="14.45" customHeight="1" x14ac:dyDescent="0.2">
      <c r="A469" s="33"/>
      <c r="B469" s="146"/>
      <c r="C469" s="178" t="s">
        <v>366</v>
      </c>
      <c r="D469" s="178" t="s">
        <v>215</v>
      </c>
      <c r="E469" s="179" t="s">
        <v>589</v>
      </c>
      <c r="F469" s="180" t="s">
        <v>590</v>
      </c>
      <c r="G469" s="181" t="s">
        <v>178</v>
      </c>
      <c r="H469" s="182">
        <v>10</v>
      </c>
      <c r="I469" s="183"/>
      <c r="J469" s="184">
        <f t="shared" si="20"/>
        <v>0</v>
      </c>
      <c r="K469" s="185"/>
      <c r="L469" s="186"/>
      <c r="M469" s="187" t="s">
        <v>1</v>
      </c>
      <c r="N469" s="188" t="s">
        <v>41</v>
      </c>
      <c r="O469" s="59"/>
      <c r="P469" s="157">
        <f t="shared" si="21"/>
        <v>0</v>
      </c>
      <c r="Q469" s="157">
        <v>0</v>
      </c>
      <c r="R469" s="157">
        <f t="shared" si="22"/>
        <v>0</v>
      </c>
      <c r="S469" s="157">
        <v>0</v>
      </c>
      <c r="T469" s="158">
        <f t="shared" si="23"/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59" t="s">
        <v>210</v>
      </c>
      <c r="AT469" s="159" t="s">
        <v>215</v>
      </c>
      <c r="AU469" s="159" t="s">
        <v>151</v>
      </c>
      <c r="AY469" s="18" t="s">
        <v>143</v>
      </c>
      <c r="BE469" s="160">
        <f t="shared" si="24"/>
        <v>0</v>
      </c>
      <c r="BF469" s="160">
        <f t="shared" si="25"/>
        <v>0</v>
      </c>
      <c r="BG469" s="160">
        <f t="shared" si="26"/>
        <v>0</v>
      </c>
      <c r="BH469" s="160">
        <f t="shared" si="27"/>
        <v>0</v>
      </c>
      <c r="BI469" s="160">
        <f t="shared" si="28"/>
        <v>0</v>
      </c>
      <c r="BJ469" s="18" t="s">
        <v>151</v>
      </c>
      <c r="BK469" s="160">
        <f t="shared" si="29"/>
        <v>0</v>
      </c>
      <c r="BL469" s="18" t="s">
        <v>182</v>
      </c>
      <c r="BM469" s="159" t="s">
        <v>979</v>
      </c>
    </row>
    <row r="470" spans="1:65" s="2" customFormat="1" ht="24.2" customHeight="1" x14ac:dyDescent="0.2">
      <c r="A470" s="33"/>
      <c r="B470" s="146"/>
      <c r="C470" s="178" t="s">
        <v>581</v>
      </c>
      <c r="D470" s="178" t="s">
        <v>215</v>
      </c>
      <c r="E470" s="179" t="s">
        <v>592</v>
      </c>
      <c r="F470" s="180" t="s">
        <v>593</v>
      </c>
      <c r="G470" s="181" t="s">
        <v>178</v>
      </c>
      <c r="H470" s="182">
        <v>5</v>
      </c>
      <c r="I470" s="183"/>
      <c r="J470" s="184">
        <f t="shared" si="20"/>
        <v>0</v>
      </c>
      <c r="K470" s="185"/>
      <c r="L470" s="186"/>
      <c r="M470" s="187" t="s">
        <v>1</v>
      </c>
      <c r="N470" s="188" t="s">
        <v>41</v>
      </c>
      <c r="O470" s="59"/>
      <c r="P470" s="157">
        <f t="shared" si="21"/>
        <v>0</v>
      </c>
      <c r="Q470" s="157">
        <v>0</v>
      </c>
      <c r="R470" s="157">
        <f t="shared" si="22"/>
        <v>0</v>
      </c>
      <c r="S470" s="157">
        <v>0</v>
      </c>
      <c r="T470" s="158">
        <f t="shared" si="23"/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59" t="s">
        <v>210</v>
      </c>
      <c r="AT470" s="159" t="s">
        <v>215</v>
      </c>
      <c r="AU470" s="159" t="s">
        <v>151</v>
      </c>
      <c r="AY470" s="18" t="s">
        <v>143</v>
      </c>
      <c r="BE470" s="160">
        <f t="shared" si="24"/>
        <v>0</v>
      </c>
      <c r="BF470" s="160">
        <f t="shared" si="25"/>
        <v>0</v>
      </c>
      <c r="BG470" s="160">
        <f t="shared" si="26"/>
        <v>0</v>
      </c>
      <c r="BH470" s="160">
        <f t="shared" si="27"/>
        <v>0</v>
      </c>
      <c r="BI470" s="160">
        <f t="shared" si="28"/>
        <v>0</v>
      </c>
      <c r="BJ470" s="18" t="s">
        <v>151</v>
      </c>
      <c r="BK470" s="160">
        <f t="shared" si="29"/>
        <v>0</v>
      </c>
      <c r="BL470" s="18" t="s">
        <v>182</v>
      </c>
      <c r="BM470" s="159" t="s">
        <v>594</v>
      </c>
    </row>
    <row r="471" spans="1:65" s="2" customFormat="1" ht="24.2" customHeight="1" x14ac:dyDescent="0.2">
      <c r="A471" s="33"/>
      <c r="B471" s="146"/>
      <c r="C471" s="178" t="s">
        <v>371</v>
      </c>
      <c r="D471" s="178" t="s">
        <v>215</v>
      </c>
      <c r="E471" s="179" t="s">
        <v>596</v>
      </c>
      <c r="F471" s="180" t="s">
        <v>597</v>
      </c>
      <c r="G471" s="181" t="s">
        <v>178</v>
      </c>
      <c r="H471" s="182">
        <v>5</v>
      </c>
      <c r="I471" s="183"/>
      <c r="J471" s="184">
        <f t="shared" si="20"/>
        <v>0</v>
      </c>
      <c r="K471" s="185"/>
      <c r="L471" s="186"/>
      <c r="M471" s="187" t="s">
        <v>1</v>
      </c>
      <c r="N471" s="188" t="s">
        <v>41</v>
      </c>
      <c r="O471" s="59"/>
      <c r="P471" s="157">
        <f t="shared" si="21"/>
        <v>0</v>
      </c>
      <c r="Q471" s="157">
        <v>0</v>
      </c>
      <c r="R471" s="157">
        <f t="shared" si="22"/>
        <v>0</v>
      </c>
      <c r="S471" s="157">
        <v>0</v>
      </c>
      <c r="T471" s="158">
        <f t="shared" si="23"/>
        <v>0</v>
      </c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R471" s="159" t="s">
        <v>210</v>
      </c>
      <c r="AT471" s="159" t="s">
        <v>215</v>
      </c>
      <c r="AU471" s="159" t="s">
        <v>151</v>
      </c>
      <c r="AY471" s="18" t="s">
        <v>143</v>
      </c>
      <c r="BE471" s="160">
        <f t="shared" si="24"/>
        <v>0</v>
      </c>
      <c r="BF471" s="160">
        <f t="shared" si="25"/>
        <v>0</v>
      </c>
      <c r="BG471" s="160">
        <f t="shared" si="26"/>
        <v>0</v>
      </c>
      <c r="BH471" s="160">
        <f t="shared" si="27"/>
        <v>0</v>
      </c>
      <c r="BI471" s="160">
        <f t="shared" si="28"/>
        <v>0</v>
      </c>
      <c r="BJ471" s="18" t="s">
        <v>151</v>
      </c>
      <c r="BK471" s="160">
        <f t="shared" si="29"/>
        <v>0</v>
      </c>
      <c r="BL471" s="18" t="s">
        <v>182</v>
      </c>
      <c r="BM471" s="159" t="s">
        <v>598</v>
      </c>
    </row>
    <row r="472" spans="1:65" s="2" customFormat="1" ht="14.45" customHeight="1" x14ac:dyDescent="0.2">
      <c r="A472" s="33"/>
      <c r="B472" s="146"/>
      <c r="C472" s="178" t="s">
        <v>588</v>
      </c>
      <c r="D472" s="178" t="s">
        <v>215</v>
      </c>
      <c r="E472" s="179" t="s">
        <v>600</v>
      </c>
      <c r="F472" s="180" t="s">
        <v>601</v>
      </c>
      <c r="G472" s="181" t="s">
        <v>178</v>
      </c>
      <c r="H472" s="182">
        <v>6</v>
      </c>
      <c r="I472" s="183"/>
      <c r="J472" s="184">
        <f t="shared" si="20"/>
        <v>0</v>
      </c>
      <c r="K472" s="185"/>
      <c r="L472" s="186"/>
      <c r="M472" s="187" t="s">
        <v>1</v>
      </c>
      <c r="N472" s="188" t="s">
        <v>41</v>
      </c>
      <c r="O472" s="59"/>
      <c r="P472" s="157">
        <f t="shared" si="21"/>
        <v>0</v>
      </c>
      <c r="Q472" s="157">
        <v>0</v>
      </c>
      <c r="R472" s="157">
        <f t="shared" si="22"/>
        <v>0</v>
      </c>
      <c r="S472" s="157">
        <v>0</v>
      </c>
      <c r="T472" s="158">
        <f t="shared" si="23"/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59" t="s">
        <v>210</v>
      </c>
      <c r="AT472" s="159" t="s">
        <v>215</v>
      </c>
      <c r="AU472" s="159" t="s">
        <v>151</v>
      </c>
      <c r="AY472" s="18" t="s">
        <v>143</v>
      </c>
      <c r="BE472" s="160">
        <f t="shared" si="24"/>
        <v>0</v>
      </c>
      <c r="BF472" s="160">
        <f t="shared" si="25"/>
        <v>0</v>
      </c>
      <c r="BG472" s="160">
        <f t="shared" si="26"/>
        <v>0</v>
      </c>
      <c r="BH472" s="160">
        <f t="shared" si="27"/>
        <v>0</v>
      </c>
      <c r="BI472" s="160">
        <f t="shared" si="28"/>
        <v>0</v>
      </c>
      <c r="BJ472" s="18" t="s">
        <v>151</v>
      </c>
      <c r="BK472" s="160">
        <f t="shared" si="29"/>
        <v>0</v>
      </c>
      <c r="BL472" s="18" t="s">
        <v>182</v>
      </c>
      <c r="BM472" s="159" t="s">
        <v>1001</v>
      </c>
    </row>
    <row r="473" spans="1:65" s="2" customFormat="1" ht="24.2" customHeight="1" x14ac:dyDescent="0.2">
      <c r="A473" s="33"/>
      <c r="B473" s="146"/>
      <c r="C473" s="178" t="s">
        <v>376</v>
      </c>
      <c r="D473" s="178" t="s">
        <v>215</v>
      </c>
      <c r="E473" s="179" t="s">
        <v>604</v>
      </c>
      <c r="F473" s="180" t="s">
        <v>605</v>
      </c>
      <c r="G473" s="181" t="s">
        <v>178</v>
      </c>
      <c r="H473" s="182">
        <v>6</v>
      </c>
      <c r="I473" s="183"/>
      <c r="J473" s="184">
        <f t="shared" si="20"/>
        <v>0</v>
      </c>
      <c r="K473" s="185"/>
      <c r="L473" s="186"/>
      <c r="M473" s="187" t="s">
        <v>1</v>
      </c>
      <c r="N473" s="188" t="s">
        <v>41</v>
      </c>
      <c r="O473" s="59"/>
      <c r="P473" s="157">
        <f t="shared" si="21"/>
        <v>0</v>
      </c>
      <c r="Q473" s="157">
        <v>0</v>
      </c>
      <c r="R473" s="157">
        <f t="shared" si="22"/>
        <v>0</v>
      </c>
      <c r="S473" s="157">
        <v>0</v>
      </c>
      <c r="T473" s="158">
        <f t="shared" si="23"/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59" t="s">
        <v>210</v>
      </c>
      <c r="AT473" s="159" t="s">
        <v>215</v>
      </c>
      <c r="AU473" s="159" t="s">
        <v>151</v>
      </c>
      <c r="AY473" s="18" t="s">
        <v>143</v>
      </c>
      <c r="BE473" s="160">
        <f t="shared" si="24"/>
        <v>0</v>
      </c>
      <c r="BF473" s="160">
        <f t="shared" si="25"/>
        <v>0</v>
      </c>
      <c r="BG473" s="160">
        <f t="shared" si="26"/>
        <v>0</v>
      </c>
      <c r="BH473" s="160">
        <f t="shared" si="27"/>
        <v>0</v>
      </c>
      <c r="BI473" s="160">
        <f t="shared" si="28"/>
        <v>0</v>
      </c>
      <c r="BJ473" s="18" t="s">
        <v>151</v>
      </c>
      <c r="BK473" s="160">
        <f t="shared" si="29"/>
        <v>0</v>
      </c>
      <c r="BL473" s="18" t="s">
        <v>182</v>
      </c>
      <c r="BM473" s="159" t="s">
        <v>606</v>
      </c>
    </row>
    <row r="474" spans="1:65" s="2" customFormat="1" ht="14.45" customHeight="1" x14ac:dyDescent="0.2">
      <c r="A474" s="33"/>
      <c r="B474" s="146"/>
      <c r="C474" s="178" t="s">
        <v>595</v>
      </c>
      <c r="D474" s="178" t="s">
        <v>215</v>
      </c>
      <c r="E474" s="179" t="s">
        <v>607</v>
      </c>
      <c r="F474" s="180" t="s">
        <v>608</v>
      </c>
      <c r="G474" s="181" t="s">
        <v>178</v>
      </c>
      <c r="H474" s="182">
        <v>6</v>
      </c>
      <c r="I474" s="183"/>
      <c r="J474" s="184">
        <f t="shared" si="20"/>
        <v>0</v>
      </c>
      <c r="K474" s="185"/>
      <c r="L474" s="186"/>
      <c r="M474" s="187" t="s">
        <v>1</v>
      </c>
      <c r="N474" s="188" t="s">
        <v>41</v>
      </c>
      <c r="O474" s="59"/>
      <c r="P474" s="157">
        <f t="shared" si="21"/>
        <v>0</v>
      </c>
      <c r="Q474" s="157">
        <v>0</v>
      </c>
      <c r="R474" s="157">
        <f t="shared" si="22"/>
        <v>0</v>
      </c>
      <c r="S474" s="157">
        <v>0</v>
      </c>
      <c r="T474" s="158">
        <f t="shared" si="23"/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59" t="s">
        <v>210</v>
      </c>
      <c r="AT474" s="159" t="s">
        <v>215</v>
      </c>
      <c r="AU474" s="159" t="s">
        <v>151</v>
      </c>
      <c r="AY474" s="18" t="s">
        <v>143</v>
      </c>
      <c r="BE474" s="160">
        <f t="shared" si="24"/>
        <v>0</v>
      </c>
      <c r="BF474" s="160">
        <f t="shared" si="25"/>
        <v>0</v>
      </c>
      <c r="BG474" s="160">
        <f t="shared" si="26"/>
        <v>0</v>
      </c>
      <c r="BH474" s="160">
        <f t="shared" si="27"/>
        <v>0</v>
      </c>
      <c r="BI474" s="160">
        <f t="shared" si="28"/>
        <v>0</v>
      </c>
      <c r="BJ474" s="18" t="s">
        <v>151</v>
      </c>
      <c r="BK474" s="160">
        <f t="shared" si="29"/>
        <v>0</v>
      </c>
      <c r="BL474" s="18" t="s">
        <v>182</v>
      </c>
      <c r="BM474" s="159" t="s">
        <v>1016</v>
      </c>
    </row>
    <row r="475" spans="1:65" s="2" customFormat="1" ht="24.2" customHeight="1" x14ac:dyDescent="0.2">
      <c r="A475" s="33"/>
      <c r="B475" s="146"/>
      <c r="C475" s="178" t="s">
        <v>599</v>
      </c>
      <c r="D475" s="178" t="s">
        <v>215</v>
      </c>
      <c r="E475" s="179" t="s">
        <v>611</v>
      </c>
      <c r="F475" s="180" t="s">
        <v>612</v>
      </c>
      <c r="G475" s="181" t="s">
        <v>178</v>
      </c>
      <c r="H475" s="182">
        <v>6</v>
      </c>
      <c r="I475" s="183"/>
      <c r="J475" s="184">
        <f t="shared" ref="J475:J504" si="30">ROUND(I475*H475,2)</f>
        <v>0</v>
      </c>
      <c r="K475" s="185"/>
      <c r="L475" s="186"/>
      <c r="M475" s="187" t="s">
        <v>1</v>
      </c>
      <c r="N475" s="188" t="s">
        <v>41</v>
      </c>
      <c r="O475" s="59"/>
      <c r="P475" s="157">
        <f t="shared" ref="P475:P504" si="31">O475*H475</f>
        <v>0</v>
      </c>
      <c r="Q475" s="157">
        <v>0</v>
      </c>
      <c r="R475" s="157">
        <f t="shared" ref="R475:R504" si="32">Q475*H475</f>
        <v>0</v>
      </c>
      <c r="S475" s="157">
        <v>0</v>
      </c>
      <c r="T475" s="158">
        <f t="shared" ref="T475:T504" si="33">S475*H475</f>
        <v>0</v>
      </c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R475" s="159" t="s">
        <v>210</v>
      </c>
      <c r="AT475" s="159" t="s">
        <v>215</v>
      </c>
      <c r="AU475" s="159" t="s">
        <v>151</v>
      </c>
      <c r="AY475" s="18" t="s">
        <v>143</v>
      </c>
      <c r="BE475" s="160">
        <f t="shared" ref="BE475:BE504" si="34">IF(N475="základná",J475,0)</f>
        <v>0</v>
      </c>
      <c r="BF475" s="160">
        <f t="shared" ref="BF475:BF504" si="35">IF(N475="znížená",J475,0)</f>
        <v>0</v>
      </c>
      <c r="BG475" s="160">
        <f t="shared" ref="BG475:BG504" si="36">IF(N475="zákl. prenesená",J475,0)</f>
        <v>0</v>
      </c>
      <c r="BH475" s="160">
        <f t="shared" ref="BH475:BH504" si="37">IF(N475="zníž. prenesená",J475,0)</f>
        <v>0</v>
      </c>
      <c r="BI475" s="160">
        <f t="shared" ref="BI475:BI504" si="38">IF(N475="nulová",J475,0)</f>
        <v>0</v>
      </c>
      <c r="BJ475" s="18" t="s">
        <v>151</v>
      </c>
      <c r="BK475" s="160">
        <f t="shared" ref="BK475:BK504" si="39">ROUND(I475*H475,2)</f>
        <v>0</v>
      </c>
      <c r="BL475" s="18" t="s">
        <v>182</v>
      </c>
      <c r="BM475" s="159" t="s">
        <v>613</v>
      </c>
    </row>
    <row r="476" spans="1:65" s="2" customFormat="1" ht="14.45" customHeight="1" x14ac:dyDescent="0.2">
      <c r="A476" s="33"/>
      <c r="B476" s="146"/>
      <c r="C476" s="178" t="s">
        <v>603</v>
      </c>
      <c r="D476" s="178" t="s">
        <v>215</v>
      </c>
      <c r="E476" s="179" t="s">
        <v>614</v>
      </c>
      <c r="F476" s="180" t="s">
        <v>615</v>
      </c>
      <c r="G476" s="181" t="s">
        <v>178</v>
      </c>
      <c r="H476" s="182">
        <v>2</v>
      </c>
      <c r="I476" s="183"/>
      <c r="J476" s="184">
        <f t="shared" si="30"/>
        <v>0</v>
      </c>
      <c r="K476" s="185"/>
      <c r="L476" s="186"/>
      <c r="M476" s="187" t="s">
        <v>1</v>
      </c>
      <c r="N476" s="188" t="s">
        <v>41</v>
      </c>
      <c r="O476" s="59"/>
      <c r="P476" s="157">
        <f t="shared" si="31"/>
        <v>0</v>
      </c>
      <c r="Q476" s="157">
        <v>0</v>
      </c>
      <c r="R476" s="157">
        <f t="shared" si="32"/>
        <v>0</v>
      </c>
      <c r="S476" s="157">
        <v>0</v>
      </c>
      <c r="T476" s="158">
        <f t="shared" si="33"/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59" t="s">
        <v>210</v>
      </c>
      <c r="AT476" s="159" t="s">
        <v>215</v>
      </c>
      <c r="AU476" s="159" t="s">
        <v>151</v>
      </c>
      <c r="AY476" s="18" t="s">
        <v>143</v>
      </c>
      <c r="BE476" s="160">
        <f t="shared" si="34"/>
        <v>0</v>
      </c>
      <c r="BF476" s="160">
        <f t="shared" si="35"/>
        <v>0</v>
      </c>
      <c r="BG476" s="160">
        <f t="shared" si="36"/>
        <v>0</v>
      </c>
      <c r="BH476" s="160">
        <f t="shared" si="37"/>
        <v>0</v>
      </c>
      <c r="BI476" s="160">
        <f t="shared" si="38"/>
        <v>0</v>
      </c>
      <c r="BJ476" s="18" t="s">
        <v>151</v>
      </c>
      <c r="BK476" s="160">
        <f t="shared" si="39"/>
        <v>0</v>
      </c>
      <c r="BL476" s="18" t="s">
        <v>182</v>
      </c>
      <c r="BM476" s="159" t="s">
        <v>1032</v>
      </c>
    </row>
    <row r="477" spans="1:65" s="2" customFormat="1" ht="24.2" customHeight="1" x14ac:dyDescent="0.2">
      <c r="A477" s="33"/>
      <c r="B477" s="146"/>
      <c r="C477" s="178" t="s">
        <v>388</v>
      </c>
      <c r="D477" s="178" t="s">
        <v>215</v>
      </c>
      <c r="E477" s="179" t="s">
        <v>618</v>
      </c>
      <c r="F477" s="180" t="s">
        <v>619</v>
      </c>
      <c r="G477" s="181" t="s">
        <v>178</v>
      </c>
      <c r="H477" s="182">
        <v>2</v>
      </c>
      <c r="I477" s="183"/>
      <c r="J477" s="184">
        <f t="shared" si="30"/>
        <v>0</v>
      </c>
      <c r="K477" s="185"/>
      <c r="L477" s="186"/>
      <c r="M477" s="187" t="s">
        <v>1</v>
      </c>
      <c r="N477" s="188" t="s">
        <v>41</v>
      </c>
      <c r="O477" s="59"/>
      <c r="P477" s="157">
        <f t="shared" si="31"/>
        <v>0</v>
      </c>
      <c r="Q477" s="157">
        <v>0</v>
      </c>
      <c r="R477" s="157">
        <f t="shared" si="32"/>
        <v>0</v>
      </c>
      <c r="S477" s="157">
        <v>0</v>
      </c>
      <c r="T477" s="158">
        <f t="shared" si="33"/>
        <v>0</v>
      </c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R477" s="159" t="s">
        <v>210</v>
      </c>
      <c r="AT477" s="159" t="s">
        <v>215</v>
      </c>
      <c r="AU477" s="159" t="s">
        <v>151</v>
      </c>
      <c r="AY477" s="18" t="s">
        <v>143</v>
      </c>
      <c r="BE477" s="160">
        <f t="shared" si="34"/>
        <v>0</v>
      </c>
      <c r="BF477" s="160">
        <f t="shared" si="35"/>
        <v>0</v>
      </c>
      <c r="BG477" s="160">
        <f t="shared" si="36"/>
        <v>0</v>
      </c>
      <c r="BH477" s="160">
        <f t="shared" si="37"/>
        <v>0</v>
      </c>
      <c r="BI477" s="160">
        <f t="shared" si="38"/>
        <v>0</v>
      </c>
      <c r="BJ477" s="18" t="s">
        <v>151</v>
      </c>
      <c r="BK477" s="160">
        <f t="shared" si="39"/>
        <v>0</v>
      </c>
      <c r="BL477" s="18" t="s">
        <v>182</v>
      </c>
      <c r="BM477" s="159" t="s">
        <v>620</v>
      </c>
    </row>
    <row r="478" spans="1:65" s="2" customFormat="1" ht="14.45" customHeight="1" x14ac:dyDescent="0.2">
      <c r="A478" s="33"/>
      <c r="B478" s="146"/>
      <c r="C478" s="178" t="s">
        <v>610</v>
      </c>
      <c r="D478" s="178" t="s">
        <v>215</v>
      </c>
      <c r="E478" s="179" t="s">
        <v>622</v>
      </c>
      <c r="F478" s="180" t="s">
        <v>623</v>
      </c>
      <c r="G478" s="181" t="s">
        <v>178</v>
      </c>
      <c r="H478" s="182">
        <v>2</v>
      </c>
      <c r="I478" s="183"/>
      <c r="J478" s="184">
        <f t="shared" si="30"/>
        <v>0</v>
      </c>
      <c r="K478" s="185"/>
      <c r="L478" s="186"/>
      <c r="M478" s="187" t="s">
        <v>1</v>
      </c>
      <c r="N478" s="188" t="s">
        <v>41</v>
      </c>
      <c r="O478" s="59"/>
      <c r="P478" s="157">
        <f t="shared" si="31"/>
        <v>0</v>
      </c>
      <c r="Q478" s="157">
        <v>0</v>
      </c>
      <c r="R478" s="157">
        <f t="shared" si="32"/>
        <v>0</v>
      </c>
      <c r="S478" s="157">
        <v>0</v>
      </c>
      <c r="T478" s="158">
        <f t="shared" si="33"/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59" t="s">
        <v>210</v>
      </c>
      <c r="AT478" s="159" t="s">
        <v>215</v>
      </c>
      <c r="AU478" s="159" t="s">
        <v>151</v>
      </c>
      <c r="AY478" s="18" t="s">
        <v>143</v>
      </c>
      <c r="BE478" s="160">
        <f t="shared" si="34"/>
        <v>0</v>
      </c>
      <c r="BF478" s="160">
        <f t="shared" si="35"/>
        <v>0</v>
      </c>
      <c r="BG478" s="160">
        <f t="shared" si="36"/>
        <v>0</v>
      </c>
      <c r="BH478" s="160">
        <f t="shared" si="37"/>
        <v>0</v>
      </c>
      <c r="BI478" s="160">
        <f t="shared" si="38"/>
        <v>0</v>
      </c>
      <c r="BJ478" s="18" t="s">
        <v>151</v>
      </c>
      <c r="BK478" s="160">
        <f t="shared" si="39"/>
        <v>0</v>
      </c>
      <c r="BL478" s="18" t="s">
        <v>182</v>
      </c>
      <c r="BM478" s="159" t="s">
        <v>1047</v>
      </c>
    </row>
    <row r="479" spans="1:65" s="2" customFormat="1" ht="24.2" customHeight="1" x14ac:dyDescent="0.2">
      <c r="A479" s="33"/>
      <c r="B479" s="146"/>
      <c r="C479" s="178" t="s">
        <v>393</v>
      </c>
      <c r="D479" s="178" t="s">
        <v>215</v>
      </c>
      <c r="E479" s="179" t="s">
        <v>626</v>
      </c>
      <c r="F479" s="180" t="s">
        <v>627</v>
      </c>
      <c r="G479" s="181" t="s">
        <v>178</v>
      </c>
      <c r="H479" s="182">
        <v>2</v>
      </c>
      <c r="I479" s="183"/>
      <c r="J479" s="184">
        <f t="shared" si="30"/>
        <v>0</v>
      </c>
      <c r="K479" s="185"/>
      <c r="L479" s="186"/>
      <c r="M479" s="187" t="s">
        <v>1</v>
      </c>
      <c r="N479" s="188" t="s">
        <v>41</v>
      </c>
      <c r="O479" s="59"/>
      <c r="P479" s="157">
        <f t="shared" si="31"/>
        <v>0</v>
      </c>
      <c r="Q479" s="157">
        <v>0</v>
      </c>
      <c r="R479" s="157">
        <f t="shared" si="32"/>
        <v>0</v>
      </c>
      <c r="S479" s="157">
        <v>0</v>
      </c>
      <c r="T479" s="158">
        <f t="shared" si="33"/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59" t="s">
        <v>210</v>
      </c>
      <c r="AT479" s="159" t="s">
        <v>215</v>
      </c>
      <c r="AU479" s="159" t="s">
        <v>151</v>
      </c>
      <c r="AY479" s="18" t="s">
        <v>143</v>
      </c>
      <c r="BE479" s="160">
        <f t="shared" si="34"/>
        <v>0</v>
      </c>
      <c r="BF479" s="160">
        <f t="shared" si="35"/>
        <v>0</v>
      </c>
      <c r="BG479" s="160">
        <f t="shared" si="36"/>
        <v>0</v>
      </c>
      <c r="BH479" s="160">
        <f t="shared" si="37"/>
        <v>0</v>
      </c>
      <c r="BI479" s="160">
        <f t="shared" si="38"/>
        <v>0</v>
      </c>
      <c r="BJ479" s="18" t="s">
        <v>151</v>
      </c>
      <c r="BK479" s="160">
        <f t="shared" si="39"/>
        <v>0</v>
      </c>
      <c r="BL479" s="18" t="s">
        <v>182</v>
      </c>
      <c r="BM479" s="159" t="s">
        <v>628</v>
      </c>
    </row>
    <row r="480" spans="1:65" s="2" customFormat="1" ht="14.45" customHeight="1" x14ac:dyDescent="0.2">
      <c r="A480" s="33"/>
      <c r="B480" s="146"/>
      <c r="C480" s="178" t="s">
        <v>617</v>
      </c>
      <c r="D480" s="178" t="s">
        <v>215</v>
      </c>
      <c r="E480" s="179" t="s">
        <v>629</v>
      </c>
      <c r="F480" s="180" t="s">
        <v>630</v>
      </c>
      <c r="G480" s="181" t="s">
        <v>178</v>
      </c>
      <c r="H480" s="182">
        <v>2</v>
      </c>
      <c r="I480" s="183"/>
      <c r="J480" s="184">
        <f t="shared" si="30"/>
        <v>0</v>
      </c>
      <c r="K480" s="185"/>
      <c r="L480" s="186"/>
      <c r="M480" s="187" t="s">
        <v>1</v>
      </c>
      <c r="N480" s="188" t="s">
        <v>41</v>
      </c>
      <c r="O480" s="59"/>
      <c r="P480" s="157">
        <f t="shared" si="31"/>
        <v>0</v>
      </c>
      <c r="Q480" s="157">
        <v>0</v>
      </c>
      <c r="R480" s="157">
        <f t="shared" si="32"/>
        <v>0</v>
      </c>
      <c r="S480" s="157">
        <v>0</v>
      </c>
      <c r="T480" s="158">
        <f t="shared" si="33"/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59" t="s">
        <v>210</v>
      </c>
      <c r="AT480" s="159" t="s">
        <v>215</v>
      </c>
      <c r="AU480" s="159" t="s">
        <v>151</v>
      </c>
      <c r="AY480" s="18" t="s">
        <v>143</v>
      </c>
      <c r="BE480" s="160">
        <f t="shared" si="34"/>
        <v>0</v>
      </c>
      <c r="BF480" s="160">
        <f t="shared" si="35"/>
        <v>0</v>
      </c>
      <c r="BG480" s="160">
        <f t="shared" si="36"/>
        <v>0</v>
      </c>
      <c r="BH480" s="160">
        <f t="shared" si="37"/>
        <v>0</v>
      </c>
      <c r="BI480" s="160">
        <f t="shared" si="38"/>
        <v>0</v>
      </c>
      <c r="BJ480" s="18" t="s">
        <v>151</v>
      </c>
      <c r="BK480" s="160">
        <f t="shared" si="39"/>
        <v>0</v>
      </c>
      <c r="BL480" s="18" t="s">
        <v>182</v>
      </c>
      <c r="BM480" s="159" t="s">
        <v>1064</v>
      </c>
    </row>
    <row r="481" spans="1:65" s="2" customFormat="1" ht="24.2" customHeight="1" x14ac:dyDescent="0.2">
      <c r="A481" s="33"/>
      <c r="B481" s="146"/>
      <c r="C481" s="178" t="s">
        <v>621</v>
      </c>
      <c r="D481" s="178" t="s">
        <v>215</v>
      </c>
      <c r="E481" s="179" t="s">
        <v>633</v>
      </c>
      <c r="F481" s="180" t="s">
        <v>634</v>
      </c>
      <c r="G481" s="181" t="s">
        <v>178</v>
      </c>
      <c r="H481" s="182">
        <v>2</v>
      </c>
      <c r="I481" s="183"/>
      <c r="J481" s="184">
        <f t="shared" si="30"/>
        <v>0</v>
      </c>
      <c r="K481" s="185"/>
      <c r="L481" s="186"/>
      <c r="M481" s="187" t="s">
        <v>1</v>
      </c>
      <c r="N481" s="188" t="s">
        <v>41</v>
      </c>
      <c r="O481" s="59"/>
      <c r="P481" s="157">
        <f t="shared" si="31"/>
        <v>0</v>
      </c>
      <c r="Q481" s="157">
        <v>0</v>
      </c>
      <c r="R481" s="157">
        <f t="shared" si="32"/>
        <v>0</v>
      </c>
      <c r="S481" s="157">
        <v>0</v>
      </c>
      <c r="T481" s="158">
        <f t="shared" si="33"/>
        <v>0</v>
      </c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R481" s="159" t="s">
        <v>210</v>
      </c>
      <c r="AT481" s="159" t="s">
        <v>215</v>
      </c>
      <c r="AU481" s="159" t="s">
        <v>151</v>
      </c>
      <c r="AY481" s="18" t="s">
        <v>143</v>
      </c>
      <c r="BE481" s="160">
        <f t="shared" si="34"/>
        <v>0</v>
      </c>
      <c r="BF481" s="160">
        <f t="shared" si="35"/>
        <v>0</v>
      </c>
      <c r="BG481" s="160">
        <f t="shared" si="36"/>
        <v>0</v>
      </c>
      <c r="BH481" s="160">
        <f t="shared" si="37"/>
        <v>0</v>
      </c>
      <c r="BI481" s="160">
        <f t="shared" si="38"/>
        <v>0</v>
      </c>
      <c r="BJ481" s="18" t="s">
        <v>151</v>
      </c>
      <c r="BK481" s="160">
        <f t="shared" si="39"/>
        <v>0</v>
      </c>
      <c r="BL481" s="18" t="s">
        <v>182</v>
      </c>
      <c r="BM481" s="159" t="s">
        <v>635</v>
      </c>
    </row>
    <row r="482" spans="1:65" s="2" customFormat="1" ht="14.45" customHeight="1" x14ac:dyDescent="0.2">
      <c r="A482" s="33"/>
      <c r="B482" s="146"/>
      <c r="C482" s="178" t="s">
        <v>625</v>
      </c>
      <c r="D482" s="178" t="s">
        <v>215</v>
      </c>
      <c r="E482" s="179" t="s">
        <v>636</v>
      </c>
      <c r="F482" s="180" t="s">
        <v>637</v>
      </c>
      <c r="G482" s="181" t="s">
        <v>178</v>
      </c>
      <c r="H482" s="182">
        <v>2</v>
      </c>
      <c r="I482" s="183"/>
      <c r="J482" s="184">
        <f t="shared" si="30"/>
        <v>0</v>
      </c>
      <c r="K482" s="185"/>
      <c r="L482" s="186"/>
      <c r="M482" s="187" t="s">
        <v>1</v>
      </c>
      <c r="N482" s="188" t="s">
        <v>41</v>
      </c>
      <c r="O482" s="59"/>
      <c r="P482" s="157">
        <f t="shared" si="31"/>
        <v>0</v>
      </c>
      <c r="Q482" s="157">
        <v>0</v>
      </c>
      <c r="R482" s="157">
        <f t="shared" si="32"/>
        <v>0</v>
      </c>
      <c r="S482" s="157">
        <v>0</v>
      </c>
      <c r="T482" s="158">
        <f t="shared" si="33"/>
        <v>0</v>
      </c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R482" s="159" t="s">
        <v>210</v>
      </c>
      <c r="AT482" s="159" t="s">
        <v>215</v>
      </c>
      <c r="AU482" s="159" t="s">
        <v>151</v>
      </c>
      <c r="AY482" s="18" t="s">
        <v>143</v>
      </c>
      <c r="BE482" s="160">
        <f t="shared" si="34"/>
        <v>0</v>
      </c>
      <c r="BF482" s="160">
        <f t="shared" si="35"/>
        <v>0</v>
      </c>
      <c r="BG482" s="160">
        <f t="shared" si="36"/>
        <v>0</v>
      </c>
      <c r="BH482" s="160">
        <f t="shared" si="37"/>
        <v>0</v>
      </c>
      <c r="BI482" s="160">
        <f t="shared" si="38"/>
        <v>0</v>
      </c>
      <c r="BJ482" s="18" t="s">
        <v>151</v>
      </c>
      <c r="BK482" s="160">
        <f t="shared" si="39"/>
        <v>0</v>
      </c>
      <c r="BL482" s="18" t="s">
        <v>182</v>
      </c>
      <c r="BM482" s="159" t="s">
        <v>1079</v>
      </c>
    </row>
    <row r="483" spans="1:65" s="2" customFormat="1" ht="24.2" customHeight="1" x14ac:dyDescent="0.2">
      <c r="A483" s="33"/>
      <c r="B483" s="146"/>
      <c r="C483" s="178" t="s">
        <v>402</v>
      </c>
      <c r="D483" s="178" t="s">
        <v>215</v>
      </c>
      <c r="E483" s="179" t="s">
        <v>640</v>
      </c>
      <c r="F483" s="180" t="s">
        <v>641</v>
      </c>
      <c r="G483" s="181" t="s">
        <v>178</v>
      </c>
      <c r="H483" s="182">
        <v>2</v>
      </c>
      <c r="I483" s="183"/>
      <c r="J483" s="184">
        <f t="shared" si="30"/>
        <v>0</v>
      </c>
      <c r="K483" s="185"/>
      <c r="L483" s="186"/>
      <c r="M483" s="187" t="s">
        <v>1</v>
      </c>
      <c r="N483" s="188" t="s">
        <v>41</v>
      </c>
      <c r="O483" s="59"/>
      <c r="P483" s="157">
        <f t="shared" si="31"/>
        <v>0</v>
      </c>
      <c r="Q483" s="157">
        <v>0</v>
      </c>
      <c r="R483" s="157">
        <f t="shared" si="32"/>
        <v>0</v>
      </c>
      <c r="S483" s="157">
        <v>0</v>
      </c>
      <c r="T483" s="158">
        <f t="shared" si="33"/>
        <v>0</v>
      </c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R483" s="159" t="s">
        <v>210</v>
      </c>
      <c r="AT483" s="159" t="s">
        <v>215</v>
      </c>
      <c r="AU483" s="159" t="s">
        <v>151</v>
      </c>
      <c r="AY483" s="18" t="s">
        <v>143</v>
      </c>
      <c r="BE483" s="160">
        <f t="shared" si="34"/>
        <v>0</v>
      </c>
      <c r="BF483" s="160">
        <f t="shared" si="35"/>
        <v>0</v>
      </c>
      <c r="BG483" s="160">
        <f t="shared" si="36"/>
        <v>0</v>
      </c>
      <c r="BH483" s="160">
        <f t="shared" si="37"/>
        <v>0</v>
      </c>
      <c r="BI483" s="160">
        <f t="shared" si="38"/>
        <v>0</v>
      </c>
      <c r="BJ483" s="18" t="s">
        <v>151</v>
      </c>
      <c r="BK483" s="160">
        <f t="shared" si="39"/>
        <v>0</v>
      </c>
      <c r="BL483" s="18" t="s">
        <v>182</v>
      </c>
      <c r="BM483" s="159" t="s">
        <v>642</v>
      </c>
    </row>
    <row r="484" spans="1:65" s="2" customFormat="1" ht="14.45" customHeight="1" x14ac:dyDescent="0.2">
      <c r="A484" s="33"/>
      <c r="B484" s="146"/>
      <c r="C484" s="178" t="s">
        <v>632</v>
      </c>
      <c r="D484" s="178" t="s">
        <v>215</v>
      </c>
      <c r="E484" s="179" t="s">
        <v>643</v>
      </c>
      <c r="F484" s="180" t="s">
        <v>644</v>
      </c>
      <c r="G484" s="181" t="s">
        <v>178</v>
      </c>
      <c r="H484" s="182">
        <v>1</v>
      </c>
      <c r="I484" s="183"/>
      <c r="J484" s="184">
        <f t="shared" si="30"/>
        <v>0</v>
      </c>
      <c r="K484" s="185"/>
      <c r="L484" s="186"/>
      <c r="M484" s="187" t="s">
        <v>1</v>
      </c>
      <c r="N484" s="188" t="s">
        <v>41</v>
      </c>
      <c r="O484" s="59"/>
      <c r="P484" s="157">
        <f t="shared" si="31"/>
        <v>0</v>
      </c>
      <c r="Q484" s="157">
        <v>0</v>
      </c>
      <c r="R484" s="157">
        <f t="shared" si="32"/>
        <v>0</v>
      </c>
      <c r="S484" s="157">
        <v>0</v>
      </c>
      <c r="T484" s="158">
        <f t="shared" si="33"/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59" t="s">
        <v>210</v>
      </c>
      <c r="AT484" s="159" t="s">
        <v>215</v>
      </c>
      <c r="AU484" s="159" t="s">
        <v>151</v>
      </c>
      <c r="AY484" s="18" t="s">
        <v>143</v>
      </c>
      <c r="BE484" s="160">
        <f t="shared" si="34"/>
        <v>0</v>
      </c>
      <c r="BF484" s="160">
        <f t="shared" si="35"/>
        <v>0</v>
      </c>
      <c r="BG484" s="160">
        <f t="shared" si="36"/>
        <v>0</v>
      </c>
      <c r="BH484" s="160">
        <f t="shared" si="37"/>
        <v>0</v>
      </c>
      <c r="BI484" s="160">
        <f t="shared" si="38"/>
        <v>0</v>
      </c>
      <c r="BJ484" s="18" t="s">
        <v>151</v>
      </c>
      <c r="BK484" s="160">
        <f t="shared" si="39"/>
        <v>0</v>
      </c>
      <c r="BL484" s="18" t="s">
        <v>182</v>
      </c>
      <c r="BM484" s="159" t="s">
        <v>1099</v>
      </c>
    </row>
    <row r="485" spans="1:65" s="2" customFormat="1" ht="14.45" customHeight="1" x14ac:dyDescent="0.2">
      <c r="A485" s="33"/>
      <c r="B485" s="146"/>
      <c r="C485" s="178" t="s">
        <v>406</v>
      </c>
      <c r="D485" s="178" t="s">
        <v>215</v>
      </c>
      <c r="E485" s="179" t="s">
        <v>647</v>
      </c>
      <c r="F485" s="180" t="s">
        <v>648</v>
      </c>
      <c r="G485" s="181" t="s">
        <v>178</v>
      </c>
      <c r="H485" s="182">
        <v>1</v>
      </c>
      <c r="I485" s="183"/>
      <c r="J485" s="184">
        <f t="shared" si="30"/>
        <v>0</v>
      </c>
      <c r="K485" s="185"/>
      <c r="L485" s="186"/>
      <c r="M485" s="187" t="s">
        <v>1</v>
      </c>
      <c r="N485" s="188" t="s">
        <v>41</v>
      </c>
      <c r="O485" s="59"/>
      <c r="P485" s="157">
        <f t="shared" si="31"/>
        <v>0</v>
      </c>
      <c r="Q485" s="157">
        <v>0</v>
      </c>
      <c r="R485" s="157">
        <f t="shared" si="32"/>
        <v>0</v>
      </c>
      <c r="S485" s="157">
        <v>0</v>
      </c>
      <c r="T485" s="158">
        <f t="shared" si="33"/>
        <v>0</v>
      </c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R485" s="159" t="s">
        <v>210</v>
      </c>
      <c r="AT485" s="159" t="s">
        <v>215</v>
      </c>
      <c r="AU485" s="159" t="s">
        <v>151</v>
      </c>
      <c r="AY485" s="18" t="s">
        <v>143</v>
      </c>
      <c r="BE485" s="160">
        <f t="shared" si="34"/>
        <v>0</v>
      </c>
      <c r="BF485" s="160">
        <f t="shared" si="35"/>
        <v>0</v>
      </c>
      <c r="BG485" s="160">
        <f t="shared" si="36"/>
        <v>0</v>
      </c>
      <c r="BH485" s="160">
        <f t="shared" si="37"/>
        <v>0</v>
      </c>
      <c r="BI485" s="160">
        <f t="shared" si="38"/>
        <v>0</v>
      </c>
      <c r="BJ485" s="18" t="s">
        <v>151</v>
      </c>
      <c r="BK485" s="160">
        <f t="shared" si="39"/>
        <v>0</v>
      </c>
      <c r="BL485" s="18" t="s">
        <v>182</v>
      </c>
      <c r="BM485" s="159" t="s">
        <v>649</v>
      </c>
    </row>
    <row r="486" spans="1:65" s="2" customFormat="1" ht="14.45" customHeight="1" x14ac:dyDescent="0.2">
      <c r="A486" s="33"/>
      <c r="B486" s="146"/>
      <c r="C486" s="178" t="s">
        <v>639</v>
      </c>
      <c r="D486" s="178" t="s">
        <v>215</v>
      </c>
      <c r="E486" s="179" t="s">
        <v>650</v>
      </c>
      <c r="F486" s="180" t="s">
        <v>651</v>
      </c>
      <c r="G486" s="181" t="s">
        <v>178</v>
      </c>
      <c r="H486" s="182">
        <v>1</v>
      </c>
      <c r="I486" s="183"/>
      <c r="J486" s="184">
        <f t="shared" si="30"/>
        <v>0</v>
      </c>
      <c r="K486" s="185"/>
      <c r="L486" s="186"/>
      <c r="M486" s="187" t="s">
        <v>1</v>
      </c>
      <c r="N486" s="188" t="s">
        <v>41</v>
      </c>
      <c r="O486" s="59"/>
      <c r="P486" s="157">
        <f t="shared" si="31"/>
        <v>0</v>
      </c>
      <c r="Q486" s="157">
        <v>0</v>
      </c>
      <c r="R486" s="157">
        <f t="shared" si="32"/>
        <v>0</v>
      </c>
      <c r="S486" s="157">
        <v>0</v>
      </c>
      <c r="T486" s="158">
        <f t="shared" si="33"/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59" t="s">
        <v>210</v>
      </c>
      <c r="AT486" s="159" t="s">
        <v>215</v>
      </c>
      <c r="AU486" s="159" t="s">
        <v>151</v>
      </c>
      <c r="AY486" s="18" t="s">
        <v>143</v>
      </c>
      <c r="BE486" s="160">
        <f t="shared" si="34"/>
        <v>0</v>
      </c>
      <c r="BF486" s="160">
        <f t="shared" si="35"/>
        <v>0</v>
      </c>
      <c r="BG486" s="160">
        <f t="shared" si="36"/>
        <v>0</v>
      </c>
      <c r="BH486" s="160">
        <f t="shared" si="37"/>
        <v>0</v>
      </c>
      <c r="BI486" s="160">
        <f t="shared" si="38"/>
        <v>0</v>
      </c>
      <c r="BJ486" s="18" t="s">
        <v>151</v>
      </c>
      <c r="BK486" s="160">
        <f t="shared" si="39"/>
        <v>0</v>
      </c>
      <c r="BL486" s="18" t="s">
        <v>182</v>
      </c>
      <c r="BM486" s="159" t="s">
        <v>1118</v>
      </c>
    </row>
    <row r="487" spans="1:65" s="2" customFormat="1" ht="14.45" customHeight="1" x14ac:dyDescent="0.2">
      <c r="A487" s="33"/>
      <c r="B487" s="146"/>
      <c r="C487" s="178" t="s">
        <v>411</v>
      </c>
      <c r="D487" s="178" t="s">
        <v>215</v>
      </c>
      <c r="E487" s="179" t="s">
        <v>654</v>
      </c>
      <c r="F487" s="180" t="s">
        <v>655</v>
      </c>
      <c r="G487" s="181" t="s">
        <v>178</v>
      </c>
      <c r="H487" s="182">
        <v>1</v>
      </c>
      <c r="I487" s="183"/>
      <c r="J487" s="184">
        <f t="shared" si="30"/>
        <v>0</v>
      </c>
      <c r="K487" s="185"/>
      <c r="L487" s="186"/>
      <c r="M487" s="187" t="s">
        <v>1</v>
      </c>
      <c r="N487" s="188" t="s">
        <v>41</v>
      </c>
      <c r="O487" s="59"/>
      <c r="P487" s="157">
        <f t="shared" si="31"/>
        <v>0</v>
      </c>
      <c r="Q487" s="157">
        <v>0</v>
      </c>
      <c r="R487" s="157">
        <f t="shared" si="32"/>
        <v>0</v>
      </c>
      <c r="S487" s="157">
        <v>0</v>
      </c>
      <c r="T487" s="158">
        <f t="shared" si="33"/>
        <v>0</v>
      </c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R487" s="159" t="s">
        <v>210</v>
      </c>
      <c r="AT487" s="159" t="s">
        <v>215</v>
      </c>
      <c r="AU487" s="159" t="s">
        <v>151</v>
      </c>
      <c r="AY487" s="18" t="s">
        <v>143</v>
      </c>
      <c r="BE487" s="160">
        <f t="shared" si="34"/>
        <v>0</v>
      </c>
      <c r="BF487" s="160">
        <f t="shared" si="35"/>
        <v>0</v>
      </c>
      <c r="BG487" s="160">
        <f t="shared" si="36"/>
        <v>0</v>
      </c>
      <c r="BH487" s="160">
        <f t="shared" si="37"/>
        <v>0</v>
      </c>
      <c r="BI487" s="160">
        <f t="shared" si="38"/>
        <v>0</v>
      </c>
      <c r="BJ487" s="18" t="s">
        <v>151</v>
      </c>
      <c r="BK487" s="160">
        <f t="shared" si="39"/>
        <v>0</v>
      </c>
      <c r="BL487" s="18" t="s">
        <v>182</v>
      </c>
      <c r="BM487" s="159" t="s">
        <v>656</v>
      </c>
    </row>
    <row r="488" spans="1:65" s="2" customFormat="1" ht="14.45" customHeight="1" x14ac:dyDescent="0.2">
      <c r="A488" s="33"/>
      <c r="B488" s="146"/>
      <c r="C488" s="178" t="s">
        <v>646</v>
      </c>
      <c r="D488" s="178" t="s">
        <v>215</v>
      </c>
      <c r="E488" s="179" t="s">
        <v>658</v>
      </c>
      <c r="F488" s="180" t="s">
        <v>659</v>
      </c>
      <c r="G488" s="181" t="s">
        <v>178</v>
      </c>
      <c r="H488" s="182">
        <v>18</v>
      </c>
      <c r="I488" s="183"/>
      <c r="J488" s="184">
        <f t="shared" si="30"/>
        <v>0</v>
      </c>
      <c r="K488" s="185"/>
      <c r="L488" s="186"/>
      <c r="M488" s="187" t="s">
        <v>1</v>
      </c>
      <c r="N488" s="188" t="s">
        <v>41</v>
      </c>
      <c r="O488" s="59"/>
      <c r="P488" s="157">
        <f t="shared" si="31"/>
        <v>0</v>
      </c>
      <c r="Q488" s="157">
        <v>0</v>
      </c>
      <c r="R488" s="157">
        <f t="shared" si="32"/>
        <v>0</v>
      </c>
      <c r="S488" s="157">
        <v>0</v>
      </c>
      <c r="T488" s="158">
        <f t="shared" si="33"/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59" t="s">
        <v>210</v>
      </c>
      <c r="AT488" s="159" t="s">
        <v>215</v>
      </c>
      <c r="AU488" s="159" t="s">
        <v>151</v>
      </c>
      <c r="AY488" s="18" t="s">
        <v>143</v>
      </c>
      <c r="BE488" s="160">
        <f t="shared" si="34"/>
        <v>0</v>
      </c>
      <c r="BF488" s="160">
        <f t="shared" si="35"/>
        <v>0</v>
      </c>
      <c r="BG488" s="160">
        <f t="shared" si="36"/>
        <v>0</v>
      </c>
      <c r="BH488" s="160">
        <f t="shared" si="37"/>
        <v>0</v>
      </c>
      <c r="BI488" s="160">
        <f t="shared" si="38"/>
        <v>0</v>
      </c>
      <c r="BJ488" s="18" t="s">
        <v>151</v>
      </c>
      <c r="BK488" s="160">
        <f t="shared" si="39"/>
        <v>0</v>
      </c>
      <c r="BL488" s="18" t="s">
        <v>182</v>
      </c>
      <c r="BM488" s="159" t="s">
        <v>1148</v>
      </c>
    </row>
    <row r="489" spans="1:65" s="2" customFormat="1" ht="24.2" customHeight="1" x14ac:dyDescent="0.2">
      <c r="A489" s="33"/>
      <c r="B489" s="146"/>
      <c r="C489" s="178" t="s">
        <v>415</v>
      </c>
      <c r="D489" s="178" t="s">
        <v>215</v>
      </c>
      <c r="E489" s="179" t="s">
        <v>662</v>
      </c>
      <c r="F489" s="180" t="s">
        <v>663</v>
      </c>
      <c r="G489" s="181" t="s">
        <v>178</v>
      </c>
      <c r="H489" s="182">
        <v>18</v>
      </c>
      <c r="I489" s="183"/>
      <c r="J489" s="184">
        <f t="shared" si="30"/>
        <v>0</v>
      </c>
      <c r="K489" s="185"/>
      <c r="L489" s="186"/>
      <c r="M489" s="187" t="s">
        <v>1</v>
      </c>
      <c r="N489" s="188" t="s">
        <v>41</v>
      </c>
      <c r="O489" s="59"/>
      <c r="P489" s="157">
        <f t="shared" si="31"/>
        <v>0</v>
      </c>
      <c r="Q489" s="157">
        <v>0</v>
      </c>
      <c r="R489" s="157">
        <f t="shared" si="32"/>
        <v>0</v>
      </c>
      <c r="S489" s="157">
        <v>0</v>
      </c>
      <c r="T489" s="158">
        <f t="shared" si="33"/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59" t="s">
        <v>210</v>
      </c>
      <c r="AT489" s="159" t="s">
        <v>215</v>
      </c>
      <c r="AU489" s="159" t="s">
        <v>151</v>
      </c>
      <c r="AY489" s="18" t="s">
        <v>143</v>
      </c>
      <c r="BE489" s="160">
        <f t="shared" si="34"/>
        <v>0</v>
      </c>
      <c r="BF489" s="160">
        <f t="shared" si="35"/>
        <v>0</v>
      </c>
      <c r="BG489" s="160">
        <f t="shared" si="36"/>
        <v>0</v>
      </c>
      <c r="BH489" s="160">
        <f t="shared" si="37"/>
        <v>0</v>
      </c>
      <c r="BI489" s="160">
        <f t="shared" si="38"/>
        <v>0</v>
      </c>
      <c r="BJ489" s="18" t="s">
        <v>151</v>
      </c>
      <c r="BK489" s="160">
        <f t="shared" si="39"/>
        <v>0</v>
      </c>
      <c r="BL489" s="18" t="s">
        <v>182</v>
      </c>
      <c r="BM489" s="159" t="s">
        <v>664</v>
      </c>
    </row>
    <row r="490" spans="1:65" s="2" customFormat="1" ht="24.2" customHeight="1" x14ac:dyDescent="0.2">
      <c r="A490" s="33"/>
      <c r="B490" s="146"/>
      <c r="C490" s="178" t="s">
        <v>653</v>
      </c>
      <c r="D490" s="178" t="s">
        <v>215</v>
      </c>
      <c r="E490" s="179" t="s">
        <v>665</v>
      </c>
      <c r="F490" s="180" t="s">
        <v>666</v>
      </c>
      <c r="G490" s="181" t="s">
        <v>178</v>
      </c>
      <c r="H490" s="182">
        <v>4</v>
      </c>
      <c r="I490" s="183"/>
      <c r="J490" s="184">
        <f t="shared" si="30"/>
        <v>0</v>
      </c>
      <c r="K490" s="185"/>
      <c r="L490" s="186"/>
      <c r="M490" s="187" t="s">
        <v>1</v>
      </c>
      <c r="N490" s="188" t="s">
        <v>41</v>
      </c>
      <c r="O490" s="59"/>
      <c r="P490" s="157">
        <f t="shared" si="31"/>
        <v>0</v>
      </c>
      <c r="Q490" s="157">
        <v>0</v>
      </c>
      <c r="R490" s="157">
        <f t="shared" si="32"/>
        <v>0</v>
      </c>
      <c r="S490" s="157">
        <v>0</v>
      </c>
      <c r="T490" s="158">
        <f t="shared" si="33"/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59" t="s">
        <v>210</v>
      </c>
      <c r="AT490" s="159" t="s">
        <v>215</v>
      </c>
      <c r="AU490" s="159" t="s">
        <v>151</v>
      </c>
      <c r="AY490" s="18" t="s">
        <v>143</v>
      </c>
      <c r="BE490" s="160">
        <f t="shared" si="34"/>
        <v>0</v>
      </c>
      <c r="BF490" s="160">
        <f t="shared" si="35"/>
        <v>0</v>
      </c>
      <c r="BG490" s="160">
        <f t="shared" si="36"/>
        <v>0</v>
      </c>
      <c r="BH490" s="160">
        <f t="shared" si="37"/>
        <v>0</v>
      </c>
      <c r="BI490" s="160">
        <f t="shared" si="38"/>
        <v>0</v>
      </c>
      <c r="BJ490" s="18" t="s">
        <v>151</v>
      </c>
      <c r="BK490" s="160">
        <f t="shared" si="39"/>
        <v>0</v>
      </c>
      <c r="BL490" s="18" t="s">
        <v>182</v>
      </c>
      <c r="BM490" s="159" t="s">
        <v>1165</v>
      </c>
    </row>
    <row r="491" spans="1:65" s="2" customFormat="1" ht="37.9" customHeight="1" x14ac:dyDescent="0.2">
      <c r="A491" s="33"/>
      <c r="B491" s="146"/>
      <c r="C491" s="178" t="s">
        <v>657</v>
      </c>
      <c r="D491" s="178" t="s">
        <v>215</v>
      </c>
      <c r="E491" s="179" t="s">
        <v>669</v>
      </c>
      <c r="F491" s="180" t="s">
        <v>670</v>
      </c>
      <c r="G491" s="181" t="s">
        <v>178</v>
      </c>
      <c r="H491" s="182">
        <v>4</v>
      </c>
      <c r="I491" s="183"/>
      <c r="J491" s="184">
        <f t="shared" si="30"/>
        <v>0</v>
      </c>
      <c r="K491" s="185"/>
      <c r="L491" s="186"/>
      <c r="M491" s="187" t="s">
        <v>1</v>
      </c>
      <c r="N491" s="188" t="s">
        <v>41</v>
      </c>
      <c r="O491" s="59"/>
      <c r="P491" s="157">
        <f t="shared" si="31"/>
        <v>0</v>
      </c>
      <c r="Q491" s="157">
        <v>0</v>
      </c>
      <c r="R491" s="157">
        <f t="shared" si="32"/>
        <v>0</v>
      </c>
      <c r="S491" s="157">
        <v>0</v>
      </c>
      <c r="T491" s="158">
        <f t="shared" si="33"/>
        <v>0</v>
      </c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R491" s="159" t="s">
        <v>210</v>
      </c>
      <c r="AT491" s="159" t="s">
        <v>215</v>
      </c>
      <c r="AU491" s="159" t="s">
        <v>151</v>
      </c>
      <c r="AY491" s="18" t="s">
        <v>143</v>
      </c>
      <c r="BE491" s="160">
        <f t="shared" si="34"/>
        <v>0</v>
      </c>
      <c r="BF491" s="160">
        <f t="shared" si="35"/>
        <v>0</v>
      </c>
      <c r="BG491" s="160">
        <f t="shared" si="36"/>
        <v>0</v>
      </c>
      <c r="BH491" s="160">
        <f t="shared" si="37"/>
        <v>0</v>
      </c>
      <c r="BI491" s="160">
        <f t="shared" si="38"/>
        <v>0</v>
      </c>
      <c r="BJ491" s="18" t="s">
        <v>151</v>
      </c>
      <c r="BK491" s="160">
        <f t="shared" si="39"/>
        <v>0</v>
      </c>
      <c r="BL491" s="18" t="s">
        <v>182</v>
      </c>
      <c r="BM491" s="159" t="s">
        <v>671</v>
      </c>
    </row>
    <row r="492" spans="1:65" s="2" customFormat="1" ht="24.2" customHeight="1" x14ac:dyDescent="0.2">
      <c r="A492" s="33"/>
      <c r="B492" s="146"/>
      <c r="C492" s="178" t="s">
        <v>661</v>
      </c>
      <c r="D492" s="178" t="s">
        <v>215</v>
      </c>
      <c r="E492" s="179" t="s">
        <v>673</v>
      </c>
      <c r="F492" s="180" t="s">
        <v>674</v>
      </c>
      <c r="G492" s="181" t="s">
        <v>178</v>
      </c>
      <c r="H492" s="182">
        <v>6</v>
      </c>
      <c r="I492" s="183"/>
      <c r="J492" s="184">
        <f t="shared" si="30"/>
        <v>0</v>
      </c>
      <c r="K492" s="185"/>
      <c r="L492" s="186"/>
      <c r="M492" s="187" t="s">
        <v>1</v>
      </c>
      <c r="N492" s="188" t="s">
        <v>41</v>
      </c>
      <c r="O492" s="59"/>
      <c r="P492" s="157">
        <f t="shared" si="31"/>
        <v>0</v>
      </c>
      <c r="Q492" s="157">
        <v>0</v>
      </c>
      <c r="R492" s="157">
        <f t="shared" si="32"/>
        <v>0</v>
      </c>
      <c r="S492" s="157">
        <v>0</v>
      </c>
      <c r="T492" s="158">
        <f t="shared" si="33"/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59" t="s">
        <v>210</v>
      </c>
      <c r="AT492" s="159" t="s">
        <v>215</v>
      </c>
      <c r="AU492" s="159" t="s">
        <v>151</v>
      </c>
      <c r="AY492" s="18" t="s">
        <v>143</v>
      </c>
      <c r="BE492" s="160">
        <f t="shared" si="34"/>
        <v>0</v>
      </c>
      <c r="BF492" s="160">
        <f t="shared" si="35"/>
        <v>0</v>
      </c>
      <c r="BG492" s="160">
        <f t="shared" si="36"/>
        <v>0</v>
      </c>
      <c r="BH492" s="160">
        <f t="shared" si="37"/>
        <v>0</v>
      </c>
      <c r="BI492" s="160">
        <f t="shared" si="38"/>
        <v>0</v>
      </c>
      <c r="BJ492" s="18" t="s">
        <v>151</v>
      </c>
      <c r="BK492" s="160">
        <f t="shared" si="39"/>
        <v>0</v>
      </c>
      <c r="BL492" s="18" t="s">
        <v>182</v>
      </c>
      <c r="BM492" s="159" t="s">
        <v>1186</v>
      </c>
    </row>
    <row r="493" spans="1:65" s="2" customFormat="1" ht="37.9" customHeight="1" x14ac:dyDescent="0.2">
      <c r="A493" s="33"/>
      <c r="B493" s="146"/>
      <c r="C493" s="178" t="s">
        <v>423</v>
      </c>
      <c r="D493" s="178" t="s">
        <v>215</v>
      </c>
      <c r="E493" s="179" t="s">
        <v>677</v>
      </c>
      <c r="F493" s="180" t="s">
        <v>678</v>
      </c>
      <c r="G493" s="181" t="s">
        <v>178</v>
      </c>
      <c r="H493" s="182">
        <v>6</v>
      </c>
      <c r="I493" s="183"/>
      <c r="J493" s="184">
        <f t="shared" si="30"/>
        <v>0</v>
      </c>
      <c r="K493" s="185"/>
      <c r="L493" s="186"/>
      <c r="M493" s="187" t="s">
        <v>1</v>
      </c>
      <c r="N493" s="188" t="s">
        <v>41</v>
      </c>
      <c r="O493" s="59"/>
      <c r="P493" s="157">
        <f t="shared" si="31"/>
        <v>0</v>
      </c>
      <c r="Q493" s="157">
        <v>0</v>
      </c>
      <c r="R493" s="157">
        <f t="shared" si="32"/>
        <v>0</v>
      </c>
      <c r="S493" s="157">
        <v>0</v>
      </c>
      <c r="T493" s="158">
        <f t="shared" si="33"/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59" t="s">
        <v>210</v>
      </c>
      <c r="AT493" s="159" t="s">
        <v>215</v>
      </c>
      <c r="AU493" s="159" t="s">
        <v>151</v>
      </c>
      <c r="AY493" s="18" t="s">
        <v>143</v>
      </c>
      <c r="BE493" s="160">
        <f t="shared" si="34"/>
        <v>0</v>
      </c>
      <c r="BF493" s="160">
        <f t="shared" si="35"/>
        <v>0</v>
      </c>
      <c r="BG493" s="160">
        <f t="shared" si="36"/>
        <v>0</v>
      </c>
      <c r="BH493" s="160">
        <f t="shared" si="37"/>
        <v>0</v>
      </c>
      <c r="BI493" s="160">
        <f t="shared" si="38"/>
        <v>0</v>
      </c>
      <c r="BJ493" s="18" t="s">
        <v>151</v>
      </c>
      <c r="BK493" s="160">
        <f t="shared" si="39"/>
        <v>0</v>
      </c>
      <c r="BL493" s="18" t="s">
        <v>182</v>
      </c>
      <c r="BM493" s="159" t="s">
        <v>679</v>
      </c>
    </row>
    <row r="494" spans="1:65" s="2" customFormat="1" ht="24.2" customHeight="1" x14ac:dyDescent="0.2">
      <c r="A494" s="33"/>
      <c r="B494" s="146"/>
      <c r="C494" s="178" t="s">
        <v>668</v>
      </c>
      <c r="D494" s="178" t="s">
        <v>215</v>
      </c>
      <c r="E494" s="179" t="s">
        <v>680</v>
      </c>
      <c r="F494" s="180" t="s">
        <v>681</v>
      </c>
      <c r="G494" s="181" t="s">
        <v>178</v>
      </c>
      <c r="H494" s="182">
        <v>24</v>
      </c>
      <c r="I494" s="183"/>
      <c r="J494" s="184">
        <f t="shared" si="30"/>
        <v>0</v>
      </c>
      <c r="K494" s="185"/>
      <c r="L494" s="186"/>
      <c r="M494" s="187" t="s">
        <v>1</v>
      </c>
      <c r="N494" s="188" t="s">
        <v>41</v>
      </c>
      <c r="O494" s="59"/>
      <c r="P494" s="157">
        <f t="shared" si="31"/>
        <v>0</v>
      </c>
      <c r="Q494" s="157">
        <v>0</v>
      </c>
      <c r="R494" s="157">
        <f t="shared" si="32"/>
        <v>0</v>
      </c>
      <c r="S494" s="157">
        <v>0</v>
      </c>
      <c r="T494" s="158">
        <f t="shared" si="33"/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59" t="s">
        <v>210</v>
      </c>
      <c r="AT494" s="159" t="s">
        <v>215</v>
      </c>
      <c r="AU494" s="159" t="s">
        <v>151</v>
      </c>
      <c r="AY494" s="18" t="s">
        <v>143</v>
      </c>
      <c r="BE494" s="160">
        <f t="shared" si="34"/>
        <v>0</v>
      </c>
      <c r="BF494" s="160">
        <f t="shared" si="35"/>
        <v>0</v>
      </c>
      <c r="BG494" s="160">
        <f t="shared" si="36"/>
        <v>0</v>
      </c>
      <c r="BH494" s="160">
        <f t="shared" si="37"/>
        <v>0</v>
      </c>
      <c r="BI494" s="160">
        <f t="shared" si="38"/>
        <v>0</v>
      </c>
      <c r="BJ494" s="18" t="s">
        <v>151</v>
      </c>
      <c r="BK494" s="160">
        <f t="shared" si="39"/>
        <v>0</v>
      </c>
      <c r="BL494" s="18" t="s">
        <v>182</v>
      </c>
      <c r="BM494" s="159" t="s">
        <v>1208</v>
      </c>
    </row>
    <row r="495" spans="1:65" s="2" customFormat="1" ht="37.9" customHeight="1" x14ac:dyDescent="0.2">
      <c r="A495" s="33"/>
      <c r="B495" s="146"/>
      <c r="C495" s="178" t="s">
        <v>672</v>
      </c>
      <c r="D495" s="178" t="s">
        <v>215</v>
      </c>
      <c r="E495" s="179" t="s">
        <v>684</v>
      </c>
      <c r="F495" s="180" t="s">
        <v>685</v>
      </c>
      <c r="G495" s="181" t="s">
        <v>178</v>
      </c>
      <c r="H495" s="182">
        <v>24</v>
      </c>
      <c r="I495" s="183"/>
      <c r="J495" s="184">
        <f t="shared" si="30"/>
        <v>0</v>
      </c>
      <c r="K495" s="185"/>
      <c r="L495" s="186"/>
      <c r="M495" s="187" t="s">
        <v>1</v>
      </c>
      <c r="N495" s="188" t="s">
        <v>41</v>
      </c>
      <c r="O495" s="59"/>
      <c r="P495" s="157">
        <f t="shared" si="31"/>
        <v>0</v>
      </c>
      <c r="Q495" s="157">
        <v>0</v>
      </c>
      <c r="R495" s="157">
        <f t="shared" si="32"/>
        <v>0</v>
      </c>
      <c r="S495" s="157">
        <v>0</v>
      </c>
      <c r="T495" s="158">
        <f t="shared" si="33"/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59" t="s">
        <v>210</v>
      </c>
      <c r="AT495" s="159" t="s">
        <v>215</v>
      </c>
      <c r="AU495" s="159" t="s">
        <v>151</v>
      </c>
      <c r="AY495" s="18" t="s">
        <v>143</v>
      </c>
      <c r="BE495" s="160">
        <f t="shared" si="34"/>
        <v>0</v>
      </c>
      <c r="BF495" s="160">
        <f t="shared" si="35"/>
        <v>0</v>
      </c>
      <c r="BG495" s="160">
        <f t="shared" si="36"/>
        <v>0</v>
      </c>
      <c r="BH495" s="160">
        <f t="shared" si="37"/>
        <v>0</v>
      </c>
      <c r="BI495" s="160">
        <f t="shared" si="38"/>
        <v>0</v>
      </c>
      <c r="BJ495" s="18" t="s">
        <v>151</v>
      </c>
      <c r="BK495" s="160">
        <f t="shared" si="39"/>
        <v>0</v>
      </c>
      <c r="BL495" s="18" t="s">
        <v>182</v>
      </c>
      <c r="BM495" s="159" t="s">
        <v>686</v>
      </c>
    </row>
    <row r="496" spans="1:65" s="2" customFormat="1" ht="24.2" customHeight="1" x14ac:dyDescent="0.2">
      <c r="A496" s="33"/>
      <c r="B496" s="146"/>
      <c r="C496" s="178" t="s">
        <v>676</v>
      </c>
      <c r="D496" s="178" t="s">
        <v>215</v>
      </c>
      <c r="E496" s="179" t="s">
        <v>687</v>
      </c>
      <c r="F496" s="180" t="s">
        <v>688</v>
      </c>
      <c r="G496" s="181" t="s">
        <v>178</v>
      </c>
      <c r="H496" s="182">
        <v>18</v>
      </c>
      <c r="I496" s="183"/>
      <c r="J496" s="184">
        <f t="shared" si="30"/>
        <v>0</v>
      </c>
      <c r="K496" s="185"/>
      <c r="L496" s="186"/>
      <c r="M496" s="187" t="s">
        <v>1</v>
      </c>
      <c r="N496" s="188" t="s">
        <v>41</v>
      </c>
      <c r="O496" s="59"/>
      <c r="P496" s="157">
        <f t="shared" si="31"/>
        <v>0</v>
      </c>
      <c r="Q496" s="157">
        <v>0</v>
      </c>
      <c r="R496" s="157">
        <f t="shared" si="32"/>
        <v>0</v>
      </c>
      <c r="S496" s="157">
        <v>0</v>
      </c>
      <c r="T496" s="158">
        <f t="shared" si="33"/>
        <v>0</v>
      </c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R496" s="159" t="s">
        <v>210</v>
      </c>
      <c r="AT496" s="159" t="s">
        <v>215</v>
      </c>
      <c r="AU496" s="159" t="s">
        <v>151</v>
      </c>
      <c r="AY496" s="18" t="s">
        <v>143</v>
      </c>
      <c r="BE496" s="160">
        <f t="shared" si="34"/>
        <v>0</v>
      </c>
      <c r="BF496" s="160">
        <f t="shared" si="35"/>
        <v>0</v>
      </c>
      <c r="BG496" s="160">
        <f t="shared" si="36"/>
        <v>0</v>
      </c>
      <c r="BH496" s="160">
        <f t="shared" si="37"/>
        <v>0</v>
      </c>
      <c r="BI496" s="160">
        <f t="shared" si="38"/>
        <v>0</v>
      </c>
      <c r="BJ496" s="18" t="s">
        <v>151</v>
      </c>
      <c r="BK496" s="160">
        <f t="shared" si="39"/>
        <v>0</v>
      </c>
      <c r="BL496" s="18" t="s">
        <v>182</v>
      </c>
      <c r="BM496" s="159" t="s">
        <v>1228</v>
      </c>
    </row>
    <row r="497" spans="1:65" s="2" customFormat="1" ht="37.9" customHeight="1" x14ac:dyDescent="0.2">
      <c r="A497" s="33"/>
      <c r="B497" s="146"/>
      <c r="C497" s="178" t="s">
        <v>431</v>
      </c>
      <c r="D497" s="178" t="s">
        <v>215</v>
      </c>
      <c r="E497" s="179" t="s">
        <v>692</v>
      </c>
      <c r="F497" s="180" t="s">
        <v>693</v>
      </c>
      <c r="G497" s="181" t="s">
        <v>178</v>
      </c>
      <c r="H497" s="182">
        <v>18</v>
      </c>
      <c r="I497" s="183"/>
      <c r="J497" s="184">
        <f t="shared" si="30"/>
        <v>0</v>
      </c>
      <c r="K497" s="185"/>
      <c r="L497" s="186"/>
      <c r="M497" s="187" t="s">
        <v>1</v>
      </c>
      <c r="N497" s="188" t="s">
        <v>41</v>
      </c>
      <c r="O497" s="59"/>
      <c r="P497" s="157">
        <f t="shared" si="31"/>
        <v>0</v>
      </c>
      <c r="Q497" s="157">
        <v>0</v>
      </c>
      <c r="R497" s="157">
        <f t="shared" si="32"/>
        <v>0</v>
      </c>
      <c r="S497" s="157">
        <v>0</v>
      </c>
      <c r="T497" s="158">
        <f t="shared" si="33"/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59" t="s">
        <v>210</v>
      </c>
      <c r="AT497" s="159" t="s">
        <v>215</v>
      </c>
      <c r="AU497" s="159" t="s">
        <v>151</v>
      </c>
      <c r="AY497" s="18" t="s">
        <v>143</v>
      </c>
      <c r="BE497" s="160">
        <f t="shared" si="34"/>
        <v>0</v>
      </c>
      <c r="BF497" s="160">
        <f t="shared" si="35"/>
        <v>0</v>
      </c>
      <c r="BG497" s="160">
        <f t="shared" si="36"/>
        <v>0</v>
      </c>
      <c r="BH497" s="160">
        <f t="shared" si="37"/>
        <v>0</v>
      </c>
      <c r="BI497" s="160">
        <f t="shared" si="38"/>
        <v>0</v>
      </c>
      <c r="BJ497" s="18" t="s">
        <v>151</v>
      </c>
      <c r="BK497" s="160">
        <f t="shared" si="39"/>
        <v>0</v>
      </c>
      <c r="BL497" s="18" t="s">
        <v>182</v>
      </c>
      <c r="BM497" s="159" t="s">
        <v>694</v>
      </c>
    </row>
    <row r="498" spans="1:65" s="2" customFormat="1" ht="24.2" customHeight="1" x14ac:dyDescent="0.2">
      <c r="A498" s="33"/>
      <c r="B498" s="146"/>
      <c r="C498" s="178" t="s">
        <v>683</v>
      </c>
      <c r="D498" s="178" t="s">
        <v>215</v>
      </c>
      <c r="E498" s="179" t="s">
        <v>703</v>
      </c>
      <c r="F498" s="180" t="s">
        <v>704</v>
      </c>
      <c r="G498" s="181" t="s">
        <v>178</v>
      </c>
      <c r="H498" s="182">
        <v>30</v>
      </c>
      <c r="I498" s="183"/>
      <c r="J498" s="184">
        <f t="shared" si="30"/>
        <v>0</v>
      </c>
      <c r="K498" s="185"/>
      <c r="L498" s="186"/>
      <c r="M498" s="187" t="s">
        <v>1</v>
      </c>
      <c r="N498" s="188" t="s">
        <v>41</v>
      </c>
      <c r="O498" s="59"/>
      <c r="P498" s="157">
        <f t="shared" si="31"/>
        <v>0</v>
      </c>
      <c r="Q498" s="157">
        <v>0</v>
      </c>
      <c r="R498" s="157">
        <f t="shared" si="32"/>
        <v>0</v>
      </c>
      <c r="S498" s="157">
        <v>0</v>
      </c>
      <c r="T498" s="158">
        <f t="shared" si="33"/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59" t="s">
        <v>210</v>
      </c>
      <c r="AT498" s="159" t="s">
        <v>215</v>
      </c>
      <c r="AU498" s="159" t="s">
        <v>151</v>
      </c>
      <c r="AY498" s="18" t="s">
        <v>143</v>
      </c>
      <c r="BE498" s="160">
        <f t="shared" si="34"/>
        <v>0</v>
      </c>
      <c r="BF498" s="160">
        <f t="shared" si="35"/>
        <v>0</v>
      </c>
      <c r="BG498" s="160">
        <f t="shared" si="36"/>
        <v>0</v>
      </c>
      <c r="BH498" s="160">
        <f t="shared" si="37"/>
        <v>0</v>
      </c>
      <c r="BI498" s="160">
        <f t="shared" si="38"/>
        <v>0</v>
      </c>
      <c r="BJ498" s="18" t="s">
        <v>151</v>
      </c>
      <c r="BK498" s="160">
        <f t="shared" si="39"/>
        <v>0</v>
      </c>
      <c r="BL498" s="18" t="s">
        <v>182</v>
      </c>
      <c r="BM498" s="159" t="s">
        <v>702</v>
      </c>
    </row>
    <row r="499" spans="1:65" s="2" customFormat="1" ht="24.2" customHeight="1" x14ac:dyDescent="0.2">
      <c r="A499" s="33"/>
      <c r="B499" s="146"/>
      <c r="C499" s="178" t="s">
        <v>436</v>
      </c>
      <c r="D499" s="178" t="s">
        <v>215</v>
      </c>
      <c r="E499" s="179" t="s">
        <v>708</v>
      </c>
      <c r="F499" s="180" t="s">
        <v>709</v>
      </c>
      <c r="G499" s="181" t="s">
        <v>178</v>
      </c>
      <c r="H499" s="182">
        <v>36</v>
      </c>
      <c r="I499" s="183"/>
      <c r="J499" s="184">
        <f t="shared" si="30"/>
        <v>0</v>
      </c>
      <c r="K499" s="185"/>
      <c r="L499" s="186"/>
      <c r="M499" s="187" t="s">
        <v>1</v>
      </c>
      <c r="N499" s="188" t="s">
        <v>41</v>
      </c>
      <c r="O499" s="59"/>
      <c r="P499" s="157">
        <f t="shared" si="31"/>
        <v>0</v>
      </c>
      <c r="Q499" s="157">
        <v>0</v>
      </c>
      <c r="R499" s="157">
        <f t="shared" si="32"/>
        <v>0</v>
      </c>
      <c r="S499" s="157">
        <v>0</v>
      </c>
      <c r="T499" s="158">
        <f t="shared" si="33"/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59" t="s">
        <v>210</v>
      </c>
      <c r="AT499" s="159" t="s">
        <v>215</v>
      </c>
      <c r="AU499" s="159" t="s">
        <v>151</v>
      </c>
      <c r="AY499" s="18" t="s">
        <v>143</v>
      </c>
      <c r="BE499" s="160">
        <f t="shared" si="34"/>
        <v>0</v>
      </c>
      <c r="BF499" s="160">
        <f t="shared" si="35"/>
        <v>0</v>
      </c>
      <c r="BG499" s="160">
        <f t="shared" si="36"/>
        <v>0</v>
      </c>
      <c r="BH499" s="160">
        <f t="shared" si="37"/>
        <v>0</v>
      </c>
      <c r="BI499" s="160">
        <f t="shared" si="38"/>
        <v>0</v>
      </c>
      <c r="BJ499" s="18" t="s">
        <v>151</v>
      </c>
      <c r="BK499" s="160">
        <f t="shared" si="39"/>
        <v>0</v>
      </c>
      <c r="BL499" s="18" t="s">
        <v>182</v>
      </c>
      <c r="BM499" s="159" t="s">
        <v>1254</v>
      </c>
    </row>
    <row r="500" spans="1:65" s="2" customFormat="1" ht="24.2" customHeight="1" x14ac:dyDescent="0.2">
      <c r="A500" s="33"/>
      <c r="B500" s="146"/>
      <c r="C500" s="178" t="s">
        <v>691</v>
      </c>
      <c r="D500" s="178" t="s">
        <v>215</v>
      </c>
      <c r="E500" s="179" t="s">
        <v>713</v>
      </c>
      <c r="F500" s="180" t="s">
        <v>714</v>
      </c>
      <c r="G500" s="181" t="s">
        <v>314</v>
      </c>
      <c r="H500" s="182">
        <v>169</v>
      </c>
      <c r="I500" s="183"/>
      <c r="J500" s="184">
        <f t="shared" si="30"/>
        <v>0</v>
      </c>
      <c r="K500" s="185"/>
      <c r="L500" s="186"/>
      <c r="M500" s="187" t="s">
        <v>1</v>
      </c>
      <c r="N500" s="188" t="s">
        <v>41</v>
      </c>
      <c r="O500" s="59"/>
      <c r="P500" s="157">
        <f t="shared" si="31"/>
        <v>0</v>
      </c>
      <c r="Q500" s="157">
        <v>0</v>
      </c>
      <c r="R500" s="157">
        <f t="shared" si="32"/>
        <v>0</v>
      </c>
      <c r="S500" s="157">
        <v>0</v>
      </c>
      <c r="T500" s="158">
        <f t="shared" si="33"/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59" t="s">
        <v>210</v>
      </c>
      <c r="AT500" s="159" t="s">
        <v>215</v>
      </c>
      <c r="AU500" s="159" t="s">
        <v>151</v>
      </c>
      <c r="AY500" s="18" t="s">
        <v>143</v>
      </c>
      <c r="BE500" s="160">
        <f t="shared" si="34"/>
        <v>0</v>
      </c>
      <c r="BF500" s="160">
        <f t="shared" si="35"/>
        <v>0</v>
      </c>
      <c r="BG500" s="160">
        <f t="shared" si="36"/>
        <v>0</v>
      </c>
      <c r="BH500" s="160">
        <f t="shared" si="37"/>
        <v>0</v>
      </c>
      <c r="BI500" s="160">
        <f t="shared" si="38"/>
        <v>0</v>
      </c>
      <c r="BJ500" s="18" t="s">
        <v>151</v>
      </c>
      <c r="BK500" s="160">
        <f t="shared" si="39"/>
        <v>0</v>
      </c>
      <c r="BL500" s="18" t="s">
        <v>182</v>
      </c>
      <c r="BM500" s="159" t="s">
        <v>1264</v>
      </c>
    </row>
    <row r="501" spans="1:65" s="2" customFormat="1" ht="24.2" customHeight="1" x14ac:dyDescent="0.2">
      <c r="A501" s="33"/>
      <c r="B501" s="146"/>
      <c r="C501" s="178" t="s">
        <v>695</v>
      </c>
      <c r="D501" s="178" t="s">
        <v>215</v>
      </c>
      <c r="E501" s="179" t="s">
        <v>718</v>
      </c>
      <c r="F501" s="180" t="s">
        <v>719</v>
      </c>
      <c r="G501" s="181" t="s">
        <v>314</v>
      </c>
      <c r="H501" s="182">
        <v>20</v>
      </c>
      <c r="I501" s="183"/>
      <c r="J501" s="184">
        <f t="shared" si="30"/>
        <v>0</v>
      </c>
      <c r="K501" s="185"/>
      <c r="L501" s="186"/>
      <c r="M501" s="187" t="s">
        <v>1</v>
      </c>
      <c r="N501" s="188" t="s">
        <v>41</v>
      </c>
      <c r="O501" s="59"/>
      <c r="P501" s="157">
        <f t="shared" si="31"/>
        <v>0</v>
      </c>
      <c r="Q501" s="157">
        <v>0</v>
      </c>
      <c r="R501" s="157">
        <f t="shared" si="32"/>
        <v>0</v>
      </c>
      <c r="S501" s="157">
        <v>0</v>
      </c>
      <c r="T501" s="158">
        <f t="shared" si="33"/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59" t="s">
        <v>210</v>
      </c>
      <c r="AT501" s="159" t="s">
        <v>215</v>
      </c>
      <c r="AU501" s="159" t="s">
        <v>151</v>
      </c>
      <c r="AY501" s="18" t="s">
        <v>143</v>
      </c>
      <c r="BE501" s="160">
        <f t="shared" si="34"/>
        <v>0</v>
      </c>
      <c r="BF501" s="160">
        <f t="shared" si="35"/>
        <v>0</v>
      </c>
      <c r="BG501" s="160">
        <f t="shared" si="36"/>
        <v>0</v>
      </c>
      <c r="BH501" s="160">
        <f t="shared" si="37"/>
        <v>0</v>
      </c>
      <c r="BI501" s="160">
        <f t="shared" si="38"/>
        <v>0</v>
      </c>
      <c r="BJ501" s="18" t="s">
        <v>151</v>
      </c>
      <c r="BK501" s="160">
        <f t="shared" si="39"/>
        <v>0</v>
      </c>
      <c r="BL501" s="18" t="s">
        <v>182</v>
      </c>
      <c r="BM501" s="159" t="s">
        <v>1278</v>
      </c>
    </row>
    <row r="502" spans="1:65" s="2" customFormat="1" ht="24.2" customHeight="1" x14ac:dyDescent="0.2">
      <c r="A502" s="33"/>
      <c r="B502" s="146"/>
      <c r="C502" s="178" t="s">
        <v>699</v>
      </c>
      <c r="D502" s="178" t="s">
        <v>215</v>
      </c>
      <c r="E502" s="179" t="s">
        <v>722</v>
      </c>
      <c r="F502" s="180" t="s">
        <v>723</v>
      </c>
      <c r="G502" s="181" t="s">
        <v>333</v>
      </c>
      <c r="H502" s="182">
        <v>2.6309999999999998</v>
      </c>
      <c r="I502" s="183"/>
      <c r="J502" s="184">
        <f t="shared" si="30"/>
        <v>0</v>
      </c>
      <c r="K502" s="185"/>
      <c r="L502" s="186"/>
      <c r="M502" s="187" t="s">
        <v>1</v>
      </c>
      <c r="N502" s="188" t="s">
        <v>41</v>
      </c>
      <c r="O502" s="59"/>
      <c r="P502" s="157">
        <f t="shared" si="31"/>
        <v>0</v>
      </c>
      <c r="Q502" s="157">
        <v>0</v>
      </c>
      <c r="R502" s="157">
        <f t="shared" si="32"/>
        <v>0</v>
      </c>
      <c r="S502" s="157">
        <v>0</v>
      </c>
      <c r="T502" s="158">
        <f t="shared" si="33"/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59" t="s">
        <v>210</v>
      </c>
      <c r="AT502" s="159" t="s">
        <v>215</v>
      </c>
      <c r="AU502" s="159" t="s">
        <v>151</v>
      </c>
      <c r="AY502" s="18" t="s">
        <v>143</v>
      </c>
      <c r="BE502" s="160">
        <f t="shared" si="34"/>
        <v>0</v>
      </c>
      <c r="BF502" s="160">
        <f t="shared" si="35"/>
        <v>0</v>
      </c>
      <c r="BG502" s="160">
        <f t="shared" si="36"/>
        <v>0</v>
      </c>
      <c r="BH502" s="160">
        <f t="shared" si="37"/>
        <v>0</v>
      </c>
      <c r="BI502" s="160">
        <f t="shared" si="38"/>
        <v>0</v>
      </c>
      <c r="BJ502" s="18" t="s">
        <v>151</v>
      </c>
      <c r="BK502" s="160">
        <f t="shared" si="39"/>
        <v>0</v>
      </c>
      <c r="BL502" s="18" t="s">
        <v>182</v>
      </c>
      <c r="BM502" s="159" t="s">
        <v>1286</v>
      </c>
    </row>
    <row r="503" spans="1:65" s="2" customFormat="1" ht="24.2" customHeight="1" x14ac:dyDescent="0.2">
      <c r="A503" s="33"/>
      <c r="B503" s="146"/>
      <c r="C503" s="178" t="s">
        <v>444</v>
      </c>
      <c r="D503" s="178" t="s">
        <v>215</v>
      </c>
      <c r="E503" s="179" t="s">
        <v>727</v>
      </c>
      <c r="F503" s="180" t="s">
        <v>728</v>
      </c>
      <c r="G503" s="181" t="s">
        <v>178</v>
      </c>
      <c r="H503" s="182">
        <v>4</v>
      </c>
      <c r="I503" s="183"/>
      <c r="J503" s="184">
        <f t="shared" si="30"/>
        <v>0</v>
      </c>
      <c r="K503" s="185"/>
      <c r="L503" s="186"/>
      <c r="M503" s="187" t="s">
        <v>1</v>
      </c>
      <c r="N503" s="188" t="s">
        <v>41</v>
      </c>
      <c r="O503" s="59"/>
      <c r="P503" s="157">
        <f t="shared" si="31"/>
        <v>0</v>
      </c>
      <c r="Q503" s="157">
        <v>0</v>
      </c>
      <c r="R503" s="157">
        <f t="shared" si="32"/>
        <v>0</v>
      </c>
      <c r="S503" s="157">
        <v>0</v>
      </c>
      <c r="T503" s="158">
        <f t="shared" si="33"/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59" t="s">
        <v>210</v>
      </c>
      <c r="AT503" s="159" t="s">
        <v>215</v>
      </c>
      <c r="AU503" s="159" t="s">
        <v>151</v>
      </c>
      <c r="AY503" s="18" t="s">
        <v>143</v>
      </c>
      <c r="BE503" s="160">
        <f t="shared" si="34"/>
        <v>0</v>
      </c>
      <c r="BF503" s="160">
        <f t="shared" si="35"/>
        <v>0</v>
      </c>
      <c r="BG503" s="160">
        <f t="shared" si="36"/>
        <v>0</v>
      </c>
      <c r="BH503" s="160">
        <f t="shared" si="37"/>
        <v>0</v>
      </c>
      <c r="BI503" s="160">
        <f t="shared" si="38"/>
        <v>0</v>
      </c>
      <c r="BJ503" s="18" t="s">
        <v>151</v>
      </c>
      <c r="BK503" s="160">
        <f t="shared" si="39"/>
        <v>0</v>
      </c>
      <c r="BL503" s="18" t="s">
        <v>182</v>
      </c>
      <c r="BM503" s="159" t="s">
        <v>1298</v>
      </c>
    </row>
    <row r="504" spans="1:65" s="2" customFormat="1" ht="24.2" customHeight="1" x14ac:dyDescent="0.2">
      <c r="A504" s="33"/>
      <c r="B504" s="146"/>
      <c r="C504" s="178" t="s">
        <v>707</v>
      </c>
      <c r="D504" s="178" t="s">
        <v>215</v>
      </c>
      <c r="E504" s="179" t="s">
        <v>731</v>
      </c>
      <c r="F504" s="180" t="s">
        <v>732</v>
      </c>
      <c r="G504" s="181" t="s">
        <v>454</v>
      </c>
      <c r="H504" s="207"/>
      <c r="I504" s="183"/>
      <c r="J504" s="184">
        <f t="shared" si="30"/>
        <v>0</v>
      </c>
      <c r="K504" s="185"/>
      <c r="L504" s="186"/>
      <c r="M504" s="187" t="s">
        <v>1</v>
      </c>
      <c r="N504" s="188" t="s">
        <v>41</v>
      </c>
      <c r="O504" s="59"/>
      <c r="P504" s="157">
        <f t="shared" si="31"/>
        <v>0</v>
      </c>
      <c r="Q504" s="157">
        <v>0</v>
      </c>
      <c r="R504" s="157">
        <f t="shared" si="32"/>
        <v>0</v>
      </c>
      <c r="S504" s="157">
        <v>0</v>
      </c>
      <c r="T504" s="158">
        <f t="shared" si="33"/>
        <v>0</v>
      </c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R504" s="159" t="s">
        <v>210</v>
      </c>
      <c r="AT504" s="159" t="s">
        <v>215</v>
      </c>
      <c r="AU504" s="159" t="s">
        <v>151</v>
      </c>
      <c r="AY504" s="18" t="s">
        <v>143</v>
      </c>
      <c r="BE504" s="160">
        <f t="shared" si="34"/>
        <v>0</v>
      </c>
      <c r="BF504" s="160">
        <f t="shared" si="35"/>
        <v>0</v>
      </c>
      <c r="BG504" s="160">
        <f t="shared" si="36"/>
        <v>0</v>
      </c>
      <c r="BH504" s="160">
        <f t="shared" si="37"/>
        <v>0</v>
      </c>
      <c r="BI504" s="160">
        <f t="shared" si="38"/>
        <v>0</v>
      </c>
      <c r="BJ504" s="18" t="s">
        <v>151</v>
      </c>
      <c r="BK504" s="160">
        <f t="shared" si="39"/>
        <v>0</v>
      </c>
      <c r="BL504" s="18" t="s">
        <v>182</v>
      </c>
      <c r="BM504" s="159" t="s">
        <v>1309</v>
      </c>
    </row>
    <row r="505" spans="1:65" s="12" customFormat="1" ht="22.9" customHeight="1" x14ac:dyDescent="0.2">
      <c r="B505" s="134"/>
      <c r="D505" s="135" t="s">
        <v>74</v>
      </c>
      <c r="E505" s="144" t="s">
        <v>734</v>
      </c>
      <c r="F505" s="144" t="s">
        <v>735</v>
      </c>
      <c r="I505" s="137"/>
      <c r="J505" s="145">
        <f>BK505</f>
        <v>0</v>
      </c>
      <c r="L505" s="134"/>
      <c r="M505" s="138"/>
      <c r="N505" s="139"/>
      <c r="O505" s="139"/>
      <c r="P505" s="140">
        <f>SUM(P506:P554)</f>
        <v>0</v>
      </c>
      <c r="Q505" s="139"/>
      <c r="R505" s="140">
        <f>SUM(R506:R554)</f>
        <v>0</v>
      </c>
      <c r="S505" s="139"/>
      <c r="T505" s="141">
        <f>SUM(T506:T554)</f>
        <v>0</v>
      </c>
      <c r="AR505" s="135" t="s">
        <v>151</v>
      </c>
      <c r="AT505" s="142" t="s">
        <v>74</v>
      </c>
      <c r="AU505" s="142" t="s">
        <v>83</v>
      </c>
      <c r="AY505" s="135" t="s">
        <v>143</v>
      </c>
      <c r="BK505" s="143">
        <f>SUM(BK506:BK554)</f>
        <v>0</v>
      </c>
    </row>
    <row r="506" spans="1:65" s="2" customFormat="1" ht="24.2" customHeight="1" x14ac:dyDescent="0.2">
      <c r="A506" s="33"/>
      <c r="B506" s="146"/>
      <c r="C506" s="178" t="s">
        <v>712</v>
      </c>
      <c r="D506" s="178" t="s">
        <v>215</v>
      </c>
      <c r="E506" s="179" t="s">
        <v>737</v>
      </c>
      <c r="F506" s="180" t="s">
        <v>738</v>
      </c>
      <c r="G506" s="181" t="s">
        <v>314</v>
      </c>
      <c r="H506" s="182">
        <v>30</v>
      </c>
      <c r="I506" s="183"/>
      <c r="J506" s="184">
        <f t="shared" ref="J506:J537" si="40">ROUND(I506*H506,2)</f>
        <v>0</v>
      </c>
      <c r="K506" s="185"/>
      <c r="L506" s="186"/>
      <c r="M506" s="187" t="s">
        <v>1</v>
      </c>
      <c r="N506" s="188" t="s">
        <v>41</v>
      </c>
      <c r="O506" s="59"/>
      <c r="P506" s="157">
        <f t="shared" ref="P506:P537" si="41">O506*H506</f>
        <v>0</v>
      </c>
      <c r="Q506" s="157">
        <v>0</v>
      </c>
      <c r="R506" s="157">
        <f t="shared" ref="R506:R537" si="42">Q506*H506</f>
        <v>0</v>
      </c>
      <c r="S506" s="157">
        <v>0</v>
      </c>
      <c r="T506" s="158">
        <f t="shared" ref="T506:T537" si="43">S506*H506</f>
        <v>0</v>
      </c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R506" s="159" t="s">
        <v>210</v>
      </c>
      <c r="AT506" s="159" t="s">
        <v>215</v>
      </c>
      <c r="AU506" s="159" t="s">
        <v>151</v>
      </c>
      <c r="AY506" s="18" t="s">
        <v>143</v>
      </c>
      <c r="BE506" s="160">
        <f t="shared" ref="BE506:BE537" si="44">IF(N506="základná",J506,0)</f>
        <v>0</v>
      </c>
      <c r="BF506" s="160">
        <f t="shared" ref="BF506:BF537" si="45">IF(N506="znížená",J506,0)</f>
        <v>0</v>
      </c>
      <c r="BG506" s="160">
        <f t="shared" ref="BG506:BG537" si="46">IF(N506="zákl. prenesená",J506,0)</f>
        <v>0</v>
      </c>
      <c r="BH506" s="160">
        <f t="shared" ref="BH506:BH537" si="47">IF(N506="zníž. prenesená",J506,0)</f>
        <v>0</v>
      </c>
      <c r="BI506" s="160">
        <f t="shared" ref="BI506:BI537" si="48">IF(N506="nulová",J506,0)</f>
        <v>0</v>
      </c>
      <c r="BJ506" s="18" t="s">
        <v>151</v>
      </c>
      <c r="BK506" s="160">
        <f t="shared" ref="BK506:BK537" si="49">ROUND(I506*H506,2)</f>
        <v>0</v>
      </c>
      <c r="BL506" s="18" t="s">
        <v>182</v>
      </c>
      <c r="BM506" s="159" t="s">
        <v>1318</v>
      </c>
    </row>
    <row r="507" spans="1:65" s="2" customFormat="1" ht="24.2" customHeight="1" x14ac:dyDescent="0.2">
      <c r="A507" s="33"/>
      <c r="B507" s="146"/>
      <c r="C507" s="178" t="s">
        <v>717</v>
      </c>
      <c r="D507" s="178" t="s">
        <v>215</v>
      </c>
      <c r="E507" s="179" t="s">
        <v>741</v>
      </c>
      <c r="F507" s="180" t="s">
        <v>742</v>
      </c>
      <c r="G507" s="181" t="s">
        <v>314</v>
      </c>
      <c r="H507" s="182">
        <v>176</v>
      </c>
      <c r="I507" s="183"/>
      <c r="J507" s="184">
        <f t="shared" si="40"/>
        <v>0</v>
      </c>
      <c r="K507" s="185"/>
      <c r="L507" s="186"/>
      <c r="M507" s="187" t="s">
        <v>1</v>
      </c>
      <c r="N507" s="188" t="s">
        <v>41</v>
      </c>
      <c r="O507" s="59"/>
      <c r="P507" s="157">
        <f t="shared" si="41"/>
        <v>0</v>
      </c>
      <c r="Q507" s="157">
        <v>0</v>
      </c>
      <c r="R507" s="157">
        <f t="shared" si="42"/>
        <v>0</v>
      </c>
      <c r="S507" s="157">
        <v>0</v>
      </c>
      <c r="T507" s="158">
        <f t="shared" si="43"/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59" t="s">
        <v>210</v>
      </c>
      <c r="AT507" s="159" t="s">
        <v>215</v>
      </c>
      <c r="AU507" s="159" t="s">
        <v>151</v>
      </c>
      <c r="AY507" s="18" t="s">
        <v>143</v>
      </c>
      <c r="BE507" s="160">
        <f t="shared" si="44"/>
        <v>0</v>
      </c>
      <c r="BF507" s="160">
        <f t="shared" si="45"/>
        <v>0</v>
      </c>
      <c r="BG507" s="160">
        <f t="shared" si="46"/>
        <v>0</v>
      </c>
      <c r="BH507" s="160">
        <f t="shared" si="47"/>
        <v>0</v>
      </c>
      <c r="BI507" s="160">
        <f t="shared" si="48"/>
        <v>0</v>
      </c>
      <c r="BJ507" s="18" t="s">
        <v>151</v>
      </c>
      <c r="BK507" s="160">
        <f t="shared" si="49"/>
        <v>0</v>
      </c>
      <c r="BL507" s="18" t="s">
        <v>182</v>
      </c>
      <c r="BM507" s="159" t="s">
        <v>1326</v>
      </c>
    </row>
    <row r="508" spans="1:65" s="2" customFormat="1" ht="24.2" customHeight="1" x14ac:dyDescent="0.2">
      <c r="A508" s="33"/>
      <c r="B508" s="146"/>
      <c r="C508" s="178" t="s">
        <v>451</v>
      </c>
      <c r="D508" s="178" t="s">
        <v>215</v>
      </c>
      <c r="E508" s="179" t="s">
        <v>745</v>
      </c>
      <c r="F508" s="180" t="s">
        <v>746</v>
      </c>
      <c r="G508" s="181" t="s">
        <v>314</v>
      </c>
      <c r="H508" s="182">
        <v>54.24</v>
      </c>
      <c r="I508" s="183"/>
      <c r="J508" s="184">
        <f t="shared" si="40"/>
        <v>0</v>
      </c>
      <c r="K508" s="185"/>
      <c r="L508" s="186"/>
      <c r="M508" s="187" t="s">
        <v>1</v>
      </c>
      <c r="N508" s="188" t="s">
        <v>41</v>
      </c>
      <c r="O508" s="59"/>
      <c r="P508" s="157">
        <f t="shared" si="41"/>
        <v>0</v>
      </c>
      <c r="Q508" s="157">
        <v>0</v>
      </c>
      <c r="R508" s="157">
        <f t="shared" si="42"/>
        <v>0</v>
      </c>
      <c r="S508" s="157">
        <v>0</v>
      </c>
      <c r="T508" s="158">
        <f t="shared" si="43"/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59" t="s">
        <v>210</v>
      </c>
      <c r="AT508" s="159" t="s">
        <v>215</v>
      </c>
      <c r="AU508" s="159" t="s">
        <v>151</v>
      </c>
      <c r="AY508" s="18" t="s">
        <v>143</v>
      </c>
      <c r="BE508" s="160">
        <f t="shared" si="44"/>
        <v>0</v>
      </c>
      <c r="BF508" s="160">
        <f t="shared" si="45"/>
        <v>0</v>
      </c>
      <c r="BG508" s="160">
        <f t="shared" si="46"/>
        <v>0</v>
      </c>
      <c r="BH508" s="160">
        <f t="shared" si="47"/>
        <v>0</v>
      </c>
      <c r="BI508" s="160">
        <f t="shared" si="48"/>
        <v>0</v>
      </c>
      <c r="BJ508" s="18" t="s">
        <v>151</v>
      </c>
      <c r="BK508" s="160">
        <f t="shared" si="49"/>
        <v>0</v>
      </c>
      <c r="BL508" s="18" t="s">
        <v>182</v>
      </c>
      <c r="BM508" s="159" t="s">
        <v>1340</v>
      </c>
    </row>
    <row r="509" spans="1:65" s="2" customFormat="1" ht="24.2" customHeight="1" x14ac:dyDescent="0.2">
      <c r="A509" s="33"/>
      <c r="B509" s="146"/>
      <c r="C509" s="178" t="s">
        <v>726</v>
      </c>
      <c r="D509" s="178" t="s">
        <v>215</v>
      </c>
      <c r="E509" s="179" t="s">
        <v>750</v>
      </c>
      <c r="F509" s="180" t="s">
        <v>751</v>
      </c>
      <c r="G509" s="181" t="s">
        <v>314</v>
      </c>
      <c r="H509" s="182">
        <v>158.4</v>
      </c>
      <c r="I509" s="183"/>
      <c r="J509" s="184">
        <f t="shared" si="40"/>
        <v>0</v>
      </c>
      <c r="K509" s="185"/>
      <c r="L509" s="186"/>
      <c r="M509" s="187" t="s">
        <v>1</v>
      </c>
      <c r="N509" s="188" t="s">
        <v>41</v>
      </c>
      <c r="O509" s="59"/>
      <c r="P509" s="157">
        <f t="shared" si="41"/>
        <v>0</v>
      </c>
      <c r="Q509" s="157">
        <v>0</v>
      </c>
      <c r="R509" s="157">
        <f t="shared" si="42"/>
        <v>0</v>
      </c>
      <c r="S509" s="157">
        <v>0</v>
      </c>
      <c r="T509" s="158">
        <f t="shared" si="43"/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59" t="s">
        <v>210</v>
      </c>
      <c r="AT509" s="159" t="s">
        <v>215</v>
      </c>
      <c r="AU509" s="159" t="s">
        <v>151</v>
      </c>
      <c r="AY509" s="18" t="s">
        <v>143</v>
      </c>
      <c r="BE509" s="160">
        <f t="shared" si="44"/>
        <v>0</v>
      </c>
      <c r="BF509" s="160">
        <f t="shared" si="45"/>
        <v>0</v>
      </c>
      <c r="BG509" s="160">
        <f t="shared" si="46"/>
        <v>0</v>
      </c>
      <c r="BH509" s="160">
        <f t="shared" si="47"/>
        <v>0</v>
      </c>
      <c r="BI509" s="160">
        <f t="shared" si="48"/>
        <v>0</v>
      </c>
      <c r="BJ509" s="18" t="s">
        <v>151</v>
      </c>
      <c r="BK509" s="160">
        <f t="shared" si="49"/>
        <v>0</v>
      </c>
      <c r="BL509" s="18" t="s">
        <v>182</v>
      </c>
      <c r="BM509" s="159" t="s">
        <v>1348</v>
      </c>
    </row>
    <row r="510" spans="1:65" s="2" customFormat="1" ht="24.2" customHeight="1" x14ac:dyDescent="0.2">
      <c r="A510" s="33"/>
      <c r="B510" s="146"/>
      <c r="C510" s="178" t="s">
        <v>730</v>
      </c>
      <c r="D510" s="178" t="s">
        <v>215</v>
      </c>
      <c r="E510" s="179" t="s">
        <v>755</v>
      </c>
      <c r="F510" s="180" t="s">
        <v>756</v>
      </c>
      <c r="G510" s="181" t="s">
        <v>314</v>
      </c>
      <c r="H510" s="182">
        <v>38.64</v>
      </c>
      <c r="I510" s="183"/>
      <c r="J510" s="184">
        <f t="shared" si="40"/>
        <v>0</v>
      </c>
      <c r="K510" s="185"/>
      <c r="L510" s="186"/>
      <c r="M510" s="187" t="s">
        <v>1</v>
      </c>
      <c r="N510" s="188" t="s">
        <v>41</v>
      </c>
      <c r="O510" s="59"/>
      <c r="P510" s="157">
        <f t="shared" si="41"/>
        <v>0</v>
      </c>
      <c r="Q510" s="157">
        <v>0</v>
      </c>
      <c r="R510" s="157">
        <f t="shared" si="42"/>
        <v>0</v>
      </c>
      <c r="S510" s="157">
        <v>0</v>
      </c>
      <c r="T510" s="158">
        <f t="shared" si="43"/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59" t="s">
        <v>210</v>
      </c>
      <c r="AT510" s="159" t="s">
        <v>215</v>
      </c>
      <c r="AU510" s="159" t="s">
        <v>151</v>
      </c>
      <c r="AY510" s="18" t="s">
        <v>143</v>
      </c>
      <c r="BE510" s="160">
        <f t="shared" si="44"/>
        <v>0</v>
      </c>
      <c r="BF510" s="160">
        <f t="shared" si="45"/>
        <v>0</v>
      </c>
      <c r="BG510" s="160">
        <f t="shared" si="46"/>
        <v>0</v>
      </c>
      <c r="BH510" s="160">
        <f t="shared" si="47"/>
        <v>0</v>
      </c>
      <c r="BI510" s="160">
        <f t="shared" si="48"/>
        <v>0</v>
      </c>
      <c r="BJ510" s="18" t="s">
        <v>151</v>
      </c>
      <c r="BK510" s="160">
        <f t="shared" si="49"/>
        <v>0</v>
      </c>
      <c r="BL510" s="18" t="s">
        <v>182</v>
      </c>
      <c r="BM510" s="159" t="s">
        <v>1356</v>
      </c>
    </row>
    <row r="511" spans="1:65" s="2" customFormat="1" ht="24.2" customHeight="1" x14ac:dyDescent="0.2">
      <c r="A511" s="33"/>
      <c r="B511" s="146"/>
      <c r="C511" s="178" t="s">
        <v>736</v>
      </c>
      <c r="D511" s="178" t="s">
        <v>215</v>
      </c>
      <c r="E511" s="179" t="s">
        <v>760</v>
      </c>
      <c r="F511" s="180" t="s">
        <v>761</v>
      </c>
      <c r="G511" s="181" t="s">
        <v>314</v>
      </c>
      <c r="H511" s="182">
        <v>54.24</v>
      </c>
      <c r="I511" s="183"/>
      <c r="J511" s="184">
        <f t="shared" si="40"/>
        <v>0</v>
      </c>
      <c r="K511" s="185"/>
      <c r="L511" s="186"/>
      <c r="M511" s="187" t="s">
        <v>1</v>
      </c>
      <c r="N511" s="188" t="s">
        <v>41</v>
      </c>
      <c r="O511" s="59"/>
      <c r="P511" s="157">
        <f t="shared" si="41"/>
        <v>0</v>
      </c>
      <c r="Q511" s="157">
        <v>0</v>
      </c>
      <c r="R511" s="157">
        <f t="shared" si="42"/>
        <v>0</v>
      </c>
      <c r="S511" s="157">
        <v>0</v>
      </c>
      <c r="T511" s="158">
        <f t="shared" si="43"/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59" t="s">
        <v>210</v>
      </c>
      <c r="AT511" s="159" t="s">
        <v>215</v>
      </c>
      <c r="AU511" s="159" t="s">
        <v>151</v>
      </c>
      <c r="AY511" s="18" t="s">
        <v>143</v>
      </c>
      <c r="BE511" s="160">
        <f t="shared" si="44"/>
        <v>0</v>
      </c>
      <c r="BF511" s="160">
        <f t="shared" si="45"/>
        <v>0</v>
      </c>
      <c r="BG511" s="160">
        <f t="shared" si="46"/>
        <v>0</v>
      </c>
      <c r="BH511" s="160">
        <f t="shared" si="47"/>
        <v>0</v>
      </c>
      <c r="BI511" s="160">
        <f t="shared" si="48"/>
        <v>0</v>
      </c>
      <c r="BJ511" s="18" t="s">
        <v>151</v>
      </c>
      <c r="BK511" s="160">
        <f t="shared" si="49"/>
        <v>0</v>
      </c>
      <c r="BL511" s="18" t="s">
        <v>182</v>
      </c>
      <c r="BM511" s="159" t="s">
        <v>1364</v>
      </c>
    </row>
    <row r="512" spans="1:65" s="2" customFormat="1" ht="24.2" customHeight="1" x14ac:dyDescent="0.2">
      <c r="A512" s="33"/>
      <c r="B512" s="146"/>
      <c r="C512" s="178" t="s">
        <v>740</v>
      </c>
      <c r="D512" s="178" t="s">
        <v>215</v>
      </c>
      <c r="E512" s="179" t="s">
        <v>765</v>
      </c>
      <c r="F512" s="180" t="s">
        <v>766</v>
      </c>
      <c r="G512" s="181" t="s">
        <v>314</v>
      </c>
      <c r="H512" s="182">
        <v>30</v>
      </c>
      <c r="I512" s="183"/>
      <c r="J512" s="184">
        <f t="shared" si="40"/>
        <v>0</v>
      </c>
      <c r="K512" s="185"/>
      <c r="L512" s="186"/>
      <c r="M512" s="187" t="s">
        <v>1</v>
      </c>
      <c r="N512" s="188" t="s">
        <v>41</v>
      </c>
      <c r="O512" s="59"/>
      <c r="P512" s="157">
        <f t="shared" si="41"/>
        <v>0</v>
      </c>
      <c r="Q512" s="157">
        <v>0</v>
      </c>
      <c r="R512" s="157">
        <f t="shared" si="42"/>
        <v>0</v>
      </c>
      <c r="S512" s="157">
        <v>0</v>
      </c>
      <c r="T512" s="158">
        <f t="shared" si="43"/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59" t="s">
        <v>210</v>
      </c>
      <c r="AT512" s="159" t="s">
        <v>215</v>
      </c>
      <c r="AU512" s="159" t="s">
        <v>151</v>
      </c>
      <c r="AY512" s="18" t="s">
        <v>143</v>
      </c>
      <c r="BE512" s="160">
        <f t="shared" si="44"/>
        <v>0</v>
      </c>
      <c r="BF512" s="160">
        <f t="shared" si="45"/>
        <v>0</v>
      </c>
      <c r="BG512" s="160">
        <f t="shared" si="46"/>
        <v>0</v>
      </c>
      <c r="BH512" s="160">
        <f t="shared" si="47"/>
        <v>0</v>
      </c>
      <c r="BI512" s="160">
        <f t="shared" si="48"/>
        <v>0</v>
      </c>
      <c r="BJ512" s="18" t="s">
        <v>151</v>
      </c>
      <c r="BK512" s="160">
        <f t="shared" si="49"/>
        <v>0</v>
      </c>
      <c r="BL512" s="18" t="s">
        <v>182</v>
      </c>
      <c r="BM512" s="159" t="s">
        <v>1372</v>
      </c>
    </row>
    <row r="513" spans="1:65" s="2" customFormat="1" ht="24.2" customHeight="1" x14ac:dyDescent="0.2">
      <c r="A513" s="33"/>
      <c r="B513" s="146"/>
      <c r="C513" s="178" t="s">
        <v>744</v>
      </c>
      <c r="D513" s="178" t="s">
        <v>215</v>
      </c>
      <c r="E513" s="179" t="s">
        <v>769</v>
      </c>
      <c r="F513" s="180" t="s">
        <v>770</v>
      </c>
      <c r="G513" s="181" t="s">
        <v>178</v>
      </c>
      <c r="H513" s="182">
        <v>30</v>
      </c>
      <c r="I513" s="183"/>
      <c r="J513" s="184">
        <f t="shared" si="40"/>
        <v>0</v>
      </c>
      <c r="K513" s="185"/>
      <c r="L513" s="186"/>
      <c r="M513" s="187" t="s">
        <v>1</v>
      </c>
      <c r="N513" s="188" t="s">
        <v>41</v>
      </c>
      <c r="O513" s="59"/>
      <c r="P513" s="157">
        <f t="shared" si="41"/>
        <v>0</v>
      </c>
      <c r="Q513" s="157">
        <v>0</v>
      </c>
      <c r="R513" s="157">
        <f t="shared" si="42"/>
        <v>0</v>
      </c>
      <c r="S513" s="157">
        <v>0</v>
      </c>
      <c r="T513" s="158">
        <f t="shared" si="43"/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59" t="s">
        <v>210</v>
      </c>
      <c r="AT513" s="159" t="s">
        <v>215</v>
      </c>
      <c r="AU513" s="159" t="s">
        <v>151</v>
      </c>
      <c r="AY513" s="18" t="s">
        <v>143</v>
      </c>
      <c r="BE513" s="160">
        <f t="shared" si="44"/>
        <v>0</v>
      </c>
      <c r="BF513" s="160">
        <f t="shared" si="45"/>
        <v>0</v>
      </c>
      <c r="BG513" s="160">
        <f t="shared" si="46"/>
        <v>0</v>
      </c>
      <c r="BH513" s="160">
        <f t="shared" si="47"/>
        <v>0</v>
      </c>
      <c r="BI513" s="160">
        <f t="shared" si="48"/>
        <v>0</v>
      </c>
      <c r="BJ513" s="18" t="s">
        <v>151</v>
      </c>
      <c r="BK513" s="160">
        <f t="shared" si="49"/>
        <v>0</v>
      </c>
      <c r="BL513" s="18" t="s">
        <v>182</v>
      </c>
      <c r="BM513" s="159" t="s">
        <v>1380</v>
      </c>
    </row>
    <row r="514" spans="1:65" s="2" customFormat="1" ht="24.2" customHeight="1" x14ac:dyDescent="0.2">
      <c r="A514" s="33"/>
      <c r="B514" s="146"/>
      <c r="C514" s="178" t="s">
        <v>749</v>
      </c>
      <c r="D514" s="178" t="s">
        <v>215</v>
      </c>
      <c r="E514" s="179" t="s">
        <v>773</v>
      </c>
      <c r="F514" s="180" t="s">
        <v>774</v>
      </c>
      <c r="G514" s="181" t="s">
        <v>178</v>
      </c>
      <c r="H514" s="182">
        <v>24</v>
      </c>
      <c r="I514" s="183"/>
      <c r="J514" s="184">
        <f t="shared" si="40"/>
        <v>0</v>
      </c>
      <c r="K514" s="185"/>
      <c r="L514" s="186"/>
      <c r="M514" s="187" t="s">
        <v>1</v>
      </c>
      <c r="N514" s="188" t="s">
        <v>41</v>
      </c>
      <c r="O514" s="59"/>
      <c r="P514" s="157">
        <f t="shared" si="41"/>
        <v>0</v>
      </c>
      <c r="Q514" s="157">
        <v>0</v>
      </c>
      <c r="R514" s="157">
        <f t="shared" si="42"/>
        <v>0</v>
      </c>
      <c r="S514" s="157">
        <v>0</v>
      </c>
      <c r="T514" s="158">
        <f t="shared" si="43"/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59" t="s">
        <v>210</v>
      </c>
      <c r="AT514" s="159" t="s">
        <v>215</v>
      </c>
      <c r="AU514" s="159" t="s">
        <v>151</v>
      </c>
      <c r="AY514" s="18" t="s">
        <v>143</v>
      </c>
      <c r="BE514" s="160">
        <f t="shared" si="44"/>
        <v>0</v>
      </c>
      <c r="BF514" s="160">
        <f t="shared" si="45"/>
        <v>0</v>
      </c>
      <c r="BG514" s="160">
        <f t="shared" si="46"/>
        <v>0</v>
      </c>
      <c r="BH514" s="160">
        <f t="shared" si="47"/>
        <v>0</v>
      </c>
      <c r="BI514" s="160">
        <f t="shared" si="48"/>
        <v>0</v>
      </c>
      <c r="BJ514" s="18" t="s">
        <v>151</v>
      </c>
      <c r="BK514" s="160">
        <f t="shared" si="49"/>
        <v>0</v>
      </c>
      <c r="BL514" s="18" t="s">
        <v>182</v>
      </c>
      <c r="BM514" s="159" t="s">
        <v>1388</v>
      </c>
    </row>
    <row r="515" spans="1:65" s="2" customFormat="1" ht="24.2" customHeight="1" x14ac:dyDescent="0.2">
      <c r="A515" s="33"/>
      <c r="B515" s="146"/>
      <c r="C515" s="178" t="s">
        <v>754</v>
      </c>
      <c r="D515" s="178" t="s">
        <v>215</v>
      </c>
      <c r="E515" s="179" t="s">
        <v>2058</v>
      </c>
      <c r="F515" s="180" t="s">
        <v>2059</v>
      </c>
      <c r="G515" s="181" t="s">
        <v>178</v>
      </c>
      <c r="H515" s="182">
        <v>6</v>
      </c>
      <c r="I515" s="183"/>
      <c r="J515" s="184">
        <f t="shared" si="40"/>
        <v>0</v>
      </c>
      <c r="K515" s="185"/>
      <c r="L515" s="186"/>
      <c r="M515" s="187" t="s">
        <v>1</v>
      </c>
      <c r="N515" s="188" t="s">
        <v>41</v>
      </c>
      <c r="O515" s="59"/>
      <c r="P515" s="157">
        <f t="shared" si="41"/>
        <v>0</v>
      </c>
      <c r="Q515" s="157">
        <v>0</v>
      </c>
      <c r="R515" s="157">
        <f t="shared" si="42"/>
        <v>0</v>
      </c>
      <c r="S515" s="157">
        <v>0</v>
      </c>
      <c r="T515" s="158">
        <f t="shared" si="43"/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59" t="s">
        <v>210</v>
      </c>
      <c r="AT515" s="159" t="s">
        <v>215</v>
      </c>
      <c r="AU515" s="159" t="s">
        <v>151</v>
      </c>
      <c r="AY515" s="18" t="s">
        <v>143</v>
      </c>
      <c r="BE515" s="160">
        <f t="shared" si="44"/>
        <v>0</v>
      </c>
      <c r="BF515" s="160">
        <f t="shared" si="45"/>
        <v>0</v>
      </c>
      <c r="BG515" s="160">
        <f t="shared" si="46"/>
        <v>0</v>
      </c>
      <c r="BH515" s="160">
        <f t="shared" si="47"/>
        <v>0</v>
      </c>
      <c r="BI515" s="160">
        <f t="shared" si="48"/>
        <v>0</v>
      </c>
      <c r="BJ515" s="18" t="s">
        <v>151</v>
      </c>
      <c r="BK515" s="160">
        <f t="shared" si="49"/>
        <v>0</v>
      </c>
      <c r="BL515" s="18" t="s">
        <v>182</v>
      </c>
      <c r="BM515" s="159" t="s">
        <v>775</v>
      </c>
    </row>
    <row r="516" spans="1:65" s="2" customFormat="1" ht="24.2" customHeight="1" x14ac:dyDescent="0.2">
      <c r="A516" s="33"/>
      <c r="B516" s="146"/>
      <c r="C516" s="178" t="s">
        <v>759</v>
      </c>
      <c r="D516" s="178" t="s">
        <v>215</v>
      </c>
      <c r="E516" s="179" t="s">
        <v>776</v>
      </c>
      <c r="F516" s="180" t="s">
        <v>777</v>
      </c>
      <c r="G516" s="181" t="s">
        <v>178</v>
      </c>
      <c r="H516" s="182">
        <v>26</v>
      </c>
      <c r="I516" s="183"/>
      <c r="J516" s="184">
        <f t="shared" si="40"/>
        <v>0</v>
      </c>
      <c r="K516" s="185"/>
      <c r="L516" s="186"/>
      <c r="M516" s="187" t="s">
        <v>1</v>
      </c>
      <c r="N516" s="188" t="s">
        <v>41</v>
      </c>
      <c r="O516" s="59"/>
      <c r="P516" s="157">
        <f t="shared" si="41"/>
        <v>0</v>
      </c>
      <c r="Q516" s="157">
        <v>0</v>
      </c>
      <c r="R516" s="157">
        <f t="shared" si="42"/>
        <v>0</v>
      </c>
      <c r="S516" s="157">
        <v>0</v>
      </c>
      <c r="T516" s="158">
        <f t="shared" si="43"/>
        <v>0</v>
      </c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R516" s="159" t="s">
        <v>210</v>
      </c>
      <c r="AT516" s="159" t="s">
        <v>215</v>
      </c>
      <c r="AU516" s="159" t="s">
        <v>151</v>
      </c>
      <c r="AY516" s="18" t="s">
        <v>143</v>
      </c>
      <c r="BE516" s="160">
        <f t="shared" si="44"/>
        <v>0</v>
      </c>
      <c r="BF516" s="160">
        <f t="shared" si="45"/>
        <v>0</v>
      </c>
      <c r="BG516" s="160">
        <f t="shared" si="46"/>
        <v>0</v>
      </c>
      <c r="BH516" s="160">
        <f t="shared" si="47"/>
        <v>0</v>
      </c>
      <c r="BI516" s="160">
        <f t="shared" si="48"/>
        <v>0</v>
      </c>
      <c r="BJ516" s="18" t="s">
        <v>151</v>
      </c>
      <c r="BK516" s="160">
        <f t="shared" si="49"/>
        <v>0</v>
      </c>
      <c r="BL516" s="18" t="s">
        <v>182</v>
      </c>
      <c r="BM516" s="159" t="s">
        <v>1401</v>
      </c>
    </row>
    <row r="517" spans="1:65" s="2" customFormat="1" ht="24.2" customHeight="1" x14ac:dyDescent="0.2">
      <c r="A517" s="33"/>
      <c r="B517" s="146"/>
      <c r="C517" s="178" t="s">
        <v>764</v>
      </c>
      <c r="D517" s="178" t="s">
        <v>215</v>
      </c>
      <c r="E517" s="179" t="s">
        <v>781</v>
      </c>
      <c r="F517" s="180" t="s">
        <v>782</v>
      </c>
      <c r="G517" s="181" t="s">
        <v>178</v>
      </c>
      <c r="H517" s="182">
        <v>7</v>
      </c>
      <c r="I517" s="183"/>
      <c r="J517" s="184">
        <f t="shared" si="40"/>
        <v>0</v>
      </c>
      <c r="K517" s="185"/>
      <c r="L517" s="186"/>
      <c r="M517" s="187" t="s">
        <v>1</v>
      </c>
      <c r="N517" s="188" t="s">
        <v>41</v>
      </c>
      <c r="O517" s="59"/>
      <c r="P517" s="157">
        <f t="shared" si="41"/>
        <v>0</v>
      </c>
      <c r="Q517" s="157">
        <v>0</v>
      </c>
      <c r="R517" s="157">
        <f t="shared" si="42"/>
        <v>0</v>
      </c>
      <c r="S517" s="157">
        <v>0</v>
      </c>
      <c r="T517" s="158">
        <f t="shared" si="43"/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59" t="s">
        <v>210</v>
      </c>
      <c r="AT517" s="159" t="s">
        <v>215</v>
      </c>
      <c r="AU517" s="159" t="s">
        <v>151</v>
      </c>
      <c r="AY517" s="18" t="s">
        <v>143</v>
      </c>
      <c r="BE517" s="160">
        <f t="shared" si="44"/>
        <v>0</v>
      </c>
      <c r="BF517" s="160">
        <f t="shared" si="45"/>
        <v>0</v>
      </c>
      <c r="BG517" s="160">
        <f t="shared" si="46"/>
        <v>0</v>
      </c>
      <c r="BH517" s="160">
        <f t="shared" si="47"/>
        <v>0</v>
      </c>
      <c r="BI517" s="160">
        <f t="shared" si="48"/>
        <v>0</v>
      </c>
      <c r="BJ517" s="18" t="s">
        <v>151</v>
      </c>
      <c r="BK517" s="160">
        <f t="shared" si="49"/>
        <v>0</v>
      </c>
      <c r="BL517" s="18" t="s">
        <v>182</v>
      </c>
      <c r="BM517" s="159" t="s">
        <v>783</v>
      </c>
    </row>
    <row r="518" spans="1:65" s="2" customFormat="1" ht="24.2" customHeight="1" x14ac:dyDescent="0.2">
      <c r="A518" s="33"/>
      <c r="B518" s="146"/>
      <c r="C518" s="178" t="s">
        <v>768</v>
      </c>
      <c r="D518" s="178" t="s">
        <v>215</v>
      </c>
      <c r="E518" s="179" t="s">
        <v>785</v>
      </c>
      <c r="F518" s="180" t="s">
        <v>786</v>
      </c>
      <c r="G518" s="181" t="s">
        <v>178</v>
      </c>
      <c r="H518" s="182">
        <v>1</v>
      </c>
      <c r="I518" s="183"/>
      <c r="J518" s="184">
        <f t="shared" si="40"/>
        <v>0</v>
      </c>
      <c r="K518" s="185"/>
      <c r="L518" s="186"/>
      <c r="M518" s="187" t="s">
        <v>1</v>
      </c>
      <c r="N518" s="188" t="s">
        <v>41</v>
      </c>
      <c r="O518" s="59"/>
      <c r="P518" s="157">
        <f t="shared" si="41"/>
        <v>0</v>
      </c>
      <c r="Q518" s="157">
        <v>0</v>
      </c>
      <c r="R518" s="157">
        <f t="shared" si="42"/>
        <v>0</v>
      </c>
      <c r="S518" s="157">
        <v>0</v>
      </c>
      <c r="T518" s="158">
        <f t="shared" si="43"/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59" t="s">
        <v>210</v>
      </c>
      <c r="AT518" s="159" t="s">
        <v>215</v>
      </c>
      <c r="AU518" s="159" t="s">
        <v>151</v>
      </c>
      <c r="AY518" s="18" t="s">
        <v>143</v>
      </c>
      <c r="BE518" s="160">
        <f t="shared" si="44"/>
        <v>0</v>
      </c>
      <c r="BF518" s="160">
        <f t="shared" si="45"/>
        <v>0</v>
      </c>
      <c r="BG518" s="160">
        <f t="shared" si="46"/>
        <v>0</v>
      </c>
      <c r="BH518" s="160">
        <f t="shared" si="47"/>
        <v>0</v>
      </c>
      <c r="BI518" s="160">
        <f t="shared" si="48"/>
        <v>0</v>
      </c>
      <c r="BJ518" s="18" t="s">
        <v>151</v>
      </c>
      <c r="BK518" s="160">
        <f t="shared" si="49"/>
        <v>0</v>
      </c>
      <c r="BL518" s="18" t="s">
        <v>182</v>
      </c>
      <c r="BM518" s="159" t="s">
        <v>787</v>
      </c>
    </row>
    <row r="519" spans="1:65" s="2" customFormat="1" ht="24.2" customHeight="1" x14ac:dyDescent="0.2">
      <c r="A519" s="33"/>
      <c r="B519" s="146"/>
      <c r="C519" s="178" t="s">
        <v>772</v>
      </c>
      <c r="D519" s="178" t="s">
        <v>215</v>
      </c>
      <c r="E519" s="179" t="s">
        <v>789</v>
      </c>
      <c r="F519" s="180" t="s">
        <v>790</v>
      </c>
      <c r="G519" s="181" t="s">
        <v>178</v>
      </c>
      <c r="H519" s="182">
        <v>18</v>
      </c>
      <c r="I519" s="183"/>
      <c r="J519" s="184">
        <f t="shared" si="40"/>
        <v>0</v>
      </c>
      <c r="K519" s="185"/>
      <c r="L519" s="186"/>
      <c r="M519" s="187" t="s">
        <v>1</v>
      </c>
      <c r="N519" s="188" t="s">
        <v>41</v>
      </c>
      <c r="O519" s="59"/>
      <c r="P519" s="157">
        <f t="shared" si="41"/>
        <v>0</v>
      </c>
      <c r="Q519" s="157">
        <v>0</v>
      </c>
      <c r="R519" s="157">
        <f t="shared" si="42"/>
        <v>0</v>
      </c>
      <c r="S519" s="157">
        <v>0</v>
      </c>
      <c r="T519" s="158">
        <f t="shared" si="43"/>
        <v>0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59" t="s">
        <v>210</v>
      </c>
      <c r="AT519" s="159" t="s">
        <v>215</v>
      </c>
      <c r="AU519" s="159" t="s">
        <v>151</v>
      </c>
      <c r="AY519" s="18" t="s">
        <v>143</v>
      </c>
      <c r="BE519" s="160">
        <f t="shared" si="44"/>
        <v>0</v>
      </c>
      <c r="BF519" s="160">
        <f t="shared" si="45"/>
        <v>0</v>
      </c>
      <c r="BG519" s="160">
        <f t="shared" si="46"/>
        <v>0</v>
      </c>
      <c r="BH519" s="160">
        <f t="shared" si="47"/>
        <v>0</v>
      </c>
      <c r="BI519" s="160">
        <f t="shared" si="48"/>
        <v>0</v>
      </c>
      <c r="BJ519" s="18" t="s">
        <v>151</v>
      </c>
      <c r="BK519" s="160">
        <f t="shared" si="49"/>
        <v>0</v>
      </c>
      <c r="BL519" s="18" t="s">
        <v>182</v>
      </c>
      <c r="BM519" s="159" t="s">
        <v>791</v>
      </c>
    </row>
    <row r="520" spans="1:65" s="2" customFormat="1" ht="24.2" customHeight="1" x14ac:dyDescent="0.2">
      <c r="A520" s="33"/>
      <c r="B520" s="146"/>
      <c r="C520" s="178" t="s">
        <v>479</v>
      </c>
      <c r="D520" s="178" t="s">
        <v>215</v>
      </c>
      <c r="E520" s="179" t="s">
        <v>792</v>
      </c>
      <c r="F520" s="180" t="s">
        <v>793</v>
      </c>
      <c r="G520" s="181" t="s">
        <v>178</v>
      </c>
      <c r="H520" s="182">
        <v>11</v>
      </c>
      <c r="I520" s="183"/>
      <c r="J520" s="184">
        <f t="shared" si="40"/>
        <v>0</v>
      </c>
      <c r="K520" s="185"/>
      <c r="L520" s="186"/>
      <c r="M520" s="187" t="s">
        <v>1</v>
      </c>
      <c r="N520" s="188" t="s">
        <v>41</v>
      </c>
      <c r="O520" s="59"/>
      <c r="P520" s="157">
        <f t="shared" si="41"/>
        <v>0</v>
      </c>
      <c r="Q520" s="157">
        <v>0</v>
      </c>
      <c r="R520" s="157">
        <f t="shared" si="42"/>
        <v>0</v>
      </c>
      <c r="S520" s="157">
        <v>0</v>
      </c>
      <c r="T520" s="158">
        <f t="shared" si="43"/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59" t="s">
        <v>210</v>
      </c>
      <c r="AT520" s="159" t="s">
        <v>215</v>
      </c>
      <c r="AU520" s="159" t="s">
        <v>151</v>
      </c>
      <c r="AY520" s="18" t="s">
        <v>143</v>
      </c>
      <c r="BE520" s="160">
        <f t="shared" si="44"/>
        <v>0</v>
      </c>
      <c r="BF520" s="160">
        <f t="shared" si="45"/>
        <v>0</v>
      </c>
      <c r="BG520" s="160">
        <f t="shared" si="46"/>
        <v>0</v>
      </c>
      <c r="BH520" s="160">
        <f t="shared" si="47"/>
        <v>0</v>
      </c>
      <c r="BI520" s="160">
        <f t="shared" si="48"/>
        <v>0</v>
      </c>
      <c r="BJ520" s="18" t="s">
        <v>151</v>
      </c>
      <c r="BK520" s="160">
        <f t="shared" si="49"/>
        <v>0</v>
      </c>
      <c r="BL520" s="18" t="s">
        <v>182</v>
      </c>
      <c r="BM520" s="159" t="s">
        <v>1426</v>
      </c>
    </row>
    <row r="521" spans="1:65" s="2" customFormat="1" ht="24.2" customHeight="1" x14ac:dyDescent="0.2">
      <c r="A521" s="33"/>
      <c r="B521" s="146"/>
      <c r="C521" s="178" t="s">
        <v>780</v>
      </c>
      <c r="D521" s="178" t="s">
        <v>215</v>
      </c>
      <c r="E521" s="179" t="s">
        <v>797</v>
      </c>
      <c r="F521" s="180" t="s">
        <v>798</v>
      </c>
      <c r="G521" s="181" t="s">
        <v>178</v>
      </c>
      <c r="H521" s="182">
        <v>1</v>
      </c>
      <c r="I521" s="183"/>
      <c r="J521" s="184">
        <f t="shared" si="40"/>
        <v>0</v>
      </c>
      <c r="K521" s="185"/>
      <c r="L521" s="186"/>
      <c r="M521" s="187" t="s">
        <v>1</v>
      </c>
      <c r="N521" s="188" t="s">
        <v>41</v>
      </c>
      <c r="O521" s="59"/>
      <c r="P521" s="157">
        <f t="shared" si="41"/>
        <v>0</v>
      </c>
      <c r="Q521" s="157">
        <v>0</v>
      </c>
      <c r="R521" s="157">
        <f t="shared" si="42"/>
        <v>0</v>
      </c>
      <c r="S521" s="157">
        <v>0</v>
      </c>
      <c r="T521" s="158">
        <f t="shared" si="43"/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59" t="s">
        <v>210</v>
      </c>
      <c r="AT521" s="159" t="s">
        <v>215</v>
      </c>
      <c r="AU521" s="159" t="s">
        <v>151</v>
      </c>
      <c r="AY521" s="18" t="s">
        <v>143</v>
      </c>
      <c r="BE521" s="160">
        <f t="shared" si="44"/>
        <v>0</v>
      </c>
      <c r="BF521" s="160">
        <f t="shared" si="45"/>
        <v>0</v>
      </c>
      <c r="BG521" s="160">
        <f t="shared" si="46"/>
        <v>0</v>
      </c>
      <c r="BH521" s="160">
        <f t="shared" si="47"/>
        <v>0</v>
      </c>
      <c r="BI521" s="160">
        <f t="shared" si="48"/>
        <v>0</v>
      </c>
      <c r="BJ521" s="18" t="s">
        <v>151</v>
      </c>
      <c r="BK521" s="160">
        <f t="shared" si="49"/>
        <v>0</v>
      </c>
      <c r="BL521" s="18" t="s">
        <v>182</v>
      </c>
      <c r="BM521" s="159" t="s">
        <v>799</v>
      </c>
    </row>
    <row r="522" spans="1:65" s="2" customFormat="1" ht="24.2" customHeight="1" x14ac:dyDescent="0.2">
      <c r="A522" s="33"/>
      <c r="B522" s="146"/>
      <c r="C522" s="178" t="s">
        <v>784</v>
      </c>
      <c r="D522" s="178" t="s">
        <v>215</v>
      </c>
      <c r="E522" s="179" t="s">
        <v>809</v>
      </c>
      <c r="F522" s="180" t="s">
        <v>810</v>
      </c>
      <c r="G522" s="181" t="s">
        <v>178</v>
      </c>
      <c r="H522" s="182">
        <v>10</v>
      </c>
      <c r="I522" s="183"/>
      <c r="J522" s="184">
        <f t="shared" si="40"/>
        <v>0</v>
      </c>
      <c r="K522" s="185"/>
      <c r="L522" s="186"/>
      <c r="M522" s="187" t="s">
        <v>1</v>
      </c>
      <c r="N522" s="188" t="s">
        <v>41</v>
      </c>
      <c r="O522" s="59"/>
      <c r="P522" s="157">
        <f t="shared" si="41"/>
        <v>0</v>
      </c>
      <c r="Q522" s="157">
        <v>0</v>
      </c>
      <c r="R522" s="157">
        <f t="shared" si="42"/>
        <v>0</v>
      </c>
      <c r="S522" s="157">
        <v>0</v>
      </c>
      <c r="T522" s="158">
        <f t="shared" si="43"/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59" t="s">
        <v>210</v>
      </c>
      <c r="AT522" s="159" t="s">
        <v>215</v>
      </c>
      <c r="AU522" s="159" t="s">
        <v>151</v>
      </c>
      <c r="AY522" s="18" t="s">
        <v>143</v>
      </c>
      <c r="BE522" s="160">
        <f t="shared" si="44"/>
        <v>0</v>
      </c>
      <c r="BF522" s="160">
        <f t="shared" si="45"/>
        <v>0</v>
      </c>
      <c r="BG522" s="160">
        <f t="shared" si="46"/>
        <v>0</v>
      </c>
      <c r="BH522" s="160">
        <f t="shared" si="47"/>
        <v>0</v>
      </c>
      <c r="BI522" s="160">
        <f t="shared" si="48"/>
        <v>0</v>
      </c>
      <c r="BJ522" s="18" t="s">
        <v>151</v>
      </c>
      <c r="BK522" s="160">
        <f t="shared" si="49"/>
        <v>0</v>
      </c>
      <c r="BL522" s="18" t="s">
        <v>182</v>
      </c>
      <c r="BM522" s="159" t="s">
        <v>803</v>
      </c>
    </row>
    <row r="523" spans="1:65" s="2" customFormat="1" ht="24.2" customHeight="1" x14ac:dyDescent="0.2">
      <c r="A523" s="33"/>
      <c r="B523" s="146"/>
      <c r="C523" s="178" t="s">
        <v>788</v>
      </c>
      <c r="D523" s="178" t="s">
        <v>215</v>
      </c>
      <c r="E523" s="179" t="s">
        <v>813</v>
      </c>
      <c r="F523" s="180" t="s">
        <v>814</v>
      </c>
      <c r="G523" s="181" t="s">
        <v>178</v>
      </c>
      <c r="H523" s="182">
        <v>4</v>
      </c>
      <c r="I523" s="183"/>
      <c r="J523" s="184">
        <f t="shared" si="40"/>
        <v>0</v>
      </c>
      <c r="K523" s="185"/>
      <c r="L523" s="186"/>
      <c r="M523" s="187" t="s">
        <v>1</v>
      </c>
      <c r="N523" s="188" t="s">
        <v>41</v>
      </c>
      <c r="O523" s="59"/>
      <c r="P523" s="157">
        <f t="shared" si="41"/>
        <v>0</v>
      </c>
      <c r="Q523" s="157">
        <v>0</v>
      </c>
      <c r="R523" s="157">
        <f t="shared" si="42"/>
        <v>0</v>
      </c>
      <c r="S523" s="157">
        <v>0</v>
      </c>
      <c r="T523" s="158">
        <f t="shared" si="43"/>
        <v>0</v>
      </c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R523" s="159" t="s">
        <v>210</v>
      </c>
      <c r="AT523" s="159" t="s">
        <v>215</v>
      </c>
      <c r="AU523" s="159" t="s">
        <v>151</v>
      </c>
      <c r="AY523" s="18" t="s">
        <v>143</v>
      </c>
      <c r="BE523" s="160">
        <f t="shared" si="44"/>
        <v>0</v>
      </c>
      <c r="BF523" s="160">
        <f t="shared" si="45"/>
        <v>0</v>
      </c>
      <c r="BG523" s="160">
        <f t="shared" si="46"/>
        <v>0</v>
      </c>
      <c r="BH523" s="160">
        <f t="shared" si="47"/>
        <v>0</v>
      </c>
      <c r="BI523" s="160">
        <f t="shared" si="48"/>
        <v>0</v>
      </c>
      <c r="BJ523" s="18" t="s">
        <v>151</v>
      </c>
      <c r="BK523" s="160">
        <f t="shared" si="49"/>
        <v>0</v>
      </c>
      <c r="BL523" s="18" t="s">
        <v>182</v>
      </c>
      <c r="BM523" s="159" t="s">
        <v>807</v>
      </c>
    </row>
    <row r="524" spans="1:65" s="2" customFormat="1" ht="24.2" customHeight="1" x14ac:dyDescent="0.2">
      <c r="A524" s="33"/>
      <c r="B524" s="146"/>
      <c r="C524" s="178" t="s">
        <v>488</v>
      </c>
      <c r="D524" s="178" t="s">
        <v>215</v>
      </c>
      <c r="E524" s="179" t="s">
        <v>817</v>
      </c>
      <c r="F524" s="180" t="s">
        <v>818</v>
      </c>
      <c r="G524" s="181" t="s">
        <v>178</v>
      </c>
      <c r="H524" s="182">
        <v>4</v>
      </c>
      <c r="I524" s="183"/>
      <c r="J524" s="184">
        <f t="shared" si="40"/>
        <v>0</v>
      </c>
      <c r="K524" s="185"/>
      <c r="L524" s="186"/>
      <c r="M524" s="187" t="s">
        <v>1</v>
      </c>
      <c r="N524" s="188" t="s">
        <v>41</v>
      </c>
      <c r="O524" s="59"/>
      <c r="P524" s="157">
        <f t="shared" si="41"/>
        <v>0</v>
      </c>
      <c r="Q524" s="157">
        <v>0</v>
      </c>
      <c r="R524" s="157">
        <f t="shared" si="42"/>
        <v>0</v>
      </c>
      <c r="S524" s="157">
        <v>0</v>
      </c>
      <c r="T524" s="158">
        <f t="shared" si="43"/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59" t="s">
        <v>210</v>
      </c>
      <c r="AT524" s="159" t="s">
        <v>215</v>
      </c>
      <c r="AU524" s="159" t="s">
        <v>151</v>
      </c>
      <c r="AY524" s="18" t="s">
        <v>143</v>
      </c>
      <c r="BE524" s="160">
        <f t="shared" si="44"/>
        <v>0</v>
      </c>
      <c r="BF524" s="160">
        <f t="shared" si="45"/>
        <v>0</v>
      </c>
      <c r="BG524" s="160">
        <f t="shared" si="46"/>
        <v>0</v>
      </c>
      <c r="BH524" s="160">
        <f t="shared" si="47"/>
        <v>0</v>
      </c>
      <c r="BI524" s="160">
        <f t="shared" si="48"/>
        <v>0</v>
      </c>
      <c r="BJ524" s="18" t="s">
        <v>151</v>
      </c>
      <c r="BK524" s="160">
        <f t="shared" si="49"/>
        <v>0</v>
      </c>
      <c r="BL524" s="18" t="s">
        <v>182</v>
      </c>
      <c r="BM524" s="159" t="s">
        <v>811</v>
      </c>
    </row>
    <row r="525" spans="1:65" s="2" customFormat="1" ht="24.2" customHeight="1" x14ac:dyDescent="0.2">
      <c r="A525" s="33"/>
      <c r="B525" s="146"/>
      <c r="C525" s="178" t="s">
        <v>796</v>
      </c>
      <c r="D525" s="178" t="s">
        <v>215</v>
      </c>
      <c r="E525" s="179" t="s">
        <v>821</v>
      </c>
      <c r="F525" s="180" t="s">
        <v>822</v>
      </c>
      <c r="G525" s="181" t="s">
        <v>178</v>
      </c>
      <c r="H525" s="182">
        <v>125.64</v>
      </c>
      <c r="I525" s="183"/>
      <c r="J525" s="184">
        <f t="shared" si="40"/>
        <v>0</v>
      </c>
      <c r="K525" s="185"/>
      <c r="L525" s="186"/>
      <c r="M525" s="187" t="s">
        <v>1</v>
      </c>
      <c r="N525" s="188" t="s">
        <v>41</v>
      </c>
      <c r="O525" s="59"/>
      <c r="P525" s="157">
        <f t="shared" si="41"/>
        <v>0</v>
      </c>
      <c r="Q525" s="157">
        <v>0</v>
      </c>
      <c r="R525" s="157">
        <f t="shared" si="42"/>
        <v>0</v>
      </c>
      <c r="S525" s="157">
        <v>0</v>
      </c>
      <c r="T525" s="158">
        <f t="shared" si="43"/>
        <v>0</v>
      </c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R525" s="159" t="s">
        <v>210</v>
      </c>
      <c r="AT525" s="159" t="s">
        <v>215</v>
      </c>
      <c r="AU525" s="159" t="s">
        <v>151</v>
      </c>
      <c r="AY525" s="18" t="s">
        <v>143</v>
      </c>
      <c r="BE525" s="160">
        <f t="shared" si="44"/>
        <v>0</v>
      </c>
      <c r="BF525" s="160">
        <f t="shared" si="45"/>
        <v>0</v>
      </c>
      <c r="BG525" s="160">
        <f t="shared" si="46"/>
        <v>0</v>
      </c>
      <c r="BH525" s="160">
        <f t="shared" si="47"/>
        <v>0</v>
      </c>
      <c r="BI525" s="160">
        <f t="shared" si="48"/>
        <v>0</v>
      </c>
      <c r="BJ525" s="18" t="s">
        <v>151</v>
      </c>
      <c r="BK525" s="160">
        <f t="shared" si="49"/>
        <v>0</v>
      </c>
      <c r="BL525" s="18" t="s">
        <v>182</v>
      </c>
      <c r="BM525" s="159" t="s">
        <v>1462</v>
      </c>
    </row>
    <row r="526" spans="1:65" s="2" customFormat="1" ht="24.2" customHeight="1" x14ac:dyDescent="0.2">
      <c r="A526" s="33"/>
      <c r="B526" s="146"/>
      <c r="C526" s="178" t="s">
        <v>800</v>
      </c>
      <c r="D526" s="178" t="s">
        <v>215</v>
      </c>
      <c r="E526" s="179" t="s">
        <v>825</v>
      </c>
      <c r="F526" s="180" t="s">
        <v>826</v>
      </c>
      <c r="G526" s="181" t="s">
        <v>178</v>
      </c>
      <c r="H526" s="182">
        <v>42.12</v>
      </c>
      <c r="I526" s="183"/>
      <c r="J526" s="184">
        <f t="shared" si="40"/>
        <v>0</v>
      </c>
      <c r="K526" s="185"/>
      <c r="L526" s="186"/>
      <c r="M526" s="187" t="s">
        <v>1</v>
      </c>
      <c r="N526" s="188" t="s">
        <v>41</v>
      </c>
      <c r="O526" s="59"/>
      <c r="P526" s="157">
        <f t="shared" si="41"/>
        <v>0</v>
      </c>
      <c r="Q526" s="157">
        <v>0</v>
      </c>
      <c r="R526" s="157">
        <f t="shared" si="42"/>
        <v>0</v>
      </c>
      <c r="S526" s="157">
        <v>0</v>
      </c>
      <c r="T526" s="158">
        <f t="shared" si="43"/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59" t="s">
        <v>210</v>
      </c>
      <c r="AT526" s="159" t="s">
        <v>215</v>
      </c>
      <c r="AU526" s="159" t="s">
        <v>151</v>
      </c>
      <c r="AY526" s="18" t="s">
        <v>143</v>
      </c>
      <c r="BE526" s="160">
        <f t="shared" si="44"/>
        <v>0</v>
      </c>
      <c r="BF526" s="160">
        <f t="shared" si="45"/>
        <v>0</v>
      </c>
      <c r="BG526" s="160">
        <f t="shared" si="46"/>
        <v>0</v>
      </c>
      <c r="BH526" s="160">
        <f t="shared" si="47"/>
        <v>0</v>
      </c>
      <c r="BI526" s="160">
        <f t="shared" si="48"/>
        <v>0</v>
      </c>
      <c r="BJ526" s="18" t="s">
        <v>151</v>
      </c>
      <c r="BK526" s="160">
        <f t="shared" si="49"/>
        <v>0</v>
      </c>
      <c r="BL526" s="18" t="s">
        <v>182</v>
      </c>
      <c r="BM526" s="159" t="s">
        <v>819</v>
      </c>
    </row>
    <row r="527" spans="1:65" s="2" customFormat="1" ht="24.2" customHeight="1" x14ac:dyDescent="0.2">
      <c r="A527" s="33"/>
      <c r="B527" s="146"/>
      <c r="C527" s="178" t="s">
        <v>804</v>
      </c>
      <c r="D527" s="178" t="s">
        <v>215</v>
      </c>
      <c r="E527" s="179" t="s">
        <v>830</v>
      </c>
      <c r="F527" s="180" t="s">
        <v>831</v>
      </c>
      <c r="G527" s="181" t="s">
        <v>178</v>
      </c>
      <c r="H527" s="182">
        <v>44</v>
      </c>
      <c r="I527" s="183"/>
      <c r="J527" s="184">
        <f t="shared" si="40"/>
        <v>0</v>
      </c>
      <c r="K527" s="185"/>
      <c r="L527" s="186"/>
      <c r="M527" s="187" t="s">
        <v>1</v>
      </c>
      <c r="N527" s="188" t="s">
        <v>41</v>
      </c>
      <c r="O527" s="59"/>
      <c r="P527" s="157">
        <f t="shared" si="41"/>
        <v>0</v>
      </c>
      <c r="Q527" s="157">
        <v>0</v>
      </c>
      <c r="R527" s="157">
        <f t="shared" si="42"/>
        <v>0</v>
      </c>
      <c r="S527" s="157">
        <v>0</v>
      </c>
      <c r="T527" s="158">
        <f t="shared" si="43"/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59" t="s">
        <v>210</v>
      </c>
      <c r="AT527" s="159" t="s">
        <v>215</v>
      </c>
      <c r="AU527" s="159" t="s">
        <v>151</v>
      </c>
      <c r="AY527" s="18" t="s">
        <v>143</v>
      </c>
      <c r="BE527" s="160">
        <f t="shared" si="44"/>
        <v>0</v>
      </c>
      <c r="BF527" s="160">
        <f t="shared" si="45"/>
        <v>0</v>
      </c>
      <c r="BG527" s="160">
        <f t="shared" si="46"/>
        <v>0</v>
      </c>
      <c r="BH527" s="160">
        <f t="shared" si="47"/>
        <v>0</v>
      </c>
      <c r="BI527" s="160">
        <f t="shared" si="48"/>
        <v>0</v>
      </c>
      <c r="BJ527" s="18" t="s">
        <v>151</v>
      </c>
      <c r="BK527" s="160">
        <f t="shared" si="49"/>
        <v>0</v>
      </c>
      <c r="BL527" s="18" t="s">
        <v>182</v>
      </c>
      <c r="BM527" s="159" t="s">
        <v>1477</v>
      </c>
    </row>
    <row r="528" spans="1:65" s="2" customFormat="1" ht="24.2" customHeight="1" x14ac:dyDescent="0.2">
      <c r="A528" s="33"/>
      <c r="B528" s="146"/>
      <c r="C528" s="178" t="s">
        <v>808</v>
      </c>
      <c r="D528" s="178" t="s">
        <v>215</v>
      </c>
      <c r="E528" s="179" t="s">
        <v>834</v>
      </c>
      <c r="F528" s="180" t="s">
        <v>835</v>
      </c>
      <c r="G528" s="181" t="s">
        <v>178</v>
      </c>
      <c r="H528" s="182">
        <v>50.5</v>
      </c>
      <c r="I528" s="183"/>
      <c r="J528" s="184">
        <f t="shared" si="40"/>
        <v>0</v>
      </c>
      <c r="K528" s="185"/>
      <c r="L528" s="186"/>
      <c r="M528" s="187" t="s">
        <v>1</v>
      </c>
      <c r="N528" s="188" t="s">
        <v>41</v>
      </c>
      <c r="O528" s="59"/>
      <c r="P528" s="157">
        <f t="shared" si="41"/>
        <v>0</v>
      </c>
      <c r="Q528" s="157">
        <v>0</v>
      </c>
      <c r="R528" s="157">
        <f t="shared" si="42"/>
        <v>0</v>
      </c>
      <c r="S528" s="157">
        <v>0</v>
      </c>
      <c r="T528" s="158">
        <f t="shared" si="43"/>
        <v>0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59" t="s">
        <v>210</v>
      </c>
      <c r="AT528" s="159" t="s">
        <v>215</v>
      </c>
      <c r="AU528" s="159" t="s">
        <v>151</v>
      </c>
      <c r="AY528" s="18" t="s">
        <v>143</v>
      </c>
      <c r="BE528" s="160">
        <f t="shared" si="44"/>
        <v>0</v>
      </c>
      <c r="BF528" s="160">
        <f t="shared" si="45"/>
        <v>0</v>
      </c>
      <c r="BG528" s="160">
        <f t="shared" si="46"/>
        <v>0</v>
      </c>
      <c r="BH528" s="160">
        <f t="shared" si="47"/>
        <v>0</v>
      </c>
      <c r="BI528" s="160">
        <f t="shared" si="48"/>
        <v>0</v>
      </c>
      <c r="BJ528" s="18" t="s">
        <v>151</v>
      </c>
      <c r="BK528" s="160">
        <f t="shared" si="49"/>
        <v>0</v>
      </c>
      <c r="BL528" s="18" t="s">
        <v>182</v>
      </c>
      <c r="BM528" s="159" t="s">
        <v>1485</v>
      </c>
    </row>
    <row r="529" spans="1:65" s="2" customFormat="1" ht="14.45" customHeight="1" x14ac:dyDescent="0.2">
      <c r="A529" s="33"/>
      <c r="B529" s="146"/>
      <c r="C529" s="178" t="s">
        <v>812</v>
      </c>
      <c r="D529" s="178" t="s">
        <v>215</v>
      </c>
      <c r="E529" s="179" t="s">
        <v>838</v>
      </c>
      <c r="F529" s="180" t="s">
        <v>839</v>
      </c>
      <c r="G529" s="181" t="s">
        <v>314</v>
      </c>
      <c r="H529" s="182">
        <v>206</v>
      </c>
      <c r="I529" s="183"/>
      <c r="J529" s="184">
        <f t="shared" si="40"/>
        <v>0</v>
      </c>
      <c r="K529" s="185"/>
      <c r="L529" s="186"/>
      <c r="M529" s="187" t="s">
        <v>1</v>
      </c>
      <c r="N529" s="188" t="s">
        <v>41</v>
      </c>
      <c r="O529" s="59"/>
      <c r="P529" s="157">
        <f t="shared" si="41"/>
        <v>0</v>
      </c>
      <c r="Q529" s="157">
        <v>0</v>
      </c>
      <c r="R529" s="157">
        <f t="shared" si="42"/>
        <v>0</v>
      </c>
      <c r="S529" s="157">
        <v>0</v>
      </c>
      <c r="T529" s="158">
        <f t="shared" si="43"/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59" t="s">
        <v>210</v>
      </c>
      <c r="AT529" s="159" t="s">
        <v>215</v>
      </c>
      <c r="AU529" s="159" t="s">
        <v>151</v>
      </c>
      <c r="AY529" s="18" t="s">
        <v>143</v>
      </c>
      <c r="BE529" s="160">
        <f t="shared" si="44"/>
        <v>0</v>
      </c>
      <c r="BF529" s="160">
        <f t="shared" si="45"/>
        <v>0</v>
      </c>
      <c r="BG529" s="160">
        <f t="shared" si="46"/>
        <v>0</v>
      </c>
      <c r="BH529" s="160">
        <f t="shared" si="47"/>
        <v>0</v>
      </c>
      <c r="BI529" s="160">
        <f t="shared" si="48"/>
        <v>0</v>
      </c>
      <c r="BJ529" s="18" t="s">
        <v>151</v>
      </c>
      <c r="BK529" s="160">
        <f t="shared" si="49"/>
        <v>0</v>
      </c>
      <c r="BL529" s="18" t="s">
        <v>182</v>
      </c>
      <c r="BM529" s="159" t="s">
        <v>1493</v>
      </c>
    </row>
    <row r="530" spans="1:65" s="2" customFormat="1" ht="14.45" customHeight="1" x14ac:dyDescent="0.2">
      <c r="A530" s="33"/>
      <c r="B530" s="146"/>
      <c r="C530" s="178" t="s">
        <v>816</v>
      </c>
      <c r="D530" s="178" t="s">
        <v>215</v>
      </c>
      <c r="E530" s="179" t="s">
        <v>842</v>
      </c>
      <c r="F530" s="180" t="s">
        <v>843</v>
      </c>
      <c r="G530" s="181" t="s">
        <v>178</v>
      </c>
      <c r="H530" s="182">
        <v>66</v>
      </c>
      <c r="I530" s="183"/>
      <c r="J530" s="184">
        <f t="shared" si="40"/>
        <v>0</v>
      </c>
      <c r="K530" s="185"/>
      <c r="L530" s="186"/>
      <c r="M530" s="187" t="s">
        <v>1</v>
      </c>
      <c r="N530" s="188" t="s">
        <v>41</v>
      </c>
      <c r="O530" s="59"/>
      <c r="P530" s="157">
        <f t="shared" si="41"/>
        <v>0</v>
      </c>
      <c r="Q530" s="157">
        <v>0</v>
      </c>
      <c r="R530" s="157">
        <f t="shared" si="42"/>
        <v>0</v>
      </c>
      <c r="S530" s="157">
        <v>0</v>
      </c>
      <c r="T530" s="158">
        <f t="shared" si="43"/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59" t="s">
        <v>210</v>
      </c>
      <c r="AT530" s="159" t="s">
        <v>215</v>
      </c>
      <c r="AU530" s="159" t="s">
        <v>151</v>
      </c>
      <c r="AY530" s="18" t="s">
        <v>143</v>
      </c>
      <c r="BE530" s="160">
        <f t="shared" si="44"/>
        <v>0</v>
      </c>
      <c r="BF530" s="160">
        <f t="shared" si="45"/>
        <v>0</v>
      </c>
      <c r="BG530" s="160">
        <f t="shared" si="46"/>
        <v>0</v>
      </c>
      <c r="BH530" s="160">
        <f t="shared" si="47"/>
        <v>0</v>
      </c>
      <c r="BI530" s="160">
        <f t="shared" si="48"/>
        <v>0</v>
      </c>
      <c r="BJ530" s="18" t="s">
        <v>151</v>
      </c>
      <c r="BK530" s="160">
        <f t="shared" si="49"/>
        <v>0</v>
      </c>
      <c r="BL530" s="18" t="s">
        <v>182</v>
      </c>
      <c r="BM530" s="159" t="s">
        <v>1503</v>
      </c>
    </row>
    <row r="531" spans="1:65" s="2" customFormat="1" ht="24.2" customHeight="1" x14ac:dyDescent="0.2">
      <c r="A531" s="33"/>
      <c r="B531" s="146"/>
      <c r="C531" s="178" t="s">
        <v>820</v>
      </c>
      <c r="D531" s="178" t="s">
        <v>215</v>
      </c>
      <c r="E531" s="179" t="s">
        <v>847</v>
      </c>
      <c r="F531" s="180" t="s">
        <v>848</v>
      </c>
      <c r="G531" s="181" t="s">
        <v>178</v>
      </c>
      <c r="H531" s="182">
        <v>18</v>
      </c>
      <c r="I531" s="183"/>
      <c r="J531" s="184">
        <f t="shared" si="40"/>
        <v>0</v>
      </c>
      <c r="K531" s="185"/>
      <c r="L531" s="186"/>
      <c r="M531" s="187" t="s">
        <v>1</v>
      </c>
      <c r="N531" s="188" t="s">
        <v>41</v>
      </c>
      <c r="O531" s="59"/>
      <c r="P531" s="157">
        <f t="shared" si="41"/>
        <v>0</v>
      </c>
      <c r="Q531" s="157">
        <v>0</v>
      </c>
      <c r="R531" s="157">
        <f t="shared" si="42"/>
        <v>0</v>
      </c>
      <c r="S531" s="157">
        <v>0</v>
      </c>
      <c r="T531" s="158">
        <f t="shared" si="43"/>
        <v>0</v>
      </c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R531" s="159" t="s">
        <v>210</v>
      </c>
      <c r="AT531" s="159" t="s">
        <v>215</v>
      </c>
      <c r="AU531" s="159" t="s">
        <v>151</v>
      </c>
      <c r="AY531" s="18" t="s">
        <v>143</v>
      </c>
      <c r="BE531" s="160">
        <f t="shared" si="44"/>
        <v>0</v>
      </c>
      <c r="BF531" s="160">
        <f t="shared" si="45"/>
        <v>0</v>
      </c>
      <c r="BG531" s="160">
        <f t="shared" si="46"/>
        <v>0</v>
      </c>
      <c r="BH531" s="160">
        <f t="shared" si="47"/>
        <v>0</v>
      </c>
      <c r="BI531" s="160">
        <f t="shared" si="48"/>
        <v>0</v>
      </c>
      <c r="BJ531" s="18" t="s">
        <v>151</v>
      </c>
      <c r="BK531" s="160">
        <f t="shared" si="49"/>
        <v>0</v>
      </c>
      <c r="BL531" s="18" t="s">
        <v>182</v>
      </c>
      <c r="BM531" s="159" t="s">
        <v>1922</v>
      </c>
    </row>
    <row r="532" spans="1:65" s="2" customFormat="1" ht="24.2" customHeight="1" x14ac:dyDescent="0.2">
      <c r="A532" s="33"/>
      <c r="B532" s="146"/>
      <c r="C532" s="178" t="s">
        <v>506</v>
      </c>
      <c r="D532" s="178" t="s">
        <v>215</v>
      </c>
      <c r="E532" s="179" t="s">
        <v>851</v>
      </c>
      <c r="F532" s="180" t="s">
        <v>852</v>
      </c>
      <c r="G532" s="181" t="s">
        <v>853</v>
      </c>
      <c r="H532" s="182">
        <v>12</v>
      </c>
      <c r="I532" s="183"/>
      <c r="J532" s="184">
        <f t="shared" si="40"/>
        <v>0</v>
      </c>
      <c r="K532" s="185"/>
      <c r="L532" s="186"/>
      <c r="M532" s="187" t="s">
        <v>1</v>
      </c>
      <c r="N532" s="188" t="s">
        <v>41</v>
      </c>
      <c r="O532" s="59"/>
      <c r="P532" s="157">
        <f t="shared" si="41"/>
        <v>0</v>
      </c>
      <c r="Q532" s="157">
        <v>0</v>
      </c>
      <c r="R532" s="157">
        <f t="shared" si="42"/>
        <v>0</v>
      </c>
      <c r="S532" s="157">
        <v>0</v>
      </c>
      <c r="T532" s="158">
        <f t="shared" si="43"/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59" t="s">
        <v>210</v>
      </c>
      <c r="AT532" s="159" t="s">
        <v>215</v>
      </c>
      <c r="AU532" s="159" t="s">
        <v>151</v>
      </c>
      <c r="AY532" s="18" t="s">
        <v>143</v>
      </c>
      <c r="BE532" s="160">
        <f t="shared" si="44"/>
        <v>0</v>
      </c>
      <c r="BF532" s="160">
        <f t="shared" si="45"/>
        <v>0</v>
      </c>
      <c r="BG532" s="160">
        <f t="shared" si="46"/>
        <v>0</v>
      </c>
      <c r="BH532" s="160">
        <f t="shared" si="47"/>
        <v>0</v>
      </c>
      <c r="BI532" s="160">
        <f t="shared" si="48"/>
        <v>0</v>
      </c>
      <c r="BJ532" s="18" t="s">
        <v>151</v>
      </c>
      <c r="BK532" s="160">
        <f t="shared" si="49"/>
        <v>0</v>
      </c>
      <c r="BL532" s="18" t="s">
        <v>182</v>
      </c>
      <c r="BM532" s="159" t="s">
        <v>1924</v>
      </c>
    </row>
    <row r="533" spans="1:65" s="2" customFormat="1" ht="24.2" customHeight="1" x14ac:dyDescent="0.2">
      <c r="A533" s="33"/>
      <c r="B533" s="146"/>
      <c r="C533" s="178" t="s">
        <v>829</v>
      </c>
      <c r="D533" s="178" t="s">
        <v>215</v>
      </c>
      <c r="E533" s="179" t="s">
        <v>856</v>
      </c>
      <c r="F533" s="180" t="s">
        <v>857</v>
      </c>
      <c r="G533" s="181" t="s">
        <v>178</v>
      </c>
      <c r="H533" s="182">
        <v>42</v>
      </c>
      <c r="I533" s="183"/>
      <c r="J533" s="184">
        <f t="shared" si="40"/>
        <v>0</v>
      </c>
      <c r="K533" s="185"/>
      <c r="L533" s="186"/>
      <c r="M533" s="187" t="s">
        <v>1</v>
      </c>
      <c r="N533" s="188" t="s">
        <v>41</v>
      </c>
      <c r="O533" s="59"/>
      <c r="P533" s="157">
        <f t="shared" si="41"/>
        <v>0</v>
      </c>
      <c r="Q533" s="157">
        <v>0</v>
      </c>
      <c r="R533" s="157">
        <f t="shared" si="42"/>
        <v>0</v>
      </c>
      <c r="S533" s="157">
        <v>0</v>
      </c>
      <c r="T533" s="158">
        <f t="shared" si="43"/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59" t="s">
        <v>210</v>
      </c>
      <c r="AT533" s="159" t="s">
        <v>215</v>
      </c>
      <c r="AU533" s="159" t="s">
        <v>151</v>
      </c>
      <c r="AY533" s="18" t="s">
        <v>143</v>
      </c>
      <c r="BE533" s="160">
        <f t="shared" si="44"/>
        <v>0</v>
      </c>
      <c r="BF533" s="160">
        <f t="shared" si="45"/>
        <v>0</v>
      </c>
      <c r="BG533" s="160">
        <f t="shared" si="46"/>
        <v>0</v>
      </c>
      <c r="BH533" s="160">
        <f t="shared" si="47"/>
        <v>0</v>
      </c>
      <c r="BI533" s="160">
        <f t="shared" si="48"/>
        <v>0</v>
      </c>
      <c r="BJ533" s="18" t="s">
        <v>151</v>
      </c>
      <c r="BK533" s="160">
        <f t="shared" si="49"/>
        <v>0</v>
      </c>
      <c r="BL533" s="18" t="s">
        <v>182</v>
      </c>
      <c r="BM533" s="159" t="s">
        <v>1926</v>
      </c>
    </row>
    <row r="534" spans="1:65" s="2" customFormat="1" ht="14.45" customHeight="1" x14ac:dyDescent="0.2">
      <c r="A534" s="33"/>
      <c r="B534" s="146"/>
      <c r="C534" s="178" t="s">
        <v>833</v>
      </c>
      <c r="D534" s="178" t="s">
        <v>215</v>
      </c>
      <c r="E534" s="179" t="s">
        <v>860</v>
      </c>
      <c r="F534" s="180" t="s">
        <v>861</v>
      </c>
      <c r="G534" s="181" t="s">
        <v>178</v>
      </c>
      <c r="H534" s="182">
        <v>57</v>
      </c>
      <c r="I534" s="183"/>
      <c r="J534" s="184">
        <f t="shared" si="40"/>
        <v>0</v>
      </c>
      <c r="K534" s="185"/>
      <c r="L534" s="186"/>
      <c r="M534" s="187" t="s">
        <v>1</v>
      </c>
      <c r="N534" s="188" t="s">
        <v>41</v>
      </c>
      <c r="O534" s="59"/>
      <c r="P534" s="157">
        <f t="shared" si="41"/>
        <v>0</v>
      </c>
      <c r="Q534" s="157">
        <v>0</v>
      </c>
      <c r="R534" s="157">
        <f t="shared" si="42"/>
        <v>0</v>
      </c>
      <c r="S534" s="157">
        <v>0</v>
      </c>
      <c r="T534" s="158">
        <f t="shared" si="43"/>
        <v>0</v>
      </c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R534" s="159" t="s">
        <v>210</v>
      </c>
      <c r="AT534" s="159" t="s">
        <v>215</v>
      </c>
      <c r="AU534" s="159" t="s">
        <v>151</v>
      </c>
      <c r="AY534" s="18" t="s">
        <v>143</v>
      </c>
      <c r="BE534" s="160">
        <f t="shared" si="44"/>
        <v>0</v>
      </c>
      <c r="BF534" s="160">
        <f t="shared" si="45"/>
        <v>0</v>
      </c>
      <c r="BG534" s="160">
        <f t="shared" si="46"/>
        <v>0</v>
      </c>
      <c r="BH534" s="160">
        <f t="shared" si="47"/>
        <v>0</v>
      </c>
      <c r="BI534" s="160">
        <f t="shared" si="48"/>
        <v>0</v>
      </c>
      <c r="BJ534" s="18" t="s">
        <v>151</v>
      </c>
      <c r="BK534" s="160">
        <f t="shared" si="49"/>
        <v>0</v>
      </c>
      <c r="BL534" s="18" t="s">
        <v>182</v>
      </c>
      <c r="BM534" s="159" t="s">
        <v>1930</v>
      </c>
    </row>
    <row r="535" spans="1:65" s="2" customFormat="1" ht="24.2" customHeight="1" x14ac:dyDescent="0.2">
      <c r="A535" s="33"/>
      <c r="B535" s="146"/>
      <c r="C535" s="178" t="s">
        <v>837</v>
      </c>
      <c r="D535" s="178" t="s">
        <v>215</v>
      </c>
      <c r="E535" s="179" t="s">
        <v>864</v>
      </c>
      <c r="F535" s="180" t="s">
        <v>865</v>
      </c>
      <c r="G535" s="181" t="s">
        <v>178</v>
      </c>
      <c r="H535" s="182">
        <v>6</v>
      </c>
      <c r="I535" s="183"/>
      <c r="J535" s="184">
        <f t="shared" si="40"/>
        <v>0</v>
      </c>
      <c r="K535" s="185"/>
      <c r="L535" s="186"/>
      <c r="M535" s="187" t="s">
        <v>1</v>
      </c>
      <c r="N535" s="188" t="s">
        <v>41</v>
      </c>
      <c r="O535" s="59"/>
      <c r="P535" s="157">
        <f t="shared" si="41"/>
        <v>0</v>
      </c>
      <c r="Q535" s="157">
        <v>0</v>
      </c>
      <c r="R535" s="157">
        <f t="shared" si="42"/>
        <v>0</v>
      </c>
      <c r="S535" s="157">
        <v>0</v>
      </c>
      <c r="T535" s="158">
        <f t="shared" si="43"/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59" t="s">
        <v>210</v>
      </c>
      <c r="AT535" s="159" t="s">
        <v>215</v>
      </c>
      <c r="AU535" s="159" t="s">
        <v>151</v>
      </c>
      <c r="AY535" s="18" t="s">
        <v>143</v>
      </c>
      <c r="BE535" s="160">
        <f t="shared" si="44"/>
        <v>0</v>
      </c>
      <c r="BF535" s="160">
        <f t="shared" si="45"/>
        <v>0</v>
      </c>
      <c r="BG535" s="160">
        <f t="shared" si="46"/>
        <v>0</v>
      </c>
      <c r="BH535" s="160">
        <f t="shared" si="47"/>
        <v>0</v>
      </c>
      <c r="BI535" s="160">
        <f t="shared" si="48"/>
        <v>0</v>
      </c>
      <c r="BJ535" s="18" t="s">
        <v>151</v>
      </c>
      <c r="BK535" s="160">
        <f t="shared" si="49"/>
        <v>0</v>
      </c>
      <c r="BL535" s="18" t="s">
        <v>182</v>
      </c>
      <c r="BM535" s="159" t="s">
        <v>858</v>
      </c>
    </row>
    <row r="536" spans="1:65" s="2" customFormat="1" ht="14.45" customHeight="1" x14ac:dyDescent="0.2">
      <c r="A536" s="33"/>
      <c r="B536" s="146"/>
      <c r="C536" s="178" t="s">
        <v>515</v>
      </c>
      <c r="D536" s="178" t="s">
        <v>215</v>
      </c>
      <c r="E536" s="179" t="s">
        <v>868</v>
      </c>
      <c r="F536" s="180" t="s">
        <v>869</v>
      </c>
      <c r="G536" s="181" t="s">
        <v>178</v>
      </c>
      <c r="H536" s="182">
        <v>6</v>
      </c>
      <c r="I536" s="183"/>
      <c r="J536" s="184">
        <f t="shared" si="40"/>
        <v>0</v>
      </c>
      <c r="K536" s="185"/>
      <c r="L536" s="186"/>
      <c r="M536" s="187" t="s">
        <v>1</v>
      </c>
      <c r="N536" s="188" t="s">
        <v>41</v>
      </c>
      <c r="O536" s="59"/>
      <c r="P536" s="157">
        <f t="shared" si="41"/>
        <v>0</v>
      </c>
      <c r="Q536" s="157">
        <v>0</v>
      </c>
      <c r="R536" s="157">
        <f t="shared" si="42"/>
        <v>0</v>
      </c>
      <c r="S536" s="157">
        <v>0</v>
      </c>
      <c r="T536" s="158">
        <f t="shared" si="43"/>
        <v>0</v>
      </c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R536" s="159" t="s">
        <v>210</v>
      </c>
      <c r="AT536" s="159" t="s">
        <v>215</v>
      </c>
      <c r="AU536" s="159" t="s">
        <v>151</v>
      </c>
      <c r="AY536" s="18" t="s">
        <v>143</v>
      </c>
      <c r="BE536" s="160">
        <f t="shared" si="44"/>
        <v>0</v>
      </c>
      <c r="BF536" s="160">
        <f t="shared" si="45"/>
        <v>0</v>
      </c>
      <c r="BG536" s="160">
        <f t="shared" si="46"/>
        <v>0</v>
      </c>
      <c r="BH536" s="160">
        <f t="shared" si="47"/>
        <v>0</v>
      </c>
      <c r="BI536" s="160">
        <f t="shared" si="48"/>
        <v>0</v>
      </c>
      <c r="BJ536" s="18" t="s">
        <v>151</v>
      </c>
      <c r="BK536" s="160">
        <f t="shared" si="49"/>
        <v>0</v>
      </c>
      <c r="BL536" s="18" t="s">
        <v>182</v>
      </c>
      <c r="BM536" s="159" t="s">
        <v>1937</v>
      </c>
    </row>
    <row r="537" spans="1:65" s="2" customFormat="1" ht="24.2" customHeight="1" x14ac:dyDescent="0.2">
      <c r="A537" s="33"/>
      <c r="B537" s="146"/>
      <c r="C537" s="178" t="s">
        <v>846</v>
      </c>
      <c r="D537" s="178" t="s">
        <v>215</v>
      </c>
      <c r="E537" s="179" t="s">
        <v>872</v>
      </c>
      <c r="F537" s="180" t="s">
        <v>873</v>
      </c>
      <c r="G537" s="181" t="s">
        <v>178</v>
      </c>
      <c r="H537" s="182">
        <v>6</v>
      </c>
      <c r="I537" s="183"/>
      <c r="J537" s="184">
        <f t="shared" si="40"/>
        <v>0</v>
      </c>
      <c r="K537" s="185"/>
      <c r="L537" s="186"/>
      <c r="M537" s="187" t="s">
        <v>1</v>
      </c>
      <c r="N537" s="188" t="s">
        <v>41</v>
      </c>
      <c r="O537" s="59"/>
      <c r="P537" s="157">
        <f t="shared" si="41"/>
        <v>0</v>
      </c>
      <c r="Q537" s="157">
        <v>0</v>
      </c>
      <c r="R537" s="157">
        <f t="shared" si="42"/>
        <v>0</v>
      </c>
      <c r="S537" s="157">
        <v>0</v>
      </c>
      <c r="T537" s="158">
        <f t="shared" si="43"/>
        <v>0</v>
      </c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R537" s="159" t="s">
        <v>210</v>
      </c>
      <c r="AT537" s="159" t="s">
        <v>215</v>
      </c>
      <c r="AU537" s="159" t="s">
        <v>151</v>
      </c>
      <c r="AY537" s="18" t="s">
        <v>143</v>
      </c>
      <c r="BE537" s="160">
        <f t="shared" si="44"/>
        <v>0</v>
      </c>
      <c r="BF537" s="160">
        <f t="shared" si="45"/>
        <v>0</v>
      </c>
      <c r="BG537" s="160">
        <f t="shared" si="46"/>
        <v>0</v>
      </c>
      <c r="BH537" s="160">
        <f t="shared" si="47"/>
        <v>0</v>
      </c>
      <c r="BI537" s="160">
        <f t="shared" si="48"/>
        <v>0</v>
      </c>
      <c r="BJ537" s="18" t="s">
        <v>151</v>
      </c>
      <c r="BK537" s="160">
        <f t="shared" si="49"/>
        <v>0</v>
      </c>
      <c r="BL537" s="18" t="s">
        <v>182</v>
      </c>
      <c r="BM537" s="159" t="s">
        <v>1943</v>
      </c>
    </row>
    <row r="538" spans="1:65" s="2" customFormat="1" ht="14.45" customHeight="1" x14ac:dyDescent="0.2">
      <c r="A538" s="33"/>
      <c r="B538" s="146"/>
      <c r="C538" s="178" t="s">
        <v>850</v>
      </c>
      <c r="D538" s="178" t="s">
        <v>215</v>
      </c>
      <c r="E538" s="179" t="s">
        <v>875</v>
      </c>
      <c r="F538" s="180" t="s">
        <v>876</v>
      </c>
      <c r="G538" s="181" t="s">
        <v>178</v>
      </c>
      <c r="H538" s="182">
        <v>6</v>
      </c>
      <c r="I538" s="183"/>
      <c r="J538" s="184">
        <f t="shared" ref="J538:J554" si="50">ROUND(I538*H538,2)</f>
        <v>0</v>
      </c>
      <c r="K538" s="185"/>
      <c r="L538" s="186"/>
      <c r="M538" s="187" t="s">
        <v>1</v>
      </c>
      <c r="N538" s="188" t="s">
        <v>41</v>
      </c>
      <c r="O538" s="59"/>
      <c r="P538" s="157">
        <f t="shared" ref="P538:P554" si="51">O538*H538</f>
        <v>0</v>
      </c>
      <c r="Q538" s="157">
        <v>0</v>
      </c>
      <c r="R538" s="157">
        <f t="shared" ref="R538:R554" si="52">Q538*H538</f>
        <v>0</v>
      </c>
      <c r="S538" s="157">
        <v>0</v>
      </c>
      <c r="T538" s="158">
        <f t="shared" ref="T538:T554" si="53"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59" t="s">
        <v>210</v>
      </c>
      <c r="AT538" s="159" t="s">
        <v>215</v>
      </c>
      <c r="AU538" s="159" t="s">
        <v>151</v>
      </c>
      <c r="AY538" s="18" t="s">
        <v>143</v>
      </c>
      <c r="BE538" s="160">
        <f t="shared" ref="BE538:BE554" si="54">IF(N538="základná",J538,0)</f>
        <v>0</v>
      </c>
      <c r="BF538" s="160">
        <f t="shared" ref="BF538:BF554" si="55">IF(N538="znížená",J538,0)</f>
        <v>0</v>
      </c>
      <c r="BG538" s="160">
        <f t="shared" ref="BG538:BG554" si="56">IF(N538="zákl. prenesená",J538,0)</f>
        <v>0</v>
      </c>
      <c r="BH538" s="160">
        <f t="shared" ref="BH538:BH554" si="57">IF(N538="zníž. prenesená",J538,0)</f>
        <v>0</v>
      </c>
      <c r="BI538" s="160">
        <f t="shared" ref="BI538:BI554" si="58">IF(N538="nulová",J538,0)</f>
        <v>0</v>
      </c>
      <c r="BJ538" s="18" t="s">
        <v>151</v>
      </c>
      <c r="BK538" s="160">
        <f t="shared" ref="BK538:BK554" si="59">ROUND(I538*H538,2)</f>
        <v>0</v>
      </c>
      <c r="BL538" s="18" t="s">
        <v>182</v>
      </c>
      <c r="BM538" s="159" t="s">
        <v>870</v>
      </c>
    </row>
    <row r="539" spans="1:65" s="2" customFormat="1" ht="24.2" customHeight="1" x14ac:dyDescent="0.2">
      <c r="A539" s="33"/>
      <c r="B539" s="146"/>
      <c r="C539" s="178" t="s">
        <v>855</v>
      </c>
      <c r="D539" s="178" t="s">
        <v>215</v>
      </c>
      <c r="E539" s="179" t="s">
        <v>879</v>
      </c>
      <c r="F539" s="180" t="s">
        <v>880</v>
      </c>
      <c r="G539" s="181" t="s">
        <v>178</v>
      </c>
      <c r="H539" s="182">
        <v>1</v>
      </c>
      <c r="I539" s="183"/>
      <c r="J539" s="184">
        <f t="shared" si="50"/>
        <v>0</v>
      </c>
      <c r="K539" s="185"/>
      <c r="L539" s="186"/>
      <c r="M539" s="187" t="s">
        <v>1</v>
      </c>
      <c r="N539" s="188" t="s">
        <v>41</v>
      </c>
      <c r="O539" s="59"/>
      <c r="P539" s="157">
        <f t="shared" si="51"/>
        <v>0</v>
      </c>
      <c r="Q539" s="157">
        <v>0</v>
      </c>
      <c r="R539" s="157">
        <f t="shared" si="52"/>
        <v>0</v>
      </c>
      <c r="S539" s="157">
        <v>0</v>
      </c>
      <c r="T539" s="158">
        <f t="shared" si="53"/>
        <v>0</v>
      </c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R539" s="159" t="s">
        <v>210</v>
      </c>
      <c r="AT539" s="159" t="s">
        <v>215</v>
      </c>
      <c r="AU539" s="159" t="s">
        <v>151</v>
      </c>
      <c r="AY539" s="18" t="s">
        <v>143</v>
      </c>
      <c r="BE539" s="160">
        <f t="shared" si="54"/>
        <v>0</v>
      </c>
      <c r="BF539" s="160">
        <f t="shared" si="55"/>
        <v>0</v>
      </c>
      <c r="BG539" s="160">
        <f t="shared" si="56"/>
        <v>0</v>
      </c>
      <c r="BH539" s="160">
        <f t="shared" si="57"/>
        <v>0</v>
      </c>
      <c r="BI539" s="160">
        <f t="shared" si="58"/>
        <v>0</v>
      </c>
      <c r="BJ539" s="18" t="s">
        <v>151</v>
      </c>
      <c r="BK539" s="160">
        <f t="shared" si="59"/>
        <v>0</v>
      </c>
      <c r="BL539" s="18" t="s">
        <v>182</v>
      </c>
      <c r="BM539" s="159" t="s">
        <v>1765</v>
      </c>
    </row>
    <row r="540" spans="1:65" s="2" customFormat="1" ht="24.2" customHeight="1" x14ac:dyDescent="0.2">
      <c r="A540" s="33"/>
      <c r="B540" s="146"/>
      <c r="C540" s="178" t="s">
        <v>524</v>
      </c>
      <c r="D540" s="178" t="s">
        <v>215</v>
      </c>
      <c r="E540" s="179" t="s">
        <v>883</v>
      </c>
      <c r="F540" s="180" t="s">
        <v>884</v>
      </c>
      <c r="G540" s="181" t="s">
        <v>178</v>
      </c>
      <c r="H540" s="182">
        <v>1</v>
      </c>
      <c r="I540" s="183"/>
      <c r="J540" s="184">
        <f t="shared" si="50"/>
        <v>0</v>
      </c>
      <c r="K540" s="185"/>
      <c r="L540" s="186"/>
      <c r="M540" s="187" t="s">
        <v>1</v>
      </c>
      <c r="N540" s="188" t="s">
        <v>41</v>
      </c>
      <c r="O540" s="59"/>
      <c r="P540" s="157">
        <f t="shared" si="51"/>
        <v>0</v>
      </c>
      <c r="Q540" s="157">
        <v>0</v>
      </c>
      <c r="R540" s="157">
        <f t="shared" si="52"/>
        <v>0</v>
      </c>
      <c r="S540" s="157">
        <v>0</v>
      </c>
      <c r="T540" s="158">
        <f t="shared" si="53"/>
        <v>0</v>
      </c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R540" s="159" t="s">
        <v>210</v>
      </c>
      <c r="AT540" s="159" t="s">
        <v>215</v>
      </c>
      <c r="AU540" s="159" t="s">
        <v>151</v>
      </c>
      <c r="AY540" s="18" t="s">
        <v>143</v>
      </c>
      <c r="BE540" s="160">
        <f t="shared" si="54"/>
        <v>0</v>
      </c>
      <c r="BF540" s="160">
        <f t="shared" si="55"/>
        <v>0</v>
      </c>
      <c r="BG540" s="160">
        <f t="shared" si="56"/>
        <v>0</v>
      </c>
      <c r="BH540" s="160">
        <f t="shared" si="57"/>
        <v>0</v>
      </c>
      <c r="BI540" s="160">
        <f t="shared" si="58"/>
        <v>0</v>
      </c>
      <c r="BJ540" s="18" t="s">
        <v>151</v>
      </c>
      <c r="BK540" s="160">
        <f t="shared" si="59"/>
        <v>0</v>
      </c>
      <c r="BL540" s="18" t="s">
        <v>182</v>
      </c>
      <c r="BM540" s="159" t="s">
        <v>877</v>
      </c>
    </row>
    <row r="541" spans="1:65" s="2" customFormat="1" ht="14.45" customHeight="1" x14ac:dyDescent="0.2">
      <c r="A541" s="33"/>
      <c r="B541" s="146"/>
      <c r="C541" s="178" t="s">
        <v>863</v>
      </c>
      <c r="D541" s="178" t="s">
        <v>215</v>
      </c>
      <c r="E541" s="179" t="s">
        <v>894</v>
      </c>
      <c r="F541" s="180" t="s">
        <v>895</v>
      </c>
      <c r="G541" s="181" t="s">
        <v>178</v>
      </c>
      <c r="H541" s="182">
        <v>1</v>
      </c>
      <c r="I541" s="183"/>
      <c r="J541" s="184">
        <f t="shared" si="50"/>
        <v>0</v>
      </c>
      <c r="K541" s="185"/>
      <c r="L541" s="186"/>
      <c r="M541" s="187" t="s">
        <v>1</v>
      </c>
      <c r="N541" s="188" t="s">
        <v>41</v>
      </c>
      <c r="O541" s="59"/>
      <c r="P541" s="157">
        <f t="shared" si="51"/>
        <v>0</v>
      </c>
      <c r="Q541" s="157">
        <v>0</v>
      </c>
      <c r="R541" s="157">
        <f t="shared" si="52"/>
        <v>0</v>
      </c>
      <c r="S541" s="157">
        <v>0</v>
      </c>
      <c r="T541" s="158">
        <f t="shared" si="53"/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59" t="s">
        <v>210</v>
      </c>
      <c r="AT541" s="159" t="s">
        <v>215</v>
      </c>
      <c r="AU541" s="159" t="s">
        <v>151</v>
      </c>
      <c r="AY541" s="18" t="s">
        <v>143</v>
      </c>
      <c r="BE541" s="160">
        <f t="shared" si="54"/>
        <v>0</v>
      </c>
      <c r="BF541" s="160">
        <f t="shared" si="55"/>
        <v>0</v>
      </c>
      <c r="BG541" s="160">
        <f t="shared" si="56"/>
        <v>0</v>
      </c>
      <c r="BH541" s="160">
        <f t="shared" si="57"/>
        <v>0</v>
      </c>
      <c r="BI541" s="160">
        <f t="shared" si="58"/>
        <v>0</v>
      </c>
      <c r="BJ541" s="18" t="s">
        <v>151</v>
      </c>
      <c r="BK541" s="160">
        <f t="shared" si="59"/>
        <v>0</v>
      </c>
      <c r="BL541" s="18" t="s">
        <v>182</v>
      </c>
      <c r="BM541" s="159" t="s">
        <v>2060</v>
      </c>
    </row>
    <row r="542" spans="1:65" s="2" customFormat="1" ht="14.45" customHeight="1" x14ac:dyDescent="0.2">
      <c r="A542" s="33"/>
      <c r="B542" s="146"/>
      <c r="C542" s="178" t="s">
        <v>867</v>
      </c>
      <c r="D542" s="178" t="s">
        <v>215</v>
      </c>
      <c r="E542" s="179" t="s">
        <v>898</v>
      </c>
      <c r="F542" s="180" t="s">
        <v>899</v>
      </c>
      <c r="G542" s="181" t="s">
        <v>178</v>
      </c>
      <c r="H542" s="182">
        <v>1</v>
      </c>
      <c r="I542" s="183"/>
      <c r="J542" s="184">
        <f t="shared" si="50"/>
        <v>0</v>
      </c>
      <c r="K542" s="185"/>
      <c r="L542" s="186"/>
      <c r="M542" s="187" t="s">
        <v>1</v>
      </c>
      <c r="N542" s="188" t="s">
        <v>41</v>
      </c>
      <c r="O542" s="59"/>
      <c r="P542" s="157">
        <f t="shared" si="51"/>
        <v>0</v>
      </c>
      <c r="Q542" s="157">
        <v>0</v>
      </c>
      <c r="R542" s="157">
        <f t="shared" si="52"/>
        <v>0</v>
      </c>
      <c r="S542" s="157">
        <v>0</v>
      </c>
      <c r="T542" s="158">
        <f t="shared" si="53"/>
        <v>0</v>
      </c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R542" s="159" t="s">
        <v>210</v>
      </c>
      <c r="AT542" s="159" t="s">
        <v>215</v>
      </c>
      <c r="AU542" s="159" t="s">
        <v>151</v>
      </c>
      <c r="AY542" s="18" t="s">
        <v>143</v>
      </c>
      <c r="BE542" s="160">
        <f t="shared" si="54"/>
        <v>0</v>
      </c>
      <c r="BF542" s="160">
        <f t="shared" si="55"/>
        <v>0</v>
      </c>
      <c r="BG542" s="160">
        <f t="shared" si="56"/>
        <v>0</v>
      </c>
      <c r="BH542" s="160">
        <f t="shared" si="57"/>
        <v>0</v>
      </c>
      <c r="BI542" s="160">
        <f t="shared" si="58"/>
        <v>0</v>
      </c>
      <c r="BJ542" s="18" t="s">
        <v>151</v>
      </c>
      <c r="BK542" s="160">
        <f t="shared" si="59"/>
        <v>0</v>
      </c>
      <c r="BL542" s="18" t="s">
        <v>182</v>
      </c>
      <c r="BM542" s="159" t="s">
        <v>885</v>
      </c>
    </row>
    <row r="543" spans="1:65" s="2" customFormat="1" ht="14.45" customHeight="1" x14ac:dyDescent="0.2">
      <c r="A543" s="33"/>
      <c r="B543" s="146"/>
      <c r="C543" s="178" t="s">
        <v>871</v>
      </c>
      <c r="D543" s="178" t="s">
        <v>215</v>
      </c>
      <c r="E543" s="179" t="s">
        <v>902</v>
      </c>
      <c r="F543" s="180" t="s">
        <v>903</v>
      </c>
      <c r="G543" s="181" t="s">
        <v>178</v>
      </c>
      <c r="H543" s="182">
        <v>1</v>
      </c>
      <c r="I543" s="183"/>
      <c r="J543" s="184">
        <f t="shared" si="50"/>
        <v>0</v>
      </c>
      <c r="K543" s="185"/>
      <c r="L543" s="186"/>
      <c r="M543" s="187" t="s">
        <v>1</v>
      </c>
      <c r="N543" s="188" t="s">
        <v>41</v>
      </c>
      <c r="O543" s="59"/>
      <c r="P543" s="157">
        <f t="shared" si="51"/>
        <v>0</v>
      </c>
      <c r="Q543" s="157">
        <v>0</v>
      </c>
      <c r="R543" s="157">
        <f t="shared" si="52"/>
        <v>0</v>
      </c>
      <c r="S543" s="157">
        <v>0</v>
      </c>
      <c r="T543" s="158">
        <f t="shared" si="53"/>
        <v>0</v>
      </c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R543" s="159" t="s">
        <v>210</v>
      </c>
      <c r="AT543" s="159" t="s">
        <v>215</v>
      </c>
      <c r="AU543" s="159" t="s">
        <v>151</v>
      </c>
      <c r="AY543" s="18" t="s">
        <v>143</v>
      </c>
      <c r="BE543" s="160">
        <f t="shared" si="54"/>
        <v>0</v>
      </c>
      <c r="BF543" s="160">
        <f t="shared" si="55"/>
        <v>0</v>
      </c>
      <c r="BG543" s="160">
        <f t="shared" si="56"/>
        <v>0</v>
      </c>
      <c r="BH543" s="160">
        <f t="shared" si="57"/>
        <v>0</v>
      </c>
      <c r="BI543" s="160">
        <f t="shared" si="58"/>
        <v>0</v>
      </c>
      <c r="BJ543" s="18" t="s">
        <v>151</v>
      </c>
      <c r="BK543" s="160">
        <f t="shared" si="59"/>
        <v>0</v>
      </c>
      <c r="BL543" s="18" t="s">
        <v>182</v>
      </c>
      <c r="BM543" s="159" t="s">
        <v>2061</v>
      </c>
    </row>
    <row r="544" spans="1:65" s="2" customFormat="1" ht="14.45" customHeight="1" x14ac:dyDescent="0.2">
      <c r="A544" s="33"/>
      <c r="B544" s="146"/>
      <c r="C544" s="178" t="s">
        <v>532</v>
      </c>
      <c r="D544" s="178" t="s">
        <v>215</v>
      </c>
      <c r="E544" s="179" t="s">
        <v>905</v>
      </c>
      <c r="F544" s="180" t="s">
        <v>906</v>
      </c>
      <c r="G544" s="181" t="s">
        <v>178</v>
      </c>
      <c r="H544" s="182">
        <v>1</v>
      </c>
      <c r="I544" s="183"/>
      <c r="J544" s="184">
        <f t="shared" si="50"/>
        <v>0</v>
      </c>
      <c r="K544" s="185"/>
      <c r="L544" s="186"/>
      <c r="M544" s="187" t="s">
        <v>1</v>
      </c>
      <c r="N544" s="188" t="s">
        <v>41</v>
      </c>
      <c r="O544" s="59"/>
      <c r="P544" s="157">
        <f t="shared" si="51"/>
        <v>0</v>
      </c>
      <c r="Q544" s="157">
        <v>0</v>
      </c>
      <c r="R544" s="157">
        <f t="shared" si="52"/>
        <v>0</v>
      </c>
      <c r="S544" s="157">
        <v>0</v>
      </c>
      <c r="T544" s="158">
        <f t="shared" si="53"/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59" t="s">
        <v>210</v>
      </c>
      <c r="AT544" s="159" t="s">
        <v>215</v>
      </c>
      <c r="AU544" s="159" t="s">
        <v>151</v>
      </c>
      <c r="AY544" s="18" t="s">
        <v>143</v>
      </c>
      <c r="BE544" s="160">
        <f t="shared" si="54"/>
        <v>0</v>
      </c>
      <c r="BF544" s="160">
        <f t="shared" si="55"/>
        <v>0</v>
      </c>
      <c r="BG544" s="160">
        <f t="shared" si="56"/>
        <v>0</v>
      </c>
      <c r="BH544" s="160">
        <f t="shared" si="57"/>
        <v>0</v>
      </c>
      <c r="BI544" s="160">
        <f t="shared" si="58"/>
        <v>0</v>
      </c>
      <c r="BJ544" s="18" t="s">
        <v>151</v>
      </c>
      <c r="BK544" s="160">
        <f t="shared" si="59"/>
        <v>0</v>
      </c>
      <c r="BL544" s="18" t="s">
        <v>182</v>
      </c>
      <c r="BM544" s="159" t="s">
        <v>892</v>
      </c>
    </row>
    <row r="545" spans="1:65" s="2" customFormat="1" ht="24.2" customHeight="1" x14ac:dyDescent="0.2">
      <c r="A545" s="33"/>
      <c r="B545" s="146"/>
      <c r="C545" s="178" t="s">
        <v>878</v>
      </c>
      <c r="D545" s="178" t="s">
        <v>215</v>
      </c>
      <c r="E545" s="179" t="s">
        <v>909</v>
      </c>
      <c r="F545" s="180" t="s">
        <v>910</v>
      </c>
      <c r="G545" s="181" t="s">
        <v>178</v>
      </c>
      <c r="H545" s="182">
        <v>1</v>
      </c>
      <c r="I545" s="183"/>
      <c r="J545" s="184">
        <f t="shared" si="50"/>
        <v>0</v>
      </c>
      <c r="K545" s="185"/>
      <c r="L545" s="186"/>
      <c r="M545" s="187" t="s">
        <v>1</v>
      </c>
      <c r="N545" s="188" t="s">
        <v>41</v>
      </c>
      <c r="O545" s="59"/>
      <c r="P545" s="157">
        <f t="shared" si="51"/>
        <v>0</v>
      </c>
      <c r="Q545" s="157">
        <v>0</v>
      </c>
      <c r="R545" s="157">
        <f t="shared" si="52"/>
        <v>0</v>
      </c>
      <c r="S545" s="157">
        <v>0</v>
      </c>
      <c r="T545" s="158">
        <f t="shared" si="53"/>
        <v>0</v>
      </c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R545" s="159" t="s">
        <v>210</v>
      </c>
      <c r="AT545" s="159" t="s">
        <v>215</v>
      </c>
      <c r="AU545" s="159" t="s">
        <v>151</v>
      </c>
      <c r="AY545" s="18" t="s">
        <v>143</v>
      </c>
      <c r="BE545" s="160">
        <f t="shared" si="54"/>
        <v>0</v>
      </c>
      <c r="BF545" s="160">
        <f t="shared" si="55"/>
        <v>0</v>
      </c>
      <c r="BG545" s="160">
        <f t="shared" si="56"/>
        <v>0</v>
      </c>
      <c r="BH545" s="160">
        <f t="shared" si="57"/>
        <v>0</v>
      </c>
      <c r="BI545" s="160">
        <f t="shared" si="58"/>
        <v>0</v>
      </c>
      <c r="BJ545" s="18" t="s">
        <v>151</v>
      </c>
      <c r="BK545" s="160">
        <f t="shared" si="59"/>
        <v>0</v>
      </c>
      <c r="BL545" s="18" t="s">
        <v>182</v>
      </c>
      <c r="BM545" s="159" t="s">
        <v>2062</v>
      </c>
    </row>
    <row r="546" spans="1:65" s="2" customFormat="1" ht="24.2" customHeight="1" x14ac:dyDescent="0.2">
      <c r="A546" s="33"/>
      <c r="B546" s="146"/>
      <c r="C546" s="178" t="s">
        <v>882</v>
      </c>
      <c r="D546" s="178" t="s">
        <v>215</v>
      </c>
      <c r="E546" s="179" t="s">
        <v>913</v>
      </c>
      <c r="F546" s="180" t="s">
        <v>914</v>
      </c>
      <c r="G546" s="181" t="s">
        <v>178</v>
      </c>
      <c r="H546" s="182">
        <v>1</v>
      </c>
      <c r="I546" s="183"/>
      <c r="J546" s="184">
        <f t="shared" si="50"/>
        <v>0</v>
      </c>
      <c r="K546" s="185"/>
      <c r="L546" s="186"/>
      <c r="M546" s="187" t="s">
        <v>1</v>
      </c>
      <c r="N546" s="188" t="s">
        <v>41</v>
      </c>
      <c r="O546" s="59"/>
      <c r="P546" s="157">
        <f t="shared" si="51"/>
        <v>0</v>
      </c>
      <c r="Q546" s="157">
        <v>0</v>
      </c>
      <c r="R546" s="157">
        <f t="shared" si="52"/>
        <v>0</v>
      </c>
      <c r="S546" s="157">
        <v>0</v>
      </c>
      <c r="T546" s="158">
        <f t="shared" si="53"/>
        <v>0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59" t="s">
        <v>210</v>
      </c>
      <c r="AT546" s="159" t="s">
        <v>215</v>
      </c>
      <c r="AU546" s="159" t="s">
        <v>151</v>
      </c>
      <c r="AY546" s="18" t="s">
        <v>143</v>
      </c>
      <c r="BE546" s="160">
        <f t="shared" si="54"/>
        <v>0</v>
      </c>
      <c r="BF546" s="160">
        <f t="shared" si="55"/>
        <v>0</v>
      </c>
      <c r="BG546" s="160">
        <f t="shared" si="56"/>
        <v>0</v>
      </c>
      <c r="BH546" s="160">
        <f t="shared" si="57"/>
        <v>0</v>
      </c>
      <c r="BI546" s="160">
        <f t="shared" si="58"/>
        <v>0</v>
      </c>
      <c r="BJ546" s="18" t="s">
        <v>151</v>
      </c>
      <c r="BK546" s="160">
        <f t="shared" si="59"/>
        <v>0</v>
      </c>
      <c r="BL546" s="18" t="s">
        <v>182</v>
      </c>
      <c r="BM546" s="159" t="s">
        <v>900</v>
      </c>
    </row>
    <row r="547" spans="1:65" s="2" customFormat="1" ht="24.2" customHeight="1" x14ac:dyDescent="0.2">
      <c r="A547" s="33"/>
      <c r="B547" s="146"/>
      <c r="C547" s="178" t="s">
        <v>886</v>
      </c>
      <c r="D547" s="178" t="s">
        <v>215</v>
      </c>
      <c r="E547" s="179" t="s">
        <v>924</v>
      </c>
      <c r="F547" s="180" t="s">
        <v>925</v>
      </c>
      <c r="G547" s="181" t="s">
        <v>178</v>
      </c>
      <c r="H547" s="182">
        <v>1</v>
      </c>
      <c r="I547" s="183"/>
      <c r="J547" s="184">
        <f t="shared" si="50"/>
        <v>0</v>
      </c>
      <c r="K547" s="185"/>
      <c r="L547" s="186"/>
      <c r="M547" s="187" t="s">
        <v>1</v>
      </c>
      <c r="N547" s="188" t="s">
        <v>41</v>
      </c>
      <c r="O547" s="59"/>
      <c r="P547" s="157">
        <f t="shared" si="51"/>
        <v>0</v>
      </c>
      <c r="Q547" s="157">
        <v>0</v>
      </c>
      <c r="R547" s="157">
        <f t="shared" si="52"/>
        <v>0</v>
      </c>
      <c r="S547" s="157">
        <v>0</v>
      </c>
      <c r="T547" s="158">
        <f t="shared" si="53"/>
        <v>0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59" t="s">
        <v>210</v>
      </c>
      <c r="AT547" s="159" t="s">
        <v>215</v>
      </c>
      <c r="AU547" s="159" t="s">
        <v>151</v>
      </c>
      <c r="AY547" s="18" t="s">
        <v>143</v>
      </c>
      <c r="BE547" s="160">
        <f t="shared" si="54"/>
        <v>0</v>
      </c>
      <c r="BF547" s="160">
        <f t="shared" si="55"/>
        <v>0</v>
      </c>
      <c r="BG547" s="160">
        <f t="shared" si="56"/>
        <v>0</v>
      </c>
      <c r="BH547" s="160">
        <f t="shared" si="57"/>
        <v>0</v>
      </c>
      <c r="BI547" s="160">
        <f t="shared" si="58"/>
        <v>0</v>
      </c>
      <c r="BJ547" s="18" t="s">
        <v>151</v>
      </c>
      <c r="BK547" s="160">
        <f t="shared" si="59"/>
        <v>0</v>
      </c>
      <c r="BL547" s="18" t="s">
        <v>182</v>
      </c>
      <c r="BM547" s="159" t="s">
        <v>2063</v>
      </c>
    </row>
    <row r="548" spans="1:65" s="2" customFormat="1" ht="24.2" customHeight="1" x14ac:dyDescent="0.2">
      <c r="A548" s="33"/>
      <c r="B548" s="146"/>
      <c r="C548" s="178" t="s">
        <v>540</v>
      </c>
      <c r="D548" s="178" t="s">
        <v>215</v>
      </c>
      <c r="E548" s="179" t="s">
        <v>928</v>
      </c>
      <c r="F548" s="180" t="s">
        <v>929</v>
      </c>
      <c r="G548" s="181" t="s">
        <v>178</v>
      </c>
      <c r="H548" s="182">
        <v>1</v>
      </c>
      <c r="I548" s="183"/>
      <c r="J548" s="184">
        <f t="shared" si="50"/>
        <v>0</v>
      </c>
      <c r="K548" s="185"/>
      <c r="L548" s="186"/>
      <c r="M548" s="187" t="s">
        <v>1</v>
      </c>
      <c r="N548" s="188" t="s">
        <v>41</v>
      </c>
      <c r="O548" s="59"/>
      <c r="P548" s="157">
        <f t="shared" si="51"/>
        <v>0</v>
      </c>
      <c r="Q548" s="157">
        <v>0</v>
      </c>
      <c r="R548" s="157">
        <f t="shared" si="52"/>
        <v>0</v>
      </c>
      <c r="S548" s="157">
        <v>0</v>
      </c>
      <c r="T548" s="158">
        <f t="shared" si="53"/>
        <v>0</v>
      </c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R548" s="159" t="s">
        <v>210</v>
      </c>
      <c r="AT548" s="159" t="s">
        <v>215</v>
      </c>
      <c r="AU548" s="159" t="s">
        <v>151</v>
      </c>
      <c r="AY548" s="18" t="s">
        <v>143</v>
      </c>
      <c r="BE548" s="160">
        <f t="shared" si="54"/>
        <v>0</v>
      </c>
      <c r="BF548" s="160">
        <f t="shared" si="55"/>
        <v>0</v>
      </c>
      <c r="BG548" s="160">
        <f t="shared" si="56"/>
        <v>0</v>
      </c>
      <c r="BH548" s="160">
        <f t="shared" si="57"/>
        <v>0</v>
      </c>
      <c r="BI548" s="160">
        <f t="shared" si="58"/>
        <v>0</v>
      </c>
      <c r="BJ548" s="18" t="s">
        <v>151</v>
      </c>
      <c r="BK548" s="160">
        <f t="shared" si="59"/>
        <v>0</v>
      </c>
      <c r="BL548" s="18" t="s">
        <v>182</v>
      </c>
      <c r="BM548" s="159" t="s">
        <v>907</v>
      </c>
    </row>
    <row r="549" spans="1:65" s="2" customFormat="1" ht="24.2" customHeight="1" x14ac:dyDescent="0.2">
      <c r="A549" s="33"/>
      <c r="B549" s="146"/>
      <c r="C549" s="178" t="s">
        <v>893</v>
      </c>
      <c r="D549" s="178" t="s">
        <v>215</v>
      </c>
      <c r="E549" s="179" t="s">
        <v>932</v>
      </c>
      <c r="F549" s="180" t="s">
        <v>933</v>
      </c>
      <c r="G549" s="181" t="s">
        <v>178</v>
      </c>
      <c r="H549" s="182">
        <v>1</v>
      </c>
      <c r="I549" s="183"/>
      <c r="J549" s="184">
        <f t="shared" si="50"/>
        <v>0</v>
      </c>
      <c r="K549" s="185"/>
      <c r="L549" s="186"/>
      <c r="M549" s="187" t="s">
        <v>1</v>
      </c>
      <c r="N549" s="188" t="s">
        <v>41</v>
      </c>
      <c r="O549" s="59"/>
      <c r="P549" s="157">
        <f t="shared" si="51"/>
        <v>0</v>
      </c>
      <c r="Q549" s="157">
        <v>0</v>
      </c>
      <c r="R549" s="157">
        <f t="shared" si="52"/>
        <v>0</v>
      </c>
      <c r="S549" s="157">
        <v>0</v>
      </c>
      <c r="T549" s="158">
        <f t="shared" si="53"/>
        <v>0</v>
      </c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R549" s="159" t="s">
        <v>210</v>
      </c>
      <c r="AT549" s="159" t="s">
        <v>215</v>
      </c>
      <c r="AU549" s="159" t="s">
        <v>151</v>
      </c>
      <c r="AY549" s="18" t="s">
        <v>143</v>
      </c>
      <c r="BE549" s="160">
        <f t="shared" si="54"/>
        <v>0</v>
      </c>
      <c r="BF549" s="160">
        <f t="shared" si="55"/>
        <v>0</v>
      </c>
      <c r="BG549" s="160">
        <f t="shared" si="56"/>
        <v>0</v>
      </c>
      <c r="BH549" s="160">
        <f t="shared" si="57"/>
        <v>0</v>
      </c>
      <c r="BI549" s="160">
        <f t="shared" si="58"/>
        <v>0</v>
      </c>
      <c r="BJ549" s="18" t="s">
        <v>151</v>
      </c>
      <c r="BK549" s="160">
        <f t="shared" si="59"/>
        <v>0</v>
      </c>
      <c r="BL549" s="18" t="s">
        <v>182</v>
      </c>
      <c r="BM549" s="159" t="s">
        <v>2064</v>
      </c>
    </row>
    <row r="550" spans="1:65" s="2" customFormat="1" ht="24.2" customHeight="1" x14ac:dyDescent="0.2">
      <c r="A550" s="33"/>
      <c r="B550" s="146"/>
      <c r="C550" s="178" t="s">
        <v>897</v>
      </c>
      <c r="D550" s="178" t="s">
        <v>215</v>
      </c>
      <c r="E550" s="179" t="s">
        <v>936</v>
      </c>
      <c r="F550" s="180" t="s">
        <v>937</v>
      </c>
      <c r="G550" s="181" t="s">
        <v>178</v>
      </c>
      <c r="H550" s="182">
        <v>1</v>
      </c>
      <c r="I550" s="183"/>
      <c r="J550" s="184">
        <f t="shared" si="50"/>
        <v>0</v>
      </c>
      <c r="K550" s="185"/>
      <c r="L550" s="186"/>
      <c r="M550" s="187" t="s">
        <v>1</v>
      </c>
      <c r="N550" s="188" t="s">
        <v>41</v>
      </c>
      <c r="O550" s="59"/>
      <c r="P550" s="157">
        <f t="shared" si="51"/>
        <v>0</v>
      </c>
      <c r="Q550" s="157">
        <v>0</v>
      </c>
      <c r="R550" s="157">
        <f t="shared" si="52"/>
        <v>0</v>
      </c>
      <c r="S550" s="157">
        <v>0</v>
      </c>
      <c r="T550" s="158">
        <f t="shared" si="53"/>
        <v>0</v>
      </c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R550" s="159" t="s">
        <v>210</v>
      </c>
      <c r="AT550" s="159" t="s">
        <v>215</v>
      </c>
      <c r="AU550" s="159" t="s">
        <v>151</v>
      </c>
      <c r="AY550" s="18" t="s">
        <v>143</v>
      </c>
      <c r="BE550" s="160">
        <f t="shared" si="54"/>
        <v>0</v>
      </c>
      <c r="BF550" s="160">
        <f t="shared" si="55"/>
        <v>0</v>
      </c>
      <c r="BG550" s="160">
        <f t="shared" si="56"/>
        <v>0</v>
      </c>
      <c r="BH550" s="160">
        <f t="shared" si="57"/>
        <v>0</v>
      </c>
      <c r="BI550" s="160">
        <f t="shared" si="58"/>
        <v>0</v>
      </c>
      <c r="BJ550" s="18" t="s">
        <v>151</v>
      </c>
      <c r="BK550" s="160">
        <f t="shared" si="59"/>
        <v>0</v>
      </c>
      <c r="BL550" s="18" t="s">
        <v>182</v>
      </c>
      <c r="BM550" s="159" t="s">
        <v>915</v>
      </c>
    </row>
    <row r="551" spans="1:65" s="2" customFormat="1" ht="24.2" customHeight="1" x14ac:dyDescent="0.2">
      <c r="A551" s="33"/>
      <c r="B551" s="146"/>
      <c r="C551" s="178" t="s">
        <v>901</v>
      </c>
      <c r="D551" s="178" t="s">
        <v>215</v>
      </c>
      <c r="E551" s="179" t="s">
        <v>940</v>
      </c>
      <c r="F551" s="180" t="s">
        <v>941</v>
      </c>
      <c r="G551" s="181" t="s">
        <v>314</v>
      </c>
      <c r="H551" s="182">
        <v>279.60000000000002</v>
      </c>
      <c r="I551" s="183"/>
      <c r="J551" s="184">
        <f t="shared" si="50"/>
        <v>0</v>
      </c>
      <c r="K551" s="185"/>
      <c r="L551" s="186"/>
      <c r="M551" s="187" t="s">
        <v>1</v>
      </c>
      <c r="N551" s="188" t="s">
        <v>41</v>
      </c>
      <c r="O551" s="59"/>
      <c r="P551" s="157">
        <f t="shared" si="51"/>
        <v>0</v>
      </c>
      <c r="Q551" s="157">
        <v>0</v>
      </c>
      <c r="R551" s="157">
        <f t="shared" si="52"/>
        <v>0</v>
      </c>
      <c r="S551" s="157">
        <v>0</v>
      </c>
      <c r="T551" s="158">
        <f t="shared" si="53"/>
        <v>0</v>
      </c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R551" s="159" t="s">
        <v>210</v>
      </c>
      <c r="AT551" s="159" t="s">
        <v>215</v>
      </c>
      <c r="AU551" s="159" t="s">
        <v>151</v>
      </c>
      <c r="AY551" s="18" t="s">
        <v>143</v>
      </c>
      <c r="BE551" s="160">
        <f t="shared" si="54"/>
        <v>0</v>
      </c>
      <c r="BF551" s="160">
        <f t="shared" si="55"/>
        <v>0</v>
      </c>
      <c r="BG551" s="160">
        <f t="shared" si="56"/>
        <v>0</v>
      </c>
      <c r="BH551" s="160">
        <f t="shared" si="57"/>
        <v>0</v>
      </c>
      <c r="BI551" s="160">
        <f t="shared" si="58"/>
        <v>0</v>
      </c>
      <c r="BJ551" s="18" t="s">
        <v>151</v>
      </c>
      <c r="BK551" s="160">
        <f t="shared" si="59"/>
        <v>0</v>
      </c>
      <c r="BL551" s="18" t="s">
        <v>182</v>
      </c>
      <c r="BM551" s="159" t="s">
        <v>2065</v>
      </c>
    </row>
    <row r="552" spans="1:65" s="2" customFormat="1" ht="24.2" customHeight="1" x14ac:dyDescent="0.2">
      <c r="A552" s="33"/>
      <c r="B552" s="146"/>
      <c r="C552" s="178" t="s">
        <v>555</v>
      </c>
      <c r="D552" s="178" t="s">
        <v>215</v>
      </c>
      <c r="E552" s="179" t="s">
        <v>945</v>
      </c>
      <c r="F552" s="180" t="s">
        <v>946</v>
      </c>
      <c r="G552" s="181" t="s">
        <v>314</v>
      </c>
      <c r="H552" s="182">
        <v>279.60000000000002</v>
      </c>
      <c r="I552" s="183"/>
      <c r="J552" s="184">
        <f t="shared" si="50"/>
        <v>0</v>
      </c>
      <c r="K552" s="185"/>
      <c r="L552" s="186"/>
      <c r="M552" s="187" t="s">
        <v>1</v>
      </c>
      <c r="N552" s="188" t="s">
        <v>41</v>
      </c>
      <c r="O552" s="59"/>
      <c r="P552" s="157">
        <f t="shared" si="51"/>
        <v>0</v>
      </c>
      <c r="Q552" s="157">
        <v>0</v>
      </c>
      <c r="R552" s="157">
        <f t="shared" si="52"/>
        <v>0</v>
      </c>
      <c r="S552" s="157">
        <v>0</v>
      </c>
      <c r="T552" s="158">
        <f t="shared" si="53"/>
        <v>0</v>
      </c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R552" s="159" t="s">
        <v>210</v>
      </c>
      <c r="AT552" s="159" t="s">
        <v>215</v>
      </c>
      <c r="AU552" s="159" t="s">
        <v>151</v>
      </c>
      <c r="AY552" s="18" t="s">
        <v>143</v>
      </c>
      <c r="BE552" s="160">
        <f t="shared" si="54"/>
        <v>0</v>
      </c>
      <c r="BF552" s="160">
        <f t="shared" si="55"/>
        <v>0</v>
      </c>
      <c r="BG552" s="160">
        <f t="shared" si="56"/>
        <v>0</v>
      </c>
      <c r="BH552" s="160">
        <f t="shared" si="57"/>
        <v>0</v>
      </c>
      <c r="BI552" s="160">
        <f t="shared" si="58"/>
        <v>0</v>
      </c>
      <c r="BJ552" s="18" t="s">
        <v>151</v>
      </c>
      <c r="BK552" s="160">
        <f t="shared" si="59"/>
        <v>0</v>
      </c>
      <c r="BL552" s="18" t="s">
        <v>182</v>
      </c>
      <c r="BM552" s="159" t="s">
        <v>922</v>
      </c>
    </row>
    <row r="553" spans="1:65" s="2" customFormat="1" ht="24.2" customHeight="1" x14ac:dyDescent="0.2">
      <c r="A553" s="33"/>
      <c r="B553" s="146"/>
      <c r="C553" s="178" t="s">
        <v>908</v>
      </c>
      <c r="D553" s="178" t="s">
        <v>215</v>
      </c>
      <c r="E553" s="179" t="s">
        <v>950</v>
      </c>
      <c r="F553" s="180" t="s">
        <v>951</v>
      </c>
      <c r="G553" s="181" t="s">
        <v>333</v>
      </c>
      <c r="H553" s="182">
        <v>1.4590000000000001</v>
      </c>
      <c r="I553" s="183"/>
      <c r="J553" s="184">
        <f t="shared" si="50"/>
        <v>0</v>
      </c>
      <c r="K553" s="185"/>
      <c r="L553" s="186"/>
      <c r="M553" s="187" t="s">
        <v>1</v>
      </c>
      <c r="N553" s="188" t="s">
        <v>41</v>
      </c>
      <c r="O553" s="59"/>
      <c r="P553" s="157">
        <f t="shared" si="51"/>
        <v>0</v>
      </c>
      <c r="Q553" s="157">
        <v>0</v>
      </c>
      <c r="R553" s="157">
        <f t="shared" si="52"/>
        <v>0</v>
      </c>
      <c r="S553" s="157">
        <v>0</v>
      </c>
      <c r="T553" s="158">
        <f t="shared" si="53"/>
        <v>0</v>
      </c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R553" s="159" t="s">
        <v>210</v>
      </c>
      <c r="AT553" s="159" t="s">
        <v>215</v>
      </c>
      <c r="AU553" s="159" t="s">
        <v>151</v>
      </c>
      <c r="AY553" s="18" t="s">
        <v>143</v>
      </c>
      <c r="BE553" s="160">
        <f t="shared" si="54"/>
        <v>0</v>
      </c>
      <c r="BF553" s="160">
        <f t="shared" si="55"/>
        <v>0</v>
      </c>
      <c r="BG553" s="160">
        <f t="shared" si="56"/>
        <v>0</v>
      </c>
      <c r="BH553" s="160">
        <f t="shared" si="57"/>
        <v>0</v>
      </c>
      <c r="BI553" s="160">
        <f t="shared" si="58"/>
        <v>0</v>
      </c>
      <c r="BJ553" s="18" t="s">
        <v>151</v>
      </c>
      <c r="BK553" s="160">
        <f t="shared" si="59"/>
        <v>0</v>
      </c>
      <c r="BL553" s="18" t="s">
        <v>182</v>
      </c>
      <c r="BM553" s="159" t="s">
        <v>2066</v>
      </c>
    </row>
    <row r="554" spans="1:65" s="2" customFormat="1" ht="24.2" customHeight="1" x14ac:dyDescent="0.2">
      <c r="A554" s="33"/>
      <c r="B554" s="146"/>
      <c r="C554" s="178" t="s">
        <v>912</v>
      </c>
      <c r="D554" s="178" t="s">
        <v>215</v>
      </c>
      <c r="E554" s="179" t="s">
        <v>954</v>
      </c>
      <c r="F554" s="180" t="s">
        <v>955</v>
      </c>
      <c r="G554" s="181" t="s">
        <v>454</v>
      </c>
      <c r="H554" s="207"/>
      <c r="I554" s="183"/>
      <c r="J554" s="184">
        <f t="shared" si="50"/>
        <v>0</v>
      </c>
      <c r="K554" s="185"/>
      <c r="L554" s="186"/>
      <c r="M554" s="187" t="s">
        <v>1</v>
      </c>
      <c r="N554" s="188" t="s">
        <v>41</v>
      </c>
      <c r="O554" s="59"/>
      <c r="P554" s="157">
        <f t="shared" si="51"/>
        <v>0</v>
      </c>
      <c r="Q554" s="157">
        <v>0</v>
      </c>
      <c r="R554" s="157">
        <f t="shared" si="52"/>
        <v>0</v>
      </c>
      <c r="S554" s="157">
        <v>0</v>
      </c>
      <c r="T554" s="158">
        <f t="shared" si="53"/>
        <v>0</v>
      </c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R554" s="159" t="s">
        <v>210</v>
      </c>
      <c r="AT554" s="159" t="s">
        <v>215</v>
      </c>
      <c r="AU554" s="159" t="s">
        <v>151</v>
      </c>
      <c r="AY554" s="18" t="s">
        <v>143</v>
      </c>
      <c r="BE554" s="160">
        <f t="shared" si="54"/>
        <v>0</v>
      </c>
      <c r="BF554" s="160">
        <f t="shared" si="55"/>
        <v>0</v>
      </c>
      <c r="BG554" s="160">
        <f t="shared" si="56"/>
        <v>0</v>
      </c>
      <c r="BH554" s="160">
        <f t="shared" si="57"/>
        <v>0</v>
      </c>
      <c r="BI554" s="160">
        <f t="shared" si="58"/>
        <v>0</v>
      </c>
      <c r="BJ554" s="18" t="s">
        <v>151</v>
      </c>
      <c r="BK554" s="160">
        <f t="shared" si="59"/>
        <v>0</v>
      </c>
      <c r="BL554" s="18" t="s">
        <v>182</v>
      </c>
      <c r="BM554" s="159" t="s">
        <v>930</v>
      </c>
    </row>
    <row r="555" spans="1:65" s="12" customFormat="1" ht="22.9" customHeight="1" x14ac:dyDescent="0.2">
      <c r="B555" s="134"/>
      <c r="D555" s="135" t="s">
        <v>74</v>
      </c>
      <c r="E555" s="144" t="s">
        <v>957</v>
      </c>
      <c r="F555" s="144" t="s">
        <v>958</v>
      </c>
      <c r="I555" s="137"/>
      <c r="J555" s="145">
        <f>BK555</f>
        <v>0</v>
      </c>
      <c r="L555" s="134"/>
      <c r="M555" s="138"/>
      <c r="N555" s="139"/>
      <c r="O555" s="139"/>
      <c r="P555" s="140">
        <f>SUM(P556:P587)</f>
        <v>0</v>
      </c>
      <c r="Q555" s="139"/>
      <c r="R555" s="140">
        <f>SUM(R556:R587)</f>
        <v>0</v>
      </c>
      <c r="S555" s="139"/>
      <c r="T555" s="141">
        <f>SUM(T556:T587)</f>
        <v>0</v>
      </c>
      <c r="AR555" s="135" t="s">
        <v>151</v>
      </c>
      <c r="AT555" s="142" t="s">
        <v>74</v>
      </c>
      <c r="AU555" s="142" t="s">
        <v>83</v>
      </c>
      <c r="AY555" s="135" t="s">
        <v>143</v>
      </c>
      <c r="BK555" s="143">
        <f>SUM(BK556:BK587)</f>
        <v>0</v>
      </c>
    </row>
    <row r="556" spans="1:65" s="2" customFormat="1" ht="24.2" customHeight="1" x14ac:dyDescent="0.2">
      <c r="A556" s="33"/>
      <c r="B556" s="146"/>
      <c r="C556" s="178" t="s">
        <v>916</v>
      </c>
      <c r="D556" s="178" t="s">
        <v>215</v>
      </c>
      <c r="E556" s="179" t="s">
        <v>960</v>
      </c>
      <c r="F556" s="180" t="s">
        <v>961</v>
      </c>
      <c r="G556" s="181" t="s">
        <v>962</v>
      </c>
      <c r="H556" s="182">
        <v>30</v>
      </c>
      <c r="I556" s="183"/>
      <c r="J556" s="184">
        <f t="shared" ref="J556:J587" si="60">ROUND(I556*H556,2)</f>
        <v>0</v>
      </c>
      <c r="K556" s="185"/>
      <c r="L556" s="186"/>
      <c r="M556" s="187" t="s">
        <v>1</v>
      </c>
      <c r="N556" s="188" t="s">
        <v>41</v>
      </c>
      <c r="O556" s="59"/>
      <c r="P556" s="157">
        <f t="shared" ref="P556:P587" si="61">O556*H556</f>
        <v>0</v>
      </c>
      <c r="Q556" s="157">
        <v>0</v>
      </c>
      <c r="R556" s="157">
        <f t="shared" ref="R556:R587" si="62">Q556*H556</f>
        <v>0</v>
      </c>
      <c r="S556" s="157">
        <v>0</v>
      </c>
      <c r="T556" s="158">
        <f t="shared" ref="T556:T587" si="63">S556*H556</f>
        <v>0</v>
      </c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R556" s="159" t="s">
        <v>210</v>
      </c>
      <c r="AT556" s="159" t="s">
        <v>215</v>
      </c>
      <c r="AU556" s="159" t="s">
        <v>151</v>
      </c>
      <c r="AY556" s="18" t="s">
        <v>143</v>
      </c>
      <c r="BE556" s="160">
        <f t="shared" ref="BE556:BE587" si="64">IF(N556="základná",J556,0)</f>
        <v>0</v>
      </c>
      <c r="BF556" s="160">
        <f t="shared" ref="BF556:BF587" si="65">IF(N556="znížená",J556,0)</f>
        <v>0</v>
      </c>
      <c r="BG556" s="160">
        <f t="shared" ref="BG556:BG587" si="66">IF(N556="zákl. prenesená",J556,0)</f>
        <v>0</v>
      </c>
      <c r="BH556" s="160">
        <f t="shared" ref="BH556:BH587" si="67">IF(N556="zníž. prenesená",J556,0)</f>
        <v>0</v>
      </c>
      <c r="BI556" s="160">
        <f t="shared" ref="BI556:BI587" si="68">IF(N556="nulová",J556,0)</f>
        <v>0</v>
      </c>
      <c r="BJ556" s="18" t="s">
        <v>151</v>
      </c>
      <c r="BK556" s="160">
        <f t="shared" ref="BK556:BK587" si="69">ROUND(I556*H556,2)</f>
        <v>0</v>
      </c>
      <c r="BL556" s="18" t="s">
        <v>182</v>
      </c>
      <c r="BM556" s="159" t="s">
        <v>2067</v>
      </c>
    </row>
    <row r="557" spans="1:65" s="2" customFormat="1" ht="24.2" customHeight="1" x14ac:dyDescent="0.2">
      <c r="A557" s="33"/>
      <c r="B557" s="146"/>
      <c r="C557" s="178" t="s">
        <v>562</v>
      </c>
      <c r="D557" s="178" t="s">
        <v>215</v>
      </c>
      <c r="E557" s="179" t="s">
        <v>2068</v>
      </c>
      <c r="F557" s="180" t="s">
        <v>2069</v>
      </c>
      <c r="G557" s="181" t="s">
        <v>178</v>
      </c>
      <c r="H557" s="182">
        <v>18</v>
      </c>
      <c r="I557" s="183"/>
      <c r="J557" s="184">
        <f t="shared" si="60"/>
        <v>0</v>
      </c>
      <c r="K557" s="185"/>
      <c r="L557" s="186"/>
      <c r="M557" s="187" t="s">
        <v>1</v>
      </c>
      <c r="N557" s="188" t="s">
        <v>41</v>
      </c>
      <c r="O557" s="59"/>
      <c r="P557" s="157">
        <f t="shared" si="61"/>
        <v>0</v>
      </c>
      <c r="Q557" s="157">
        <v>0</v>
      </c>
      <c r="R557" s="157">
        <f t="shared" si="62"/>
        <v>0</v>
      </c>
      <c r="S557" s="157">
        <v>0</v>
      </c>
      <c r="T557" s="158">
        <f t="shared" si="63"/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59" t="s">
        <v>210</v>
      </c>
      <c r="AT557" s="159" t="s">
        <v>215</v>
      </c>
      <c r="AU557" s="159" t="s">
        <v>151</v>
      </c>
      <c r="AY557" s="18" t="s">
        <v>143</v>
      </c>
      <c r="BE557" s="160">
        <f t="shared" si="64"/>
        <v>0</v>
      </c>
      <c r="BF557" s="160">
        <f t="shared" si="65"/>
        <v>0</v>
      </c>
      <c r="BG557" s="160">
        <f t="shared" si="66"/>
        <v>0</v>
      </c>
      <c r="BH557" s="160">
        <f t="shared" si="67"/>
        <v>0</v>
      </c>
      <c r="BI557" s="160">
        <f t="shared" si="68"/>
        <v>0</v>
      </c>
      <c r="BJ557" s="18" t="s">
        <v>151</v>
      </c>
      <c r="BK557" s="160">
        <f t="shared" si="69"/>
        <v>0</v>
      </c>
      <c r="BL557" s="18" t="s">
        <v>182</v>
      </c>
      <c r="BM557" s="159" t="s">
        <v>938</v>
      </c>
    </row>
    <row r="558" spans="1:65" s="2" customFormat="1" ht="14.45" customHeight="1" x14ac:dyDescent="0.2">
      <c r="A558" s="33"/>
      <c r="B558" s="146"/>
      <c r="C558" s="178" t="s">
        <v>923</v>
      </c>
      <c r="D558" s="178" t="s">
        <v>215</v>
      </c>
      <c r="E558" s="179" t="s">
        <v>2070</v>
      </c>
      <c r="F558" s="180" t="s">
        <v>2071</v>
      </c>
      <c r="G558" s="181" t="s">
        <v>178</v>
      </c>
      <c r="H558" s="182">
        <v>18</v>
      </c>
      <c r="I558" s="183"/>
      <c r="J558" s="184">
        <f t="shared" si="60"/>
        <v>0</v>
      </c>
      <c r="K558" s="185"/>
      <c r="L558" s="186"/>
      <c r="M558" s="187" t="s">
        <v>1</v>
      </c>
      <c r="N558" s="188" t="s">
        <v>41</v>
      </c>
      <c r="O558" s="59"/>
      <c r="P558" s="157">
        <f t="shared" si="61"/>
        <v>0</v>
      </c>
      <c r="Q558" s="157">
        <v>0</v>
      </c>
      <c r="R558" s="157">
        <f t="shared" si="62"/>
        <v>0</v>
      </c>
      <c r="S558" s="157">
        <v>0</v>
      </c>
      <c r="T558" s="158">
        <f t="shared" si="63"/>
        <v>0</v>
      </c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R558" s="159" t="s">
        <v>210</v>
      </c>
      <c r="AT558" s="159" t="s">
        <v>215</v>
      </c>
      <c r="AU558" s="159" t="s">
        <v>151</v>
      </c>
      <c r="AY558" s="18" t="s">
        <v>143</v>
      </c>
      <c r="BE558" s="160">
        <f t="shared" si="64"/>
        <v>0</v>
      </c>
      <c r="BF558" s="160">
        <f t="shared" si="65"/>
        <v>0</v>
      </c>
      <c r="BG558" s="160">
        <f t="shared" si="66"/>
        <v>0</v>
      </c>
      <c r="BH558" s="160">
        <f t="shared" si="67"/>
        <v>0</v>
      </c>
      <c r="BI558" s="160">
        <f t="shared" si="68"/>
        <v>0</v>
      </c>
      <c r="BJ558" s="18" t="s">
        <v>151</v>
      </c>
      <c r="BK558" s="160">
        <f t="shared" si="69"/>
        <v>0</v>
      </c>
      <c r="BL558" s="18" t="s">
        <v>182</v>
      </c>
      <c r="BM558" s="159" t="s">
        <v>2072</v>
      </c>
    </row>
    <row r="559" spans="1:65" s="2" customFormat="1" ht="14.45" customHeight="1" x14ac:dyDescent="0.2">
      <c r="A559" s="33"/>
      <c r="B559" s="146"/>
      <c r="C559" s="178" t="s">
        <v>927</v>
      </c>
      <c r="D559" s="178" t="s">
        <v>215</v>
      </c>
      <c r="E559" s="179" t="s">
        <v>965</v>
      </c>
      <c r="F559" s="180" t="s">
        <v>966</v>
      </c>
      <c r="G559" s="181" t="s">
        <v>962</v>
      </c>
      <c r="H559" s="182">
        <v>18</v>
      </c>
      <c r="I559" s="183"/>
      <c r="J559" s="184">
        <f t="shared" si="60"/>
        <v>0</v>
      </c>
      <c r="K559" s="185"/>
      <c r="L559" s="186"/>
      <c r="M559" s="187" t="s">
        <v>1</v>
      </c>
      <c r="N559" s="188" t="s">
        <v>41</v>
      </c>
      <c r="O559" s="59"/>
      <c r="P559" s="157">
        <f t="shared" si="61"/>
        <v>0</v>
      </c>
      <c r="Q559" s="157">
        <v>0</v>
      </c>
      <c r="R559" s="157">
        <f t="shared" si="62"/>
        <v>0</v>
      </c>
      <c r="S559" s="157">
        <v>0</v>
      </c>
      <c r="T559" s="158">
        <f t="shared" si="63"/>
        <v>0</v>
      </c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R559" s="159" t="s">
        <v>210</v>
      </c>
      <c r="AT559" s="159" t="s">
        <v>215</v>
      </c>
      <c r="AU559" s="159" t="s">
        <v>151</v>
      </c>
      <c r="AY559" s="18" t="s">
        <v>143</v>
      </c>
      <c r="BE559" s="160">
        <f t="shared" si="64"/>
        <v>0</v>
      </c>
      <c r="BF559" s="160">
        <f t="shared" si="65"/>
        <v>0</v>
      </c>
      <c r="BG559" s="160">
        <f t="shared" si="66"/>
        <v>0</v>
      </c>
      <c r="BH559" s="160">
        <f t="shared" si="67"/>
        <v>0</v>
      </c>
      <c r="BI559" s="160">
        <f t="shared" si="68"/>
        <v>0</v>
      </c>
      <c r="BJ559" s="18" t="s">
        <v>151</v>
      </c>
      <c r="BK559" s="160">
        <f t="shared" si="69"/>
        <v>0</v>
      </c>
      <c r="BL559" s="18" t="s">
        <v>182</v>
      </c>
      <c r="BM559" s="159" t="s">
        <v>1781</v>
      </c>
    </row>
    <row r="560" spans="1:65" s="2" customFormat="1" ht="24.2" customHeight="1" x14ac:dyDescent="0.2">
      <c r="A560" s="33"/>
      <c r="B560" s="146"/>
      <c r="C560" s="178" t="s">
        <v>931</v>
      </c>
      <c r="D560" s="178" t="s">
        <v>215</v>
      </c>
      <c r="E560" s="179" t="s">
        <v>969</v>
      </c>
      <c r="F560" s="180" t="s">
        <v>970</v>
      </c>
      <c r="G560" s="181" t="s">
        <v>178</v>
      </c>
      <c r="H560" s="182">
        <v>30</v>
      </c>
      <c r="I560" s="183"/>
      <c r="J560" s="184">
        <f t="shared" si="60"/>
        <v>0</v>
      </c>
      <c r="K560" s="185"/>
      <c r="L560" s="186"/>
      <c r="M560" s="187" t="s">
        <v>1</v>
      </c>
      <c r="N560" s="188" t="s">
        <v>41</v>
      </c>
      <c r="O560" s="59"/>
      <c r="P560" s="157">
        <f t="shared" si="61"/>
        <v>0</v>
      </c>
      <c r="Q560" s="157">
        <v>0</v>
      </c>
      <c r="R560" s="157">
        <f t="shared" si="62"/>
        <v>0</v>
      </c>
      <c r="S560" s="157">
        <v>0</v>
      </c>
      <c r="T560" s="158">
        <f t="shared" si="63"/>
        <v>0</v>
      </c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R560" s="159" t="s">
        <v>210</v>
      </c>
      <c r="AT560" s="159" t="s">
        <v>215</v>
      </c>
      <c r="AU560" s="159" t="s">
        <v>151</v>
      </c>
      <c r="AY560" s="18" t="s">
        <v>143</v>
      </c>
      <c r="BE560" s="160">
        <f t="shared" si="64"/>
        <v>0</v>
      </c>
      <c r="BF560" s="160">
        <f t="shared" si="65"/>
        <v>0</v>
      </c>
      <c r="BG560" s="160">
        <f t="shared" si="66"/>
        <v>0</v>
      </c>
      <c r="BH560" s="160">
        <f t="shared" si="67"/>
        <v>0</v>
      </c>
      <c r="BI560" s="160">
        <f t="shared" si="68"/>
        <v>0</v>
      </c>
      <c r="BJ560" s="18" t="s">
        <v>151</v>
      </c>
      <c r="BK560" s="160">
        <f t="shared" si="69"/>
        <v>0</v>
      </c>
      <c r="BL560" s="18" t="s">
        <v>182</v>
      </c>
      <c r="BM560" s="159" t="s">
        <v>2073</v>
      </c>
    </row>
    <row r="561" spans="1:65" s="2" customFormat="1" ht="37.9" customHeight="1" x14ac:dyDescent="0.2">
      <c r="A561" s="33"/>
      <c r="B561" s="146"/>
      <c r="C561" s="178" t="s">
        <v>569</v>
      </c>
      <c r="D561" s="178" t="s">
        <v>215</v>
      </c>
      <c r="E561" s="179" t="s">
        <v>972</v>
      </c>
      <c r="F561" s="180" t="s">
        <v>973</v>
      </c>
      <c r="G561" s="181" t="s">
        <v>178</v>
      </c>
      <c r="H561" s="182">
        <v>30</v>
      </c>
      <c r="I561" s="183"/>
      <c r="J561" s="184">
        <f t="shared" si="60"/>
        <v>0</v>
      </c>
      <c r="K561" s="185"/>
      <c r="L561" s="186"/>
      <c r="M561" s="187" t="s">
        <v>1</v>
      </c>
      <c r="N561" s="188" t="s">
        <v>41</v>
      </c>
      <c r="O561" s="59"/>
      <c r="P561" s="157">
        <f t="shared" si="61"/>
        <v>0</v>
      </c>
      <c r="Q561" s="157">
        <v>0</v>
      </c>
      <c r="R561" s="157">
        <f t="shared" si="62"/>
        <v>0</v>
      </c>
      <c r="S561" s="157">
        <v>0</v>
      </c>
      <c r="T561" s="158">
        <f t="shared" si="63"/>
        <v>0</v>
      </c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R561" s="159" t="s">
        <v>210</v>
      </c>
      <c r="AT561" s="159" t="s">
        <v>215</v>
      </c>
      <c r="AU561" s="159" t="s">
        <v>151</v>
      </c>
      <c r="AY561" s="18" t="s">
        <v>143</v>
      </c>
      <c r="BE561" s="160">
        <f t="shared" si="64"/>
        <v>0</v>
      </c>
      <c r="BF561" s="160">
        <f t="shared" si="65"/>
        <v>0</v>
      </c>
      <c r="BG561" s="160">
        <f t="shared" si="66"/>
        <v>0</v>
      </c>
      <c r="BH561" s="160">
        <f t="shared" si="67"/>
        <v>0</v>
      </c>
      <c r="BI561" s="160">
        <f t="shared" si="68"/>
        <v>0</v>
      </c>
      <c r="BJ561" s="18" t="s">
        <v>151</v>
      </c>
      <c r="BK561" s="160">
        <f t="shared" si="69"/>
        <v>0</v>
      </c>
      <c r="BL561" s="18" t="s">
        <v>182</v>
      </c>
      <c r="BM561" s="159" t="s">
        <v>1783</v>
      </c>
    </row>
    <row r="562" spans="1:65" s="2" customFormat="1" ht="14.45" customHeight="1" x14ac:dyDescent="0.2">
      <c r="A562" s="33"/>
      <c r="B562" s="146"/>
      <c r="C562" s="178" t="s">
        <v>939</v>
      </c>
      <c r="D562" s="178" t="s">
        <v>215</v>
      </c>
      <c r="E562" s="179" t="s">
        <v>976</v>
      </c>
      <c r="F562" s="180" t="s">
        <v>977</v>
      </c>
      <c r="G562" s="181" t="s">
        <v>178</v>
      </c>
      <c r="H562" s="182">
        <v>30</v>
      </c>
      <c r="I562" s="183"/>
      <c r="J562" s="184">
        <f t="shared" si="60"/>
        <v>0</v>
      </c>
      <c r="K562" s="185"/>
      <c r="L562" s="186"/>
      <c r="M562" s="187" t="s">
        <v>1</v>
      </c>
      <c r="N562" s="188" t="s">
        <v>41</v>
      </c>
      <c r="O562" s="59"/>
      <c r="P562" s="157">
        <f t="shared" si="61"/>
        <v>0</v>
      </c>
      <c r="Q562" s="157">
        <v>0</v>
      </c>
      <c r="R562" s="157">
        <f t="shared" si="62"/>
        <v>0</v>
      </c>
      <c r="S562" s="157">
        <v>0</v>
      </c>
      <c r="T562" s="158">
        <f t="shared" si="63"/>
        <v>0</v>
      </c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R562" s="159" t="s">
        <v>210</v>
      </c>
      <c r="AT562" s="159" t="s">
        <v>215</v>
      </c>
      <c r="AU562" s="159" t="s">
        <v>151</v>
      </c>
      <c r="AY562" s="18" t="s">
        <v>143</v>
      </c>
      <c r="BE562" s="160">
        <f t="shared" si="64"/>
        <v>0</v>
      </c>
      <c r="BF562" s="160">
        <f t="shared" si="65"/>
        <v>0</v>
      </c>
      <c r="BG562" s="160">
        <f t="shared" si="66"/>
        <v>0</v>
      </c>
      <c r="BH562" s="160">
        <f t="shared" si="67"/>
        <v>0</v>
      </c>
      <c r="BI562" s="160">
        <f t="shared" si="68"/>
        <v>0</v>
      </c>
      <c r="BJ562" s="18" t="s">
        <v>151</v>
      </c>
      <c r="BK562" s="160">
        <f t="shared" si="69"/>
        <v>0</v>
      </c>
      <c r="BL562" s="18" t="s">
        <v>182</v>
      </c>
      <c r="BM562" s="159" t="s">
        <v>2074</v>
      </c>
    </row>
    <row r="563" spans="1:65" s="2" customFormat="1" ht="24.2" customHeight="1" x14ac:dyDescent="0.2">
      <c r="A563" s="33"/>
      <c r="B563" s="146"/>
      <c r="C563" s="178" t="s">
        <v>944</v>
      </c>
      <c r="D563" s="178" t="s">
        <v>215</v>
      </c>
      <c r="E563" s="179" t="s">
        <v>980</v>
      </c>
      <c r="F563" s="180" t="s">
        <v>981</v>
      </c>
      <c r="G563" s="181" t="s">
        <v>178</v>
      </c>
      <c r="H563" s="182">
        <v>30</v>
      </c>
      <c r="I563" s="183"/>
      <c r="J563" s="184">
        <f t="shared" si="60"/>
        <v>0</v>
      </c>
      <c r="K563" s="185"/>
      <c r="L563" s="186"/>
      <c r="M563" s="187" t="s">
        <v>1</v>
      </c>
      <c r="N563" s="188" t="s">
        <v>41</v>
      </c>
      <c r="O563" s="59"/>
      <c r="P563" s="157">
        <f t="shared" si="61"/>
        <v>0</v>
      </c>
      <c r="Q563" s="157">
        <v>0</v>
      </c>
      <c r="R563" s="157">
        <f t="shared" si="62"/>
        <v>0</v>
      </c>
      <c r="S563" s="157">
        <v>0</v>
      </c>
      <c r="T563" s="158">
        <f t="shared" si="63"/>
        <v>0</v>
      </c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R563" s="159" t="s">
        <v>210</v>
      </c>
      <c r="AT563" s="159" t="s">
        <v>215</v>
      </c>
      <c r="AU563" s="159" t="s">
        <v>151</v>
      </c>
      <c r="AY563" s="18" t="s">
        <v>143</v>
      </c>
      <c r="BE563" s="160">
        <f t="shared" si="64"/>
        <v>0</v>
      </c>
      <c r="BF563" s="160">
        <f t="shared" si="65"/>
        <v>0</v>
      </c>
      <c r="BG563" s="160">
        <f t="shared" si="66"/>
        <v>0</v>
      </c>
      <c r="BH563" s="160">
        <f t="shared" si="67"/>
        <v>0</v>
      </c>
      <c r="BI563" s="160">
        <f t="shared" si="68"/>
        <v>0</v>
      </c>
      <c r="BJ563" s="18" t="s">
        <v>151</v>
      </c>
      <c r="BK563" s="160">
        <f t="shared" si="69"/>
        <v>0</v>
      </c>
      <c r="BL563" s="18" t="s">
        <v>182</v>
      </c>
      <c r="BM563" s="159" t="s">
        <v>2075</v>
      </c>
    </row>
    <row r="564" spans="1:65" s="2" customFormat="1" ht="24.2" customHeight="1" x14ac:dyDescent="0.2">
      <c r="A564" s="33"/>
      <c r="B564" s="146"/>
      <c r="C564" s="178" t="s">
        <v>949</v>
      </c>
      <c r="D564" s="178" t="s">
        <v>215</v>
      </c>
      <c r="E564" s="179" t="s">
        <v>984</v>
      </c>
      <c r="F564" s="180" t="s">
        <v>985</v>
      </c>
      <c r="G564" s="181" t="s">
        <v>178</v>
      </c>
      <c r="H564" s="182">
        <v>30</v>
      </c>
      <c r="I564" s="183"/>
      <c r="J564" s="184">
        <f t="shared" si="60"/>
        <v>0</v>
      </c>
      <c r="K564" s="185"/>
      <c r="L564" s="186"/>
      <c r="M564" s="187" t="s">
        <v>1</v>
      </c>
      <c r="N564" s="188" t="s">
        <v>41</v>
      </c>
      <c r="O564" s="59"/>
      <c r="P564" s="157">
        <f t="shared" si="61"/>
        <v>0</v>
      </c>
      <c r="Q564" s="157">
        <v>0</v>
      </c>
      <c r="R564" s="157">
        <f t="shared" si="62"/>
        <v>0</v>
      </c>
      <c r="S564" s="157">
        <v>0</v>
      </c>
      <c r="T564" s="158">
        <f t="shared" si="63"/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59" t="s">
        <v>210</v>
      </c>
      <c r="AT564" s="159" t="s">
        <v>215</v>
      </c>
      <c r="AU564" s="159" t="s">
        <v>151</v>
      </c>
      <c r="AY564" s="18" t="s">
        <v>143</v>
      </c>
      <c r="BE564" s="160">
        <f t="shared" si="64"/>
        <v>0</v>
      </c>
      <c r="BF564" s="160">
        <f t="shared" si="65"/>
        <v>0</v>
      </c>
      <c r="BG564" s="160">
        <f t="shared" si="66"/>
        <v>0</v>
      </c>
      <c r="BH564" s="160">
        <f t="shared" si="67"/>
        <v>0</v>
      </c>
      <c r="BI564" s="160">
        <f t="shared" si="68"/>
        <v>0</v>
      </c>
      <c r="BJ564" s="18" t="s">
        <v>151</v>
      </c>
      <c r="BK564" s="160">
        <f t="shared" si="69"/>
        <v>0</v>
      </c>
      <c r="BL564" s="18" t="s">
        <v>182</v>
      </c>
      <c r="BM564" s="159" t="s">
        <v>2076</v>
      </c>
    </row>
    <row r="565" spans="1:65" s="2" customFormat="1" ht="37.9" customHeight="1" x14ac:dyDescent="0.2">
      <c r="A565" s="33"/>
      <c r="B565" s="146"/>
      <c r="C565" s="178" t="s">
        <v>575</v>
      </c>
      <c r="D565" s="178" t="s">
        <v>215</v>
      </c>
      <c r="E565" s="179" t="s">
        <v>987</v>
      </c>
      <c r="F565" s="180" t="s">
        <v>988</v>
      </c>
      <c r="G565" s="181" t="s">
        <v>178</v>
      </c>
      <c r="H565" s="182">
        <v>30</v>
      </c>
      <c r="I565" s="183"/>
      <c r="J565" s="184">
        <f t="shared" si="60"/>
        <v>0</v>
      </c>
      <c r="K565" s="185"/>
      <c r="L565" s="186"/>
      <c r="M565" s="187" t="s">
        <v>1</v>
      </c>
      <c r="N565" s="188" t="s">
        <v>41</v>
      </c>
      <c r="O565" s="59"/>
      <c r="P565" s="157">
        <f t="shared" si="61"/>
        <v>0</v>
      </c>
      <c r="Q565" s="157">
        <v>0</v>
      </c>
      <c r="R565" s="157">
        <f t="shared" si="62"/>
        <v>0</v>
      </c>
      <c r="S565" s="157">
        <v>0</v>
      </c>
      <c r="T565" s="158">
        <f t="shared" si="63"/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59" t="s">
        <v>210</v>
      </c>
      <c r="AT565" s="159" t="s">
        <v>215</v>
      </c>
      <c r="AU565" s="159" t="s">
        <v>151</v>
      </c>
      <c r="AY565" s="18" t="s">
        <v>143</v>
      </c>
      <c r="BE565" s="160">
        <f t="shared" si="64"/>
        <v>0</v>
      </c>
      <c r="BF565" s="160">
        <f t="shared" si="65"/>
        <v>0</v>
      </c>
      <c r="BG565" s="160">
        <f t="shared" si="66"/>
        <v>0</v>
      </c>
      <c r="BH565" s="160">
        <f t="shared" si="67"/>
        <v>0</v>
      </c>
      <c r="BI565" s="160">
        <f t="shared" si="68"/>
        <v>0</v>
      </c>
      <c r="BJ565" s="18" t="s">
        <v>151</v>
      </c>
      <c r="BK565" s="160">
        <f t="shared" si="69"/>
        <v>0</v>
      </c>
      <c r="BL565" s="18" t="s">
        <v>182</v>
      </c>
      <c r="BM565" s="159" t="s">
        <v>974</v>
      </c>
    </row>
    <row r="566" spans="1:65" s="2" customFormat="1" ht="14.45" customHeight="1" x14ac:dyDescent="0.2">
      <c r="A566" s="33"/>
      <c r="B566" s="146"/>
      <c r="C566" s="178" t="s">
        <v>959</v>
      </c>
      <c r="D566" s="178" t="s">
        <v>215</v>
      </c>
      <c r="E566" s="179" t="s">
        <v>991</v>
      </c>
      <c r="F566" s="180" t="s">
        <v>992</v>
      </c>
      <c r="G566" s="181" t="s">
        <v>178</v>
      </c>
      <c r="H566" s="182">
        <v>30</v>
      </c>
      <c r="I566" s="183"/>
      <c r="J566" s="184">
        <f t="shared" si="60"/>
        <v>0</v>
      </c>
      <c r="K566" s="185"/>
      <c r="L566" s="186"/>
      <c r="M566" s="187" t="s">
        <v>1</v>
      </c>
      <c r="N566" s="188" t="s">
        <v>41</v>
      </c>
      <c r="O566" s="59"/>
      <c r="P566" s="157">
        <f t="shared" si="61"/>
        <v>0</v>
      </c>
      <c r="Q566" s="157">
        <v>0</v>
      </c>
      <c r="R566" s="157">
        <f t="shared" si="62"/>
        <v>0</v>
      </c>
      <c r="S566" s="157">
        <v>0</v>
      </c>
      <c r="T566" s="158">
        <f t="shared" si="63"/>
        <v>0</v>
      </c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R566" s="159" t="s">
        <v>210</v>
      </c>
      <c r="AT566" s="159" t="s">
        <v>215</v>
      </c>
      <c r="AU566" s="159" t="s">
        <v>151</v>
      </c>
      <c r="AY566" s="18" t="s">
        <v>143</v>
      </c>
      <c r="BE566" s="160">
        <f t="shared" si="64"/>
        <v>0</v>
      </c>
      <c r="BF566" s="160">
        <f t="shared" si="65"/>
        <v>0</v>
      </c>
      <c r="BG566" s="160">
        <f t="shared" si="66"/>
        <v>0</v>
      </c>
      <c r="BH566" s="160">
        <f t="shared" si="67"/>
        <v>0</v>
      </c>
      <c r="BI566" s="160">
        <f t="shared" si="68"/>
        <v>0</v>
      </c>
      <c r="BJ566" s="18" t="s">
        <v>151</v>
      </c>
      <c r="BK566" s="160">
        <f t="shared" si="69"/>
        <v>0</v>
      </c>
      <c r="BL566" s="18" t="s">
        <v>182</v>
      </c>
      <c r="BM566" s="159" t="s">
        <v>2077</v>
      </c>
    </row>
    <row r="567" spans="1:65" s="2" customFormat="1" ht="24.2" customHeight="1" x14ac:dyDescent="0.2">
      <c r="A567" s="33"/>
      <c r="B567" s="146"/>
      <c r="C567" s="178" t="s">
        <v>964</v>
      </c>
      <c r="D567" s="178" t="s">
        <v>215</v>
      </c>
      <c r="E567" s="179" t="s">
        <v>994</v>
      </c>
      <c r="F567" s="180" t="s">
        <v>995</v>
      </c>
      <c r="G567" s="181" t="s">
        <v>178</v>
      </c>
      <c r="H567" s="182">
        <v>18</v>
      </c>
      <c r="I567" s="183"/>
      <c r="J567" s="184">
        <f t="shared" si="60"/>
        <v>0</v>
      </c>
      <c r="K567" s="185"/>
      <c r="L567" s="186"/>
      <c r="M567" s="187" t="s">
        <v>1</v>
      </c>
      <c r="N567" s="188" t="s">
        <v>41</v>
      </c>
      <c r="O567" s="59"/>
      <c r="P567" s="157">
        <f t="shared" si="61"/>
        <v>0</v>
      </c>
      <c r="Q567" s="157">
        <v>0</v>
      </c>
      <c r="R567" s="157">
        <f t="shared" si="62"/>
        <v>0</v>
      </c>
      <c r="S567" s="157">
        <v>0</v>
      </c>
      <c r="T567" s="158">
        <f t="shared" si="63"/>
        <v>0</v>
      </c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R567" s="159" t="s">
        <v>210</v>
      </c>
      <c r="AT567" s="159" t="s">
        <v>215</v>
      </c>
      <c r="AU567" s="159" t="s">
        <v>151</v>
      </c>
      <c r="AY567" s="18" t="s">
        <v>143</v>
      </c>
      <c r="BE567" s="160">
        <f t="shared" si="64"/>
        <v>0</v>
      </c>
      <c r="BF567" s="160">
        <f t="shared" si="65"/>
        <v>0</v>
      </c>
      <c r="BG567" s="160">
        <f t="shared" si="66"/>
        <v>0</v>
      </c>
      <c r="BH567" s="160">
        <f t="shared" si="67"/>
        <v>0</v>
      </c>
      <c r="BI567" s="160">
        <f t="shared" si="68"/>
        <v>0</v>
      </c>
      <c r="BJ567" s="18" t="s">
        <v>151</v>
      </c>
      <c r="BK567" s="160">
        <f t="shared" si="69"/>
        <v>0</v>
      </c>
      <c r="BL567" s="18" t="s">
        <v>182</v>
      </c>
      <c r="BM567" s="159" t="s">
        <v>982</v>
      </c>
    </row>
    <row r="568" spans="1:65" s="2" customFormat="1" ht="37.9" customHeight="1" x14ac:dyDescent="0.2">
      <c r="A568" s="33"/>
      <c r="B568" s="146"/>
      <c r="C568" s="178" t="s">
        <v>968</v>
      </c>
      <c r="D568" s="178" t="s">
        <v>215</v>
      </c>
      <c r="E568" s="179" t="s">
        <v>998</v>
      </c>
      <c r="F568" s="180" t="s">
        <v>999</v>
      </c>
      <c r="G568" s="181" t="s">
        <v>178</v>
      </c>
      <c r="H568" s="182">
        <v>18</v>
      </c>
      <c r="I568" s="183"/>
      <c r="J568" s="184">
        <f t="shared" si="60"/>
        <v>0</v>
      </c>
      <c r="K568" s="185"/>
      <c r="L568" s="186"/>
      <c r="M568" s="187" t="s">
        <v>1</v>
      </c>
      <c r="N568" s="188" t="s">
        <v>41</v>
      </c>
      <c r="O568" s="59"/>
      <c r="P568" s="157">
        <f t="shared" si="61"/>
        <v>0</v>
      </c>
      <c r="Q568" s="157">
        <v>0</v>
      </c>
      <c r="R568" s="157">
        <f t="shared" si="62"/>
        <v>0</v>
      </c>
      <c r="S568" s="157">
        <v>0</v>
      </c>
      <c r="T568" s="158">
        <f t="shared" si="63"/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59" t="s">
        <v>210</v>
      </c>
      <c r="AT568" s="159" t="s">
        <v>215</v>
      </c>
      <c r="AU568" s="159" t="s">
        <v>151</v>
      </c>
      <c r="AY568" s="18" t="s">
        <v>143</v>
      </c>
      <c r="BE568" s="160">
        <f t="shared" si="64"/>
        <v>0</v>
      </c>
      <c r="BF568" s="160">
        <f t="shared" si="65"/>
        <v>0</v>
      </c>
      <c r="BG568" s="160">
        <f t="shared" si="66"/>
        <v>0</v>
      </c>
      <c r="BH568" s="160">
        <f t="shared" si="67"/>
        <v>0</v>
      </c>
      <c r="BI568" s="160">
        <f t="shared" si="68"/>
        <v>0</v>
      </c>
      <c r="BJ568" s="18" t="s">
        <v>151</v>
      </c>
      <c r="BK568" s="160">
        <f t="shared" si="69"/>
        <v>0</v>
      </c>
      <c r="BL568" s="18" t="s">
        <v>182</v>
      </c>
      <c r="BM568" s="159" t="s">
        <v>986</v>
      </c>
    </row>
    <row r="569" spans="1:65" s="2" customFormat="1" ht="24.2" customHeight="1" x14ac:dyDescent="0.2">
      <c r="A569" s="33"/>
      <c r="B569" s="146"/>
      <c r="C569" s="178" t="s">
        <v>584</v>
      </c>
      <c r="D569" s="178" t="s">
        <v>215</v>
      </c>
      <c r="E569" s="179" t="s">
        <v>1009</v>
      </c>
      <c r="F569" s="180" t="s">
        <v>1010</v>
      </c>
      <c r="G569" s="181" t="s">
        <v>178</v>
      </c>
      <c r="H569" s="182">
        <v>6</v>
      </c>
      <c r="I569" s="183"/>
      <c r="J569" s="184">
        <f t="shared" si="60"/>
        <v>0</v>
      </c>
      <c r="K569" s="185"/>
      <c r="L569" s="186"/>
      <c r="M569" s="187" t="s">
        <v>1</v>
      </c>
      <c r="N569" s="188" t="s">
        <v>41</v>
      </c>
      <c r="O569" s="59"/>
      <c r="P569" s="157">
        <f t="shared" si="61"/>
        <v>0</v>
      </c>
      <c r="Q569" s="157">
        <v>0</v>
      </c>
      <c r="R569" s="157">
        <f t="shared" si="62"/>
        <v>0</v>
      </c>
      <c r="S569" s="157">
        <v>0</v>
      </c>
      <c r="T569" s="158">
        <f t="shared" si="63"/>
        <v>0</v>
      </c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R569" s="159" t="s">
        <v>210</v>
      </c>
      <c r="AT569" s="159" t="s">
        <v>215</v>
      </c>
      <c r="AU569" s="159" t="s">
        <v>151</v>
      </c>
      <c r="AY569" s="18" t="s">
        <v>143</v>
      </c>
      <c r="BE569" s="160">
        <f t="shared" si="64"/>
        <v>0</v>
      </c>
      <c r="BF569" s="160">
        <f t="shared" si="65"/>
        <v>0</v>
      </c>
      <c r="BG569" s="160">
        <f t="shared" si="66"/>
        <v>0</v>
      </c>
      <c r="BH569" s="160">
        <f t="shared" si="67"/>
        <v>0</v>
      </c>
      <c r="BI569" s="160">
        <f t="shared" si="68"/>
        <v>0</v>
      </c>
      <c r="BJ569" s="18" t="s">
        <v>151</v>
      </c>
      <c r="BK569" s="160">
        <f t="shared" si="69"/>
        <v>0</v>
      </c>
      <c r="BL569" s="18" t="s">
        <v>182</v>
      </c>
      <c r="BM569" s="159" t="s">
        <v>989</v>
      </c>
    </row>
    <row r="570" spans="1:65" s="2" customFormat="1" ht="14.45" customHeight="1" x14ac:dyDescent="0.2">
      <c r="A570" s="33"/>
      <c r="B570" s="146"/>
      <c r="C570" s="178" t="s">
        <v>975</v>
      </c>
      <c r="D570" s="178" t="s">
        <v>215</v>
      </c>
      <c r="E570" s="179" t="s">
        <v>1013</v>
      </c>
      <c r="F570" s="180" t="s">
        <v>1014</v>
      </c>
      <c r="G570" s="181" t="s">
        <v>178</v>
      </c>
      <c r="H570" s="182">
        <v>6</v>
      </c>
      <c r="I570" s="183"/>
      <c r="J570" s="184">
        <f t="shared" si="60"/>
        <v>0</v>
      </c>
      <c r="K570" s="185"/>
      <c r="L570" s="186"/>
      <c r="M570" s="187" t="s">
        <v>1</v>
      </c>
      <c r="N570" s="188" t="s">
        <v>41</v>
      </c>
      <c r="O570" s="59"/>
      <c r="P570" s="157">
        <f t="shared" si="61"/>
        <v>0</v>
      </c>
      <c r="Q570" s="157">
        <v>0</v>
      </c>
      <c r="R570" s="157">
        <f t="shared" si="62"/>
        <v>0</v>
      </c>
      <c r="S570" s="157">
        <v>0</v>
      </c>
      <c r="T570" s="158">
        <f t="shared" si="63"/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59" t="s">
        <v>210</v>
      </c>
      <c r="AT570" s="159" t="s">
        <v>215</v>
      </c>
      <c r="AU570" s="159" t="s">
        <v>151</v>
      </c>
      <c r="AY570" s="18" t="s">
        <v>143</v>
      </c>
      <c r="BE570" s="160">
        <f t="shared" si="64"/>
        <v>0</v>
      </c>
      <c r="BF570" s="160">
        <f t="shared" si="65"/>
        <v>0</v>
      </c>
      <c r="BG570" s="160">
        <f t="shared" si="66"/>
        <v>0</v>
      </c>
      <c r="BH570" s="160">
        <f t="shared" si="67"/>
        <v>0</v>
      </c>
      <c r="BI570" s="160">
        <f t="shared" si="68"/>
        <v>0</v>
      </c>
      <c r="BJ570" s="18" t="s">
        <v>151</v>
      </c>
      <c r="BK570" s="160">
        <f t="shared" si="69"/>
        <v>0</v>
      </c>
      <c r="BL570" s="18" t="s">
        <v>182</v>
      </c>
      <c r="BM570" s="159" t="s">
        <v>993</v>
      </c>
    </row>
    <row r="571" spans="1:65" s="2" customFormat="1" ht="24.2" customHeight="1" x14ac:dyDescent="0.2">
      <c r="A571" s="33"/>
      <c r="B571" s="146"/>
      <c r="C571" s="178" t="s">
        <v>979</v>
      </c>
      <c r="D571" s="178" t="s">
        <v>215</v>
      </c>
      <c r="E571" s="179" t="s">
        <v>1017</v>
      </c>
      <c r="F571" s="180" t="s">
        <v>1018</v>
      </c>
      <c r="G571" s="181" t="s">
        <v>962</v>
      </c>
      <c r="H571" s="182">
        <v>12</v>
      </c>
      <c r="I571" s="183"/>
      <c r="J571" s="184">
        <f t="shared" si="60"/>
        <v>0</v>
      </c>
      <c r="K571" s="185"/>
      <c r="L571" s="186"/>
      <c r="M571" s="187" t="s">
        <v>1</v>
      </c>
      <c r="N571" s="188" t="s">
        <v>41</v>
      </c>
      <c r="O571" s="59"/>
      <c r="P571" s="157">
        <f t="shared" si="61"/>
        <v>0</v>
      </c>
      <c r="Q571" s="157">
        <v>0</v>
      </c>
      <c r="R571" s="157">
        <f t="shared" si="62"/>
        <v>0</v>
      </c>
      <c r="S571" s="157">
        <v>0</v>
      </c>
      <c r="T571" s="158">
        <f t="shared" si="63"/>
        <v>0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59" t="s">
        <v>210</v>
      </c>
      <c r="AT571" s="159" t="s">
        <v>215</v>
      </c>
      <c r="AU571" s="159" t="s">
        <v>151</v>
      </c>
      <c r="AY571" s="18" t="s">
        <v>143</v>
      </c>
      <c r="BE571" s="160">
        <f t="shared" si="64"/>
        <v>0</v>
      </c>
      <c r="BF571" s="160">
        <f t="shared" si="65"/>
        <v>0</v>
      </c>
      <c r="BG571" s="160">
        <f t="shared" si="66"/>
        <v>0</v>
      </c>
      <c r="BH571" s="160">
        <f t="shared" si="67"/>
        <v>0</v>
      </c>
      <c r="BI571" s="160">
        <f t="shared" si="68"/>
        <v>0</v>
      </c>
      <c r="BJ571" s="18" t="s">
        <v>151</v>
      </c>
      <c r="BK571" s="160">
        <f t="shared" si="69"/>
        <v>0</v>
      </c>
      <c r="BL571" s="18" t="s">
        <v>182</v>
      </c>
      <c r="BM571" s="159" t="s">
        <v>1795</v>
      </c>
    </row>
    <row r="572" spans="1:65" s="2" customFormat="1" ht="24.2" customHeight="1" x14ac:dyDescent="0.2">
      <c r="A572" s="33"/>
      <c r="B572" s="146"/>
      <c r="C572" s="178" t="s">
        <v>983</v>
      </c>
      <c r="D572" s="178" t="s">
        <v>215</v>
      </c>
      <c r="E572" s="179" t="s">
        <v>1021</v>
      </c>
      <c r="F572" s="180" t="s">
        <v>1022</v>
      </c>
      <c r="G572" s="181" t="s">
        <v>178</v>
      </c>
      <c r="H572" s="182">
        <v>12</v>
      </c>
      <c r="I572" s="183"/>
      <c r="J572" s="184">
        <f t="shared" si="60"/>
        <v>0</v>
      </c>
      <c r="K572" s="185"/>
      <c r="L572" s="186"/>
      <c r="M572" s="187" t="s">
        <v>1</v>
      </c>
      <c r="N572" s="188" t="s">
        <v>41</v>
      </c>
      <c r="O572" s="59"/>
      <c r="P572" s="157">
        <f t="shared" si="61"/>
        <v>0</v>
      </c>
      <c r="Q572" s="157">
        <v>0</v>
      </c>
      <c r="R572" s="157">
        <f t="shared" si="62"/>
        <v>0</v>
      </c>
      <c r="S572" s="157">
        <v>0</v>
      </c>
      <c r="T572" s="158">
        <f t="shared" si="63"/>
        <v>0</v>
      </c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R572" s="159" t="s">
        <v>210</v>
      </c>
      <c r="AT572" s="159" t="s">
        <v>215</v>
      </c>
      <c r="AU572" s="159" t="s">
        <v>151</v>
      </c>
      <c r="AY572" s="18" t="s">
        <v>143</v>
      </c>
      <c r="BE572" s="160">
        <f t="shared" si="64"/>
        <v>0</v>
      </c>
      <c r="BF572" s="160">
        <f t="shared" si="65"/>
        <v>0</v>
      </c>
      <c r="BG572" s="160">
        <f t="shared" si="66"/>
        <v>0</v>
      </c>
      <c r="BH572" s="160">
        <f t="shared" si="67"/>
        <v>0</v>
      </c>
      <c r="BI572" s="160">
        <f t="shared" si="68"/>
        <v>0</v>
      </c>
      <c r="BJ572" s="18" t="s">
        <v>151</v>
      </c>
      <c r="BK572" s="160">
        <f t="shared" si="69"/>
        <v>0</v>
      </c>
      <c r="BL572" s="18" t="s">
        <v>182</v>
      </c>
      <c r="BM572" s="159" t="s">
        <v>1000</v>
      </c>
    </row>
    <row r="573" spans="1:65" s="2" customFormat="1" ht="14.45" customHeight="1" x14ac:dyDescent="0.2">
      <c r="A573" s="33"/>
      <c r="B573" s="146"/>
      <c r="C573" s="178" t="s">
        <v>594</v>
      </c>
      <c r="D573" s="178" t="s">
        <v>215</v>
      </c>
      <c r="E573" s="179" t="s">
        <v>1024</v>
      </c>
      <c r="F573" s="180" t="s">
        <v>1025</v>
      </c>
      <c r="G573" s="181" t="s">
        <v>178</v>
      </c>
      <c r="H573" s="182">
        <v>12</v>
      </c>
      <c r="I573" s="183"/>
      <c r="J573" s="184">
        <f t="shared" si="60"/>
        <v>0</v>
      </c>
      <c r="K573" s="185"/>
      <c r="L573" s="186"/>
      <c r="M573" s="187" t="s">
        <v>1</v>
      </c>
      <c r="N573" s="188" t="s">
        <v>41</v>
      </c>
      <c r="O573" s="59"/>
      <c r="P573" s="157">
        <f t="shared" si="61"/>
        <v>0</v>
      </c>
      <c r="Q573" s="157">
        <v>0</v>
      </c>
      <c r="R573" s="157">
        <f t="shared" si="62"/>
        <v>0</v>
      </c>
      <c r="S573" s="157">
        <v>0</v>
      </c>
      <c r="T573" s="158">
        <f t="shared" si="63"/>
        <v>0</v>
      </c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R573" s="159" t="s">
        <v>210</v>
      </c>
      <c r="AT573" s="159" t="s">
        <v>215</v>
      </c>
      <c r="AU573" s="159" t="s">
        <v>151</v>
      </c>
      <c r="AY573" s="18" t="s">
        <v>143</v>
      </c>
      <c r="BE573" s="160">
        <f t="shared" si="64"/>
        <v>0</v>
      </c>
      <c r="BF573" s="160">
        <f t="shared" si="65"/>
        <v>0</v>
      </c>
      <c r="BG573" s="160">
        <f t="shared" si="66"/>
        <v>0</v>
      </c>
      <c r="BH573" s="160">
        <f t="shared" si="67"/>
        <v>0</v>
      </c>
      <c r="BI573" s="160">
        <f t="shared" si="68"/>
        <v>0</v>
      </c>
      <c r="BJ573" s="18" t="s">
        <v>151</v>
      </c>
      <c r="BK573" s="160">
        <f t="shared" si="69"/>
        <v>0</v>
      </c>
      <c r="BL573" s="18" t="s">
        <v>182</v>
      </c>
      <c r="BM573" s="159" t="s">
        <v>1796</v>
      </c>
    </row>
    <row r="574" spans="1:65" s="2" customFormat="1" ht="14.45" customHeight="1" x14ac:dyDescent="0.2">
      <c r="A574" s="33"/>
      <c r="B574" s="146"/>
      <c r="C574" s="178" t="s">
        <v>990</v>
      </c>
      <c r="D574" s="178" t="s">
        <v>215</v>
      </c>
      <c r="E574" s="179" t="s">
        <v>1033</v>
      </c>
      <c r="F574" s="180" t="s">
        <v>1034</v>
      </c>
      <c r="G574" s="181" t="s">
        <v>178</v>
      </c>
      <c r="H574" s="182">
        <v>12</v>
      </c>
      <c r="I574" s="183"/>
      <c r="J574" s="184">
        <f t="shared" si="60"/>
        <v>0</v>
      </c>
      <c r="K574" s="185"/>
      <c r="L574" s="186"/>
      <c r="M574" s="187" t="s">
        <v>1</v>
      </c>
      <c r="N574" s="188" t="s">
        <v>41</v>
      </c>
      <c r="O574" s="59"/>
      <c r="P574" s="157">
        <f t="shared" si="61"/>
        <v>0</v>
      </c>
      <c r="Q574" s="157">
        <v>0</v>
      </c>
      <c r="R574" s="157">
        <f t="shared" si="62"/>
        <v>0</v>
      </c>
      <c r="S574" s="157">
        <v>0</v>
      </c>
      <c r="T574" s="158">
        <f t="shared" si="63"/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59" t="s">
        <v>210</v>
      </c>
      <c r="AT574" s="159" t="s">
        <v>215</v>
      </c>
      <c r="AU574" s="159" t="s">
        <v>151</v>
      </c>
      <c r="AY574" s="18" t="s">
        <v>143</v>
      </c>
      <c r="BE574" s="160">
        <f t="shared" si="64"/>
        <v>0</v>
      </c>
      <c r="BF574" s="160">
        <f t="shared" si="65"/>
        <v>0</v>
      </c>
      <c r="BG574" s="160">
        <f t="shared" si="66"/>
        <v>0</v>
      </c>
      <c r="BH574" s="160">
        <f t="shared" si="67"/>
        <v>0</v>
      </c>
      <c r="BI574" s="160">
        <f t="shared" si="68"/>
        <v>0</v>
      </c>
      <c r="BJ574" s="18" t="s">
        <v>151</v>
      </c>
      <c r="BK574" s="160">
        <f t="shared" si="69"/>
        <v>0</v>
      </c>
      <c r="BL574" s="18" t="s">
        <v>182</v>
      </c>
      <c r="BM574" s="159" t="s">
        <v>1008</v>
      </c>
    </row>
    <row r="575" spans="1:65" s="2" customFormat="1" ht="24.2" customHeight="1" x14ac:dyDescent="0.2">
      <c r="A575" s="33"/>
      <c r="B575" s="146"/>
      <c r="C575" s="178" t="s">
        <v>598</v>
      </c>
      <c r="D575" s="178" t="s">
        <v>215</v>
      </c>
      <c r="E575" s="179" t="s">
        <v>1037</v>
      </c>
      <c r="F575" s="180" t="s">
        <v>1038</v>
      </c>
      <c r="G575" s="181" t="s">
        <v>178</v>
      </c>
      <c r="H575" s="182">
        <v>12</v>
      </c>
      <c r="I575" s="183"/>
      <c r="J575" s="184">
        <f t="shared" si="60"/>
        <v>0</v>
      </c>
      <c r="K575" s="185"/>
      <c r="L575" s="186"/>
      <c r="M575" s="187" t="s">
        <v>1</v>
      </c>
      <c r="N575" s="188" t="s">
        <v>41</v>
      </c>
      <c r="O575" s="59"/>
      <c r="P575" s="157">
        <f t="shared" si="61"/>
        <v>0</v>
      </c>
      <c r="Q575" s="157">
        <v>0</v>
      </c>
      <c r="R575" s="157">
        <f t="shared" si="62"/>
        <v>0</v>
      </c>
      <c r="S575" s="157">
        <v>0</v>
      </c>
      <c r="T575" s="158">
        <f t="shared" si="63"/>
        <v>0</v>
      </c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R575" s="159" t="s">
        <v>210</v>
      </c>
      <c r="AT575" s="159" t="s">
        <v>215</v>
      </c>
      <c r="AU575" s="159" t="s">
        <v>151</v>
      </c>
      <c r="AY575" s="18" t="s">
        <v>143</v>
      </c>
      <c r="BE575" s="160">
        <f t="shared" si="64"/>
        <v>0</v>
      </c>
      <c r="BF575" s="160">
        <f t="shared" si="65"/>
        <v>0</v>
      </c>
      <c r="BG575" s="160">
        <f t="shared" si="66"/>
        <v>0</v>
      </c>
      <c r="BH575" s="160">
        <f t="shared" si="67"/>
        <v>0</v>
      </c>
      <c r="BI575" s="160">
        <f t="shared" si="68"/>
        <v>0</v>
      </c>
      <c r="BJ575" s="18" t="s">
        <v>151</v>
      </c>
      <c r="BK575" s="160">
        <f t="shared" si="69"/>
        <v>0</v>
      </c>
      <c r="BL575" s="18" t="s">
        <v>182</v>
      </c>
      <c r="BM575" s="159" t="s">
        <v>2078</v>
      </c>
    </row>
    <row r="576" spans="1:65" s="2" customFormat="1" ht="24.2" customHeight="1" x14ac:dyDescent="0.2">
      <c r="A576" s="33"/>
      <c r="B576" s="146"/>
      <c r="C576" s="178" t="s">
        <v>997</v>
      </c>
      <c r="D576" s="178" t="s">
        <v>215</v>
      </c>
      <c r="E576" s="179" t="s">
        <v>1040</v>
      </c>
      <c r="F576" s="180" t="s">
        <v>1041</v>
      </c>
      <c r="G576" s="181" t="s">
        <v>962</v>
      </c>
      <c r="H576" s="182">
        <v>6</v>
      </c>
      <c r="I576" s="183"/>
      <c r="J576" s="184">
        <f t="shared" si="60"/>
        <v>0</v>
      </c>
      <c r="K576" s="185"/>
      <c r="L576" s="186"/>
      <c r="M576" s="187" t="s">
        <v>1</v>
      </c>
      <c r="N576" s="188" t="s">
        <v>41</v>
      </c>
      <c r="O576" s="59"/>
      <c r="P576" s="157">
        <f t="shared" si="61"/>
        <v>0</v>
      </c>
      <c r="Q576" s="157">
        <v>0</v>
      </c>
      <c r="R576" s="157">
        <f t="shared" si="62"/>
        <v>0</v>
      </c>
      <c r="S576" s="157">
        <v>0</v>
      </c>
      <c r="T576" s="158">
        <f t="shared" si="63"/>
        <v>0</v>
      </c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R576" s="159" t="s">
        <v>210</v>
      </c>
      <c r="AT576" s="159" t="s">
        <v>215</v>
      </c>
      <c r="AU576" s="159" t="s">
        <v>151</v>
      </c>
      <c r="AY576" s="18" t="s">
        <v>143</v>
      </c>
      <c r="BE576" s="160">
        <f t="shared" si="64"/>
        <v>0</v>
      </c>
      <c r="BF576" s="160">
        <f t="shared" si="65"/>
        <v>0</v>
      </c>
      <c r="BG576" s="160">
        <f t="shared" si="66"/>
        <v>0</v>
      </c>
      <c r="BH576" s="160">
        <f t="shared" si="67"/>
        <v>0</v>
      </c>
      <c r="BI576" s="160">
        <f t="shared" si="68"/>
        <v>0</v>
      </c>
      <c r="BJ576" s="18" t="s">
        <v>151</v>
      </c>
      <c r="BK576" s="160">
        <f t="shared" si="69"/>
        <v>0</v>
      </c>
      <c r="BL576" s="18" t="s">
        <v>182</v>
      </c>
      <c r="BM576" s="159" t="s">
        <v>1015</v>
      </c>
    </row>
    <row r="577" spans="1:65" s="2" customFormat="1" ht="24.2" customHeight="1" x14ac:dyDescent="0.2">
      <c r="A577" s="33"/>
      <c r="B577" s="146"/>
      <c r="C577" s="178" t="s">
        <v>1001</v>
      </c>
      <c r="D577" s="178" t="s">
        <v>215</v>
      </c>
      <c r="E577" s="179" t="s">
        <v>1044</v>
      </c>
      <c r="F577" s="180" t="s">
        <v>1045</v>
      </c>
      <c r="G577" s="181" t="s">
        <v>178</v>
      </c>
      <c r="H577" s="182">
        <v>6</v>
      </c>
      <c r="I577" s="183"/>
      <c r="J577" s="184">
        <f t="shared" si="60"/>
        <v>0</v>
      </c>
      <c r="K577" s="185"/>
      <c r="L577" s="186"/>
      <c r="M577" s="187" t="s">
        <v>1</v>
      </c>
      <c r="N577" s="188" t="s">
        <v>41</v>
      </c>
      <c r="O577" s="59"/>
      <c r="P577" s="157">
        <f t="shared" si="61"/>
        <v>0</v>
      </c>
      <c r="Q577" s="157">
        <v>0</v>
      </c>
      <c r="R577" s="157">
        <f t="shared" si="62"/>
        <v>0</v>
      </c>
      <c r="S577" s="157">
        <v>0</v>
      </c>
      <c r="T577" s="158">
        <f t="shared" si="63"/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59" t="s">
        <v>210</v>
      </c>
      <c r="AT577" s="159" t="s">
        <v>215</v>
      </c>
      <c r="AU577" s="159" t="s">
        <v>151</v>
      </c>
      <c r="AY577" s="18" t="s">
        <v>143</v>
      </c>
      <c r="BE577" s="160">
        <f t="shared" si="64"/>
        <v>0</v>
      </c>
      <c r="BF577" s="160">
        <f t="shared" si="65"/>
        <v>0</v>
      </c>
      <c r="BG577" s="160">
        <f t="shared" si="66"/>
        <v>0</v>
      </c>
      <c r="BH577" s="160">
        <f t="shared" si="67"/>
        <v>0</v>
      </c>
      <c r="BI577" s="160">
        <f t="shared" si="68"/>
        <v>0</v>
      </c>
      <c r="BJ577" s="18" t="s">
        <v>151</v>
      </c>
      <c r="BK577" s="160">
        <f t="shared" si="69"/>
        <v>0</v>
      </c>
      <c r="BL577" s="18" t="s">
        <v>182</v>
      </c>
      <c r="BM577" s="159" t="s">
        <v>2079</v>
      </c>
    </row>
    <row r="578" spans="1:65" s="2" customFormat="1" ht="14.45" customHeight="1" x14ac:dyDescent="0.2">
      <c r="A578" s="33"/>
      <c r="B578" s="146"/>
      <c r="C578" s="178" t="s">
        <v>1005</v>
      </c>
      <c r="D578" s="178" t="s">
        <v>215</v>
      </c>
      <c r="E578" s="179" t="s">
        <v>1048</v>
      </c>
      <c r="F578" s="180" t="s">
        <v>1049</v>
      </c>
      <c r="G578" s="181" t="s">
        <v>178</v>
      </c>
      <c r="H578" s="182">
        <v>6</v>
      </c>
      <c r="I578" s="183"/>
      <c r="J578" s="184">
        <f t="shared" si="60"/>
        <v>0</v>
      </c>
      <c r="K578" s="185"/>
      <c r="L578" s="186"/>
      <c r="M578" s="187" t="s">
        <v>1</v>
      </c>
      <c r="N578" s="188" t="s">
        <v>41</v>
      </c>
      <c r="O578" s="59"/>
      <c r="P578" s="157">
        <f t="shared" si="61"/>
        <v>0</v>
      </c>
      <c r="Q578" s="157">
        <v>0</v>
      </c>
      <c r="R578" s="157">
        <f t="shared" si="62"/>
        <v>0</v>
      </c>
      <c r="S578" s="157">
        <v>0</v>
      </c>
      <c r="T578" s="158">
        <f t="shared" si="63"/>
        <v>0</v>
      </c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R578" s="159" t="s">
        <v>210</v>
      </c>
      <c r="AT578" s="159" t="s">
        <v>215</v>
      </c>
      <c r="AU578" s="159" t="s">
        <v>151</v>
      </c>
      <c r="AY578" s="18" t="s">
        <v>143</v>
      </c>
      <c r="BE578" s="160">
        <f t="shared" si="64"/>
        <v>0</v>
      </c>
      <c r="BF578" s="160">
        <f t="shared" si="65"/>
        <v>0</v>
      </c>
      <c r="BG578" s="160">
        <f t="shared" si="66"/>
        <v>0</v>
      </c>
      <c r="BH578" s="160">
        <f t="shared" si="67"/>
        <v>0</v>
      </c>
      <c r="BI578" s="160">
        <f t="shared" si="68"/>
        <v>0</v>
      </c>
      <c r="BJ578" s="18" t="s">
        <v>151</v>
      </c>
      <c r="BK578" s="160">
        <f t="shared" si="69"/>
        <v>0</v>
      </c>
      <c r="BL578" s="18" t="s">
        <v>182</v>
      </c>
      <c r="BM578" s="159" t="s">
        <v>1799</v>
      </c>
    </row>
    <row r="579" spans="1:65" s="2" customFormat="1" ht="37.9" customHeight="1" x14ac:dyDescent="0.2">
      <c r="A579" s="33"/>
      <c r="B579" s="146"/>
      <c r="C579" s="178" t="s">
        <v>606</v>
      </c>
      <c r="D579" s="178" t="s">
        <v>215</v>
      </c>
      <c r="E579" s="179" t="s">
        <v>1052</v>
      </c>
      <c r="F579" s="180" t="s">
        <v>1053</v>
      </c>
      <c r="G579" s="181" t="s">
        <v>333</v>
      </c>
      <c r="H579" s="182">
        <v>2.2290000000000001</v>
      </c>
      <c r="I579" s="183"/>
      <c r="J579" s="184">
        <f t="shared" si="60"/>
        <v>0</v>
      </c>
      <c r="K579" s="185"/>
      <c r="L579" s="186"/>
      <c r="M579" s="187" t="s">
        <v>1</v>
      </c>
      <c r="N579" s="188" t="s">
        <v>41</v>
      </c>
      <c r="O579" s="59"/>
      <c r="P579" s="157">
        <f t="shared" si="61"/>
        <v>0</v>
      </c>
      <c r="Q579" s="157">
        <v>0</v>
      </c>
      <c r="R579" s="157">
        <f t="shared" si="62"/>
        <v>0</v>
      </c>
      <c r="S579" s="157">
        <v>0</v>
      </c>
      <c r="T579" s="158">
        <f t="shared" si="63"/>
        <v>0</v>
      </c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R579" s="159" t="s">
        <v>210</v>
      </c>
      <c r="AT579" s="159" t="s">
        <v>215</v>
      </c>
      <c r="AU579" s="159" t="s">
        <v>151</v>
      </c>
      <c r="AY579" s="18" t="s">
        <v>143</v>
      </c>
      <c r="BE579" s="160">
        <f t="shared" si="64"/>
        <v>0</v>
      </c>
      <c r="BF579" s="160">
        <f t="shared" si="65"/>
        <v>0</v>
      </c>
      <c r="BG579" s="160">
        <f t="shared" si="66"/>
        <v>0</v>
      </c>
      <c r="BH579" s="160">
        <f t="shared" si="67"/>
        <v>0</v>
      </c>
      <c r="BI579" s="160">
        <f t="shared" si="68"/>
        <v>0</v>
      </c>
      <c r="BJ579" s="18" t="s">
        <v>151</v>
      </c>
      <c r="BK579" s="160">
        <f t="shared" si="69"/>
        <v>0</v>
      </c>
      <c r="BL579" s="18" t="s">
        <v>182</v>
      </c>
      <c r="BM579" s="159" t="s">
        <v>1026</v>
      </c>
    </row>
    <row r="580" spans="1:65" s="2" customFormat="1" ht="24.2" customHeight="1" x14ac:dyDescent="0.2">
      <c r="A580" s="33"/>
      <c r="B580" s="146"/>
      <c r="C580" s="178" t="s">
        <v>1012</v>
      </c>
      <c r="D580" s="178" t="s">
        <v>215</v>
      </c>
      <c r="E580" s="179" t="s">
        <v>1056</v>
      </c>
      <c r="F580" s="180" t="s">
        <v>1057</v>
      </c>
      <c r="G580" s="181" t="s">
        <v>962</v>
      </c>
      <c r="H580" s="182">
        <v>18</v>
      </c>
      <c r="I580" s="183"/>
      <c r="J580" s="184">
        <f t="shared" si="60"/>
        <v>0</v>
      </c>
      <c r="K580" s="185"/>
      <c r="L580" s="186"/>
      <c r="M580" s="187" t="s">
        <v>1</v>
      </c>
      <c r="N580" s="188" t="s">
        <v>41</v>
      </c>
      <c r="O580" s="59"/>
      <c r="P580" s="157">
        <f t="shared" si="61"/>
        <v>0</v>
      </c>
      <c r="Q580" s="157">
        <v>0</v>
      </c>
      <c r="R580" s="157">
        <f t="shared" si="62"/>
        <v>0</v>
      </c>
      <c r="S580" s="157">
        <v>0</v>
      </c>
      <c r="T580" s="158">
        <f t="shared" si="63"/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59" t="s">
        <v>210</v>
      </c>
      <c r="AT580" s="159" t="s">
        <v>215</v>
      </c>
      <c r="AU580" s="159" t="s">
        <v>151</v>
      </c>
      <c r="AY580" s="18" t="s">
        <v>143</v>
      </c>
      <c r="BE580" s="160">
        <f t="shared" si="64"/>
        <v>0</v>
      </c>
      <c r="BF580" s="160">
        <f t="shared" si="65"/>
        <v>0</v>
      </c>
      <c r="BG580" s="160">
        <f t="shared" si="66"/>
        <v>0</v>
      </c>
      <c r="BH580" s="160">
        <f t="shared" si="67"/>
        <v>0</v>
      </c>
      <c r="BI580" s="160">
        <f t="shared" si="68"/>
        <v>0</v>
      </c>
      <c r="BJ580" s="18" t="s">
        <v>151</v>
      </c>
      <c r="BK580" s="160">
        <f t="shared" si="69"/>
        <v>0</v>
      </c>
      <c r="BL580" s="18" t="s">
        <v>182</v>
      </c>
      <c r="BM580" s="159" t="s">
        <v>1802</v>
      </c>
    </row>
    <row r="581" spans="1:65" s="2" customFormat="1" ht="24.2" customHeight="1" x14ac:dyDescent="0.2">
      <c r="A581" s="33"/>
      <c r="B581" s="146"/>
      <c r="C581" s="178" t="s">
        <v>1016</v>
      </c>
      <c r="D581" s="178" t="s">
        <v>215</v>
      </c>
      <c r="E581" s="179" t="s">
        <v>1061</v>
      </c>
      <c r="F581" s="180" t="s">
        <v>1062</v>
      </c>
      <c r="G581" s="181" t="s">
        <v>178</v>
      </c>
      <c r="H581" s="182">
        <v>6</v>
      </c>
      <c r="I581" s="183"/>
      <c r="J581" s="184">
        <f t="shared" si="60"/>
        <v>0</v>
      </c>
      <c r="K581" s="185"/>
      <c r="L581" s="186"/>
      <c r="M581" s="187" t="s">
        <v>1</v>
      </c>
      <c r="N581" s="188" t="s">
        <v>41</v>
      </c>
      <c r="O581" s="59"/>
      <c r="P581" s="157">
        <f t="shared" si="61"/>
        <v>0</v>
      </c>
      <c r="Q581" s="157">
        <v>0</v>
      </c>
      <c r="R581" s="157">
        <f t="shared" si="62"/>
        <v>0</v>
      </c>
      <c r="S581" s="157">
        <v>0</v>
      </c>
      <c r="T581" s="158">
        <f t="shared" si="63"/>
        <v>0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59" t="s">
        <v>210</v>
      </c>
      <c r="AT581" s="159" t="s">
        <v>215</v>
      </c>
      <c r="AU581" s="159" t="s">
        <v>151</v>
      </c>
      <c r="AY581" s="18" t="s">
        <v>143</v>
      </c>
      <c r="BE581" s="160">
        <f t="shared" si="64"/>
        <v>0</v>
      </c>
      <c r="BF581" s="160">
        <f t="shared" si="65"/>
        <v>0</v>
      </c>
      <c r="BG581" s="160">
        <f t="shared" si="66"/>
        <v>0</v>
      </c>
      <c r="BH581" s="160">
        <f t="shared" si="67"/>
        <v>0</v>
      </c>
      <c r="BI581" s="160">
        <f t="shared" si="68"/>
        <v>0</v>
      </c>
      <c r="BJ581" s="18" t="s">
        <v>151</v>
      </c>
      <c r="BK581" s="160">
        <f t="shared" si="69"/>
        <v>0</v>
      </c>
      <c r="BL581" s="18" t="s">
        <v>182</v>
      </c>
      <c r="BM581" s="159" t="s">
        <v>2080</v>
      </c>
    </row>
    <row r="582" spans="1:65" s="2" customFormat="1" ht="24.2" customHeight="1" x14ac:dyDescent="0.2">
      <c r="A582" s="33"/>
      <c r="B582" s="146"/>
      <c r="C582" s="178" t="s">
        <v>1020</v>
      </c>
      <c r="D582" s="178" t="s">
        <v>215</v>
      </c>
      <c r="E582" s="179" t="s">
        <v>1065</v>
      </c>
      <c r="F582" s="180" t="s">
        <v>1066</v>
      </c>
      <c r="G582" s="181" t="s">
        <v>178</v>
      </c>
      <c r="H582" s="182">
        <v>6</v>
      </c>
      <c r="I582" s="183"/>
      <c r="J582" s="184">
        <f t="shared" si="60"/>
        <v>0</v>
      </c>
      <c r="K582" s="185"/>
      <c r="L582" s="186"/>
      <c r="M582" s="187" t="s">
        <v>1</v>
      </c>
      <c r="N582" s="188" t="s">
        <v>41</v>
      </c>
      <c r="O582" s="59"/>
      <c r="P582" s="157">
        <f t="shared" si="61"/>
        <v>0</v>
      </c>
      <c r="Q582" s="157">
        <v>0</v>
      </c>
      <c r="R582" s="157">
        <f t="shared" si="62"/>
        <v>0</v>
      </c>
      <c r="S582" s="157">
        <v>0</v>
      </c>
      <c r="T582" s="158">
        <f t="shared" si="63"/>
        <v>0</v>
      </c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R582" s="159" t="s">
        <v>210</v>
      </c>
      <c r="AT582" s="159" t="s">
        <v>215</v>
      </c>
      <c r="AU582" s="159" t="s">
        <v>151</v>
      </c>
      <c r="AY582" s="18" t="s">
        <v>143</v>
      </c>
      <c r="BE582" s="160">
        <f t="shared" si="64"/>
        <v>0</v>
      </c>
      <c r="BF582" s="160">
        <f t="shared" si="65"/>
        <v>0</v>
      </c>
      <c r="BG582" s="160">
        <f t="shared" si="66"/>
        <v>0</v>
      </c>
      <c r="BH582" s="160">
        <f t="shared" si="67"/>
        <v>0</v>
      </c>
      <c r="BI582" s="160">
        <f t="shared" si="68"/>
        <v>0</v>
      </c>
      <c r="BJ582" s="18" t="s">
        <v>151</v>
      </c>
      <c r="BK582" s="160">
        <f t="shared" si="69"/>
        <v>0</v>
      </c>
      <c r="BL582" s="18" t="s">
        <v>182</v>
      </c>
      <c r="BM582" s="159" t="s">
        <v>1039</v>
      </c>
    </row>
    <row r="583" spans="1:65" s="2" customFormat="1" ht="37.9" customHeight="1" x14ac:dyDescent="0.2">
      <c r="A583" s="33"/>
      <c r="B583" s="146"/>
      <c r="C583" s="178" t="s">
        <v>613</v>
      </c>
      <c r="D583" s="178" t="s">
        <v>215</v>
      </c>
      <c r="E583" s="179" t="s">
        <v>1069</v>
      </c>
      <c r="F583" s="180" t="s">
        <v>1070</v>
      </c>
      <c r="G583" s="181" t="s">
        <v>178</v>
      </c>
      <c r="H583" s="182">
        <v>12</v>
      </c>
      <c r="I583" s="183"/>
      <c r="J583" s="184">
        <f t="shared" si="60"/>
        <v>0</v>
      </c>
      <c r="K583" s="185"/>
      <c r="L583" s="186"/>
      <c r="M583" s="187" t="s">
        <v>1</v>
      </c>
      <c r="N583" s="188" t="s">
        <v>41</v>
      </c>
      <c r="O583" s="59"/>
      <c r="P583" s="157">
        <f t="shared" si="61"/>
        <v>0</v>
      </c>
      <c r="Q583" s="157">
        <v>0</v>
      </c>
      <c r="R583" s="157">
        <f t="shared" si="62"/>
        <v>0</v>
      </c>
      <c r="S583" s="157">
        <v>0</v>
      </c>
      <c r="T583" s="158">
        <f t="shared" si="63"/>
        <v>0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59" t="s">
        <v>210</v>
      </c>
      <c r="AT583" s="159" t="s">
        <v>215</v>
      </c>
      <c r="AU583" s="159" t="s">
        <v>151</v>
      </c>
      <c r="AY583" s="18" t="s">
        <v>143</v>
      </c>
      <c r="BE583" s="160">
        <f t="shared" si="64"/>
        <v>0</v>
      </c>
      <c r="BF583" s="160">
        <f t="shared" si="65"/>
        <v>0</v>
      </c>
      <c r="BG583" s="160">
        <f t="shared" si="66"/>
        <v>0</v>
      </c>
      <c r="BH583" s="160">
        <f t="shared" si="67"/>
        <v>0</v>
      </c>
      <c r="BI583" s="160">
        <f t="shared" si="68"/>
        <v>0</v>
      </c>
      <c r="BJ583" s="18" t="s">
        <v>151</v>
      </c>
      <c r="BK583" s="160">
        <f t="shared" si="69"/>
        <v>0</v>
      </c>
      <c r="BL583" s="18" t="s">
        <v>182</v>
      </c>
      <c r="BM583" s="159" t="s">
        <v>1806</v>
      </c>
    </row>
    <row r="584" spans="1:65" s="2" customFormat="1" ht="14.45" customHeight="1" x14ac:dyDescent="0.2">
      <c r="A584" s="33"/>
      <c r="B584" s="146"/>
      <c r="C584" s="178" t="s">
        <v>1027</v>
      </c>
      <c r="D584" s="178" t="s">
        <v>215</v>
      </c>
      <c r="E584" s="179" t="s">
        <v>1072</v>
      </c>
      <c r="F584" s="180" t="s">
        <v>1073</v>
      </c>
      <c r="G584" s="181" t="s">
        <v>178</v>
      </c>
      <c r="H584" s="182">
        <v>12</v>
      </c>
      <c r="I584" s="183"/>
      <c r="J584" s="184">
        <f t="shared" si="60"/>
        <v>0</v>
      </c>
      <c r="K584" s="185"/>
      <c r="L584" s="186"/>
      <c r="M584" s="187" t="s">
        <v>1</v>
      </c>
      <c r="N584" s="188" t="s">
        <v>41</v>
      </c>
      <c r="O584" s="59"/>
      <c r="P584" s="157">
        <f t="shared" si="61"/>
        <v>0</v>
      </c>
      <c r="Q584" s="157">
        <v>0</v>
      </c>
      <c r="R584" s="157">
        <f t="shared" si="62"/>
        <v>0</v>
      </c>
      <c r="S584" s="157">
        <v>0</v>
      </c>
      <c r="T584" s="158">
        <f t="shared" si="63"/>
        <v>0</v>
      </c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R584" s="159" t="s">
        <v>210</v>
      </c>
      <c r="AT584" s="159" t="s">
        <v>215</v>
      </c>
      <c r="AU584" s="159" t="s">
        <v>151</v>
      </c>
      <c r="AY584" s="18" t="s">
        <v>143</v>
      </c>
      <c r="BE584" s="160">
        <f t="shared" si="64"/>
        <v>0</v>
      </c>
      <c r="BF584" s="160">
        <f t="shared" si="65"/>
        <v>0</v>
      </c>
      <c r="BG584" s="160">
        <f t="shared" si="66"/>
        <v>0</v>
      </c>
      <c r="BH584" s="160">
        <f t="shared" si="67"/>
        <v>0</v>
      </c>
      <c r="BI584" s="160">
        <f t="shared" si="68"/>
        <v>0</v>
      </c>
      <c r="BJ584" s="18" t="s">
        <v>151</v>
      </c>
      <c r="BK584" s="160">
        <f t="shared" si="69"/>
        <v>0</v>
      </c>
      <c r="BL584" s="18" t="s">
        <v>182</v>
      </c>
      <c r="BM584" s="159" t="s">
        <v>1807</v>
      </c>
    </row>
    <row r="585" spans="1:65" s="2" customFormat="1" ht="24.2" customHeight="1" x14ac:dyDescent="0.2">
      <c r="A585" s="33"/>
      <c r="B585" s="146"/>
      <c r="C585" s="178" t="s">
        <v>1032</v>
      </c>
      <c r="D585" s="178" t="s">
        <v>215</v>
      </c>
      <c r="E585" s="179" t="s">
        <v>1076</v>
      </c>
      <c r="F585" s="180" t="s">
        <v>1077</v>
      </c>
      <c r="G585" s="181" t="s">
        <v>178</v>
      </c>
      <c r="H585" s="182">
        <v>13</v>
      </c>
      <c r="I585" s="183"/>
      <c r="J585" s="184">
        <f t="shared" si="60"/>
        <v>0</v>
      </c>
      <c r="K585" s="185"/>
      <c r="L585" s="186"/>
      <c r="M585" s="187" t="s">
        <v>1</v>
      </c>
      <c r="N585" s="188" t="s">
        <v>41</v>
      </c>
      <c r="O585" s="59"/>
      <c r="P585" s="157">
        <f t="shared" si="61"/>
        <v>0</v>
      </c>
      <c r="Q585" s="157">
        <v>0</v>
      </c>
      <c r="R585" s="157">
        <f t="shared" si="62"/>
        <v>0</v>
      </c>
      <c r="S585" s="157">
        <v>0</v>
      </c>
      <c r="T585" s="158">
        <f t="shared" si="63"/>
        <v>0</v>
      </c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R585" s="159" t="s">
        <v>210</v>
      </c>
      <c r="AT585" s="159" t="s">
        <v>215</v>
      </c>
      <c r="AU585" s="159" t="s">
        <v>151</v>
      </c>
      <c r="AY585" s="18" t="s">
        <v>143</v>
      </c>
      <c r="BE585" s="160">
        <f t="shared" si="64"/>
        <v>0</v>
      </c>
      <c r="BF585" s="160">
        <f t="shared" si="65"/>
        <v>0</v>
      </c>
      <c r="BG585" s="160">
        <f t="shared" si="66"/>
        <v>0</v>
      </c>
      <c r="BH585" s="160">
        <f t="shared" si="67"/>
        <v>0</v>
      </c>
      <c r="BI585" s="160">
        <f t="shared" si="68"/>
        <v>0</v>
      </c>
      <c r="BJ585" s="18" t="s">
        <v>151</v>
      </c>
      <c r="BK585" s="160">
        <f t="shared" si="69"/>
        <v>0</v>
      </c>
      <c r="BL585" s="18" t="s">
        <v>182</v>
      </c>
      <c r="BM585" s="159" t="s">
        <v>1050</v>
      </c>
    </row>
    <row r="586" spans="1:65" s="2" customFormat="1" ht="24.2" customHeight="1" x14ac:dyDescent="0.2">
      <c r="A586" s="33"/>
      <c r="B586" s="146"/>
      <c r="C586" s="178" t="s">
        <v>1036</v>
      </c>
      <c r="D586" s="178" t="s">
        <v>215</v>
      </c>
      <c r="E586" s="179" t="s">
        <v>1080</v>
      </c>
      <c r="F586" s="180" t="s">
        <v>1081</v>
      </c>
      <c r="G586" s="181" t="s">
        <v>178</v>
      </c>
      <c r="H586" s="182">
        <v>12</v>
      </c>
      <c r="I586" s="183"/>
      <c r="J586" s="184">
        <f t="shared" si="60"/>
        <v>0</v>
      </c>
      <c r="K586" s="185"/>
      <c r="L586" s="186"/>
      <c r="M586" s="187" t="s">
        <v>1</v>
      </c>
      <c r="N586" s="188" t="s">
        <v>41</v>
      </c>
      <c r="O586" s="59"/>
      <c r="P586" s="157">
        <f t="shared" si="61"/>
        <v>0</v>
      </c>
      <c r="Q586" s="157">
        <v>0</v>
      </c>
      <c r="R586" s="157">
        <f t="shared" si="62"/>
        <v>0</v>
      </c>
      <c r="S586" s="157">
        <v>0</v>
      </c>
      <c r="T586" s="158">
        <f t="shared" si="63"/>
        <v>0</v>
      </c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R586" s="159" t="s">
        <v>210</v>
      </c>
      <c r="AT586" s="159" t="s">
        <v>215</v>
      </c>
      <c r="AU586" s="159" t="s">
        <v>151</v>
      </c>
      <c r="AY586" s="18" t="s">
        <v>143</v>
      </c>
      <c r="BE586" s="160">
        <f t="shared" si="64"/>
        <v>0</v>
      </c>
      <c r="BF586" s="160">
        <f t="shared" si="65"/>
        <v>0</v>
      </c>
      <c r="BG586" s="160">
        <f t="shared" si="66"/>
        <v>0</v>
      </c>
      <c r="BH586" s="160">
        <f t="shared" si="67"/>
        <v>0</v>
      </c>
      <c r="BI586" s="160">
        <f t="shared" si="68"/>
        <v>0</v>
      </c>
      <c r="BJ586" s="18" t="s">
        <v>151</v>
      </c>
      <c r="BK586" s="160">
        <f t="shared" si="69"/>
        <v>0</v>
      </c>
      <c r="BL586" s="18" t="s">
        <v>182</v>
      </c>
      <c r="BM586" s="159" t="s">
        <v>1810</v>
      </c>
    </row>
    <row r="587" spans="1:65" s="2" customFormat="1" ht="24.2" customHeight="1" x14ac:dyDescent="0.2">
      <c r="A587" s="33"/>
      <c r="B587" s="146"/>
      <c r="C587" s="178" t="s">
        <v>620</v>
      </c>
      <c r="D587" s="178" t="s">
        <v>215</v>
      </c>
      <c r="E587" s="179" t="s">
        <v>1084</v>
      </c>
      <c r="F587" s="180" t="s">
        <v>1085</v>
      </c>
      <c r="G587" s="181" t="s">
        <v>454</v>
      </c>
      <c r="H587" s="207"/>
      <c r="I587" s="183"/>
      <c r="J587" s="184">
        <f t="shared" si="60"/>
        <v>0</v>
      </c>
      <c r="K587" s="185"/>
      <c r="L587" s="186"/>
      <c r="M587" s="187" t="s">
        <v>1</v>
      </c>
      <c r="N587" s="188" t="s">
        <v>41</v>
      </c>
      <c r="O587" s="59"/>
      <c r="P587" s="157">
        <f t="shared" si="61"/>
        <v>0</v>
      </c>
      <c r="Q587" s="157">
        <v>0</v>
      </c>
      <c r="R587" s="157">
        <f t="shared" si="62"/>
        <v>0</v>
      </c>
      <c r="S587" s="157">
        <v>0</v>
      </c>
      <c r="T587" s="158">
        <f t="shared" si="63"/>
        <v>0</v>
      </c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R587" s="159" t="s">
        <v>210</v>
      </c>
      <c r="AT587" s="159" t="s">
        <v>215</v>
      </c>
      <c r="AU587" s="159" t="s">
        <v>151</v>
      </c>
      <c r="AY587" s="18" t="s">
        <v>143</v>
      </c>
      <c r="BE587" s="160">
        <f t="shared" si="64"/>
        <v>0</v>
      </c>
      <c r="BF587" s="160">
        <f t="shared" si="65"/>
        <v>0</v>
      </c>
      <c r="BG587" s="160">
        <f t="shared" si="66"/>
        <v>0</v>
      </c>
      <c r="BH587" s="160">
        <f t="shared" si="67"/>
        <v>0</v>
      </c>
      <c r="BI587" s="160">
        <f t="shared" si="68"/>
        <v>0</v>
      </c>
      <c r="BJ587" s="18" t="s">
        <v>151</v>
      </c>
      <c r="BK587" s="160">
        <f t="shared" si="69"/>
        <v>0</v>
      </c>
      <c r="BL587" s="18" t="s">
        <v>182</v>
      </c>
      <c r="BM587" s="159" t="s">
        <v>2081</v>
      </c>
    </row>
    <row r="588" spans="1:65" s="12" customFormat="1" ht="22.9" customHeight="1" x14ac:dyDescent="0.2">
      <c r="B588" s="134"/>
      <c r="D588" s="135" t="s">
        <v>74</v>
      </c>
      <c r="E588" s="144" t="s">
        <v>1087</v>
      </c>
      <c r="F588" s="144" t="s">
        <v>1088</v>
      </c>
      <c r="I588" s="137"/>
      <c r="J588" s="145">
        <f>BK588</f>
        <v>0</v>
      </c>
      <c r="L588" s="134"/>
      <c r="M588" s="138"/>
      <c r="N588" s="139"/>
      <c r="O588" s="139"/>
      <c r="P588" s="140">
        <f>P589</f>
        <v>0</v>
      </c>
      <c r="Q588" s="139"/>
      <c r="R588" s="140">
        <f>R589</f>
        <v>0</v>
      </c>
      <c r="S588" s="139"/>
      <c r="T588" s="141">
        <f>T589</f>
        <v>0</v>
      </c>
      <c r="AR588" s="135" t="s">
        <v>151</v>
      </c>
      <c r="AT588" s="142" t="s">
        <v>74</v>
      </c>
      <c r="AU588" s="142" t="s">
        <v>83</v>
      </c>
      <c r="AY588" s="135" t="s">
        <v>143</v>
      </c>
      <c r="BK588" s="143">
        <f>BK589</f>
        <v>0</v>
      </c>
    </row>
    <row r="589" spans="1:65" s="2" customFormat="1" ht="14.45" customHeight="1" x14ac:dyDescent="0.2">
      <c r="A589" s="33"/>
      <c r="B589" s="146"/>
      <c r="C589" s="147" t="s">
        <v>1043</v>
      </c>
      <c r="D589" s="147" t="s">
        <v>146</v>
      </c>
      <c r="E589" s="148" t="s">
        <v>1089</v>
      </c>
      <c r="F589" s="149" t="s">
        <v>1090</v>
      </c>
      <c r="G589" s="150" t="s">
        <v>1091</v>
      </c>
      <c r="H589" s="151">
        <v>20</v>
      </c>
      <c r="I589" s="152"/>
      <c r="J589" s="153">
        <f>ROUND(I589*H589,2)</f>
        <v>0</v>
      </c>
      <c r="K589" s="154"/>
      <c r="L589" s="34"/>
      <c r="M589" s="155" t="s">
        <v>1</v>
      </c>
      <c r="N589" s="156" t="s">
        <v>41</v>
      </c>
      <c r="O589" s="59"/>
      <c r="P589" s="157">
        <f>O589*H589</f>
        <v>0</v>
      </c>
      <c r="Q589" s="157">
        <v>0</v>
      </c>
      <c r="R589" s="157">
        <f>Q589*H589</f>
        <v>0</v>
      </c>
      <c r="S589" s="157">
        <v>0</v>
      </c>
      <c r="T589" s="158">
        <f>S589*H589</f>
        <v>0</v>
      </c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R589" s="159" t="s">
        <v>182</v>
      </c>
      <c r="AT589" s="159" t="s">
        <v>146</v>
      </c>
      <c r="AU589" s="159" t="s">
        <v>151</v>
      </c>
      <c r="AY589" s="18" t="s">
        <v>143</v>
      </c>
      <c r="BE589" s="160">
        <f>IF(N589="základná",J589,0)</f>
        <v>0</v>
      </c>
      <c r="BF589" s="160">
        <f>IF(N589="znížená",J589,0)</f>
        <v>0</v>
      </c>
      <c r="BG589" s="160">
        <f>IF(N589="zákl. prenesená",J589,0)</f>
        <v>0</v>
      </c>
      <c r="BH589" s="160">
        <f>IF(N589="zníž. prenesená",J589,0)</f>
        <v>0</v>
      </c>
      <c r="BI589" s="160">
        <f>IF(N589="nulová",J589,0)</f>
        <v>0</v>
      </c>
      <c r="BJ589" s="18" t="s">
        <v>151</v>
      </c>
      <c r="BK589" s="160">
        <f>ROUND(I589*H589,2)</f>
        <v>0</v>
      </c>
      <c r="BL589" s="18" t="s">
        <v>182</v>
      </c>
      <c r="BM589" s="159" t="s">
        <v>2082</v>
      </c>
    </row>
    <row r="590" spans="1:65" s="12" customFormat="1" ht="22.9" customHeight="1" x14ac:dyDescent="0.2">
      <c r="B590" s="134"/>
      <c r="D590" s="135" t="s">
        <v>74</v>
      </c>
      <c r="E590" s="144" t="s">
        <v>1093</v>
      </c>
      <c r="F590" s="144" t="s">
        <v>1094</v>
      </c>
      <c r="I590" s="137"/>
      <c r="J590" s="145">
        <f>BK590</f>
        <v>0</v>
      </c>
      <c r="L590" s="134"/>
      <c r="M590" s="138"/>
      <c r="N590" s="139"/>
      <c r="O590" s="139"/>
      <c r="P590" s="140">
        <f>SUM(P591:P592)</f>
        <v>0</v>
      </c>
      <c r="Q590" s="139"/>
      <c r="R590" s="140">
        <f>SUM(R591:R592)</f>
        <v>0</v>
      </c>
      <c r="S590" s="139"/>
      <c r="T590" s="141">
        <f>SUM(T591:T592)</f>
        <v>0</v>
      </c>
      <c r="AR590" s="135" t="s">
        <v>151</v>
      </c>
      <c r="AT590" s="142" t="s">
        <v>74</v>
      </c>
      <c r="AU590" s="142" t="s">
        <v>83</v>
      </c>
      <c r="AY590" s="135" t="s">
        <v>143</v>
      </c>
      <c r="BK590" s="143">
        <f>SUM(BK591:BK592)</f>
        <v>0</v>
      </c>
    </row>
    <row r="591" spans="1:65" s="2" customFormat="1" ht="24.2" customHeight="1" x14ac:dyDescent="0.2">
      <c r="A591" s="33"/>
      <c r="B591" s="146"/>
      <c r="C591" s="178" t="s">
        <v>1047</v>
      </c>
      <c r="D591" s="178" t="s">
        <v>215</v>
      </c>
      <c r="E591" s="179" t="s">
        <v>2083</v>
      </c>
      <c r="F591" s="180" t="s">
        <v>1097</v>
      </c>
      <c r="G591" s="181" t="s">
        <v>178</v>
      </c>
      <c r="H591" s="182">
        <v>1</v>
      </c>
      <c r="I591" s="183"/>
      <c r="J591" s="184">
        <f>ROUND(I591*H591,2)</f>
        <v>0</v>
      </c>
      <c r="K591" s="185"/>
      <c r="L591" s="186"/>
      <c r="M591" s="187" t="s">
        <v>1</v>
      </c>
      <c r="N591" s="188" t="s">
        <v>41</v>
      </c>
      <c r="O591" s="59"/>
      <c r="P591" s="157">
        <f>O591*H591</f>
        <v>0</v>
      </c>
      <c r="Q591" s="157">
        <v>0</v>
      </c>
      <c r="R591" s="157">
        <f>Q591*H591</f>
        <v>0</v>
      </c>
      <c r="S591" s="157">
        <v>0</v>
      </c>
      <c r="T591" s="158">
        <f>S591*H591</f>
        <v>0</v>
      </c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R591" s="159" t="s">
        <v>210</v>
      </c>
      <c r="AT591" s="159" t="s">
        <v>215</v>
      </c>
      <c r="AU591" s="159" t="s">
        <v>151</v>
      </c>
      <c r="AY591" s="18" t="s">
        <v>143</v>
      </c>
      <c r="BE591" s="160">
        <f>IF(N591="základná",J591,0)</f>
        <v>0</v>
      </c>
      <c r="BF591" s="160">
        <f>IF(N591="znížená",J591,0)</f>
        <v>0</v>
      </c>
      <c r="BG591" s="160">
        <f>IF(N591="zákl. prenesená",J591,0)</f>
        <v>0</v>
      </c>
      <c r="BH591" s="160">
        <f>IF(N591="zníž. prenesená",J591,0)</f>
        <v>0</v>
      </c>
      <c r="BI591" s="160">
        <f>IF(N591="nulová",J591,0)</f>
        <v>0</v>
      </c>
      <c r="BJ591" s="18" t="s">
        <v>151</v>
      </c>
      <c r="BK591" s="160">
        <f>ROUND(I591*H591,2)</f>
        <v>0</v>
      </c>
      <c r="BL591" s="18" t="s">
        <v>182</v>
      </c>
      <c r="BM591" s="159" t="s">
        <v>1067</v>
      </c>
    </row>
    <row r="592" spans="1:65" s="2" customFormat="1" ht="24.2" customHeight="1" x14ac:dyDescent="0.2">
      <c r="A592" s="33"/>
      <c r="B592" s="146"/>
      <c r="C592" s="178" t="s">
        <v>1051</v>
      </c>
      <c r="D592" s="178" t="s">
        <v>215</v>
      </c>
      <c r="E592" s="179" t="s">
        <v>1100</v>
      </c>
      <c r="F592" s="180" t="s">
        <v>1101</v>
      </c>
      <c r="G592" s="181" t="s">
        <v>454</v>
      </c>
      <c r="H592" s="207"/>
      <c r="I592" s="183"/>
      <c r="J592" s="184">
        <f>ROUND(I592*H592,2)</f>
        <v>0</v>
      </c>
      <c r="K592" s="185"/>
      <c r="L592" s="186"/>
      <c r="M592" s="187" t="s">
        <v>1</v>
      </c>
      <c r="N592" s="188" t="s">
        <v>41</v>
      </c>
      <c r="O592" s="59"/>
      <c r="P592" s="157">
        <f>O592*H592</f>
        <v>0</v>
      </c>
      <c r="Q592" s="157">
        <v>0</v>
      </c>
      <c r="R592" s="157">
        <f>Q592*H592</f>
        <v>0</v>
      </c>
      <c r="S592" s="157">
        <v>0</v>
      </c>
      <c r="T592" s="158">
        <f>S592*H592</f>
        <v>0</v>
      </c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R592" s="159" t="s">
        <v>210</v>
      </c>
      <c r="AT592" s="159" t="s">
        <v>215</v>
      </c>
      <c r="AU592" s="159" t="s">
        <v>151</v>
      </c>
      <c r="AY592" s="18" t="s">
        <v>143</v>
      </c>
      <c r="BE592" s="160">
        <f>IF(N592="základná",J592,0)</f>
        <v>0</v>
      </c>
      <c r="BF592" s="160">
        <f>IF(N592="znížená",J592,0)</f>
        <v>0</v>
      </c>
      <c r="BG592" s="160">
        <f>IF(N592="zákl. prenesená",J592,0)</f>
        <v>0</v>
      </c>
      <c r="BH592" s="160">
        <f>IF(N592="zníž. prenesená",J592,0)</f>
        <v>0</v>
      </c>
      <c r="BI592" s="160">
        <f>IF(N592="nulová",J592,0)</f>
        <v>0</v>
      </c>
      <c r="BJ592" s="18" t="s">
        <v>151</v>
      </c>
      <c r="BK592" s="160">
        <f>ROUND(I592*H592,2)</f>
        <v>0</v>
      </c>
      <c r="BL592" s="18" t="s">
        <v>182</v>
      </c>
      <c r="BM592" s="159" t="s">
        <v>2084</v>
      </c>
    </row>
    <row r="593" spans="1:65" s="12" customFormat="1" ht="22.9" customHeight="1" x14ac:dyDescent="0.2">
      <c r="B593" s="134"/>
      <c r="D593" s="135" t="s">
        <v>74</v>
      </c>
      <c r="E593" s="144" t="s">
        <v>1103</v>
      </c>
      <c r="F593" s="144" t="s">
        <v>1104</v>
      </c>
      <c r="I593" s="137"/>
      <c r="J593" s="145">
        <f>BK593</f>
        <v>0</v>
      </c>
      <c r="L593" s="134"/>
      <c r="M593" s="138"/>
      <c r="N593" s="139"/>
      <c r="O593" s="139"/>
      <c r="P593" s="140">
        <f>SUM(P594:P609)</f>
        <v>0</v>
      </c>
      <c r="Q593" s="139"/>
      <c r="R593" s="140">
        <f>SUM(R594:R609)</f>
        <v>0</v>
      </c>
      <c r="S593" s="139"/>
      <c r="T593" s="141">
        <f>SUM(T594:T609)</f>
        <v>0</v>
      </c>
      <c r="AR593" s="135" t="s">
        <v>151</v>
      </c>
      <c r="AT593" s="142" t="s">
        <v>74</v>
      </c>
      <c r="AU593" s="142" t="s">
        <v>83</v>
      </c>
      <c r="AY593" s="135" t="s">
        <v>143</v>
      </c>
      <c r="BK593" s="143">
        <f>SUM(BK594:BK609)</f>
        <v>0</v>
      </c>
    </row>
    <row r="594" spans="1:65" s="2" customFormat="1" ht="24.2" customHeight="1" x14ac:dyDescent="0.2">
      <c r="A594" s="33"/>
      <c r="B594" s="146"/>
      <c r="C594" s="147" t="s">
        <v>628</v>
      </c>
      <c r="D594" s="147" t="s">
        <v>146</v>
      </c>
      <c r="E594" s="148" t="s">
        <v>1106</v>
      </c>
      <c r="F594" s="149" t="s">
        <v>1107</v>
      </c>
      <c r="G594" s="150" t="s">
        <v>178</v>
      </c>
      <c r="H594" s="151">
        <v>1</v>
      </c>
      <c r="I594" s="152"/>
      <c r="J594" s="153">
        <f>ROUND(I594*H594,2)</f>
        <v>0</v>
      </c>
      <c r="K594" s="154"/>
      <c r="L594" s="34"/>
      <c r="M594" s="155" t="s">
        <v>1</v>
      </c>
      <c r="N594" s="156" t="s">
        <v>41</v>
      </c>
      <c r="O594" s="59"/>
      <c r="P594" s="157">
        <f>O594*H594</f>
        <v>0</v>
      </c>
      <c r="Q594" s="157">
        <v>0</v>
      </c>
      <c r="R594" s="157">
        <f>Q594*H594</f>
        <v>0</v>
      </c>
      <c r="S594" s="157">
        <v>0</v>
      </c>
      <c r="T594" s="158">
        <f>S594*H594</f>
        <v>0</v>
      </c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R594" s="159" t="s">
        <v>182</v>
      </c>
      <c r="AT594" s="159" t="s">
        <v>146</v>
      </c>
      <c r="AU594" s="159" t="s">
        <v>151</v>
      </c>
      <c r="AY594" s="18" t="s">
        <v>143</v>
      </c>
      <c r="BE594" s="160">
        <f>IF(N594="základná",J594,0)</f>
        <v>0</v>
      </c>
      <c r="BF594" s="160">
        <f>IF(N594="znížená",J594,0)</f>
        <v>0</v>
      </c>
      <c r="BG594" s="160">
        <f>IF(N594="zákl. prenesená",J594,0)</f>
        <v>0</v>
      </c>
      <c r="BH594" s="160">
        <f>IF(N594="zníž. prenesená",J594,0)</f>
        <v>0</v>
      </c>
      <c r="BI594" s="160">
        <f>IF(N594="nulová",J594,0)</f>
        <v>0</v>
      </c>
      <c r="BJ594" s="18" t="s">
        <v>151</v>
      </c>
      <c r="BK594" s="160">
        <f>ROUND(I594*H594,2)</f>
        <v>0</v>
      </c>
      <c r="BL594" s="18" t="s">
        <v>182</v>
      </c>
      <c r="BM594" s="159" t="s">
        <v>1074</v>
      </c>
    </row>
    <row r="595" spans="1:65" s="2" customFormat="1" ht="49.15" customHeight="1" x14ac:dyDescent="0.2">
      <c r="A595" s="33"/>
      <c r="B595" s="146"/>
      <c r="C595" s="147" t="s">
        <v>1060</v>
      </c>
      <c r="D595" s="147" t="s">
        <v>146</v>
      </c>
      <c r="E595" s="148" t="s">
        <v>1109</v>
      </c>
      <c r="F595" s="149" t="s">
        <v>1110</v>
      </c>
      <c r="G595" s="150" t="s">
        <v>178</v>
      </c>
      <c r="H595" s="151">
        <v>12</v>
      </c>
      <c r="I595" s="152"/>
      <c r="J595" s="153">
        <f>ROUND(I595*H595,2)</f>
        <v>0</v>
      </c>
      <c r="K595" s="154"/>
      <c r="L595" s="34"/>
      <c r="M595" s="155" t="s">
        <v>1</v>
      </c>
      <c r="N595" s="156" t="s">
        <v>41</v>
      </c>
      <c r="O595" s="59"/>
      <c r="P595" s="157">
        <f>O595*H595</f>
        <v>0</v>
      </c>
      <c r="Q595" s="157">
        <v>0</v>
      </c>
      <c r="R595" s="157">
        <f>Q595*H595</f>
        <v>0</v>
      </c>
      <c r="S595" s="157">
        <v>0</v>
      </c>
      <c r="T595" s="158">
        <f>S595*H595</f>
        <v>0</v>
      </c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R595" s="159" t="s">
        <v>182</v>
      </c>
      <c r="AT595" s="159" t="s">
        <v>146</v>
      </c>
      <c r="AU595" s="159" t="s">
        <v>151</v>
      </c>
      <c r="AY595" s="18" t="s">
        <v>143</v>
      </c>
      <c r="BE595" s="160">
        <f>IF(N595="základná",J595,0)</f>
        <v>0</v>
      </c>
      <c r="BF595" s="160">
        <f>IF(N595="znížená",J595,0)</f>
        <v>0</v>
      </c>
      <c r="BG595" s="160">
        <f>IF(N595="zákl. prenesená",J595,0)</f>
        <v>0</v>
      </c>
      <c r="BH595" s="160">
        <f>IF(N595="zníž. prenesená",J595,0)</f>
        <v>0</v>
      </c>
      <c r="BI595" s="160">
        <f>IF(N595="nulová",J595,0)</f>
        <v>0</v>
      </c>
      <c r="BJ595" s="18" t="s">
        <v>151</v>
      </c>
      <c r="BK595" s="160">
        <f>ROUND(I595*H595,2)</f>
        <v>0</v>
      </c>
      <c r="BL595" s="18" t="s">
        <v>182</v>
      </c>
      <c r="BM595" s="159" t="s">
        <v>2085</v>
      </c>
    </row>
    <row r="596" spans="1:65" s="13" customFormat="1" x14ac:dyDescent="0.2">
      <c r="B596" s="161"/>
      <c r="D596" s="162" t="s">
        <v>152</v>
      </c>
      <c r="E596" s="163" t="s">
        <v>1</v>
      </c>
      <c r="F596" s="164" t="s">
        <v>2086</v>
      </c>
      <c r="H596" s="165">
        <v>12</v>
      </c>
      <c r="I596" s="166"/>
      <c r="L596" s="161"/>
      <c r="M596" s="167"/>
      <c r="N596" s="168"/>
      <c r="O596" s="168"/>
      <c r="P596" s="168"/>
      <c r="Q596" s="168"/>
      <c r="R596" s="168"/>
      <c r="S596" s="168"/>
      <c r="T596" s="169"/>
      <c r="AT596" s="163" t="s">
        <v>152</v>
      </c>
      <c r="AU596" s="163" t="s">
        <v>151</v>
      </c>
      <c r="AV596" s="13" t="s">
        <v>151</v>
      </c>
      <c r="AW596" s="13" t="s">
        <v>31</v>
      </c>
      <c r="AX596" s="13" t="s">
        <v>75</v>
      </c>
      <c r="AY596" s="163" t="s">
        <v>143</v>
      </c>
    </row>
    <row r="597" spans="1:65" s="14" customFormat="1" x14ac:dyDescent="0.2">
      <c r="B597" s="170"/>
      <c r="D597" s="162" t="s">
        <v>152</v>
      </c>
      <c r="E597" s="171" t="s">
        <v>1</v>
      </c>
      <c r="F597" s="172" t="s">
        <v>154</v>
      </c>
      <c r="H597" s="173">
        <v>12</v>
      </c>
      <c r="I597" s="174"/>
      <c r="L597" s="170"/>
      <c r="M597" s="175"/>
      <c r="N597" s="176"/>
      <c r="O597" s="176"/>
      <c r="P597" s="176"/>
      <c r="Q597" s="176"/>
      <c r="R597" s="176"/>
      <c r="S597" s="176"/>
      <c r="T597" s="177"/>
      <c r="AT597" s="171" t="s">
        <v>152</v>
      </c>
      <c r="AU597" s="171" t="s">
        <v>151</v>
      </c>
      <c r="AV597" s="14" t="s">
        <v>150</v>
      </c>
      <c r="AW597" s="14" t="s">
        <v>31</v>
      </c>
      <c r="AX597" s="14" t="s">
        <v>83</v>
      </c>
      <c r="AY597" s="171" t="s">
        <v>143</v>
      </c>
    </row>
    <row r="598" spans="1:65" s="2" customFormat="1" ht="14.45" customHeight="1" x14ac:dyDescent="0.2">
      <c r="A598" s="33"/>
      <c r="B598" s="146"/>
      <c r="C598" s="147">
        <v>222</v>
      </c>
      <c r="D598" s="147" t="s">
        <v>146</v>
      </c>
      <c r="E598" s="148" t="s">
        <v>1114</v>
      </c>
      <c r="F598" s="149" t="s">
        <v>1115</v>
      </c>
      <c r="G598" s="150" t="s">
        <v>178</v>
      </c>
      <c r="H598" s="151">
        <v>12</v>
      </c>
      <c r="I598" s="152"/>
      <c r="J598" s="153">
        <f>ROUND(I598*H598,2)</f>
        <v>0</v>
      </c>
      <c r="K598" s="154"/>
      <c r="L598" s="34"/>
      <c r="M598" s="155" t="s">
        <v>1</v>
      </c>
      <c r="N598" s="156" t="s">
        <v>41</v>
      </c>
      <c r="O598" s="59"/>
      <c r="P598" s="157">
        <f>O598*H598</f>
        <v>0</v>
      </c>
      <c r="Q598" s="157">
        <v>0</v>
      </c>
      <c r="R598" s="157">
        <f>Q598*H598</f>
        <v>0</v>
      </c>
      <c r="S598" s="157">
        <v>0</v>
      </c>
      <c r="T598" s="158">
        <f>S598*H598</f>
        <v>0</v>
      </c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R598" s="159" t="s">
        <v>182</v>
      </c>
      <c r="AT598" s="159" t="s">
        <v>146</v>
      </c>
      <c r="AU598" s="159" t="s">
        <v>151</v>
      </c>
      <c r="AY598" s="18" t="s">
        <v>143</v>
      </c>
      <c r="BE598" s="160">
        <f>IF(N598="základná",J598,0)</f>
        <v>0</v>
      </c>
      <c r="BF598" s="160">
        <f>IF(N598="znížená",J598,0)</f>
        <v>0</v>
      </c>
      <c r="BG598" s="160">
        <f>IF(N598="zákl. prenesená",J598,0)</f>
        <v>0</v>
      </c>
      <c r="BH598" s="160">
        <f>IF(N598="zníž. prenesená",J598,0)</f>
        <v>0</v>
      </c>
      <c r="BI598" s="160">
        <f>IF(N598="nulová",J598,0)</f>
        <v>0</v>
      </c>
      <c r="BJ598" s="18" t="s">
        <v>151</v>
      </c>
      <c r="BK598" s="160">
        <f>ROUND(I598*H598,2)</f>
        <v>0</v>
      </c>
      <c r="BL598" s="18" t="s">
        <v>182</v>
      </c>
      <c r="BM598" s="159" t="s">
        <v>2087</v>
      </c>
    </row>
    <row r="599" spans="1:65" s="13" customFormat="1" x14ac:dyDescent="0.2">
      <c r="B599" s="161"/>
      <c r="D599" s="162" t="s">
        <v>152</v>
      </c>
      <c r="E599" s="163" t="s">
        <v>1</v>
      </c>
      <c r="F599" s="164" t="s">
        <v>2088</v>
      </c>
      <c r="H599" s="165">
        <v>2</v>
      </c>
      <c r="I599" s="166"/>
      <c r="L599" s="161"/>
      <c r="M599" s="167"/>
      <c r="N599" s="168"/>
      <c r="O599" s="168"/>
      <c r="P599" s="168"/>
      <c r="Q599" s="168"/>
      <c r="R599" s="168"/>
      <c r="S599" s="168"/>
      <c r="T599" s="169"/>
      <c r="AT599" s="163" t="s">
        <v>152</v>
      </c>
      <c r="AU599" s="163" t="s">
        <v>151</v>
      </c>
      <c r="AV599" s="13" t="s">
        <v>151</v>
      </c>
      <c r="AW599" s="13" t="s">
        <v>31</v>
      </c>
      <c r="AX599" s="13" t="s">
        <v>75</v>
      </c>
      <c r="AY599" s="163" t="s">
        <v>143</v>
      </c>
    </row>
    <row r="600" spans="1:65" s="13" customFormat="1" x14ac:dyDescent="0.2">
      <c r="B600" s="161"/>
      <c r="D600" s="162" t="s">
        <v>152</v>
      </c>
      <c r="E600" s="163" t="s">
        <v>1</v>
      </c>
      <c r="F600" s="164" t="s">
        <v>2089</v>
      </c>
      <c r="H600" s="165">
        <v>2</v>
      </c>
      <c r="I600" s="166"/>
      <c r="L600" s="161"/>
      <c r="M600" s="167"/>
      <c r="N600" s="168"/>
      <c r="O600" s="168"/>
      <c r="P600" s="168"/>
      <c r="Q600" s="168"/>
      <c r="R600" s="168"/>
      <c r="S600" s="168"/>
      <c r="T600" s="169"/>
      <c r="AT600" s="163" t="s">
        <v>152</v>
      </c>
      <c r="AU600" s="163" t="s">
        <v>151</v>
      </c>
      <c r="AV600" s="13" t="s">
        <v>151</v>
      </c>
      <c r="AW600" s="13" t="s">
        <v>31</v>
      </c>
      <c r="AX600" s="13" t="s">
        <v>75</v>
      </c>
      <c r="AY600" s="163" t="s">
        <v>143</v>
      </c>
    </row>
    <row r="601" spans="1:65" s="13" customFormat="1" x14ac:dyDescent="0.2">
      <c r="B601" s="161"/>
      <c r="D601" s="162" t="s">
        <v>152</v>
      </c>
      <c r="E601" s="163" t="s">
        <v>1</v>
      </c>
      <c r="F601" s="164" t="s">
        <v>2090</v>
      </c>
      <c r="H601" s="165">
        <v>2</v>
      </c>
      <c r="I601" s="166"/>
      <c r="L601" s="161"/>
      <c r="M601" s="167"/>
      <c r="N601" s="168"/>
      <c r="O601" s="168"/>
      <c r="P601" s="168"/>
      <c r="Q601" s="168"/>
      <c r="R601" s="168"/>
      <c r="S601" s="168"/>
      <c r="T601" s="169"/>
      <c r="AT601" s="163" t="s">
        <v>152</v>
      </c>
      <c r="AU601" s="163" t="s">
        <v>151</v>
      </c>
      <c r="AV601" s="13" t="s">
        <v>151</v>
      </c>
      <c r="AW601" s="13" t="s">
        <v>31</v>
      </c>
      <c r="AX601" s="13" t="s">
        <v>75</v>
      </c>
      <c r="AY601" s="163" t="s">
        <v>143</v>
      </c>
    </row>
    <row r="602" spans="1:65" s="13" customFormat="1" x14ac:dyDescent="0.2">
      <c r="B602" s="161"/>
      <c r="D602" s="162" t="s">
        <v>152</v>
      </c>
      <c r="E602" s="163" t="s">
        <v>1</v>
      </c>
      <c r="F602" s="164" t="s">
        <v>2091</v>
      </c>
      <c r="H602" s="165">
        <v>2</v>
      </c>
      <c r="I602" s="166"/>
      <c r="L602" s="161"/>
      <c r="M602" s="167"/>
      <c r="N602" s="168"/>
      <c r="O602" s="168"/>
      <c r="P602" s="168"/>
      <c r="Q602" s="168"/>
      <c r="R602" s="168"/>
      <c r="S602" s="168"/>
      <c r="T602" s="169"/>
      <c r="AT602" s="163" t="s">
        <v>152</v>
      </c>
      <c r="AU602" s="163" t="s">
        <v>151</v>
      </c>
      <c r="AV602" s="13" t="s">
        <v>151</v>
      </c>
      <c r="AW602" s="13" t="s">
        <v>31</v>
      </c>
      <c r="AX602" s="13" t="s">
        <v>75</v>
      </c>
      <c r="AY602" s="163" t="s">
        <v>143</v>
      </c>
    </row>
    <row r="603" spans="1:65" s="13" customFormat="1" x14ac:dyDescent="0.2">
      <c r="B603" s="161"/>
      <c r="D603" s="162" t="s">
        <v>152</v>
      </c>
      <c r="E603" s="163" t="s">
        <v>1</v>
      </c>
      <c r="F603" s="164" t="s">
        <v>2092</v>
      </c>
      <c r="H603" s="165">
        <v>2</v>
      </c>
      <c r="I603" s="166"/>
      <c r="L603" s="161"/>
      <c r="M603" s="167"/>
      <c r="N603" s="168"/>
      <c r="O603" s="168"/>
      <c r="P603" s="168"/>
      <c r="Q603" s="168"/>
      <c r="R603" s="168"/>
      <c r="S603" s="168"/>
      <c r="T603" s="169"/>
      <c r="AT603" s="163" t="s">
        <v>152</v>
      </c>
      <c r="AU603" s="163" t="s">
        <v>151</v>
      </c>
      <c r="AV603" s="13" t="s">
        <v>151</v>
      </c>
      <c r="AW603" s="13" t="s">
        <v>31</v>
      </c>
      <c r="AX603" s="13" t="s">
        <v>75</v>
      </c>
      <c r="AY603" s="163" t="s">
        <v>143</v>
      </c>
    </row>
    <row r="604" spans="1:65" s="13" customFormat="1" x14ac:dyDescent="0.2">
      <c r="B604" s="161"/>
      <c r="D604" s="162" t="s">
        <v>152</v>
      </c>
      <c r="E604" s="163" t="s">
        <v>1</v>
      </c>
      <c r="F604" s="164" t="s">
        <v>2093</v>
      </c>
      <c r="H604" s="165">
        <v>2</v>
      </c>
      <c r="I604" s="166"/>
      <c r="L604" s="161"/>
      <c r="M604" s="167"/>
      <c r="N604" s="168"/>
      <c r="O604" s="168"/>
      <c r="P604" s="168"/>
      <c r="Q604" s="168"/>
      <c r="R604" s="168"/>
      <c r="S604" s="168"/>
      <c r="T604" s="169"/>
      <c r="AT604" s="163" t="s">
        <v>152</v>
      </c>
      <c r="AU604" s="163" t="s">
        <v>151</v>
      </c>
      <c r="AV604" s="13" t="s">
        <v>151</v>
      </c>
      <c r="AW604" s="13" t="s">
        <v>31</v>
      </c>
      <c r="AX604" s="13" t="s">
        <v>75</v>
      </c>
      <c r="AY604" s="163" t="s">
        <v>143</v>
      </c>
    </row>
    <row r="605" spans="1:65" s="14" customFormat="1" x14ac:dyDescent="0.2">
      <c r="B605" s="170"/>
      <c r="D605" s="162" t="s">
        <v>152</v>
      </c>
      <c r="E605" s="171" t="s">
        <v>1</v>
      </c>
      <c r="F605" s="172" t="s">
        <v>154</v>
      </c>
      <c r="H605" s="173">
        <v>12</v>
      </c>
      <c r="I605" s="174"/>
      <c r="L605" s="170"/>
      <c r="M605" s="175"/>
      <c r="N605" s="176"/>
      <c r="O605" s="176"/>
      <c r="P605" s="176"/>
      <c r="Q605" s="176"/>
      <c r="R605" s="176"/>
      <c r="S605" s="176"/>
      <c r="T605" s="177"/>
      <c r="AT605" s="171" t="s">
        <v>152</v>
      </c>
      <c r="AU605" s="171" t="s">
        <v>151</v>
      </c>
      <c r="AV605" s="14" t="s">
        <v>150</v>
      </c>
      <c r="AW605" s="14" t="s">
        <v>31</v>
      </c>
      <c r="AX605" s="14" t="s">
        <v>83</v>
      </c>
      <c r="AY605" s="171" t="s">
        <v>143</v>
      </c>
    </row>
    <row r="606" spans="1:65" s="2" customFormat="1" ht="14.45" customHeight="1" x14ac:dyDescent="0.2">
      <c r="A606" s="33"/>
      <c r="B606" s="146"/>
      <c r="C606" s="147">
        <v>223</v>
      </c>
      <c r="D606" s="147" t="s">
        <v>146</v>
      </c>
      <c r="E606" s="148" t="s">
        <v>2094</v>
      </c>
      <c r="F606" s="149" t="s">
        <v>2095</v>
      </c>
      <c r="G606" s="150" t="s">
        <v>178</v>
      </c>
      <c r="H606" s="151">
        <v>1</v>
      </c>
      <c r="I606" s="152"/>
      <c r="J606" s="153">
        <f>ROUND(I606*H606,2)</f>
        <v>0</v>
      </c>
      <c r="K606" s="154"/>
      <c r="L606" s="34"/>
      <c r="M606" s="155" t="s">
        <v>1</v>
      </c>
      <c r="N606" s="156" t="s">
        <v>41</v>
      </c>
      <c r="O606" s="59"/>
      <c r="P606" s="157">
        <f>O606*H606</f>
        <v>0</v>
      </c>
      <c r="Q606" s="157">
        <v>0</v>
      </c>
      <c r="R606" s="157">
        <f>Q606*H606</f>
        <v>0</v>
      </c>
      <c r="S606" s="157">
        <v>0</v>
      </c>
      <c r="T606" s="158">
        <f>S606*H606</f>
        <v>0</v>
      </c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R606" s="159" t="s">
        <v>182</v>
      </c>
      <c r="AT606" s="159" t="s">
        <v>146</v>
      </c>
      <c r="AU606" s="159" t="s">
        <v>151</v>
      </c>
      <c r="AY606" s="18" t="s">
        <v>143</v>
      </c>
      <c r="BE606" s="160">
        <f>IF(N606="základná",J606,0)</f>
        <v>0</v>
      </c>
      <c r="BF606" s="160">
        <f>IF(N606="znížená",J606,0)</f>
        <v>0</v>
      </c>
      <c r="BG606" s="160">
        <f>IF(N606="zákl. prenesená",J606,0)</f>
        <v>0</v>
      </c>
      <c r="BH606" s="160">
        <f>IF(N606="zníž. prenesená",J606,0)</f>
        <v>0</v>
      </c>
      <c r="BI606" s="160">
        <f>IF(N606="nulová",J606,0)</f>
        <v>0</v>
      </c>
      <c r="BJ606" s="18" t="s">
        <v>151</v>
      </c>
      <c r="BK606" s="160">
        <f>ROUND(I606*H606,2)</f>
        <v>0</v>
      </c>
      <c r="BL606" s="18" t="s">
        <v>182</v>
      </c>
      <c r="BM606" s="159" t="s">
        <v>1092</v>
      </c>
    </row>
    <row r="607" spans="1:65" s="13" customFormat="1" x14ac:dyDescent="0.2">
      <c r="B607" s="161"/>
      <c r="D607" s="162" t="s">
        <v>152</v>
      </c>
      <c r="E607" s="163" t="s">
        <v>1</v>
      </c>
      <c r="F607" s="164" t="s">
        <v>2096</v>
      </c>
      <c r="H607" s="165">
        <v>1</v>
      </c>
      <c r="I607" s="166"/>
      <c r="L607" s="161"/>
      <c r="M607" s="167"/>
      <c r="N607" s="168"/>
      <c r="O607" s="168"/>
      <c r="P607" s="168"/>
      <c r="Q607" s="168"/>
      <c r="R607" s="168"/>
      <c r="S607" s="168"/>
      <c r="T607" s="169"/>
      <c r="AT607" s="163" t="s">
        <v>152</v>
      </c>
      <c r="AU607" s="163" t="s">
        <v>151</v>
      </c>
      <c r="AV607" s="13" t="s">
        <v>151</v>
      </c>
      <c r="AW607" s="13" t="s">
        <v>31</v>
      </c>
      <c r="AX607" s="13" t="s">
        <v>75</v>
      </c>
      <c r="AY607" s="163" t="s">
        <v>143</v>
      </c>
    </row>
    <row r="608" spans="1:65" s="14" customFormat="1" x14ac:dyDescent="0.2">
      <c r="B608" s="170"/>
      <c r="D608" s="162" t="s">
        <v>152</v>
      </c>
      <c r="E608" s="171" t="s">
        <v>1</v>
      </c>
      <c r="F608" s="172" t="s">
        <v>154</v>
      </c>
      <c r="H608" s="173">
        <v>1</v>
      </c>
      <c r="I608" s="174"/>
      <c r="L608" s="170"/>
      <c r="M608" s="175"/>
      <c r="N608" s="176"/>
      <c r="O608" s="176"/>
      <c r="P608" s="176"/>
      <c r="Q608" s="176"/>
      <c r="R608" s="176"/>
      <c r="S608" s="176"/>
      <c r="T608" s="177"/>
      <c r="AT608" s="171" t="s">
        <v>152</v>
      </c>
      <c r="AU608" s="171" t="s">
        <v>151</v>
      </c>
      <c r="AV608" s="14" t="s">
        <v>150</v>
      </c>
      <c r="AW608" s="14" t="s">
        <v>31</v>
      </c>
      <c r="AX608" s="14" t="s">
        <v>83</v>
      </c>
      <c r="AY608" s="171" t="s">
        <v>143</v>
      </c>
    </row>
    <row r="609" spans="1:65" s="2" customFormat="1" ht="24.2" customHeight="1" x14ac:dyDescent="0.2">
      <c r="A609" s="33"/>
      <c r="B609" s="146"/>
      <c r="C609" s="147">
        <v>224</v>
      </c>
      <c r="D609" s="147" t="s">
        <v>146</v>
      </c>
      <c r="E609" s="148" t="s">
        <v>1119</v>
      </c>
      <c r="F609" s="149" t="s">
        <v>1120</v>
      </c>
      <c r="G609" s="150" t="s">
        <v>454</v>
      </c>
      <c r="H609" s="199"/>
      <c r="I609" s="152"/>
      <c r="J609" s="153">
        <f>ROUND(I609*H609,2)</f>
        <v>0</v>
      </c>
      <c r="K609" s="154"/>
      <c r="L609" s="34"/>
      <c r="M609" s="155" t="s">
        <v>1</v>
      </c>
      <c r="N609" s="156" t="s">
        <v>41</v>
      </c>
      <c r="O609" s="59"/>
      <c r="P609" s="157">
        <f>O609*H609</f>
        <v>0</v>
      </c>
      <c r="Q609" s="157">
        <v>0</v>
      </c>
      <c r="R609" s="157">
        <f>Q609*H609</f>
        <v>0</v>
      </c>
      <c r="S609" s="157">
        <v>0</v>
      </c>
      <c r="T609" s="158">
        <f>S609*H609</f>
        <v>0</v>
      </c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R609" s="159" t="s">
        <v>182</v>
      </c>
      <c r="AT609" s="159" t="s">
        <v>146</v>
      </c>
      <c r="AU609" s="159" t="s">
        <v>151</v>
      </c>
      <c r="AY609" s="18" t="s">
        <v>143</v>
      </c>
      <c r="BE609" s="160">
        <f>IF(N609="základná",J609,0)</f>
        <v>0</v>
      </c>
      <c r="BF609" s="160">
        <f>IF(N609="znížená",J609,0)</f>
        <v>0</v>
      </c>
      <c r="BG609" s="160">
        <f>IF(N609="zákl. prenesená",J609,0)</f>
        <v>0</v>
      </c>
      <c r="BH609" s="160">
        <f>IF(N609="zníž. prenesená",J609,0)</f>
        <v>0</v>
      </c>
      <c r="BI609" s="160">
        <f>IF(N609="nulová",J609,0)</f>
        <v>0</v>
      </c>
      <c r="BJ609" s="18" t="s">
        <v>151</v>
      </c>
      <c r="BK609" s="160">
        <f>ROUND(I609*H609,2)</f>
        <v>0</v>
      </c>
      <c r="BL609" s="18" t="s">
        <v>182</v>
      </c>
      <c r="BM609" s="159" t="s">
        <v>2097</v>
      </c>
    </row>
    <row r="610" spans="1:65" s="12" customFormat="1" ht="22.9" customHeight="1" x14ac:dyDescent="0.2">
      <c r="B610" s="134"/>
      <c r="D610" s="135" t="s">
        <v>74</v>
      </c>
      <c r="E610" s="144" t="s">
        <v>1122</v>
      </c>
      <c r="F610" s="144" t="s">
        <v>1123</v>
      </c>
      <c r="I610" s="137"/>
      <c r="J610" s="145">
        <f>BK610</f>
        <v>0</v>
      </c>
      <c r="L610" s="134"/>
      <c r="M610" s="138"/>
      <c r="N610" s="139"/>
      <c r="O610" s="139"/>
      <c r="P610" s="140">
        <f>SUM(P611:P705)</f>
        <v>0</v>
      </c>
      <c r="Q610" s="139"/>
      <c r="R610" s="140">
        <f>SUM(R611:R705)</f>
        <v>0</v>
      </c>
      <c r="S610" s="139"/>
      <c r="T610" s="141">
        <f>SUM(T611:T705)</f>
        <v>0</v>
      </c>
      <c r="AR610" s="135" t="s">
        <v>151</v>
      </c>
      <c r="AT610" s="142" t="s">
        <v>74</v>
      </c>
      <c r="AU610" s="142" t="s">
        <v>83</v>
      </c>
      <c r="AY610" s="135" t="s">
        <v>143</v>
      </c>
      <c r="BK610" s="143">
        <f>SUM(BK611:BK705)</f>
        <v>0</v>
      </c>
    </row>
    <row r="611" spans="1:65" s="2" customFormat="1" ht="14.45" customHeight="1" x14ac:dyDescent="0.2">
      <c r="A611" s="33"/>
      <c r="B611" s="146"/>
      <c r="C611" s="147">
        <v>225</v>
      </c>
      <c r="D611" s="147" t="s">
        <v>146</v>
      </c>
      <c r="E611" s="148" t="s">
        <v>1125</v>
      </c>
      <c r="F611" s="149" t="s">
        <v>1126</v>
      </c>
      <c r="G611" s="150" t="s">
        <v>314</v>
      </c>
      <c r="H611" s="151">
        <v>232</v>
      </c>
      <c r="I611" s="152"/>
      <c r="J611" s="153">
        <f>ROUND(I611*H611,2)</f>
        <v>0</v>
      </c>
      <c r="K611" s="154"/>
      <c r="L611" s="34"/>
      <c r="M611" s="155" t="s">
        <v>1</v>
      </c>
      <c r="N611" s="156" t="s">
        <v>41</v>
      </c>
      <c r="O611" s="59"/>
      <c r="P611" s="157">
        <f>O611*H611</f>
        <v>0</v>
      </c>
      <c r="Q611" s="157">
        <v>0</v>
      </c>
      <c r="R611" s="157">
        <f>Q611*H611</f>
        <v>0</v>
      </c>
      <c r="S611" s="157">
        <v>0</v>
      </c>
      <c r="T611" s="158">
        <f>S611*H611</f>
        <v>0</v>
      </c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R611" s="159" t="s">
        <v>182</v>
      </c>
      <c r="AT611" s="159" t="s">
        <v>146</v>
      </c>
      <c r="AU611" s="159" t="s">
        <v>151</v>
      </c>
      <c r="AY611" s="18" t="s">
        <v>143</v>
      </c>
      <c r="BE611" s="160">
        <f>IF(N611="základná",J611,0)</f>
        <v>0</v>
      </c>
      <c r="BF611" s="160">
        <f>IF(N611="znížená",J611,0)</f>
        <v>0</v>
      </c>
      <c r="BG611" s="160">
        <f>IF(N611="zákl. prenesená",J611,0)</f>
        <v>0</v>
      </c>
      <c r="BH611" s="160">
        <f>IF(N611="zníž. prenesená",J611,0)</f>
        <v>0</v>
      </c>
      <c r="BI611" s="160">
        <f>IF(N611="nulová",J611,0)</f>
        <v>0</v>
      </c>
      <c r="BJ611" s="18" t="s">
        <v>151</v>
      </c>
      <c r="BK611" s="160">
        <f>ROUND(I611*H611,2)</f>
        <v>0</v>
      </c>
      <c r="BL611" s="18" t="s">
        <v>182</v>
      </c>
      <c r="BM611" s="159" t="s">
        <v>1820</v>
      </c>
    </row>
    <row r="612" spans="1:65" s="2" customFormat="1" ht="24.2" customHeight="1" x14ac:dyDescent="0.2">
      <c r="A612" s="33"/>
      <c r="B612" s="146"/>
      <c r="C612" s="147">
        <v>226</v>
      </c>
      <c r="D612" s="147" t="s">
        <v>146</v>
      </c>
      <c r="E612" s="148" t="s">
        <v>1128</v>
      </c>
      <c r="F612" s="149" t="s">
        <v>1129</v>
      </c>
      <c r="G612" s="150" t="s">
        <v>157</v>
      </c>
      <c r="H612" s="151">
        <v>138.29</v>
      </c>
      <c r="I612" s="152"/>
      <c r="J612" s="153">
        <f>ROUND(I612*H612,2)</f>
        <v>0</v>
      </c>
      <c r="K612" s="154"/>
      <c r="L612" s="34"/>
      <c r="M612" s="155" t="s">
        <v>1</v>
      </c>
      <c r="N612" s="156" t="s">
        <v>41</v>
      </c>
      <c r="O612" s="59"/>
      <c r="P612" s="157">
        <f>O612*H612</f>
        <v>0</v>
      </c>
      <c r="Q612" s="157">
        <v>0</v>
      </c>
      <c r="R612" s="157">
        <f>Q612*H612</f>
        <v>0</v>
      </c>
      <c r="S612" s="157">
        <v>0</v>
      </c>
      <c r="T612" s="158">
        <f>S612*H612</f>
        <v>0</v>
      </c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R612" s="159" t="s">
        <v>182</v>
      </c>
      <c r="AT612" s="159" t="s">
        <v>146</v>
      </c>
      <c r="AU612" s="159" t="s">
        <v>151</v>
      </c>
      <c r="AY612" s="18" t="s">
        <v>143</v>
      </c>
      <c r="BE612" s="160">
        <f>IF(N612="základná",J612,0)</f>
        <v>0</v>
      </c>
      <c r="BF612" s="160">
        <f>IF(N612="znížená",J612,0)</f>
        <v>0</v>
      </c>
      <c r="BG612" s="160">
        <f>IF(N612="zákl. prenesená",J612,0)</f>
        <v>0</v>
      </c>
      <c r="BH612" s="160">
        <f>IF(N612="zníž. prenesená",J612,0)</f>
        <v>0</v>
      </c>
      <c r="BI612" s="160">
        <f>IF(N612="nulová",J612,0)</f>
        <v>0</v>
      </c>
      <c r="BJ612" s="18" t="s">
        <v>151</v>
      </c>
      <c r="BK612" s="160">
        <f>ROUND(I612*H612,2)</f>
        <v>0</v>
      </c>
      <c r="BL612" s="18" t="s">
        <v>182</v>
      </c>
      <c r="BM612" s="159" t="s">
        <v>1108</v>
      </c>
    </row>
    <row r="613" spans="1:65" s="13" customFormat="1" x14ac:dyDescent="0.2">
      <c r="B613" s="161"/>
      <c r="D613" s="162" t="s">
        <v>152</v>
      </c>
      <c r="E613" s="163" t="s">
        <v>1</v>
      </c>
      <c r="F613" s="164" t="s">
        <v>2098</v>
      </c>
      <c r="H613" s="165">
        <v>14.398999999999999</v>
      </c>
      <c r="I613" s="166"/>
      <c r="L613" s="161"/>
      <c r="M613" s="167"/>
      <c r="N613" s="168"/>
      <c r="O613" s="168"/>
      <c r="P613" s="168"/>
      <c r="Q613" s="168"/>
      <c r="R613" s="168"/>
      <c r="S613" s="168"/>
      <c r="T613" s="169"/>
      <c r="AT613" s="163" t="s">
        <v>152</v>
      </c>
      <c r="AU613" s="163" t="s">
        <v>151</v>
      </c>
      <c r="AV613" s="13" t="s">
        <v>151</v>
      </c>
      <c r="AW613" s="13" t="s">
        <v>31</v>
      </c>
      <c r="AX613" s="13" t="s">
        <v>75</v>
      </c>
      <c r="AY613" s="163" t="s">
        <v>143</v>
      </c>
    </row>
    <row r="614" spans="1:65" s="13" customFormat="1" x14ac:dyDescent="0.2">
      <c r="B614" s="161"/>
      <c r="D614" s="162" t="s">
        <v>152</v>
      </c>
      <c r="E614" s="163" t="s">
        <v>1</v>
      </c>
      <c r="F614" s="164" t="s">
        <v>2099</v>
      </c>
      <c r="H614" s="165">
        <v>14.920999999999999</v>
      </c>
      <c r="I614" s="166"/>
      <c r="L614" s="161"/>
      <c r="M614" s="167"/>
      <c r="N614" s="168"/>
      <c r="O614" s="168"/>
      <c r="P614" s="168"/>
      <c r="Q614" s="168"/>
      <c r="R614" s="168"/>
      <c r="S614" s="168"/>
      <c r="T614" s="169"/>
      <c r="AT614" s="163" t="s">
        <v>152</v>
      </c>
      <c r="AU614" s="163" t="s">
        <v>151</v>
      </c>
      <c r="AV614" s="13" t="s">
        <v>151</v>
      </c>
      <c r="AW614" s="13" t="s">
        <v>31</v>
      </c>
      <c r="AX614" s="13" t="s">
        <v>75</v>
      </c>
      <c r="AY614" s="163" t="s">
        <v>143</v>
      </c>
    </row>
    <row r="615" spans="1:65" s="13" customFormat="1" x14ac:dyDescent="0.2">
      <c r="B615" s="161"/>
      <c r="D615" s="162" t="s">
        <v>152</v>
      </c>
      <c r="E615" s="163" t="s">
        <v>1</v>
      </c>
      <c r="F615" s="164" t="s">
        <v>2100</v>
      </c>
      <c r="H615" s="165">
        <v>15.103999999999999</v>
      </c>
      <c r="I615" s="166"/>
      <c r="L615" s="161"/>
      <c r="M615" s="167"/>
      <c r="N615" s="168"/>
      <c r="O615" s="168"/>
      <c r="P615" s="168"/>
      <c r="Q615" s="168"/>
      <c r="R615" s="168"/>
      <c r="S615" s="168"/>
      <c r="T615" s="169"/>
      <c r="AT615" s="163" t="s">
        <v>152</v>
      </c>
      <c r="AU615" s="163" t="s">
        <v>151</v>
      </c>
      <c r="AV615" s="13" t="s">
        <v>151</v>
      </c>
      <c r="AW615" s="13" t="s">
        <v>31</v>
      </c>
      <c r="AX615" s="13" t="s">
        <v>75</v>
      </c>
      <c r="AY615" s="163" t="s">
        <v>143</v>
      </c>
    </row>
    <row r="616" spans="1:65" s="13" customFormat="1" x14ac:dyDescent="0.2">
      <c r="B616" s="161"/>
      <c r="D616" s="162" t="s">
        <v>152</v>
      </c>
      <c r="E616" s="163" t="s">
        <v>1</v>
      </c>
      <c r="F616" s="164" t="s">
        <v>2101</v>
      </c>
      <c r="H616" s="165">
        <v>15.35</v>
      </c>
      <c r="I616" s="166"/>
      <c r="L616" s="161"/>
      <c r="M616" s="167"/>
      <c r="N616" s="168"/>
      <c r="O616" s="168"/>
      <c r="P616" s="168"/>
      <c r="Q616" s="168"/>
      <c r="R616" s="168"/>
      <c r="S616" s="168"/>
      <c r="T616" s="169"/>
      <c r="AT616" s="163" t="s">
        <v>152</v>
      </c>
      <c r="AU616" s="163" t="s">
        <v>151</v>
      </c>
      <c r="AV616" s="13" t="s">
        <v>151</v>
      </c>
      <c r="AW616" s="13" t="s">
        <v>31</v>
      </c>
      <c r="AX616" s="13" t="s">
        <v>75</v>
      </c>
      <c r="AY616" s="163" t="s">
        <v>143</v>
      </c>
    </row>
    <row r="617" spans="1:65" s="13" customFormat="1" x14ac:dyDescent="0.2">
      <c r="B617" s="161"/>
      <c r="D617" s="162" t="s">
        <v>152</v>
      </c>
      <c r="E617" s="163" t="s">
        <v>1</v>
      </c>
      <c r="F617" s="164" t="s">
        <v>2102</v>
      </c>
      <c r="H617" s="165">
        <v>15.228999999999999</v>
      </c>
      <c r="I617" s="166"/>
      <c r="L617" s="161"/>
      <c r="M617" s="167"/>
      <c r="N617" s="168"/>
      <c r="O617" s="168"/>
      <c r="P617" s="168"/>
      <c r="Q617" s="168"/>
      <c r="R617" s="168"/>
      <c r="S617" s="168"/>
      <c r="T617" s="169"/>
      <c r="AT617" s="163" t="s">
        <v>152</v>
      </c>
      <c r="AU617" s="163" t="s">
        <v>151</v>
      </c>
      <c r="AV617" s="13" t="s">
        <v>151</v>
      </c>
      <c r="AW617" s="13" t="s">
        <v>31</v>
      </c>
      <c r="AX617" s="13" t="s">
        <v>75</v>
      </c>
      <c r="AY617" s="163" t="s">
        <v>143</v>
      </c>
    </row>
    <row r="618" spans="1:65" s="13" customFormat="1" x14ac:dyDescent="0.2">
      <c r="B618" s="161"/>
      <c r="D618" s="162" t="s">
        <v>152</v>
      </c>
      <c r="E618" s="163" t="s">
        <v>1</v>
      </c>
      <c r="F618" s="164" t="s">
        <v>2103</v>
      </c>
      <c r="H618" s="165">
        <v>15.512</v>
      </c>
      <c r="I618" s="166"/>
      <c r="L618" s="161"/>
      <c r="M618" s="167"/>
      <c r="N618" s="168"/>
      <c r="O618" s="168"/>
      <c r="P618" s="168"/>
      <c r="Q618" s="168"/>
      <c r="R618" s="168"/>
      <c r="S618" s="168"/>
      <c r="T618" s="169"/>
      <c r="AT618" s="163" t="s">
        <v>152</v>
      </c>
      <c r="AU618" s="163" t="s">
        <v>151</v>
      </c>
      <c r="AV618" s="13" t="s">
        <v>151</v>
      </c>
      <c r="AW618" s="13" t="s">
        <v>31</v>
      </c>
      <c r="AX618" s="13" t="s">
        <v>75</v>
      </c>
      <c r="AY618" s="163" t="s">
        <v>143</v>
      </c>
    </row>
    <row r="619" spans="1:65" s="15" customFormat="1" x14ac:dyDescent="0.2">
      <c r="B619" s="189"/>
      <c r="D619" s="162" t="s">
        <v>152</v>
      </c>
      <c r="E619" s="190" t="s">
        <v>1</v>
      </c>
      <c r="F619" s="191" t="s">
        <v>2104</v>
      </c>
      <c r="H619" s="192">
        <v>90.515000000000001</v>
      </c>
      <c r="I619" s="193"/>
      <c r="L619" s="189"/>
      <c r="M619" s="194"/>
      <c r="N619" s="195"/>
      <c r="O619" s="195"/>
      <c r="P619" s="195"/>
      <c r="Q619" s="195"/>
      <c r="R619" s="195"/>
      <c r="S619" s="195"/>
      <c r="T619" s="196"/>
      <c r="AT619" s="190" t="s">
        <v>152</v>
      </c>
      <c r="AU619" s="190" t="s">
        <v>151</v>
      </c>
      <c r="AV619" s="15" t="s">
        <v>144</v>
      </c>
      <c r="AW619" s="15" t="s">
        <v>31</v>
      </c>
      <c r="AX619" s="15" t="s">
        <v>75</v>
      </c>
      <c r="AY619" s="190" t="s">
        <v>143</v>
      </c>
    </row>
    <row r="620" spans="1:65" s="13" customFormat="1" x14ac:dyDescent="0.2">
      <c r="B620" s="161"/>
      <c r="D620" s="162" t="s">
        <v>152</v>
      </c>
      <c r="E620" s="163" t="s">
        <v>1</v>
      </c>
      <c r="F620" s="164" t="s">
        <v>2105</v>
      </c>
      <c r="H620" s="165">
        <v>3.7010000000000001</v>
      </c>
      <c r="I620" s="166"/>
      <c r="L620" s="161"/>
      <c r="M620" s="167"/>
      <c r="N620" s="168"/>
      <c r="O620" s="168"/>
      <c r="P620" s="168"/>
      <c r="Q620" s="168"/>
      <c r="R620" s="168"/>
      <c r="S620" s="168"/>
      <c r="T620" s="169"/>
      <c r="AT620" s="163" t="s">
        <v>152</v>
      </c>
      <c r="AU620" s="163" t="s">
        <v>151</v>
      </c>
      <c r="AV620" s="13" t="s">
        <v>151</v>
      </c>
      <c r="AW620" s="13" t="s">
        <v>31</v>
      </c>
      <c r="AX620" s="13" t="s">
        <v>75</v>
      </c>
      <c r="AY620" s="163" t="s">
        <v>143</v>
      </c>
    </row>
    <row r="621" spans="1:65" s="13" customFormat="1" x14ac:dyDescent="0.2">
      <c r="B621" s="161"/>
      <c r="D621" s="162" t="s">
        <v>152</v>
      </c>
      <c r="E621" s="163" t="s">
        <v>1</v>
      </c>
      <c r="F621" s="164" t="s">
        <v>2106</v>
      </c>
      <c r="H621" s="165">
        <v>4.1790000000000003</v>
      </c>
      <c r="I621" s="166"/>
      <c r="L621" s="161"/>
      <c r="M621" s="167"/>
      <c r="N621" s="168"/>
      <c r="O621" s="168"/>
      <c r="P621" s="168"/>
      <c r="Q621" s="168"/>
      <c r="R621" s="168"/>
      <c r="S621" s="168"/>
      <c r="T621" s="169"/>
      <c r="AT621" s="163" t="s">
        <v>152</v>
      </c>
      <c r="AU621" s="163" t="s">
        <v>151</v>
      </c>
      <c r="AV621" s="13" t="s">
        <v>151</v>
      </c>
      <c r="AW621" s="13" t="s">
        <v>31</v>
      </c>
      <c r="AX621" s="13" t="s">
        <v>75</v>
      </c>
      <c r="AY621" s="163" t="s">
        <v>143</v>
      </c>
    </row>
    <row r="622" spans="1:65" s="13" customFormat="1" x14ac:dyDescent="0.2">
      <c r="B622" s="161"/>
      <c r="D622" s="162" t="s">
        <v>152</v>
      </c>
      <c r="E622" s="163" t="s">
        <v>1</v>
      </c>
      <c r="F622" s="164" t="s">
        <v>2107</v>
      </c>
      <c r="H622" s="165">
        <v>4.6959999999999997</v>
      </c>
      <c r="I622" s="166"/>
      <c r="L622" s="161"/>
      <c r="M622" s="167"/>
      <c r="N622" s="168"/>
      <c r="O622" s="168"/>
      <c r="P622" s="168"/>
      <c r="Q622" s="168"/>
      <c r="R622" s="168"/>
      <c r="S622" s="168"/>
      <c r="T622" s="169"/>
      <c r="AT622" s="163" t="s">
        <v>152</v>
      </c>
      <c r="AU622" s="163" t="s">
        <v>151</v>
      </c>
      <c r="AV622" s="13" t="s">
        <v>151</v>
      </c>
      <c r="AW622" s="13" t="s">
        <v>31</v>
      </c>
      <c r="AX622" s="13" t="s">
        <v>75</v>
      </c>
      <c r="AY622" s="163" t="s">
        <v>143</v>
      </c>
    </row>
    <row r="623" spans="1:65" s="13" customFormat="1" x14ac:dyDescent="0.2">
      <c r="B623" s="161"/>
      <c r="D623" s="162" t="s">
        <v>152</v>
      </c>
      <c r="E623" s="163" t="s">
        <v>1</v>
      </c>
      <c r="F623" s="164" t="s">
        <v>2108</v>
      </c>
      <c r="H623" s="165">
        <v>4.05</v>
      </c>
      <c r="I623" s="166"/>
      <c r="L623" s="161"/>
      <c r="M623" s="167"/>
      <c r="N623" s="168"/>
      <c r="O623" s="168"/>
      <c r="P623" s="168"/>
      <c r="Q623" s="168"/>
      <c r="R623" s="168"/>
      <c r="S623" s="168"/>
      <c r="T623" s="169"/>
      <c r="AT623" s="163" t="s">
        <v>152</v>
      </c>
      <c r="AU623" s="163" t="s">
        <v>151</v>
      </c>
      <c r="AV623" s="13" t="s">
        <v>151</v>
      </c>
      <c r="AW623" s="13" t="s">
        <v>31</v>
      </c>
      <c r="AX623" s="13" t="s">
        <v>75</v>
      </c>
      <c r="AY623" s="163" t="s">
        <v>143</v>
      </c>
    </row>
    <row r="624" spans="1:65" s="13" customFormat="1" x14ac:dyDescent="0.2">
      <c r="B624" s="161"/>
      <c r="D624" s="162" t="s">
        <v>152</v>
      </c>
      <c r="E624" s="163" t="s">
        <v>1</v>
      </c>
      <c r="F624" s="164" t="s">
        <v>2109</v>
      </c>
      <c r="H624" s="165">
        <v>4.5709999999999997</v>
      </c>
      <c r="I624" s="166"/>
      <c r="L624" s="161"/>
      <c r="M624" s="167"/>
      <c r="N624" s="168"/>
      <c r="O624" s="168"/>
      <c r="P624" s="168"/>
      <c r="Q624" s="168"/>
      <c r="R624" s="168"/>
      <c r="S624" s="168"/>
      <c r="T624" s="169"/>
      <c r="AT624" s="163" t="s">
        <v>152</v>
      </c>
      <c r="AU624" s="163" t="s">
        <v>151</v>
      </c>
      <c r="AV624" s="13" t="s">
        <v>151</v>
      </c>
      <c r="AW624" s="13" t="s">
        <v>31</v>
      </c>
      <c r="AX624" s="13" t="s">
        <v>75</v>
      </c>
      <c r="AY624" s="163" t="s">
        <v>143</v>
      </c>
    </row>
    <row r="625" spans="1:65" s="13" customFormat="1" x14ac:dyDescent="0.2">
      <c r="B625" s="161"/>
      <c r="D625" s="162" t="s">
        <v>152</v>
      </c>
      <c r="E625" s="163" t="s">
        <v>1</v>
      </c>
      <c r="F625" s="164" t="s">
        <v>2110</v>
      </c>
      <c r="H625" s="165">
        <v>4.3879999999999999</v>
      </c>
      <c r="I625" s="166"/>
      <c r="L625" s="161"/>
      <c r="M625" s="167"/>
      <c r="N625" s="168"/>
      <c r="O625" s="168"/>
      <c r="P625" s="168"/>
      <c r="Q625" s="168"/>
      <c r="R625" s="168"/>
      <c r="S625" s="168"/>
      <c r="T625" s="169"/>
      <c r="AT625" s="163" t="s">
        <v>152</v>
      </c>
      <c r="AU625" s="163" t="s">
        <v>151</v>
      </c>
      <c r="AV625" s="13" t="s">
        <v>151</v>
      </c>
      <c r="AW625" s="13" t="s">
        <v>31</v>
      </c>
      <c r="AX625" s="13" t="s">
        <v>75</v>
      </c>
      <c r="AY625" s="163" t="s">
        <v>143</v>
      </c>
    </row>
    <row r="626" spans="1:65" s="15" customFormat="1" x14ac:dyDescent="0.2">
      <c r="B626" s="189"/>
      <c r="D626" s="162" t="s">
        <v>152</v>
      </c>
      <c r="E626" s="190" t="s">
        <v>1</v>
      </c>
      <c r="F626" s="191" t="s">
        <v>1132</v>
      </c>
      <c r="H626" s="192">
        <v>25.585000000000001</v>
      </c>
      <c r="I626" s="193"/>
      <c r="L626" s="189"/>
      <c r="M626" s="194"/>
      <c r="N626" s="195"/>
      <c r="O626" s="195"/>
      <c r="P626" s="195"/>
      <c r="Q626" s="195"/>
      <c r="R626" s="195"/>
      <c r="S626" s="195"/>
      <c r="T626" s="196"/>
      <c r="AT626" s="190" t="s">
        <v>152</v>
      </c>
      <c r="AU626" s="190" t="s">
        <v>151</v>
      </c>
      <c r="AV626" s="15" t="s">
        <v>144</v>
      </c>
      <c r="AW626" s="15" t="s">
        <v>31</v>
      </c>
      <c r="AX626" s="15" t="s">
        <v>75</v>
      </c>
      <c r="AY626" s="190" t="s">
        <v>143</v>
      </c>
    </row>
    <row r="627" spans="1:65" s="13" customFormat="1" x14ac:dyDescent="0.2">
      <c r="B627" s="161"/>
      <c r="D627" s="162" t="s">
        <v>152</v>
      </c>
      <c r="E627" s="163" t="s">
        <v>1</v>
      </c>
      <c r="F627" s="164" t="s">
        <v>2111</v>
      </c>
      <c r="H627" s="165">
        <v>4.1399999999999997</v>
      </c>
      <c r="I627" s="166"/>
      <c r="L627" s="161"/>
      <c r="M627" s="167"/>
      <c r="N627" s="168"/>
      <c r="O627" s="168"/>
      <c r="P627" s="168"/>
      <c r="Q627" s="168"/>
      <c r="R627" s="168"/>
      <c r="S627" s="168"/>
      <c r="T627" s="169"/>
      <c r="AT627" s="163" t="s">
        <v>152</v>
      </c>
      <c r="AU627" s="163" t="s">
        <v>151</v>
      </c>
      <c r="AV627" s="13" t="s">
        <v>151</v>
      </c>
      <c r="AW627" s="13" t="s">
        <v>31</v>
      </c>
      <c r="AX627" s="13" t="s">
        <v>75</v>
      </c>
      <c r="AY627" s="163" t="s">
        <v>143</v>
      </c>
    </row>
    <row r="628" spans="1:65" s="13" customFormat="1" x14ac:dyDescent="0.2">
      <c r="B628" s="161"/>
      <c r="D628" s="162" t="s">
        <v>152</v>
      </c>
      <c r="E628" s="163" t="s">
        <v>1</v>
      </c>
      <c r="F628" s="164" t="s">
        <v>2112</v>
      </c>
      <c r="H628" s="165">
        <v>3.13</v>
      </c>
      <c r="I628" s="166"/>
      <c r="L628" s="161"/>
      <c r="M628" s="167"/>
      <c r="N628" s="168"/>
      <c r="O628" s="168"/>
      <c r="P628" s="168"/>
      <c r="Q628" s="168"/>
      <c r="R628" s="168"/>
      <c r="S628" s="168"/>
      <c r="T628" s="169"/>
      <c r="AT628" s="163" t="s">
        <v>152</v>
      </c>
      <c r="AU628" s="163" t="s">
        <v>151</v>
      </c>
      <c r="AV628" s="13" t="s">
        <v>151</v>
      </c>
      <c r="AW628" s="13" t="s">
        <v>31</v>
      </c>
      <c r="AX628" s="13" t="s">
        <v>75</v>
      </c>
      <c r="AY628" s="163" t="s">
        <v>143</v>
      </c>
    </row>
    <row r="629" spans="1:65" s="13" customFormat="1" x14ac:dyDescent="0.2">
      <c r="B629" s="161"/>
      <c r="D629" s="162" t="s">
        <v>152</v>
      </c>
      <c r="E629" s="163" t="s">
        <v>1</v>
      </c>
      <c r="F629" s="164" t="s">
        <v>2113</v>
      </c>
      <c r="H629" s="165">
        <v>3.33</v>
      </c>
      <c r="I629" s="166"/>
      <c r="L629" s="161"/>
      <c r="M629" s="167"/>
      <c r="N629" s="168"/>
      <c r="O629" s="168"/>
      <c r="P629" s="168"/>
      <c r="Q629" s="168"/>
      <c r="R629" s="168"/>
      <c r="S629" s="168"/>
      <c r="T629" s="169"/>
      <c r="AT629" s="163" t="s">
        <v>152</v>
      </c>
      <c r="AU629" s="163" t="s">
        <v>151</v>
      </c>
      <c r="AV629" s="13" t="s">
        <v>151</v>
      </c>
      <c r="AW629" s="13" t="s">
        <v>31</v>
      </c>
      <c r="AX629" s="13" t="s">
        <v>75</v>
      </c>
      <c r="AY629" s="163" t="s">
        <v>143</v>
      </c>
    </row>
    <row r="630" spans="1:65" s="13" customFormat="1" x14ac:dyDescent="0.2">
      <c r="B630" s="161"/>
      <c r="D630" s="162" t="s">
        <v>152</v>
      </c>
      <c r="E630" s="163" t="s">
        <v>1</v>
      </c>
      <c r="F630" s="164" t="s">
        <v>2114</v>
      </c>
      <c r="H630" s="165">
        <v>3.27</v>
      </c>
      <c r="I630" s="166"/>
      <c r="L630" s="161"/>
      <c r="M630" s="167"/>
      <c r="N630" s="168"/>
      <c r="O630" s="168"/>
      <c r="P630" s="168"/>
      <c r="Q630" s="168"/>
      <c r="R630" s="168"/>
      <c r="S630" s="168"/>
      <c r="T630" s="169"/>
      <c r="AT630" s="163" t="s">
        <v>152</v>
      </c>
      <c r="AU630" s="163" t="s">
        <v>151</v>
      </c>
      <c r="AV630" s="13" t="s">
        <v>151</v>
      </c>
      <c r="AW630" s="13" t="s">
        <v>31</v>
      </c>
      <c r="AX630" s="13" t="s">
        <v>75</v>
      </c>
      <c r="AY630" s="163" t="s">
        <v>143</v>
      </c>
    </row>
    <row r="631" spans="1:65" s="13" customFormat="1" x14ac:dyDescent="0.2">
      <c r="B631" s="161"/>
      <c r="D631" s="162" t="s">
        <v>152</v>
      </c>
      <c r="E631" s="163" t="s">
        <v>1</v>
      </c>
      <c r="F631" s="164" t="s">
        <v>2115</v>
      </c>
      <c r="H631" s="165">
        <v>2.62</v>
      </c>
      <c r="I631" s="166"/>
      <c r="L631" s="161"/>
      <c r="M631" s="167"/>
      <c r="N631" s="168"/>
      <c r="O631" s="168"/>
      <c r="P631" s="168"/>
      <c r="Q631" s="168"/>
      <c r="R631" s="168"/>
      <c r="S631" s="168"/>
      <c r="T631" s="169"/>
      <c r="AT631" s="163" t="s">
        <v>152</v>
      </c>
      <c r="AU631" s="163" t="s">
        <v>151</v>
      </c>
      <c r="AV631" s="13" t="s">
        <v>151</v>
      </c>
      <c r="AW631" s="13" t="s">
        <v>31</v>
      </c>
      <c r="AX631" s="13" t="s">
        <v>75</v>
      </c>
      <c r="AY631" s="163" t="s">
        <v>143</v>
      </c>
    </row>
    <row r="632" spans="1:65" s="13" customFormat="1" x14ac:dyDescent="0.2">
      <c r="B632" s="161"/>
      <c r="D632" s="162" t="s">
        <v>152</v>
      </c>
      <c r="E632" s="163" t="s">
        <v>1</v>
      </c>
      <c r="F632" s="164" t="s">
        <v>2116</v>
      </c>
      <c r="H632" s="165">
        <v>3</v>
      </c>
      <c r="I632" s="166"/>
      <c r="L632" s="161"/>
      <c r="M632" s="167"/>
      <c r="N632" s="168"/>
      <c r="O632" s="168"/>
      <c r="P632" s="168"/>
      <c r="Q632" s="168"/>
      <c r="R632" s="168"/>
      <c r="S632" s="168"/>
      <c r="T632" s="169"/>
      <c r="AT632" s="163" t="s">
        <v>152</v>
      </c>
      <c r="AU632" s="163" t="s">
        <v>151</v>
      </c>
      <c r="AV632" s="13" t="s">
        <v>151</v>
      </c>
      <c r="AW632" s="13" t="s">
        <v>31</v>
      </c>
      <c r="AX632" s="13" t="s">
        <v>75</v>
      </c>
      <c r="AY632" s="163" t="s">
        <v>143</v>
      </c>
    </row>
    <row r="633" spans="1:65" s="13" customFormat="1" x14ac:dyDescent="0.2">
      <c r="B633" s="161"/>
      <c r="D633" s="162" t="s">
        <v>152</v>
      </c>
      <c r="E633" s="163" t="s">
        <v>1</v>
      </c>
      <c r="F633" s="164" t="s">
        <v>2117</v>
      </c>
      <c r="H633" s="165">
        <v>2.7</v>
      </c>
      <c r="I633" s="166"/>
      <c r="L633" s="161"/>
      <c r="M633" s="167"/>
      <c r="N633" s="168"/>
      <c r="O633" s="168"/>
      <c r="P633" s="168"/>
      <c r="Q633" s="168"/>
      <c r="R633" s="168"/>
      <c r="S633" s="168"/>
      <c r="T633" s="169"/>
      <c r="AT633" s="163" t="s">
        <v>152</v>
      </c>
      <c r="AU633" s="163" t="s">
        <v>151</v>
      </c>
      <c r="AV633" s="13" t="s">
        <v>151</v>
      </c>
      <c r="AW633" s="13" t="s">
        <v>31</v>
      </c>
      <c r="AX633" s="13" t="s">
        <v>75</v>
      </c>
      <c r="AY633" s="163" t="s">
        <v>143</v>
      </c>
    </row>
    <row r="634" spans="1:65" s="15" customFormat="1" x14ac:dyDescent="0.2">
      <c r="B634" s="189"/>
      <c r="D634" s="162" t="s">
        <v>152</v>
      </c>
      <c r="E634" s="190" t="s">
        <v>1</v>
      </c>
      <c r="F634" s="191" t="s">
        <v>1134</v>
      </c>
      <c r="H634" s="192">
        <v>22.189999999999998</v>
      </c>
      <c r="I634" s="193"/>
      <c r="L634" s="189"/>
      <c r="M634" s="194"/>
      <c r="N634" s="195"/>
      <c r="O634" s="195"/>
      <c r="P634" s="195"/>
      <c r="Q634" s="195"/>
      <c r="R634" s="195"/>
      <c r="S634" s="195"/>
      <c r="T634" s="196"/>
      <c r="AT634" s="190" t="s">
        <v>152</v>
      </c>
      <c r="AU634" s="190" t="s">
        <v>151</v>
      </c>
      <c r="AV634" s="15" t="s">
        <v>144</v>
      </c>
      <c r="AW634" s="15" t="s">
        <v>31</v>
      </c>
      <c r="AX634" s="15" t="s">
        <v>75</v>
      </c>
      <c r="AY634" s="190" t="s">
        <v>143</v>
      </c>
    </row>
    <row r="635" spans="1:65" s="14" customFormat="1" x14ac:dyDescent="0.2">
      <c r="B635" s="170"/>
      <c r="D635" s="162" t="s">
        <v>152</v>
      </c>
      <c r="E635" s="171" t="s">
        <v>1</v>
      </c>
      <c r="F635" s="172" t="s">
        <v>154</v>
      </c>
      <c r="H635" s="173">
        <v>138.29</v>
      </c>
      <c r="I635" s="174"/>
      <c r="L635" s="170"/>
      <c r="M635" s="175"/>
      <c r="N635" s="176"/>
      <c r="O635" s="176"/>
      <c r="P635" s="176"/>
      <c r="Q635" s="176"/>
      <c r="R635" s="176"/>
      <c r="S635" s="176"/>
      <c r="T635" s="177"/>
      <c r="AT635" s="171" t="s">
        <v>152</v>
      </c>
      <c r="AU635" s="171" t="s">
        <v>151</v>
      </c>
      <c r="AV635" s="14" t="s">
        <v>150</v>
      </c>
      <c r="AW635" s="14" t="s">
        <v>31</v>
      </c>
      <c r="AX635" s="14" t="s">
        <v>83</v>
      </c>
      <c r="AY635" s="171" t="s">
        <v>143</v>
      </c>
    </row>
    <row r="636" spans="1:65" s="2" customFormat="1" ht="24.2" customHeight="1" x14ac:dyDescent="0.2">
      <c r="A636" s="33"/>
      <c r="B636" s="146"/>
      <c r="C636" s="147">
        <v>227</v>
      </c>
      <c r="D636" s="147" t="s">
        <v>146</v>
      </c>
      <c r="E636" s="148" t="s">
        <v>1144</v>
      </c>
      <c r="F636" s="149" t="s">
        <v>1145</v>
      </c>
      <c r="G636" s="150" t="s">
        <v>157</v>
      </c>
      <c r="H636" s="151">
        <v>181.3</v>
      </c>
      <c r="I636" s="152"/>
      <c r="J636" s="153">
        <f>ROUND(I636*H636,2)</f>
        <v>0</v>
      </c>
      <c r="K636" s="154"/>
      <c r="L636" s="34"/>
      <c r="M636" s="155" t="s">
        <v>1</v>
      </c>
      <c r="N636" s="156" t="s">
        <v>41</v>
      </c>
      <c r="O636" s="59"/>
      <c r="P636" s="157">
        <f>O636*H636</f>
        <v>0</v>
      </c>
      <c r="Q636" s="157">
        <v>0</v>
      </c>
      <c r="R636" s="157">
        <f>Q636*H636</f>
        <v>0</v>
      </c>
      <c r="S636" s="157">
        <v>0</v>
      </c>
      <c r="T636" s="158">
        <f>S636*H636</f>
        <v>0</v>
      </c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R636" s="159" t="s">
        <v>182</v>
      </c>
      <c r="AT636" s="159" t="s">
        <v>146</v>
      </c>
      <c r="AU636" s="159" t="s">
        <v>151</v>
      </c>
      <c r="AY636" s="18" t="s">
        <v>143</v>
      </c>
      <c r="BE636" s="160">
        <f>IF(N636="základná",J636,0)</f>
        <v>0</v>
      </c>
      <c r="BF636" s="160">
        <f>IF(N636="znížená",J636,0)</f>
        <v>0</v>
      </c>
      <c r="BG636" s="160">
        <f>IF(N636="zákl. prenesená",J636,0)</f>
        <v>0</v>
      </c>
      <c r="BH636" s="160">
        <f>IF(N636="zníž. prenesená",J636,0)</f>
        <v>0</v>
      </c>
      <c r="BI636" s="160">
        <f>IF(N636="nulová",J636,0)</f>
        <v>0</v>
      </c>
      <c r="BJ636" s="18" t="s">
        <v>151</v>
      </c>
      <c r="BK636" s="160">
        <f>ROUND(I636*H636,2)</f>
        <v>0</v>
      </c>
      <c r="BL636" s="18" t="s">
        <v>182</v>
      </c>
      <c r="BM636" s="159" t="s">
        <v>1111</v>
      </c>
    </row>
    <row r="637" spans="1:65" s="13" customFormat="1" x14ac:dyDescent="0.2">
      <c r="B637" s="161"/>
      <c r="D637" s="162" t="s">
        <v>152</v>
      </c>
      <c r="E637" s="163" t="s">
        <v>1</v>
      </c>
      <c r="F637" s="164" t="s">
        <v>2118</v>
      </c>
      <c r="H637" s="165">
        <v>22</v>
      </c>
      <c r="I637" s="166"/>
      <c r="L637" s="161"/>
      <c r="M637" s="167"/>
      <c r="N637" s="168"/>
      <c r="O637" s="168"/>
      <c r="P637" s="168"/>
      <c r="Q637" s="168"/>
      <c r="R637" s="168"/>
      <c r="S637" s="168"/>
      <c r="T637" s="169"/>
      <c r="AT637" s="163" t="s">
        <v>152</v>
      </c>
      <c r="AU637" s="163" t="s">
        <v>151</v>
      </c>
      <c r="AV637" s="13" t="s">
        <v>151</v>
      </c>
      <c r="AW637" s="13" t="s">
        <v>31</v>
      </c>
      <c r="AX637" s="13" t="s">
        <v>75</v>
      </c>
      <c r="AY637" s="163" t="s">
        <v>143</v>
      </c>
    </row>
    <row r="638" spans="1:65" s="13" customFormat="1" x14ac:dyDescent="0.2">
      <c r="B638" s="161"/>
      <c r="D638" s="162" t="s">
        <v>152</v>
      </c>
      <c r="E638" s="163" t="s">
        <v>1</v>
      </c>
      <c r="F638" s="164" t="s">
        <v>2119</v>
      </c>
      <c r="H638" s="165">
        <v>29</v>
      </c>
      <c r="I638" s="166"/>
      <c r="L638" s="161"/>
      <c r="M638" s="167"/>
      <c r="N638" s="168"/>
      <c r="O638" s="168"/>
      <c r="P638" s="168"/>
      <c r="Q638" s="168"/>
      <c r="R638" s="168"/>
      <c r="S638" s="168"/>
      <c r="T638" s="169"/>
      <c r="AT638" s="163" t="s">
        <v>152</v>
      </c>
      <c r="AU638" s="163" t="s">
        <v>151</v>
      </c>
      <c r="AV638" s="13" t="s">
        <v>151</v>
      </c>
      <c r="AW638" s="13" t="s">
        <v>31</v>
      </c>
      <c r="AX638" s="13" t="s">
        <v>75</v>
      </c>
      <c r="AY638" s="163" t="s">
        <v>143</v>
      </c>
    </row>
    <row r="639" spans="1:65" s="13" customFormat="1" x14ac:dyDescent="0.2">
      <c r="B639" s="161"/>
      <c r="D639" s="162" t="s">
        <v>152</v>
      </c>
      <c r="E639" s="163" t="s">
        <v>1</v>
      </c>
      <c r="F639" s="164" t="s">
        <v>2120</v>
      </c>
      <c r="H639" s="165">
        <v>36</v>
      </c>
      <c r="I639" s="166"/>
      <c r="L639" s="161"/>
      <c r="M639" s="167"/>
      <c r="N639" s="168"/>
      <c r="O639" s="168"/>
      <c r="P639" s="168"/>
      <c r="Q639" s="168"/>
      <c r="R639" s="168"/>
      <c r="S639" s="168"/>
      <c r="T639" s="169"/>
      <c r="AT639" s="163" t="s">
        <v>152</v>
      </c>
      <c r="AU639" s="163" t="s">
        <v>151</v>
      </c>
      <c r="AV639" s="13" t="s">
        <v>151</v>
      </c>
      <c r="AW639" s="13" t="s">
        <v>31</v>
      </c>
      <c r="AX639" s="13" t="s">
        <v>75</v>
      </c>
      <c r="AY639" s="163" t="s">
        <v>143</v>
      </c>
    </row>
    <row r="640" spans="1:65" s="13" customFormat="1" x14ac:dyDescent="0.2">
      <c r="B640" s="161"/>
      <c r="D640" s="162" t="s">
        <v>152</v>
      </c>
      <c r="E640" s="163" t="s">
        <v>1</v>
      </c>
      <c r="F640" s="164" t="s">
        <v>2121</v>
      </c>
      <c r="H640" s="165">
        <v>32.4</v>
      </c>
      <c r="I640" s="166"/>
      <c r="L640" s="161"/>
      <c r="M640" s="167"/>
      <c r="N640" s="168"/>
      <c r="O640" s="168"/>
      <c r="P640" s="168"/>
      <c r="Q640" s="168"/>
      <c r="R640" s="168"/>
      <c r="S640" s="168"/>
      <c r="T640" s="169"/>
      <c r="AT640" s="163" t="s">
        <v>152</v>
      </c>
      <c r="AU640" s="163" t="s">
        <v>151</v>
      </c>
      <c r="AV640" s="13" t="s">
        <v>151</v>
      </c>
      <c r="AW640" s="13" t="s">
        <v>31</v>
      </c>
      <c r="AX640" s="13" t="s">
        <v>75</v>
      </c>
      <c r="AY640" s="163" t="s">
        <v>143</v>
      </c>
    </row>
    <row r="641" spans="1:65" s="13" customFormat="1" x14ac:dyDescent="0.2">
      <c r="B641" s="161"/>
      <c r="D641" s="162" t="s">
        <v>152</v>
      </c>
      <c r="E641" s="163" t="s">
        <v>1</v>
      </c>
      <c r="F641" s="164" t="s">
        <v>2122</v>
      </c>
      <c r="H641" s="165">
        <v>31.5</v>
      </c>
      <c r="I641" s="166"/>
      <c r="L641" s="161"/>
      <c r="M641" s="167"/>
      <c r="N641" s="168"/>
      <c r="O641" s="168"/>
      <c r="P641" s="168"/>
      <c r="Q641" s="168"/>
      <c r="R641" s="168"/>
      <c r="S641" s="168"/>
      <c r="T641" s="169"/>
      <c r="AT641" s="163" t="s">
        <v>152</v>
      </c>
      <c r="AU641" s="163" t="s">
        <v>151</v>
      </c>
      <c r="AV641" s="13" t="s">
        <v>151</v>
      </c>
      <c r="AW641" s="13" t="s">
        <v>31</v>
      </c>
      <c r="AX641" s="13" t="s">
        <v>75</v>
      </c>
      <c r="AY641" s="163" t="s">
        <v>143</v>
      </c>
    </row>
    <row r="642" spans="1:65" s="13" customFormat="1" x14ac:dyDescent="0.2">
      <c r="B642" s="161"/>
      <c r="D642" s="162" t="s">
        <v>152</v>
      </c>
      <c r="E642" s="163" t="s">
        <v>1</v>
      </c>
      <c r="F642" s="164" t="s">
        <v>2123</v>
      </c>
      <c r="H642" s="165">
        <v>30.4</v>
      </c>
      <c r="I642" s="166"/>
      <c r="L642" s="161"/>
      <c r="M642" s="167"/>
      <c r="N642" s="168"/>
      <c r="O642" s="168"/>
      <c r="P642" s="168"/>
      <c r="Q642" s="168"/>
      <c r="R642" s="168"/>
      <c r="S642" s="168"/>
      <c r="T642" s="169"/>
      <c r="AT642" s="163" t="s">
        <v>152</v>
      </c>
      <c r="AU642" s="163" t="s">
        <v>151</v>
      </c>
      <c r="AV642" s="13" t="s">
        <v>151</v>
      </c>
      <c r="AW642" s="13" t="s">
        <v>31</v>
      </c>
      <c r="AX642" s="13" t="s">
        <v>75</v>
      </c>
      <c r="AY642" s="163" t="s">
        <v>143</v>
      </c>
    </row>
    <row r="643" spans="1:65" s="14" customFormat="1" x14ac:dyDescent="0.2">
      <c r="B643" s="170"/>
      <c r="D643" s="162" t="s">
        <v>152</v>
      </c>
      <c r="E643" s="171" t="s">
        <v>1</v>
      </c>
      <c r="F643" s="172" t="s">
        <v>154</v>
      </c>
      <c r="H643" s="173">
        <v>181.3</v>
      </c>
      <c r="I643" s="174"/>
      <c r="L643" s="170"/>
      <c r="M643" s="175"/>
      <c r="N643" s="176"/>
      <c r="O643" s="176"/>
      <c r="P643" s="176"/>
      <c r="Q643" s="176"/>
      <c r="R643" s="176"/>
      <c r="S643" s="176"/>
      <c r="T643" s="177"/>
      <c r="AT643" s="171" t="s">
        <v>152</v>
      </c>
      <c r="AU643" s="171" t="s">
        <v>151</v>
      </c>
      <c r="AV643" s="14" t="s">
        <v>150</v>
      </c>
      <c r="AW643" s="14" t="s">
        <v>31</v>
      </c>
      <c r="AX643" s="14" t="s">
        <v>83</v>
      </c>
      <c r="AY643" s="171" t="s">
        <v>143</v>
      </c>
    </row>
    <row r="644" spans="1:65" s="2" customFormat="1" ht="24.2" customHeight="1" x14ac:dyDescent="0.2">
      <c r="A644" s="33"/>
      <c r="B644" s="146"/>
      <c r="C644" s="147">
        <v>228</v>
      </c>
      <c r="D644" s="147" t="s">
        <v>146</v>
      </c>
      <c r="E644" s="148" t="s">
        <v>1149</v>
      </c>
      <c r="F644" s="149" t="s">
        <v>1150</v>
      </c>
      <c r="G644" s="150" t="s">
        <v>157</v>
      </c>
      <c r="H644" s="151">
        <v>116.1</v>
      </c>
      <c r="I644" s="152"/>
      <c r="J644" s="153">
        <f>ROUND(I644*H644,2)</f>
        <v>0</v>
      </c>
      <c r="K644" s="154"/>
      <c r="L644" s="34"/>
      <c r="M644" s="155" t="s">
        <v>1</v>
      </c>
      <c r="N644" s="156" t="s">
        <v>41</v>
      </c>
      <c r="O644" s="59"/>
      <c r="P644" s="157">
        <f>O644*H644</f>
        <v>0</v>
      </c>
      <c r="Q644" s="157">
        <v>0</v>
      </c>
      <c r="R644" s="157">
        <f>Q644*H644</f>
        <v>0</v>
      </c>
      <c r="S644" s="157">
        <v>0</v>
      </c>
      <c r="T644" s="158">
        <f>S644*H644</f>
        <v>0</v>
      </c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R644" s="159" t="s">
        <v>182</v>
      </c>
      <c r="AT644" s="159" t="s">
        <v>146</v>
      </c>
      <c r="AU644" s="159" t="s">
        <v>151</v>
      </c>
      <c r="AY644" s="18" t="s">
        <v>143</v>
      </c>
      <c r="BE644" s="160">
        <f>IF(N644="základná",J644,0)</f>
        <v>0</v>
      </c>
      <c r="BF644" s="160">
        <f>IF(N644="znížená",J644,0)</f>
        <v>0</v>
      </c>
      <c r="BG644" s="160">
        <f>IF(N644="zákl. prenesená",J644,0)</f>
        <v>0</v>
      </c>
      <c r="BH644" s="160">
        <f>IF(N644="zníž. prenesená",J644,0)</f>
        <v>0</v>
      </c>
      <c r="BI644" s="160">
        <f>IF(N644="nulová",J644,0)</f>
        <v>0</v>
      </c>
      <c r="BJ644" s="18" t="s">
        <v>151</v>
      </c>
      <c r="BK644" s="160">
        <f>ROUND(I644*H644,2)</f>
        <v>0</v>
      </c>
      <c r="BL644" s="18" t="s">
        <v>182</v>
      </c>
      <c r="BM644" s="159" t="s">
        <v>1116</v>
      </c>
    </row>
    <row r="645" spans="1:65" s="13" customFormat="1" x14ac:dyDescent="0.2">
      <c r="B645" s="161"/>
      <c r="D645" s="162" t="s">
        <v>152</v>
      </c>
      <c r="E645" s="163" t="s">
        <v>1</v>
      </c>
      <c r="F645" s="164" t="s">
        <v>2098</v>
      </c>
      <c r="H645" s="165">
        <v>14.398999999999999</v>
      </c>
      <c r="I645" s="166"/>
      <c r="L645" s="161"/>
      <c r="M645" s="167"/>
      <c r="N645" s="168"/>
      <c r="O645" s="168"/>
      <c r="P645" s="168"/>
      <c r="Q645" s="168"/>
      <c r="R645" s="168"/>
      <c r="S645" s="168"/>
      <c r="T645" s="169"/>
      <c r="AT645" s="163" t="s">
        <v>152</v>
      </c>
      <c r="AU645" s="163" t="s">
        <v>151</v>
      </c>
      <c r="AV645" s="13" t="s">
        <v>151</v>
      </c>
      <c r="AW645" s="13" t="s">
        <v>31</v>
      </c>
      <c r="AX645" s="13" t="s">
        <v>75</v>
      </c>
      <c r="AY645" s="163" t="s">
        <v>143</v>
      </c>
    </row>
    <row r="646" spans="1:65" s="13" customFormat="1" x14ac:dyDescent="0.2">
      <c r="B646" s="161"/>
      <c r="D646" s="162" t="s">
        <v>152</v>
      </c>
      <c r="E646" s="163" t="s">
        <v>1</v>
      </c>
      <c r="F646" s="164" t="s">
        <v>2099</v>
      </c>
      <c r="H646" s="165">
        <v>14.920999999999999</v>
      </c>
      <c r="I646" s="166"/>
      <c r="L646" s="161"/>
      <c r="M646" s="167"/>
      <c r="N646" s="168"/>
      <c r="O646" s="168"/>
      <c r="P646" s="168"/>
      <c r="Q646" s="168"/>
      <c r="R646" s="168"/>
      <c r="S646" s="168"/>
      <c r="T646" s="169"/>
      <c r="AT646" s="163" t="s">
        <v>152</v>
      </c>
      <c r="AU646" s="163" t="s">
        <v>151</v>
      </c>
      <c r="AV646" s="13" t="s">
        <v>151</v>
      </c>
      <c r="AW646" s="13" t="s">
        <v>31</v>
      </c>
      <c r="AX646" s="13" t="s">
        <v>75</v>
      </c>
      <c r="AY646" s="163" t="s">
        <v>143</v>
      </c>
    </row>
    <row r="647" spans="1:65" s="13" customFormat="1" x14ac:dyDescent="0.2">
      <c r="B647" s="161"/>
      <c r="D647" s="162" t="s">
        <v>152</v>
      </c>
      <c r="E647" s="163" t="s">
        <v>1</v>
      </c>
      <c r="F647" s="164" t="s">
        <v>2100</v>
      </c>
      <c r="H647" s="165">
        <v>15.103999999999999</v>
      </c>
      <c r="I647" s="166"/>
      <c r="L647" s="161"/>
      <c r="M647" s="167"/>
      <c r="N647" s="168"/>
      <c r="O647" s="168"/>
      <c r="P647" s="168"/>
      <c r="Q647" s="168"/>
      <c r="R647" s="168"/>
      <c r="S647" s="168"/>
      <c r="T647" s="169"/>
      <c r="AT647" s="163" t="s">
        <v>152</v>
      </c>
      <c r="AU647" s="163" t="s">
        <v>151</v>
      </c>
      <c r="AV647" s="13" t="s">
        <v>151</v>
      </c>
      <c r="AW647" s="13" t="s">
        <v>31</v>
      </c>
      <c r="AX647" s="13" t="s">
        <v>75</v>
      </c>
      <c r="AY647" s="163" t="s">
        <v>143</v>
      </c>
    </row>
    <row r="648" spans="1:65" s="13" customFormat="1" x14ac:dyDescent="0.2">
      <c r="B648" s="161"/>
      <c r="D648" s="162" t="s">
        <v>152</v>
      </c>
      <c r="E648" s="163" t="s">
        <v>1</v>
      </c>
      <c r="F648" s="164" t="s">
        <v>2101</v>
      </c>
      <c r="H648" s="165">
        <v>15.35</v>
      </c>
      <c r="I648" s="166"/>
      <c r="L648" s="161"/>
      <c r="M648" s="167"/>
      <c r="N648" s="168"/>
      <c r="O648" s="168"/>
      <c r="P648" s="168"/>
      <c r="Q648" s="168"/>
      <c r="R648" s="168"/>
      <c r="S648" s="168"/>
      <c r="T648" s="169"/>
      <c r="AT648" s="163" t="s">
        <v>152</v>
      </c>
      <c r="AU648" s="163" t="s">
        <v>151</v>
      </c>
      <c r="AV648" s="13" t="s">
        <v>151</v>
      </c>
      <c r="AW648" s="13" t="s">
        <v>31</v>
      </c>
      <c r="AX648" s="13" t="s">
        <v>75</v>
      </c>
      <c r="AY648" s="163" t="s">
        <v>143</v>
      </c>
    </row>
    <row r="649" spans="1:65" s="13" customFormat="1" x14ac:dyDescent="0.2">
      <c r="B649" s="161"/>
      <c r="D649" s="162" t="s">
        <v>152</v>
      </c>
      <c r="E649" s="163" t="s">
        <v>1</v>
      </c>
      <c r="F649" s="164" t="s">
        <v>2102</v>
      </c>
      <c r="H649" s="165">
        <v>15.228999999999999</v>
      </c>
      <c r="I649" s="166"/>
      <c r="L649" s="161"/>
      <c r="M649" s="167"/>
      <c r="N649" s="168"/>
      <c r="O649" s="168"/>
      <c r="P649" s="168"/>
      <c r="Q649" s="168"/>
      <c r="R649" s="168"/>
      <c r="S649" s="168"/>
      <c r="T649" s="169"/>
      <c r="AT649" s="163" t="s">
        <v>152</v>
      </c>
      <c r="AU649" s="163" t="s">
        <v>151</v>
      </c>
      <c r="AV649" s="13" t="s">
        <v>151</v>
      </c>
      <c r="AW649" s="13" t="s">
        <v>31</v>
      </c>
      <c r="AX649" s="13" t="s">
        <v>75</v>
      </c>
      <c r="AY649" s="163" t="s">
        <v>143</v>
      </c>
    </row>
    <row r="650" spans="1:65" s="13" customFormat="1" x14ac:dyDescent="0.2">
      <c r="B650" s="161"/>
      <c r="D650" s="162" t="s">
        <v>152</v>
      </c>
      <c r="E650" s="163" t="s">
        <v>1</v>
      </c>
      <c r="F650" s="164" t="s">
        <v>2103</v>
      </c>
      <c r="H650" s="165">
        <v>15.512</v>
      </c>
      <c r="I650" s="166"/>
      <c r="L650" s="161"/>
      <c r="M650" s="167"/>
      <c r="N650" s="168"/>
      <c r="O650" s="168"/>
      <c r="P650" s="168"/>
      <c r="Q650" s="168"/>
      <c r="R650" s="168"/>
      <c r="S650" s="168"/>
      <c r="T650" s="169"/>
      <c r="AT650" s="163" t="s">
        <v>152</v>
      </c>
      <c r="AU650" s="163" t="s">
        <v>151</v>
      </c>
      <c r="AV650" s="13" t="s">
        <v>151</v>
      </c>
      <c r="AW650" s="13" t="s">
        <v>31</v>
      </c>
      <c r="AX650" s="13" t="s">
        <v>75</v>
      </c>
      <c r="AY650" s="163" t="s">
        <v>143</v>
      </c>
    </row>
    <row r="651" spans="1:65" s="15" customFormat="1" x14ac:dyDescent="0.2">
      <c r="B651" s="189"/>
      <c r="D651" s="162" t="s">
        <v>152</v>
      </c>
      <c r="E651" s="190" t="s">
        <v>1</v>
      </c>
      <c r="F651" s="191" t="s">
        <v>2104</v>
      </c>
      <c r="H651" s="192">
        <v>90.515000000000001</v>
      </c>
      <c r="I651" s="193"/>
      <c r="L651" s="189"/>
      <c r="M651" s="194"/>
      <c r="N651" s="195"/>
      <c r="O651" s="195"/>
      <c r="P651" s="195"/>
      <c r="Q651" s="195"/>
      <c r="R651" s="195"/>
      <c r="S651" s="195"/>
      <c r="T651" s="196"/>
      <c r="AT651" s="190" t="s">
        <v>152</v>
      </c>
      <c r="AU651" s="190" t="s">
        <v>151</v>
      </c>
      <c r="AV651" s="15" t="s">
        <v>144</v>
      </c>
      <c r="AW651" s="15" t="s">
        <v>31</v>
      </c>
      <c r="AX651" s="15" t="s">
        <v>75</v>
      </c>
      <c r="AY651" s="190" t="s">
        <v>143</v>
      </c>
    </row>
    <row r="652" spans="1:65" s="13" customFormat="1" x14ac:dyDescent="0.2">
      <c r="B652" s="161"/>
      <c r="D652" s="162" t="s">
        <v>152</v>
      </c>
      <c r="E652" s="163" t="s">
        <v>1</v>
      </c>
      <c r="F652" s="164" t="s">
        <v>2105</v>
      </c>
      <c r="H652" s="165">
        <v>3.7010000000000001</v>
      </c>
      <c r="I652" s="166"/>
      <c r="L652" s="161"/>
      <c r="M652" s="167"/>
      <c r="N652" s="168"/>
      <c r="O652" s="168"/>
      <c r="P652" s="168"/>
      <c r="Q652" s="168"/>
      <c r="R652" s="168"/>
      <c r="S652" s="168"/>
      <c r="T652" s="169"/>
      <c r="AT652" s="163" t="s">
        <v>152</v>
      </c>
      <c r="AU652" s="163" t="s">
        <v>151</v>
      </c>
      <c r="AV652" s="13" t="s">
        <v>151</v>
      </c>
      <c r="AW652" s="13" t="s">
        <v>31</v>
      </c>
      <c r="AX652" s="13" t="s">
        <v>75</v>
      </c>
      <c r="AY652" s="163" t="s">
        <v>143</v>
      </c>
    </row>
    <row r="653" spans="1:65" s="13" customFormat="1" x14ac:dyDescent="0.2">
      <c r="B653" s="161"/>
      <c r="D653" s="162" t="s">
        <v>152</v>
      </c>
      <c r="E653" s="163" t="s">
        <v>1</v>
      </c>
      <c r="F653" s="164" t="s">
        <v>2106</v>
      </c>
      <c r="H653" s="165">
        <v>4.1790000000000003</v>
      </c>
      <c r="I653" s="166"/>
      <c r="L653" s="161"/>
      <c r="M653" s="167"/>
      <c r="N653" s="168"/>
      <c r="O653" s="168"/>
      <c r="P653" s="168"/>
      <c r="Q653" s="168"/>
      <c r="R653" s="168"/>
      <c r="S653" s="168"/>
      <c r="T653" s="169"/>
      <c r="AT653" s="163" t="s">
        <v>152</v>
      </c>
      <c r="AU653" s="163" t="s">
        <v>151</v>
      </c>
      <c r="AV653" s="13" t="s">
        <v>151</v>
      </c>
      <c r="AW653" s="13" t="s">
        <v>31</v>
      </c>
      <c r="AX653" s="13" t="s">
        <v>75</v>
      </c>
      <c r="AY653" s="163" t="s">
        <v>143</v>
      </c>
    </row>
    <row r="654" spans="1:65" s="13" customFormat="1" x14ac:dyDescent="0.2">
      <c r="B654" s="161"/>
      <c r="D654" s="162" t="s">
        <v>152</v>
      </c>
      <c r="E654" s="163" t="s">
        <v>1</v>
      </c>
      <c r="F654" s="164" t="s">
        <v>2107</v>
      </c>
      <c r="H654" s="165">
        <v>4.6959999999999997</v>
      </c>
      <c r="I654" s="166"/>
      <c r="L654" s="161"/>
      <c r="M654" s="167"/>
      <c r="N654" s="168"/>
      <c r="O654" s="168"/>
      <c r="P654" s="168"/>
      <c r="Q654" s="168"/>
      <c r="R654" s="168"/>
      <c r="S654" s="168"/>
      <c r="T654" s="169"/>
      <c r="AT654" s="163" t="s">
        <v>152</v>
      </c>
      <c r="AU654" s="163" t="s">
        <v>151</v>
      </c>
      <c r="AV654" s="13" t="s">
        <v>151</v>
      </c>
      <c r="AW654" s="13" t="s">
        <v>31</v>
      </c>
      <c r="AX654" s="13" t="s">
        <v>75</v>
      </c>
      <c r="AY654" s="163" t="s">
        <v>143</v>
      </c>
    </row>
    <row r="655" spans="1:65" s="13" customFormat="1" x14ac:dyDescent="0.2">
      <c r="B655" s="161"/>
      <c r="D655" s="162" t="s">
        <v>152</v>
      </c>
      <c r="E655" s="163" t="s">
        <v>1</v>
      </c>
      <c r="F655" s="164" t="s">
        <v>2108</v>
      </c>
      <c r="H655" s="165">
        <v>4.05</v>
      </c>
      <c r="I655" s="166"/>
      <c r="L655" s="161"/>
      <c r="M655" s="167"/>
      <c r="N655" s="168"/>
      <c r="O655" s="168"/>
      <c r="P655" s="168"/>
      <c r="Q655" s="168"/>
      <c r="R655" s="168"/>
      <c r="S655" s="168"/>
      <c r="T655" s="169"/>
      <c r="AT655" s="163" t="s">
        <v>152</v>
      </c>
      <c r="AU655" s="163" t="s">
        <v>151</v>
      </c>
      <c r="AV655" s="13" t="s">
        <v>151</v>
      </c>
      <c r="AW655" s="13" t="s">
        <v>31</v>
      </c>
      <c r="AX655" s="13" t="s">
        <v>75</v>
      </c>
      <c r="AY655" s="163" t="s">
        <v>143</v>
      </c>
    </row>
    <row r="656" spans="1:65" s="13" customFormat="1" x14ac:dyDescent="0.2">
      <c r="B656" s="161"/>
      <c r="D656" s="162" t="s">
        <v>152</v>
      </c>
      <c r="E656" s="163" t="s">
        <v>1</v>
      </c>
      <c r="F656" s="164" t="s">
        <v>2109</v>
      </c>
      <c r="H656" s="165">
        <v>4.5709999999999997</v>
      </c>
      <c r="I656" s="166"/>
      <c r="L656" s="161"/>
      <c r="M656" s="167"/>
      <c r="N656" s="168"/>
      <c r="O656" s="168"/>
      <c r="P656" s="168"/>
      <c r="Q656" s="168"/>
      <c r="R656" s="168"/>
      <c r="S656" s="168"/>
      <c r="T656" s="169"/>
      <c r="AT656" s="163" t="s">
        <v>152</v>
      </c>
      <c r="AU656" s="163" t="s">
        <v>151</v>
      </c>
      <c r="AV656" s="13" t="s">
        <v>151</v>
      </c>
      <c r="AW656" s="13" t="s">
        <v>31</v>
      </c>
      <c r="AX656" s="13" t="s">
        <v>75</v>
      </c>
      <c r="AY656" s="163" t="s">
        <v>143</v>
      </c>
    </row>
    <row r="657" spans="1:65" s="13" customFormat="1" x14ac:dyDescent="0.2">
      <c r="B657" s="161"/>
      <c r="D657" s="162" t="s">
        <v>152</v>
      </c>
      <c r="E657" s="163" t="s">
        <v>1</v>
      </c>
      <c r="F657" s="164" t="s">
        <v>2110</v>
      </c>
      <c r="H657" s="165">
        <v>4.3879999999999999</v>
      </c>
      <c r="I657" s="166"/>
      <c r="L657" s="161"/>
      <c r="M657" s="167"/>
      <c r="N657" s="168"/>
      <c r="O657" s="168"/>
      <c r="P657" s="168"/>
      <c r="Q657" s="168"/>
      <c r="R657" s="168"/>
      <c r="S657" s="168"/>
      <c r="T657" s="169"/>
      <c r="AT657" s="163" t="s">
        <v>152</v>
      </c>
      <c r="AU657" s="163" t="s">
        <v>151</v>
      </c>
      <c r="AV657" s="13" t="s">
        <v>151</v>
      </c>
      <c r="AW657" s="13" t="s">
        <v>31</v>
      </c>
      <c r="AX657" s="13" t="s">
        <v>75</v>
      </c>
      <c r="AY657" s="163" t="s">
        <v>143</v>
      </c>
    </row>
    <row r="658" spans="1:65" s="15" customFormat="1" x14ac:dyDescent="0.2">
      <c r="B658" s="189"/>
      <c r="D658" s="162" t="s">
        <v>152</v>
      </c>
      <c r="E658" s="190" t="s">
        <v>1</v>
      </c>
      <c r="F658" s="191" t="s">
        <v>1132</v>
      </c>
      <c r="H658" s="192">
        <v>25.585000000000001</v>
      </c>
      <c r="I658" s="193"/>
      <c r="L658" s="189"/>
      <c r="M658" s="194"/>
      <c r="N658" s="195"/>
      <c r="O658" s="195"/>
      <c r="P658" s="195"/>
      <c r="Q658" s="195"/>
      <c r="R658" s="195"/>
      <c r="S658" s="195"/>
      <c r="T658" s="196"/>
      <c r="AT658" s="190" t="s">
        <v>152</v>
      </c>
      <c r="AU658" s="190" t="s">
        <v>151</v>
      </c>
      <c r="AV658" s="15" t="s">
        <v>144</v>
      </c>
      <c r="AW658" s="15" t="s">
        <v>31</v>
      </c>
      <c r="AX658" s="15" t="s">
        <v>75</v>
      </c>
      <c r="AY658" s="190" t="s">
        <v>143</v>
      </c>
    </row>
    <row r="659" spans="1:65" s="14" customFormat="1" x14ac:dyDescent="0.2">
      <c r="B659" s="170"/>
      <c r="D659" s="162" t="s">
        <v>152</v>
      </c>
      <c r="E659" s="171" t="s">
        <v>1</v>
      </c>
      <c r="F659" s="172" t="s">
        <v>154</v>
      </c>
      <c r="H659" s="173">
        <v>116.1</v>
      </c>
      <c r="I659" s="174"/>
      <c r="L659" s="170"/>
      <c r="M659" s="175"/>
      <c r="N659" s="176"/>
      <c r="O659" s="176"/>
      <c r="P659" s="176"/>
      <c r="Q659" s="176"/>
      <c r="R659" s="176"/>
      <c r="S659" s="176"/>
      <c r="T659" s="177"/>
      <c r="AT659" s="171" t="s">
        <v>152</v>
      </c>
      <c r="AU659" s="171" t="s">
        <v>151</v>
      </c>
      <c r="AV659" s="14" t="s">
        <v>150</v>
      </c>
      <c r="AW659" s="14" t="s">
        <v>31</v>
      </c>
      <c r="AX659" s="14" t="s">
        <v>83</v>
      </c>
      <c r="AY659" s="171" t="s">
        <v>143</v>
      </c>
    </row>
    <row r="660" spans="1:65" s="2" customFormat="1" ht="37.9" customHeight="1" x14ac:dyDescent="0.2">
      <c r="A660" s="33"/>
      <c r="B660" s="146"/>
      <c r="C660" s="147">
        <v>229</v>
      </c>
      <c r="D660" s="147" t="s">
        <v>146</v>
      </c>
      <c r="E660" s="148" t="s">
        <v>1842</v>
      </c>
      <c r="F660" s="149" t="s">
        <v>1843</v>
      </c>
      <c r="G660" s="150" t="s">
        <v>157</v>
      </c>
      <c r="H660" s="151">
        <v>22.19</v>
      </c>
      <c r="I660" s="152"/>
      <c r="J660" s="153">
        <f>ROUND(I660*H660,2)</f>
        <v>0</v>
      </c>
      <c r="K660" s="154"/>
      <c r="L660" s="34"/>
      <c r="M660" s="155" t="s">
        <v>1</v>
      </c>
      <c r="N660" s="156" t="s">
        <v>41</v>
      </c>
      <c r="O660" s="59"/>
      <c r="P660" s="157">
        <f>O660*H660</f>
        <v>0</v>
      </c>
      <c r="Q660" s="157">
        <v>0</v>
      </c>
      <c r="R660" s="157">
        <f>Q660*H660</f>
        <v>0</v>
      </c>
      <c r="S660" s="157">
        <v>0</v>
      </c>
      <c r="T660" s="158">
        <f>S660*H660</f>
        <v>0</v>
      </c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R660" s="159" t="s">
        <v>182</v>
      </c>
      <c r="AT660" s="159" t="s">
        <v>146</v>
      </c>
      <c r="AU660" s="159" t="s">
        <v>151</v>
      </c>
      <c r="AY660" s="18" t="s">
        <v>143</v>
      </c>
      <c r="BE660" s="160">
        <f>IF(N660="základná",J660,0)</f>
        <v>0</v>
      </c>
      <c r="BF660" s="160">
        <f>IF(N660="znížená",J660,0)</f>
        <v>0</v>
      </c>
      <c r="BG660" s="160">
        <f>IF(N660="zákl. prenesená",J660,0)</f>
        <v>0</v>
      </c>
      <c r="BH660" s="160">
        <f>IF(N660="zníž. prenesená",J660,0)</f>
        <v>0</v>
      </c>
      <c r="BI660" s="160">
        <f>IF(N660="nulová",J660,0)</f>
        <v>0</v>
      </c>
      <c r="BJ660" s="18" t="s">
        <v>151</v>
      </c>
      <c r="BK660" s="160">
        <f>ROUND(I660*H660,2)</f>
        <v>0</v>
      </c>
      <c r="BL660" s="18" t="s">
        <v>182</v>
      </c>
      <c r="BM660" s="159" t="s">
        <v>1121</v>
      </c>
    </row>
    <row r="661" spans="1:65" s="13" customFormat="1" x14ac:dyDescent="0.2">
      <c r="B661" s="161"/>
      <c r="D661" s="162" t="s">
        <v>152</v>
      </c>
      <c r="E661" s="163" t="s">
        <v>1</v>
      </c>
      <c r="F661" s="164" t="s">
        <v>2111</v>
      </c>
      <c r="H661" s="165">
        <v>4.1399999999999997</v>
      </c>
      <c r="I661" s="166"/>
      <c r="L661" s="161"/>
      <c r="M661" s="167"/>
      <c r="N661" s="168"/>
      <c r="O661" s="168"/>
      <c r="P661" s="168"/>
      <c r="Q661" s="168"/>
      <c r="R661" s="168"/>
      <c r="S661" s="168"/>
      <c r="T661" s="169"/>
      <c r="AT661" s="163" t="s">
        <v>152</v>
      </c>
      <c r="AU661" s="163" t="s">
        <v>151</v>
      </c>
      <c r="AV661" s="13" t="s">
        <v>151</v>
      </c>
      <c r="AW661" s="13" t="s">
        <v>31</v>
      </c>
      <c r="AX661" s="13" t="s">
        <v>75</v>
      </c>
      <c r="AY661" s="163" t="s">
        <v>143</v>
      </c>
    </row>
    <row r="662" spans="1:65" s="13" customFormat="1" x14ac:dyDescent="0.2">
      <c r="B662" s="161"/>
      <c r="D662" s="162" t="s">
        <v>152</v>
      </c>
      <c r="E662" s="163" t="s">
        <v>1</v>
      </c>
      <c r="F662" s="164" t="s">
        <v>2112</v>
      </c>
      <c r="H662" s="165">
        <v>3.13</v>
      </c>
      <c r="I662" s="166"/>
      <c r="L662" s="161"/>
      <c r="M662" s="167"/>
      <c r="N662" s="168"/>
      <c r="O662" s="168"/>
      <c r="P662" s="168"/>
      <c r="Q662" s="168"/>
      <c r="R662" s="168"/>
      <c r="S662" s="168"/>
      <c r="T662" s="169"/>
      <c r="AT662" s="163" t="s">
        <v>152</v>
      </c>
      <c r="AU662" s="163" t="s">
        <v>151</v>
      </c>
      <c r="AV662" s="13" t="s">
        <v>151</v>
      </c>
      <c r="AW662" s="13" t="s">
        <v>31</v>
      </c>
      <c r="AX662" s="13" t="s">
        <v>75</v>
      </c>
      <c r="AY662" s="163" t="s">
        <v>143</v>
      </c>
    </row>
    <row r="663" spans="1:65" s="13" customFormat="1" x14ac:dyDescent="0.2">
      <c r="B663" s="161"/>
      <c r="D663" s="162" t="s">
        <v>152</v>
      </c>
      <c r="E663" s="163" t="s">
        <v>1</v>
      </c>
      <c r="F663" s="164" t="s">
        <v>2113</v>
      </c>
      <c r="H663" s="165">
        <v>3.33</v>
      </c>
      <c r="I663" s="166"/>
      <c r="L663" s="161"/>
      <c r="M663" s="167"/>
      <c r="N663" s="168"/>
      <c r="O663" s="168"/>
      <c r="P663" s="168"/>
      <c r="Q663" s="168"/>
      <c r="R663" s="168"/>
      <c r="S663" s="168"/>
      <c r="T663" s="169"/>
      <c r="AT663" s="163" t="s">
        <v>152</v>
      </c>
      <c r="AU663" s="163" t="s">
        <v>151</v>
      </c>
      <c r="AV663" s="13" t="s">
        <v>151</v>
      </c>
      <c r="AW663" s="13" t="s">
        <v>31</v>
      </c>
      <c r="AX663" s="13" t="s">
        <v>75</v>
      </c>
      <c r="AY663" s="163" t="s">
        <v>143</v>
      </c>
    </row>
    <row r="664" spans="1:65" s="13" customFormat="1" x14ac:dyDescent="0.2">
      <c r="B664" s="161"/>
      <c r="D664" s="162" t="s">
        <v>152</v>
      </c>
      <c r="E664" s="163" t="s">
        <v>1</v>
      </c>
      <c r="F664" s="164" t="s">
        <v>2114</v>
      </c>
      <c r="H664" s="165">
        <v>3.27</v>
      </c>
      <c r="I664" s="166"/>
      <c r="L664" s="161"/>
      <c r="M664" s="167"/>
      <c r="N664" s="168"/>
      <c r="O664" s="168"/>
      <c r="P664" s="168"/>
      <c r="Q664" s="168"/>
      <c r="R664" s="168"/>
      <c r="S664" s="168"/>
      <c r="T664" s="169"/>
      <c r="AT664" s="163" t="s">
        <v>152</v>
      </c>
      <c r="AU664" s="163" t="s">
        <v>151</v>
      </c>
      <c r="AV664" s="13" t="s">
        <v>151</v>
      </c>
      <c r="AW664" s="13" t="s">
        <v>31</v>
      </c>
      <c r="AX664" s="13" t="s">
        <v>75</v>
      </c>
      <c r="AY664" s="163" t="s">
        <v>143</v>
      </c>
    </row>
    <row r="665" spans="1:65" s="13" customFormat="1" x14ac:dyDescent="0.2">
      <c r="B665" s="161"/>
      <c r="D665" s="162" t="s">
        <v>152</v>
      </c>
      <c r="E665" s="163" t="s">
        <v>1</v>
      </c>
      <c r="F665" s="164" t="s">
        <v>2115</v>
      </c>
      <c r="H665" s="165">
        <v>2.62</v>
      </c>
      <c r="I665" s="166"/>
      <c r="L665" s="161"/>
      <c r="M665" s="167"/>
      <c r="N665" s="168"/>
      <c r="O665" s="168"/>
      <c r="P665" s="168"/>
      <c r="Q665" s="168"/>
      <c r="R665" s="168"/>
      <c r="S665" s="168"/>
      <c r="T665" s="169"/>
      <c r="AT665" s="163" t="s">
        <v>152</v>
      </c>
      <c r="AU665" s="163" t="s">
        <v>151</v>
      </c>
      <c r="AV665" s="13" t="s">
        <v>151</v>
      </c>
      <c r="AW665" s="13" t="s">
        <v>31</v>
      </c>
      <c r="AX665" s="13" t="s">
        <v>75</v>
      </c>
      <c r="AY665" s="163" t="s">
        <v>143</v>
      </c>
    </row>
    <row r="666" spans="1:65" s="13" customFormat="1" x14ac:dyDescent="0.2">
      <c r="B666" s="161"/>
      <c r="D666" s="162" t="s">
        <v>152</v>
      </c>
      <c r="E666" s="163" t="s">
        <v>1</v>
      </c>
      <c r="F666" s="164" t="s">
        <v>2116</v>
      </c>
      <c r="H666" s="165">
        <v>3</v>
      </c>
      <c r="I666" s="166"/>
      <c r="L666" s="161"/>
      <c r="M666" s="167"/>
      <c r="N666" s="168"/>
      <c r="O666" s="168"/>
      <c r="P666" s="168"/>
      <c r="Q666" s="168"/>
      <c r="R666" s="168"/>
      <c r="S666" s="168"/>
      <c r="T666" s="169"/>
      <c r="AT666" s="163" t="s">
        <v>152</v>
      </c>
      <c r="AU666" s="163" t="s">
        <v>151</v>
      </c>
      <c r="AV666" s="13" t="s">
        <v>151</v>
      </c>
      <c r="AW666" s="13" t="s">
        <v>31</v>
      </c>
      <c r="AX666" s="13" t="s">
        <v>75</v>
      </c>
      <c r="AY666" s="163" t="s">
        <v>143</v>
      </c>
    </row>
    <row r="667" spans="1:65" s="13" customFormat="1" x14ac:dyDescent="0.2">
      <c r="B667" s="161"/>
      <c r="D667" s="162" t="s">
        <v>152</v>
      </c>
      <c r="E667" s="163" t="s">
        <v>1</v>
      </c>
      <c r="F667" s="164" t="s">
        <v>2117</v>
      </c>
      <c r="H667" s="165">
        <v>2.7</v>
      </c>
      <c r="I667" s="166"/>
      <c r="L667" s="161"/>
      <c r="M667" s="167"/>
      <c r="N667" s="168"/>
      <c r="O667" s="168"/>
      <c r="P667" s="168"/>
      <c r="Q667" s="168"/>
      <c r="R667" s="168"/>
      <c r="S667" s="168"/>
      <c r="T667" s="169"/>
      <c r="AT667" s="163" t="s">
        <v>152</v>
      </c>
      <c r="AU667" s="163" t="s">
        <v>151</v>
      </c>
      <c r="AV667" s="13" t="s">
        <v>151</v>
      </c>
      <c r="AW667" s="13" t="s">
        <v>31</v>
      </c>
      <c r="AX667" s="13" t="s">
        <v>75</v>
      </c>
      <c r="AY667" s="163" t="s">
        <v>143</v>
      </c>
    </row>
    <row r="668" spans="1:65" s="14" customFormat="1" x14ac:dyDescent="0.2">
      <c r="B668" s="170"/>
      <c r="D668" s="162" t="s">
        <v>152</v>
      </c>
      <c r="E668" s="171" t="s">
        <v>1</v>
      </c>
      <c r="F668" s="172" t="s">
        <v>154</v>
      </c>
      <c r="H668" s="173">
        <v>22.189999999999998</v>
      </c>
      <c r="I668" s="174"/>
      <c r="L668" s="170"/>
      <c r="M668" s="175"/>
      <c r="N668" s="176"/>
      <c r="O668" s="176"/>
      <c r="P668" s="176"/>
      <c r="Q668" s="176"/>
      <c r="R668" s="176"/>
      <c r="S668" s="176"/>
      <c r="T668" s="177"/>
      <c r="AT668" s="171" t="s">
        <v>152</v>
      </c>
      <c r="AU668" s="171" t="s">
        <v>151</v>
      </c>
      <c r="AV668" s="14" t="s">
        <v>150</v>
      </c>
      <c r="AW668" s="14" t="s">
        <v>31</v>
      </c>
      <c r="AX668" s="14" t="s">
        <v>83</v>
      </c>
      <c r="AY668" s="171" t="s">
        <v>143</v>
      </c>
    </row>
    <row r="669" spans="1:65" s="2" customFormat="1" ht="14.45" customHeight="1" x14ac:dyDescent="0.2">
      <c r="A669" s="33"/>
      <c r="B669" s="146"/>
      <c r="C669" s="147">
        <v>230</v>
      </c>
      <c r="D669" s="147" t="s">
        <v>146</v>
      </c>
      <c r="E669" s="148" t="s">
        <v>1153</v>
      </c>
      <c r="F669" s="149" t="s">
        <v>1154</v>
      </c>
      <c r="G669" s="150" t="s">
        <v>178</v>
      </c>
      <c r="H669" s="151">
        <v>30</v>
      </c>
      <c r="I669" s="152"/>
      <c r="J669" s="153">
        <f>ROUND(I669*H669,2)</f>
        <v>0</v>
      </c>
      <c r="K669" s="154"/>
      <c r="L669" s="34"/>
      <c r="M669" s="155" t="s">
        <v>1</v>
      </c>
      <c r="N669" s="156" t="s">
        <v>41</v>
      </c>
      <c r="O669" s="59"/>
      <c r="P669" s="157">
        <f>O669*H669</f>
        <v>0</v>
      </c>
      <c r="Q669" s="157">
        <v>0</v>
      </c>
      <c r="R669" s="157">
        <f>Q669*H669</f>
        <v>0</v>
      </c>
      <c r="S669" s="157">
        <v>0</v>
      </c>
      <c r="T669" s="158">
        <f>S669*H669</f>
        <v>0</v>
      </c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R669" s="159" t="s">
        <v>182</v>
      </c>
      <c r="AT669" s="159" t="s">
        <v>146</v>
      </c>
      <c r="AU669" s="159" t="s">
        <v>151</v>
      </c>
      <c r="AY669" s="18" t="s">
        <v>143</v>
      </c>
      <c r="BE669" s="160">
        <f>IF(N669="základná",J669,0)</f>
        <v>0</v>
      </c>
      <c r="BF669" s="160">
        <f>IF(N669="znížená",J669,0)</f>
        <v>0</v>
      </c>
      <c r="BG669" s="160">
        <f>IF(N669="zákl. prenesená",J669,0)</f>
        <v>0</v>
      </c>
      <c r="BH669" s="160">
        <f>IF(N669="zníž. prenesená",J669,0)</f>
        <v>0</v>
      </c>
      <c r="BI669" s="160">
        <f>IF(N669="nulová",J669,0)</f>
        <v>0</v>
      </c>
      <c r="BJ669" s="18" t="s">
        <v>151</v>
      </c>
      <c r="BK669" s="160">
        <f>ROUND(I669*H669,2)</f>
        <v>0</v>
      </c>
      <c r="BL669" s="18" t="s">
        <v>182</v>
      </c>
      <c r="BM669" s="159" t="s">
        <v>1127</v>
      </c>
    </row>
    <row r="670" spans="1:65" s="13" customFormat="1" x14ac:dyDescent="0.2">
      <c r="B670" s="161"/>
      <c r="D670" s="162" t="s">
        <v>152</v>
      </c>
      <c r="E670" s="163" t="s">
        <v>1</v>
      </c>
      <c r="F670" s="164" t="s">
        <v>2124</v>
      </c>
      <c r="H670" s="165">
        <v>5</v>
      </c>
      <c r="I670" s="166"/>
      <c r="L670" s="161"/>
      <c r="M670" s="167"/>
      <c r="N670" s="168"/>
      <c r="O670" s="168"/>
      <c r="P670" s="168"/>
      <c r="Q670" s="168"/>
      <c r="R670" s="168"/>
      <c r="S670" s="168"/>
      <c r="T670" s="169"/>
      <c r="AT670" s="163" t="s">
        <v>152</v>
      </c>
      <c r="AU670" s="163" t="s">
        <v>151</v>
      </c>
      <c r="AV670" s="13" t="s">
        <v>151</v>
      </c>
      <c r="AW670" s="13" t="s">
        <v>31</v>
      </c>
      <c r="AX670" s="13" t="s">
        <v>75</v>
      </c>
      <c r="AY670" s="163" t="s">
        <v>143</v>
      </c>
    </row>
    <row r="671" spans="1:65" s="13" customFormat="1" x14ac:dyDescent="0.2">
      <c r="B671" s="161"/>
      <c r="D671" s="162" t="s">
        <v>152</v>
      </c>
      <c r="E671" s="163" t="s">
        <v>1</v>
      </c>
      <c r="F671" s="164" t="s">
        <v>2125</v>
      </c>
      <c r="H671" s="165">
        <v>5</v>
      </c>
      <c r="I671" s="166"/>
      <c r="L671" s="161"/>
      <c r="M671" s="167"/>
      <c r="N671" s="168"/>
      <c r="O671" s="168"/>
      <c r="P671" s="168"/>
      <c r="Q671" s="168"/>
      <c r="R671" s="168"/>
      <c r="S671" s="168"/>
      <c r="T671" s="169"/>
      <c r="AT671" s="163" t="s">
        <v>152</v>
      </c>
      <c r="AU671" s="163" t="s">
        <v>151</v>
      </c>
      <c r="AV671" s="13" t="s">
        <v>151</v>
      </c>
      <c r="AW671" s="13" t="s">
        <v>31</v>
      </c>
      <c r="AX671" s="13" t="s">
        <v>75</v>
      </c>
      <c r="AY671" s="163" t="s">
        <v>143</v>
      </c>
    </row>
    <row r="672" spans="1:65" s="13" customFormat="1" x14ac:dyDescent="0.2">
      <c r="B672" s="161"/>
      <c r="D672" s="162" t="s">
        <v>152</v>
      </c>
      <c r="E672" s="163" t="s">
        <v>1</v>
      </c>
      <c r="F672" s="164" t="s">
        <v>1849</v>
      </c>
      <c r="H672" s="165">
        <v>5</v>
      </c>
      <c r="I672" s="166"/>
      <c r="L672" s="161"/>
      <c r="M672" s="167"/>
      <c r="N672" s="168"/>
      <c r="O672" s="168"/>
      <c r="P672" s="168"/>
      <c r="Q672" s="168"/>
      <c r="R672" s="168"/>
      <c r="S672" s="168"/>
      <c r="T672" s="169"/>
      <c r="AT672" s="163" t="s">
        <v>152</v>
      </c>
      <c r="AU672" s="163" t="s">
        <v>151</v>
      </c>
      <c r="AV672" s="13" t="s">
        <v>151</v>
      </c>
      <c r="AW672" s="13" t="s">
        <v>31</v>
      </c>
      <c r="AX672" s="13" t="s">
        <v>75</v>
      </c>
      <c r="AY672" s="163" t="s">
        <v>143</v>
      </c>
    </row>
    <row r="673" spans="1:65" s="13" customFormat="1" x14ac:dyDescent="0.2">
      <c r="B673" s="161"/>
      <c r="D673" s="162" t="s">
        <v>152</v>
      </c>
      <c r="E673" s="163" t="s">
        <v>1</v>
      </c>
      <c r="F673" s="164" t="s">
        <v>2126</v>
      </c>
      <c r="H673" s="165">
        <v>5</v>
      </c>
      <c r="I673" s="166"/>
      <c r="L673" s="161"/>
      <c r="M673" s="167"/>
      <c r="N673" s="168"/>
      <c r="O673" s="168"/>
      <c r="P673" s="168"/>
      <c r="Q673" s="168"/>
      <c r="R673" s="168"/>
      <c r="S673" s="168"/>
      <c r="T673" s="169"/>
      <c r="AT673" s="163" t="s">
        <v>152</v>
      </c>
      <c r="AU673" s="163" t="s">
        <v>151</v>
      </c>
      <c r="AV673" s="13" t="s">
        <v>151</v>
      </c>
      <c r="AW673" s="13" t="s">
        <v>31</v>
      </c>
      <c r="AX673" s="13" t="s">
        <v>75</v>
      </c>
      <c r="AY673" s="163" t="s">
        <v>143</v>
      </c>
    </row>
    <row r="674" spans="1:65" s="13" customFormat="1" x14ac:dyDescent="0.2">
      <c r="B674" s="161"/>
      <c r="D674" s="162" t="s">
        <v>152</v>
      </c>
      <c r="E674" s="163" t="s">
        <v>1</v>
      </c>
      <c r="F674" s="164" t="s">
        <v>2127</v>
      </c>
      <c r="H674" s="165">
        <v>5</v>
      </c>
      <c r="I674" s="166"/>
      <c r="L674" s="161"/>
      <c r="M674" s="167"/>
      <c r="N674" s="168"/>
      <c r="O674" s="168"/>
      <c r="P674" s="168"/>
      <c r="Q674" s="168"/>
      <c r="R674" s="168"/>
      <c r="S674" s="168"/>
      <c r="T674" s="169"/>
      <c r="AT674" s="163" t="s">
        <v>152</v>
      </c>
      <c r="AU674" s="163" t="s">
        <v>151</v>
      </c>
      <c r="AV674" s="13" t="s">
        <v>151</v>
      </c>
      <c r="AW674" s="13" t="s">
        <v>31</v>
      </c>
      <c r="AX674" s="13" t="s">
        <v>75</v>
      </c>
      <c r="AY674" s="163" t="s">
        <v>143</v>
      </c>
    </row>
    <row r="675" spans="1:65" s="13" customFormat="1" x14ac:dyDescent="0.2">
      <c r="B675" s="161"/>
      <c r="D675" s="162" t="s">
        <v>152</v>
      </c>
      <c r="E675" s="163" t="s">
        <v>1</v>
      </c>
      <c r="F675" s="164" t="s">
        <v>2128</v>
      </c>
      <c r="H675" s="165">
        <v>5</v>
      </c>
      <c r="I675" s="166"/>
      <c r="L675" s="161"/>
      <c r="M675" s="167"/>
      <c r="N675" s="168"/>
      <c r="O675" s="168"/>
      <c r="P675" s="168"/>
      <c r="Q675" s="168"/>
      <c r="R675" s="168"/>
      <c r="S675" s="168"/>
      <c r="T675" s="169"/>
      <c r="AT675" s="163" t="s">
        <v>152</v>
      </c>
      <c r="AU675" s="163" t="s">
        <v>151</v>
      </c>
      <c r="AV675" s="13" t="s">
        <v>151</v>
      </c>
      <c r="AW675" s="13" t="s">
        <v>31</v>
      </c>
      <c r="AX675" s="13" t="s">
        <v>75</v>
      </c>
      <c r="AY675" s="163" t="s">
        <v>143</v>
      </c>
    </row>
    <row r="676" spans="1:65" s="14" customFormat="1" x14ac:dyDescent="0.2">
      <c r="B676" s="170"/>
      <c r="D676" s="162" t="s">
        <v>152</v>
      </c>
      <c r="E676" s="171" t="s">
        <v>1</v>
      </c>
      <c r="F676" s="172" t="s">
        <v>154</v>
      </c>
      <c r="H676" s="173">
        <v>30</v>
      </c>
      <c r="I676" s="174"/>
      <c r="L676" s="170"/>
      <c r="M676" s="175"/>
      <c r="N676" s="176"/>
      <c r="O676" s="176"/>
      <c r="P676" s="176"/>
      <c r="Q676" s="176"/>
      <c r="R676" s="176"/>
      <c r="S676" s="176"/>
      <c r="T676" s="177"/>
      <c r="AT676" s="171" t="s">
        <v>152</v>
      </c>
      <c r="AU676" s="171" t="s">
        <v>151</v>
      </c>
      <c r="AV676" s="14" t="s">
        <v>150</v>
      </c>
      <c r="AW676" s="14" t="s">
        <v>31</v>
      </c>
      <c r="AX676" s="14" t="s">
        <v>83</v>
      </c>
      <c r="AY676" s="171" t="s">
        <v>143</v>
      </c>
    </row>
    <row r="677" spans="1:65" s="2" customFormat="1" ht="14.45" customHeight="1" x14ac:dyDescent="0.2">
      <c r="A677" s="33"/>
      <c r="B677" s="146"/>
      <c r="C677" s="147">
        <v>231</v>
      </c>
      <c r="D677" s="147" t="s">
        <v>146</v>
      </c>
      <c r="E677" s="148" t="s">
        <v>1855</v>
      </c>
      <c r="F677" s="149" t="s">
        <v>1856</v>
      </c>
      <c r="G677" s="150" t="s">
        <v>178</v>
      </c>
      <c r="H677" s="151">
        <v>12</v>
      </c>
      <c r="I677" s="152"/>
      <c r="J677" s="153">
        <f>ROUND(I677*H677,2)</f>
        <v>0</v>
      </c>
      <c r="K677" s="154"/>
      <c r="L677" s="34"/>
      <c r="M677" s="155" t="s">
        <v>1</v>
      </c>
      <c r="N677" s="156" t="s">
        <v>41</v>
      </c>
      <c r="O677" s="59"/>
      <c r="P677" s="157">
        <f>O677*H677</f>
        <v>0</v>
      </c>
      <c r="Q677" s="157">
        <v>0</v>
      </c>
      <c r="R677" s="157">
        <f>Q677*H677</f>
        <v>0</v>
      </c>
      <c r="S677" s="157">
        <v>0</v>
      </c>
      <c r="T677" s="158">
        <f>S677*H677</f>
        <v>0</v>
      </c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R677" s="159" t="s">
        <v>182</v>
      </c>
      <c r="AT677" s="159" t="s">
        <v>146</v>
      </c>
      <c r="AU677" s="159" t="s">
        <v>151</v>
      </c>
      <c r="AY677" s="18" t="s">
        <v>143</v>
      </c>
      <c r="BE677" s="160">
        <f>IF(N677="základná",J677,0)</f>
        <v>0</v>
      </c>
      <c r="BF677" s="160">
        <f>IF(N677="znížená",J677,0)</f>
        <v>0</v>
      </c>
      <c r="BG677" s="160">
        <f>IF(N677="zákl. prenesená",J677,0)</f>
        <v>0</v>
      </c>
      <c r="BH677" s="160">
        <f>IF(N677="zníž. prenesená",J677,0)</f>
        <v>0</v>
      </c>
      <c r="BI677" s="160">
        <f>IF(N677="nulová",J677,0)</f>
        <v>0</v>
      </c>
      <c r="BJ677" s="18" t="s">
        <v>151</v>
      </c>
      <c r="BK677" s="160">
        <f>ROUND(I677*H677,2)</f>
        <v>0</v>
      </c>
      <c r="BL677" s="18" t="s">
        <v>182</v>
      </c>
      <c r="BM677" s="159" t="s">
        <v>1130</v>
      </c>
    </row>
    <row r="678" spans="1:65" s="13" customFormat="1" x14ac:dyDescent="0.2">
      <c r="B678" s="161"/>
      <c r="D678" s="162" t="s">
        <v>152</v>
      </c>
      <c r="E678" s="163" t="s">
        <v>1</v>
      </c>
      <c r="F678" s="164" t="s">
        <v>2129</v>
      </c>
      <c r="H678" s="165">
        <v>2</v>
      </c>
      <c r="I678" s="166"/>
      <c r="L678" s="161"/>
      <c r="M678" s="167"/>
      <c r="N678" s="168"/>
      <c r="O678" s="168"/>
      <c r="P678" s="168"/>
      <c r="Q678" s="168"/>
      <c r="R678" s="168"/>
      <c r="S678" s="168"/>
      <c r="T678" s="169"/>
      <c r="AT678" s="163" t="s">
        <v>152</v>
      </c>
      <c r="AU678" s="163" t="s">
        <v>151</v>
      </c>
      <c r="AV678" s="13" t="s">
        <v>151</v>
      </c>
      <c r="AW678" s="13" t="s">
        <v>31</v>
      </c>
      <c r="AX678" s="13" t="s">
        <v>75</v>
      </c>
      <c r="AY678" s="163" t="s">
        <v>143</v>
      </c>
    </row>
    <row r="679" spans="1:65" s="13" customFormat="1" x14ac:dyDescent="0.2">
      <c r="B679" s="161"/>
      <c r="D679" s="162" t="s">
        <v>152</v>
      </c>
      <c r="E679" s="163" t="s">
        <v>1</v>
      </c>
      <c r="F679" s="164" t="s">
        <v>2130</v>
      </c>
      <c r="H679" s="165">
        <v>2</v>
      </c>
      <c r="I679" s="166"/>
      <c r="L679" s="161"/>
      <c r="M679" s="167"/>
      <c r="N679" s="168"/>
      <c r="O679" s="168"/>
      <c r="P679" s="168"/>
      <c r="Q679" s="168"/>
      <c r="R679" s="168"/>
      <c r="S679" s="168"/>
      <c r="T679" s="169"/>
      <c r="AT679" s="163" t="s">
        <v>152</v>
      </c>
      <c r="AU679" s="163" t="s">
        <v>151</v>
      </c>
      <c r="AV679" s="13" t="s">
        <v>151</v>
      </c>
      <c r="AW679" s="13" t="s">
        <v>31</v>
      </c>
      <c r="AX679" s="13" t="s">
        <v>75</v>
      </c>
      <c r="AY679" s="163" t="s">
        <v>143</v>
      </c>
    </row>
    <row r="680" spans="1:65" s="13" customFormat="1" x14ac:dyDescent="0.2">
      <c r="B680" s="161"/>
      <c r="D680" s="162" t="s">
        <v>152</v>
      </c>
      <c r="E680" s="163" t="s">
        <v>1</v>
      </c>
      <c r="F680" s="164" t="s">
        <v>2131</v>
      </c>
      <c r="H680" s="165">
        <v>2</v>
      </c>
      <c r="I680" s="166"/>
      <c r="L680" s="161"/>
      <c r="M680" s="167"/>
      <c r="N680" s="168"/>
      <c r="O680" s="168"/>
      <c r="P680" s="168"/>
      <c r="Q680" s="168"/>
      <c r="R680" s="168"/>
      <c r="S680" s="168"/>
      <c r="T680" s="169"/>
      <c r="AT680" s="163" t="s">
        <v>152</v>
      </c>
      <c r="AU680" s="163" t="s">
        <v>151</v>
      </c>
      <c r="AV680" s="13" t="s">
        <v>151</v>
      </c>
      <c r="AW680" s="13" t="s">
        <v>31</v>
      </c>
      <c r="AX680" s="13" t="s">
        <v>75</v>
      </c>
      <c r="AY680" s="163" t="s">
        <v>143</v>
      </c>
    </row>
    <row r="681" spans="1:65" s="13" customFormat="1" x14ac:dyDescent="0.2">
      <c r="B681" s="161"/>
      <c r="D681" s="162" t="s">
        <v>152</v>
      </c>
      <c r="E681" s="163" t="s">
        <v>1</v>
      </c>
      <c r="F681" s="164" t="s">
        <v>2132</v>
      </c>
      <c r="H681" s="165">
        <v>2</v>
      </c>
      <c r="I681" s="166"/>
      <c r="L681" s="161"/>
      <c r="M681" s="167"/>
      <c r="N681" s="168"/>
      <c r="O681" s="168"/>
      <c r="P681" s="168"/>
      <c r="Q681" s="168"/>
      <c r="R681" s="168"/>
      <c r="S681" s="168"/>
      <c r="T681" s="169"/>
      <c r="AT681" s="163" t="s">
        <v>152</v>
      </c>
      <c r="AU681" s="163" t="s">
        <v>151</v>
      </c>
      <c r="AV681" s="13" t="s">
        <v>151</v>
      </c>
      <c r="AW681" s="13" t="s">
        <v>31</v>
      </c>
      <c r="AX681" s="13" t="s">
        <v>75</v>
      </c>
      <c r="AY681" s="163" t="s">
        <v>143</v>
      </c>
    </row>
    <row r="682" spans="1:65" s="13" customFormat="1" x14ac:dyDescent="0.2">
      <c r="B682" s="161"/>
      <c r="D682" s="162" t="s">
        <v>152</v>
      </c>
      <c r="E682" s="163" t="s">
        <v>1</v>
      </c>
      <c r="F682" s="164" t="s">
        <v>2133</v>
      </c>
      <c r="H682" s="165">
        <v>2</v>
      </c>
      <c r="I682" s="166"/>
      <c r="L682" s="161"/>
      <c r="M682" s="167"/>
      <c r="N682" s="168"/>
      <c r="O682" s="168"/>
      <c r="P682" s="168"/>
      <c r="Q682" s="168"/>
      <c r="R682" s="168"/>
      <c r="S682" s="168"/>
      <c r="T682" s="169"/>
      <c r="AT682" s="163" t="s">
        <v>152</v>
      </c>
      <c r="AU682" s="163" t="s">
        <v>151</v>
      </c>
      <c r="AV682" s="13" t="s">
        <v>151</v>
      </c>
      <c r="AW682" s="13" t="s">
        <v>31</v>
      </c>
      <c r="AX682" s="13" t="s">
        <v>75</v>
      </c>
      <c r="AY682" s="163" t="s">
        <v>143</v>
      </c>
    </row>
    <row r="683" spans="1:65" s="13" customFormat="1" x14ac:dyDescent="0.2">
      <c r="B683" s="161"/>
      <c r="D683" s="162" t="s">
        <v>152</v>
      </c>
      <c r="E683" s="163" t="s">
        <v>1</v>
      </c>
      <c r="F683" s="164" t="s">
        <v>2134</v>
      </c>
      <c r="H683" s="165">
        <v>2</v>
      </c>
      <c r="I683" s="166"/>
      <c r="L683" s="161"/>
      <c r="M683" s="167"/>
      <c r="N683" s="168"/>
      <c r="O683" s="168"/>
      <c r="P683" s="168"/>
      <c r="Q683" s="168"/>
      <c r="R683" s="168"/>
      <c r="S683" s="168"/>
      <c r="T683" s="169"/>
      <c r="AT683" s="163" t="s">
        <v>152</v>
      </c>
      <c r="AU683" s="163" t="s">
        <v>151</v>
      </c>
      <c r="AV683" s="13" t="s">
        <v>151</v>
      </c>
      <c r="AW683" s="13" t="s">
        <v>31</v>
      </c>
      <c r="AX683" s="13" t="s">
        <v>75</v>
      </c>
      <c r="AY683" s="163" t="s">
        <v>143</v>
      </c>
    </row>
    <row r="684" spans="1:65" s="14" customFormat="1" x14ac:dyDescent="0.2">
      <c r="B684" s="170"/>
      <c r="D684" s="162" t="s">
        <v>152</v>
      </c>
      <c r="E684" s="171" t="s">
        <v>1</v>
      </c>
      <c r="F684" s="172" t="s">
        <v>154</v>
      </c>
      <c r="H684" s="173">
        <v>12</v>
      </c>
      <c r="I684" s="174"/>
      <c r="L684" s="170"/>
      <c r="M684" s="175"/>
      <c r="N684" s="176"/>
      <c r="O684" s="176"/>
      <c r="P684" s="176"/>
      <c r="Q684" s="176"/>
      <c r="R684" s="176"/>
      <c r="S684" s="176"/>
      <c r="T684" s="177"/>
      <c r="AT684" s="171" t="s">
        <v>152</v>
      </c>
      <c r="AU684" s="171" t="s">
        <v>151</v>
      </c>
      <c r="AV684" s="14" t="s">
        <v>150</v>
      </c>
      <c r="AW684" s="14" t="s">
        <v>31</v>
      </c>
      <c r="AX684" s="14" t="s">
        <v>83</v>
      </c>
      <c r="AY684" s="171" t="s">
        <v>143</v>
      </c>
    </row>
    <row r="685" spans="1:65" s="2" customFormat="1" ht="14.45" customHeight="1" x14ac:dyDescent="0.2">
      <c r="A685" s="33"/>
      <c r="B685" s="146"/>
      <c r="C685" s="147">
        <v>232</v>
      </c>
      <c r="D685" s="147" t="s">
        <v>146</v>
      </c>
      <c r="E685" s="148" t="s">
        <v>1860</v>
      </c>
      <c r="F685" s="149" t="s">
        <v>1861</v>
      </c>
      <c r="G685" s="150" t="s">
        <v>178</v>
      </c>
      <c r="H685" s="151">
        <v>7</v>
      </c>
      <c r="I685" s="152"/>
      <c r="J685" s="153">
        <f>ROUND(I685*H685,2)</f>
        <v>0</v>
      </c>
      <c r="K685" s="154"/>
      <c r="L685" s="34"/>
      <c r="M685" s="155" t="s">
        <v>1</v>
      </c>
      <c r="N685" s="156" t="s">
        <v>41</v>
      </c>
      <c r="O685" s="59"/>
      <c r="P685" s="157">
        <f>O685*H685</f>
        <v>0</v>
      </c>
      <c r="Q685" s="157">
        <v>0</v>
      </c>
      <c r="R685" s="157">
        <f>Q685*H685</f>
        <v>0</v>
      </c>
      <c r="S685" s="157">
        <v>0</v>
      </c>
      <c r="T685" s="158">
        <f>S685*H685</f>
        <v>0</v>
      </c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R685" s="159" t="s">
        <v>182</v>
      </c>
      <c r="AT685" s="159" t="s">
        <v>146</v>
      </c>
      <c r="AU685" s="159" t="s">
        <v>151</v>
      </c>
      <c r="AY685" s="18" t="s">
        <v>143</v>
      </c>
      <c r="BE685" s="160">
        <f>IF(N685="základná",J685,0)</f>
        <v>0</v>
      </c>
      <c r="BF685" s="160">
        <f>IF(N685="znížená",J685,0)</f>
        <v>0</v>
      </c>
      <c r="BG685" s="160">
        <f>IF(N685="zákl. prenesená",J685,0)</f>
        <v>0</v>
      </c>
      <c r="BH685" s="160">
        <f>IF(N685="zníž. prenesená",J685,0)</f>
        <v>0</v>
      </c>
      <c r="BI685" s="160">
        <f>IF(N685="nulová",J685,0)</f>
        <v>0</v>
      </c>
      <c r="BJ685" s="18" t="s">
        <v>151</v>
      </c>
      <c r="BK685" s="160">
        <f>ROUND(I685*H685,2)</f>
        <v>0</v>
      </c>
      <c r="BL685" s="18" t="s">
        <v>182</v>
      </c>
      <c r="BM685" s="159" t="s">
        <v>1146</v>
      </c>
    </row>
    <row r="686" spans="1:65" s="13" customFormat="1" x14ac:dyDescent="0.2">
      <c r="B686" s="161"/>
      <c r="D686" s="162" t="s">
        <v>152</v>
      </c>
      <c r="E686" s="163" t="s">
        <v>1</v>
      </c>
      <c r="F686" s="164" t="s">
        <v>2135</v>
      </c>
      <c r="H686" s="165">
        <v>1</v>
      </c>
      <c r="I686" s="166"/>
      <c r="L686" s="161"/>
      <c r="M686" s="167"/>
      <c r="N686" s="168"/>
      <c r="O686" s="168"/>
      <c r="P686" s="168"/>
      <c r="Q686" s="168"/>
      <c r="R686" s="168"/>
      <c r="S686" s="168"/>
      <c r="T686" s="169"/>
      <c r="AT686" s="163" t="s">
        <v>152</v>
      </c>
      <c r="AU686" s="163" t="s">
        <v>151</v>
      </c>
      <c r="AV686" s="13" t="s">
        <v>151</v>
      </c>
      <c r="AW686" s="13" t="s">
        <v>31</v>
      </c>
      <c r="AX686" s="13" t="s">
        <v>75</v>
      </c>
      <c r="AY686" s="163" t="s">
        <v>143</v>
      </c>
    </row>
    <row r="687" spans="1:65" s="13" customFormat="1" x14ac:dyDescent="0.2">
      <c r="B687" s="161"/>
      <c r="D687" s="162" t="s">
        <v>152</v>
      </c>
      <c r="E687" s="163" t="s">
        <v>1</v>
      </c>
      <c r="F687" s="164" t="s">
        <v>2136</v>
      </c>
      <c r="H687" s="165">
        <v>1</v>
      </c>
      <c r="I687" s="166"/>
      <c r="L687" s="161"/>
      <c r="M687" s="167"/>
      <c r="N687" s="168"/>
      <c r="O687" s="168"/>
      <c r="P687" s="168"/>
      <c r="Q687" s="168"/>
      <c r="R687" s="168"/>
      <c r="S687" s="168"/>
      <c r="T687" s="169"/>
      <c r="AT687" s="163" t="s">
        <v>152</v>
      </c>
      <c r="AU687" s="163" t="s">
        <v>151</v>
      </c>
      <c r="AV687" s="13" t="s">
        <v>151</v>
      </c>
      <c r="AW687" s="13" t="s">
        <v>31</v>
      </c>
      <c r="AX687" s="13" t="s">
        <v>75</v>
      </c>
      <c r="AY687" s="163" t="s">
        <v>143</v>
      </c>
    </row>
    <row r="688" spans="1:65" s="13" customFormat="1" x14ac:dyDescent="0.2">
      <c r="B688" s="161"/>
      <c r="D688" s="162" t="s">
        <v>152</v>
      </c>
      <c r="E688" s="163" t="s">
        <v>1</v>
      </c>
      <c r="F688" s="164" t="s">
        <v>2137</v>
      </c>
      <c r="H688" s="165">
        <v>1</v>
      </c>
      <c r="I688" s="166"/>
      <c r="L688" s="161"/>
      <c r="M688" s="167"/>
      <c r="N688" s="168"/>
      <c r="O688" s="168"/>
      <c r="P688" s="168"/>
      <c r="Q688" s="168"/>
      <c r="R688" s="168"/>
      <c r="S688" s="168"/>
      <c r="T688" s="169"/>
      <c r="AT688" s="163" t="s">
        <v>152</v>
      </c>
      <c r="AU688" s="163" t="s">
        <v>151</v>
      </c>
      <c r="AV688" s="13" t="s">
        <v>151</v>
      </c>
      <c r="AW688" s="13" t="s">
        <v>31</v>
      </c>
      <c r="AX688" s="13" t="s">
        <v>75</v>
      </c>
      <c r="AY688" s="163" t="s">
        <v>143</v>
      </c>
    </row>
    <row r="689" spans="1:65" s="13" customFormat="1" x14ac:dyDescent="0.2">
      <c r="B689" s="161"/>
      <c r="D689" s="162" t="s">
        <v>152</v>
      </c>
      <c r="E689" s="163" t="s">
        <v>1</v>
      </c>
      <c r="F689" s="164" t="s">
        <v>2138</v>
      </c>
      <c r="H689" s="165">
        <v>1</v>
      </c>
      <c r="I689" s="166"/>
      <c r="L689" s="161"/>
      <c r="M689" s="167"/>
      <c r="N689" s="168"/>
      <c r="O689" s="168"/>
      <c r="P689" s="168"/>
      <c r="Q689" s="168"/>
      <c r="R689" s="168"/>
      <c r="S689" s="168"/>
      <c r="T689" s="169"/>
      <c r="AT689" s="163" t="s">
        <v>152</v>
      </c>
      <c r="AU689" s="163" t="s">
        <v>151</v>
      </c>
      <c r="AV689" s="13" t="s">
        <v>151</v>
      </c>
      <c r="AW689" s="13" t="s">
        <v>31</v>
      </c>
      <c r="AX689" s="13" t="s">
        <v>75</v>
      </c>
      <c r="AY689" s="163" t="s">
        <v>143</v>
      </c>
    </row>
    <row r="690" spans="1:65" s="13" customFormat="1" x14ac:dyDescent="0.2">
      <c r="B690" s="161"/>
      <c r="D690" s="162" t="s">
        <v>152</v>
      </c>
      <c r="E690" s="163" t="s">
        <v>1</v>
      </c>
      <c r="F690" s="164" t="s">
        <v>2139</v>
      </c>
      <c r="H690" s="165">
        <v>1</v>
      </c>
      <c r="I690" s="166"/>
      <c r="L690" s="161"/>
      <c r="M690" s="167"/>
      <c r="N690" s="168"/>
      <c r="O690" s="168"/>
      <c r="P690" s="168"/>
      <c r="Q690" s="168"/>
      <c r="R690" s="168"/>
      <c r="S690" s="168"/>
      <c r="T690" s="169"/>
      <c r="AT690" s="163" t="s">
        <v>152</v>
      </c>
      <c r="AU690" s="163" t="s">
        <v>151</v>
      </c>
      <c r="AV690" s="13" t="s">
        <v>151</v>
      </c>
      <c r="AW690" s="13" t="s">
        <v>31</v>
      </c>
      <c r="AX690" s="13" t="s">
        <v>75</v>
      </c>
      <c r="AY690" s="163" t="s">
        <v>143</v>
      </c>
    </row>
    <row r="691" spans="1:65" s="13" customFormat="1" x14ac:dyDescent="0.2">
      <c r="B691" s="161"/>
      <c r="D691" s="162" t="s">
        <v>152</v>
      </c>
      <c r="E691" s="163" t="s">
        <v>1</v>
      </c>
      <c r="F691" s="164" t="s">
        <v>2140</v>
      </c>
      <c r="H691" s="165">
        <v>1</v>
      </c>
      <c r="I691" s="166"/>
      <c r="L691" s="161"/>
      <c r="M691" s="167"/>
      <c r="N691" s="168"/>
      <c r="O691" s="168"/>
      <c r="P691" s="168"/>
      <c r="Q691" s="168"/>
      <c r="R691" s="168"/>
      <c r="S691" s="168"/>
      <c r="T691" s="169"/>
      <c r="AT691" s="163" t="s">
        <v>152</v>
      </c>
      <c r="AU691" s="163" t="s">
        <v>151</v>
      </c>
      <c r="AV691" s="13" t="s">
        <v>151</v>
      </c>
      <c r="AW691" s="13" t="s">
        <v>31</v>
      </c>
      <c r="AX691" s="13" t="s">
        <v>75</v>
      </c>
      <c r="AY691" s="163" t="s">
        <v>143</v>
      </c>
    </row>
    <row r="692" spans="1:65" s="13" customFormat="1" x14ac:dyDescent="0.2">
      <c r="B692" s="161"/>
      <c r="D692" s="162" t="s">
        <v>152</v>
      </c>
      <c r="E692" s="163" t="s">
        <v>1</v>
      </c>
      <c r="F692" s="164" t="s">
        <v>2141</v>
      </c>
      <c r="H692" s="165">
        <v>1</v>
      </c>
      <c r="I692" s="166"/>
      <c r="L692" s="161"/>
      <c r="M692" s="167"/>
      <c r="N692" s="168"/>
      <c r="O692" s="168"/>
      <c r="P692" s="168"/>
      <c r="Q692" s="168"/>
      <c r="R692" s="168"/>
      <c r="S692" s="168"/>
      <c r="T692" s="169"/>
      <c r="AT692" s="163" t="s">
        <v>152</v>
      </c>
      <c r="AU692" s="163" t="s">
        <v>151</v>
      </c>
      <c r="AV692" s="13" t="s">
        <v>151</v>
      </c>
      <c r="AW692" s="13" t="s">
        <v>31</v>
      </c>
      <c r="AX692" s="13" t="s">
        <v>75</v>
      </c>
      <c r="AY692" s="163" t="s">
        <v>143</v>
      </c>
    </row>
    <row r="693" spans="1:65" s="14" customFormat="1" x14ac:dyDescent="0.2">
      <c r="B693" s="170"/>
      <c r="D693" s="162" t="s">
        <v>152</v>
      </c>
      <c r="E693" s="171" t="s">
        <v>1</v>
      </c>
      <c r="F693" s="172" t="s">
        <v>154</v>
      </c>
      <c r="H693" s="173">
        <v>7</v>
      </c>
      <c r="I693" s="174"/>
      <c r="L693" s="170"/>
      <c r="M693" s="175"/>
      <c r="N693" s="176"/>
      <c r="O693" s="176"/>
      <c r="P693" s="176"/>
      <c r="Q693" s="176"/>
      <c r="R693" s="176"/>
      <c r="S693" s="176"/>
      <c r="T693" s="177"/>
      <c r="AT693" s="171" t="s">
        <v>152</v>
      </c>
      <c r="AU693" s="171" t="s">
        <v>151</v>
      </c>
      <c r="AV693" s="14" t="s">
        <v>150</v>
      </c>
      <c r="AW693" s="14" t="s">
        <v>31</v>
      </c>
      <c r="AX693" s="14" t="s">
        <v>83</v>
      </c>
      <c r="AY693" s="171" t="s">
        <v>143</v>
      </c>
    </row>
    <row r="694" spans="1:65" s="2" customFormat="1" ht="14.45" customHeight="1" x14ac:dyDescent="0.2">
      <c r="A694" s="33"/>
      <c r="B694" s="146"/>
      <c r="C694" s="147">
        <v>233</v>
      </c>
      <c r="D694" s="147" t="s">
        <v>146</v>
      </c>
      <c r="E694" s="148" t="s">
        <v>1864</v>
      </c>
      <c r="F694" s="149" t="s">
        <v>1865</v>
      </c>
      <c r="G694" s="150" t="s">
        <v>178</v>
      </c>
      <c r="H694" s="151">
        <v>12</v>
      </c>
      <c r="I694" s="152"/>
      <c r="J694" s="153">
        <f>ROUND(I694*H694,2)</f>
        <v>0</v>
      </c>
      <c r="K694" s="154"/>
      <c r="L694" s="34"/>
      <c r="M694" s="155" t="s">
        <v>1</v>
      </c>
      <c r="N694" s="156" t="s">
        <v>41</v>
      </c>
      <c r="O694" s="59"/>
      <c r="P694" s="157">
        <f>O694*H694</f>
        <v>0</v>
      </c>
      <c r="Q694" s="157">
        <v>0</v>
      </c>
      <c r="R694" s="157">
        <f>Q694*H694</f>
        <v>0</v>
      </c>
      <c r="S694" s="157">
        <v>0</v>
      </c>
      <c r="T694" s="158">
        <f>S694*H694</f>
        <v>0</v>
      </c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R694" s="159" t="s">
        <v>182</v>
      </c>
      <c r="AT694" s="159" t="s">
        <v>146</v>
      </c>
      <c r="AU694" s="159" t="s">
        <v>151</v>
      </c>
      <c r="AY694" s="18" t="s">
        <v>143</v>
      </c>
      <c r="BE694" s="160">
        <f>IF(N694="základná",J694,0)</f>
        <v>0</v>
      </c>
      <c r="BF694" s="160">
        <f>IF(N694="znížená",J694,0)</f>
        <v>0</v>
      </c>
      <c r="BG694" s="160">
        <f>IF(N694="zákl. prenesená",J694,0)</f>
        <v>0</v>
      </c>
      <c r="BH694" s="160">
        <f>IF(N694="zníž. prenesená",J694,0)</f>
        <v>0</v>
      </c>
      <c r="BI694" s="160">
        <f>IF(N694="nulová",J694,0)</f>
        <v>0</v>
      </c>
      <c r="BJ694" s="18" t="s">
        <v>151</v>
      </c>
      <c r="BK694" s="160">
        <f>ROUND(I694*H694,2)</f>
        <v>0</v>
      </c>
      <c r="BL694" s="18" t="s">
        <v>182</v>
      </c>
      <c r="BM694" s="159" t="s">
        <v>1151</v>
      </c>
    </row>
    <row r="695" spans="1:65" s="13" customFormat="1" x14ac:dyDescent="0.2">
      <c r="B695" s="161"/>
      <c r="D695" s="162" t="s">
        <v>152</v>
      </c>
      <c r="E695" s="163" t="s">
        <v>1</v>
      </c>
      <c r="F695" s="164" t="s">
        <v>2142</v>
      </c>
      <c r="H695" s="165">
        <v>2</v>
      </c>
      <c r="I695" s="166"/>
      <c r="L695" s="161"/>
      <c r="M695" s="167"/>
      <c r="N695" s="168"/>
      <c r="O695" s="168"/>
      <c r="P695" s="168"/>
      <c r="Q695" s="168"/>
      <c r="R695" s="168"/>
      <c r="S695" s="168"/>
      <c r="T695" s="169"/>
      <c r="AT695" s="163" t="s">
        <v>152</v>
      </c>
      <c r="AU695" s="163" t="s">
        <v>151</v>
      </c>
      <c r="AV695" s="13" t="s">
        <v>151</v>
      </c>
      <c r="AW695" s="13" t="s">
        <v>31</v>
      </c>
      <c r="AX695" s="13" t="s">
        <v>75</v>
      </c>
      <c r="AY695" s="163" t="s">
        <v>143</v>
      </c>
    </row>
    <row r="696" spans="1:65" s="13" customFormat="1" x14ac:dyDescent="0.2">
      <c r="B696" s="161"/>
      <c r="D696" s="162" t="s">
        <v>152</v>
      </c>
      <c r="E696" s="163" t="s">
        <v>1</v>
      </c>
      <c r="F696" s="164" t="s">
        <v>2143</v>
      </c>
      <c r="H696" s="165">
        <v>2</v>
      </c>
      <c r="I696" s="166"/>
      <c r="L696" s="161"/>
      <c r="M696" s="167"/>
      <c r="N696" s="168"/>
      <c r="O696" s="168"/>
      <c r="P696" s="168"/>
      <c r="Q696" s="168"/>
      <c r="R696" s="168"/>
      <c r="S696" s="168"/>
      <c r="T696" s="169"/>
      <c r="AT696" s="163" t="s">
        <v>152</v>
      </c>
      <c r="AU696" s="163" t="s">
        <v>151</v>
      </c>
      <c r="AV696" s="13" t="s">
        <v>151</v>
      </c>
      <c r="AW696" s="13" t="s">
        <v>31</v>
      </c>
      <c r="AX696" s="13" t="s">
        <v>75</v>
      </c>
      <c r="AY696" s="163" t="s">
        <v>143</v>
      </c>
    </row>
    <row r="697" spans="1:65" s="13" customFormat="1" x14ac:dyDescent="0.2">
      <c r="B697" s="161"/>
      <c r="D697" s="162" t="s">
        <v>152</v>
      </c>
      <c r="E697" s="163" t="s">
        <v>1</v>
      </c>
      <c r="F697" s="164" t="s">
        <v>2144</v>
      </c>
      <c r="H697" s="165">
        <v>2</v>
      </c>
      <c r="I697" s="166"/>
      <c r="L697" s="161"/>
      <c r="M697" s="167"/>
      <c r="N697" s="168"/>
      <c r="O697" s="168"/>
      <c r="P697" s="168"/>
      <c r="Q697" s="168"/>
      <c r="R697" s="168"/>
      <c r="S697" s="168"/>
      <c r="T697" s="169"/>
      <c r="AT697" s="163" t="s">
        <v>152</v>
      </c>
      <c r="AU697" s="163" t="s">
        <v>151</v>
      </c>
      <c r="AV697" s="13" t="s">
        <v>151</v>
      </c>
      <c r="AW697" s="13" t="s">
        <v>31</v>
      </c>
      <c r="AX697" s="13" t="s">
        <v>75</v>
      </c>
      <c r="AY697" s="163" t="s">
        <v>143</v>
      </c>
    </row>
    <row r="698" spans="1:65" s="13" customFormat="1" x14ac:dyDescent="0.2">
      <c r="B698" s="161"/>
      <c r="D698" s="162" t="s">
        <v>152</v>
      </c>
      <c r="E698" s="163" t="s">
        <v>1</v>
      </c>
      <c r="F698" s="164" t="s">
        <v>2145</v>
      </c>
      <c r="H698" s="165">
        <v>2</v>
      </c>
      <c r="I698" s="166"/>
      <c r="L698" s="161"/>
      <c r="M698" s="167"/>
      <c r="N698" s="168"/>
      <c r="O698" s="168"/>
      <c r="P698" s="168"/>
      <c r="Q698" s="168"/>
      <c r="R698" s="168"/>
      <c r="S698" s="168"/>
      <c r="T698" s="169"/>
      <c r="AT698" s="163" t="s">
        <v>152</v>
      </c>
      <c r="AU698" s="163" t="s">
        <v>151</v>
      </c>
      <c r="AV698" s="13" t="s">
        <v>151</v>
      </c>
      <c r="AW698" s="13" t="s">
        <v>31</v>
      </c>
      <c r="AX698" s="13" t="s">
        <v>75</v>
      </c>
      <c r="AY698" s="163" t="s">
        <v>143</v>
      </c>
    </row>
    <row r="699" spans="1:65" s="13" customFormat="1" x14ac:dyDescent="0.2">
      <c r="B699" s="161"/>
      <c r="D699" s="162" t="s">
        <v>152</v>
      </c>
      <c r="E699" s="163" t="s">
        <v>1</v>
      </c>
      <c r="F699" s="164" t="s">
        <v>2146</v>
      </c>
      <c r="H699" s="165">
        <v>2</v>
      </c>
      <c r="I699" s="166"/>
      <c r="L699" s="161"/>
      <c r="M699" s="167"/>
      <c r="N699" s="168"/>
      <c r="O699" s="168"/>
      <c r="P699" s="168"/>
      <c r="Q699" s="168"/>
      <c r="R699" s="168"/>
      <c r="S699" s="168"/>
      <c r="T699" s="169"/>
      <c r="AT699" s="163" t="s">
        <v>152</v>
      </c>
      <c r="AU699" s="163" t="s">
        <v>151</v>
      </c>
      <c r="AV699" s="13" t="s">
        <v>151</v>
      </c>
      <c r="AW699" s="13" t="s">
        <v>31</v>
      </c>
      <c r="AX699" s="13" t="s">
        <v>75</v>
      </c>
      <c r="AY699" s="163" t="s">
        <v>143</v>
      </c>
    </row>
    <row r="700" spans="1:65" s="13" customFormat="1" x14ac:dyDescent="0.2">
      <c r="B700" s="161"/>
      <c r="D700" s="162" t="s">
        <v>152</v>
      </c>
      <c r="E700" s="163" t="s">
        <v>1</v>
      </c>
      <c r="F700" s="164" t="s">
        <v>2147</v>
      </c>
      <c r="H700" s="165">
        <v>2</v>
      </c>
      <c r="I700" s="166"/>
      <c r="L700" s="161"/>
      <c r="M700" s="167"/>
      <c r="N700" s="168"/>
      <c r="O700" s="168"/>
      <c r="P700" s="168"/>
      <c r="Q700" s="168"/>
      <c r="R700" s="168"/>
      <c r="S700" s="168"/>
      <c r="T700" s="169"/>
      <c r="AT700" s="163" t="s">
        <v>152</v>
      </c>
      <c r="AU700" s="163" t="s">
        <v>151</v>
      </c>
      <c r="AV700" s="13" t="s">
        <v>151</v>
      </c>
      <c r="AW700" s="13" t="s">
        <v>31</v>
      </c>
      <c r="AX700" s="13" t="s">
        <v>75</v>
      </c>
      <c r="AY700" s="163" t="s">
        <v>143</v>
      </c>
    </row>
    <row r="701" spans="1:65" s="14" customFormat="1" x14ac:dyDescent="0.2">
      <c r="B701" s="170"/>
      <c r="D701" s="162" t="s">
        <v>152</v>
      </c>
      <c r="E701" s="171" t="s">
        <v>1</v>
      </c>
      <c r="F701" s="172" t="s">
        <v>154</v>
      </c>
      <c r="H701" s="173">
        <v>12</v>
      </c>
      <c r="I701" s="174"/>
      <c r="L701" s="170"/>
      <c r="M701" s="175"/>
      <c r="N701" s="176"/>
      <c r="O701" s="176"/>
      <c r="P701" s="176"/>
      <c r="Q701" s="176"/>
      <c r="R701" s="176"/>
      <c r="S701" s="176"/>
      <c r="T701" s="177"/>
      <c r="AT701" s="171" t="s">
        <v>152</v>
      </c>
      <c r="AU701" s="171" t="s">
        <v>151</v>
      </c>
      <c r="AV701" s="14" t="s">
        <v>150</v>
      </c>
      <c r="AW701" s="14" t="s">
        <v>31</v>
      </c>
      <c r="AX701" s="14" t="s">
        <v>83</v>
      </c>
      <c r="AY701" s="171" t="s">
        <v>143</v>
      </c>
    </row>
    <row r="702" spans="1:65" s="2" customFormat="1" ht="14.45" customHeight="1" x14ac:dyDescent="0.2">
      <c r="A702" s="33"/>
      <c r="B702" s="146"/>
      <c r="C702" s="147">
        <v>234</v>
      </c>
      <c r="D702" s="147" t="s">
        <v>146</v>
      </c>
      <c r="E702" s="148" t="s">
        <v>1162</v>
      </c>
      <c r="F702" s="149" t="s">
        <v>1163</v>
      </c>
      <c r="G702" s="150" t="s">
        <v>178</v>
      </c>
      <c r="H702" s="151">
        <v>6</v>
      </c>
      <c r="I702" s="152"/>
      <c r="J702" s="153">
        <f>ROUND(I702*H702,2)</f>
        <v>0</v>
      </c>
      <c r="K702" s="154"/>
      <c r="L702" s="34"/>
      <c r="M702" s="155" t="s">
        <v>1</v>
      </c>
      <c r="N702" s="156" t="s">
        <v>41</v>
      </c>
      <c r="O702" s="59"/>
      <c r="P702" s="157">
        <f>O702*H702</f>
        <v>0</v>
      </c>
      <c r="Q702" s="157">
        <v>0</v>
      </c>
      <c r="R702" s="157">
        <f>Q702*H702</f>
        <v>0</v>
      </c>
      <c r="S702" s="157">
        <v>0</v>
      </c>
      <c r="T702" s="158">
        <f>S702*H702</f>
        <v>0</v>
      </c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R702" s="159" t="s">
        <v>182</v>
      </c>
      <c r="AT702" s="159" t="s">
        <v>146</v>
      </c>
      <c r="AU702" s="159" t="s">
        <v>151</v>
      </c>
      <c r="AY702" s="18" t="s">
        <v>143</v>
      </c>
      <c r="BE702" s="160">
        <f>IF(N702="základná",J702,0)</f>
        <v>0</v>
      </c>
      <c r="BF702" s="160">
        <f>IF(N702="znížená",J702,0)</f>
        <v>0</v>
      </c>
      <c r="BG702" s="160">
        <f>IF(N702="zákl. prenesená",J702,0)</f>
        <v>0</v>
      </c>
      <c r="BH702" s="160">
        <f>IF(N702="zníž. prenesená",J702,0)</f>
        <v>0</v>
      </c>
      <c r="BI702" s="160">
        <f>IF(N702="nulová",J702,0)</f>
        <v>0</v>
      </c>
      <c r="BJ702" s="18" t="s">
        <v>151</v>
      </c>
      <c r="BK702" s="160">
        <f>ROUND(I702*H702,2)</f>
        <v>0</v>
      </c>
      <c r="BL702" s="18" t="s">
        <v>182</v>
      </c>
      <c r="BM702" s="159" t="s">
        <v>1155</v>
      </c>
    </row>
    <row r="703" spans="1:65" s="2" customFormat="1" ht="14.45" customHeight="1" x14ac:dyDescent="0.2">
      <c r="A703" s="33"/>
      <c r="B703" s="146"/>
      <c r="C703" s="147">
        <v>235</v>
      </c>
      <c r="D703" s="147" t="s">
        <v>146</v>
      </c>
      <c r="E703" s="148" t="s">
        <v>1166</v>
      </c>
      <c r="F703" s="149" t="s">
        <v>1167</v>
      </c>
      <c r="G703" s="150" t="s">
        <v>178</v>
      </c>
      <c r="H703" s="151">
        <v>10</v>
      </c>
      <c r="I703" s="152"/>
      <c r="J703" s="153">
        <f>ROUND(I703*H703,2)</f>
        <v>0</v>
      </c>
      <c r="K703" s="154"/>
      <c r="L703" s="34"/>
      <c r="M703" s="155" t="s">
        <v>1</v>
      </c>
      <c r="N703" s="156" t="s">
        <v>41</v>
      </c>
      <c r="O703" s="59"/>
      <c r="P703" s="157">
        <f>O703*H703</f>
        <v>0</v>
      </c>
      <c r="Q703" s="157">
        <v>0</v>
      </c>
      <c r="R703" s="157">
        <f>Q703*H703</f>
        <v>0</v>
      </c>
      <c r="S703" s="157">
        <v>0</v>
      </c>
      <c r="T703" s="158">
        <f>S703*H703</f>
        <v>0</v>
      </c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R703" s="159" t="s">
        <v>182</v>
      </c>
      <c r="AT703" s="159" t="s">
        <v>146</v>
      </c>
      <c r="AU703" s="159" t="s">
        <v>151</v>
      </c>
      <c r="AY703" s="18" t="s">
        <v>143</v>
      </c>
      <c r="BE703" s="160">
        <f>IF(N703="základná",J703,0)</f>
        <v>0</v>
      </c>
      <c r="BF703" s="160">
        <f>IF(N703="znížená",J703,0)</f>
        <v>0</v>
      </c>
      <c r="BG703" s="160">
        <f>IF(N703="zákl. prenesená",J703,0)</f>
        <v>0</v>
      </c>
      <c r="BH703" s="160">
        <f>IF(N703="zníž. prenesená",J703,0)</f>
        <v>0</v>
      </c>
      <c r="BI703" s="160">
        <f>IF(N703="nulová",J703,0)</f>
        <v>0</v>
      </c>
      <c r="BJ703" s="18" t="s">
        <v>151</v>
      </c>
      <c r="BK703" s="160">
        <f>ROUND(I703*H703,2)</f>
        <v>0</v>
      </c>
      <c r="BL703" s="18" t="s">
        <v>182</v>
      </c>
      <c r="BM703" s="159" t="s">
        <v>1159</v>
      </c>
    </row>
    <row r="704" spans="1:65" s="2" customFormat="1" ht="24.2" customHeight="1" x14ac:dyDescent="0.2">
      <c r="A704" s="33"/>
      <c r="B704" s="146"/>
      <c r="C704" s="147">
        <v>236</v>
      </c>
      <c r="D704" s="147" t="s">
        <v>146</v>
      </c>
      <c r="E704" s="148" t="s">
        <v>1170</v>
      </c>
      <c r="F704" s="149" t="s">
        <v>1171</v>
      </c>
      <c r="G704" s="150" t="s">
        <v>314</v>
      </c>
      <c r="H704" s="151">
        <v>405</v>
      </c>
      <c r="I704" s="152"/>
      <c r="J704" s="153">
        <f>ROUND(I704*H704,2)</f>
        <v>0</v>
      </c>
      <c r="K704" s="154"/>
      <c r="L704" s="34"/>
      <c r="M704" s="155" t="s">
        <v>1</v>
      </c>
      <c r="N704" s="156" t="s">
        <v>41</v>
      </c>
      <c r="O704" s="59"/>
      <c r="P704" s="157">
        <f>O704*H704</f>
        <v>0</v>
      </c>
      <c r="Q704" s="157">
        <v>0</v>
      </c>
      <c r="R704" s="157">
        <f>Q704*H704</f>
        <v>0</v>
      </c>
      <c r="S704" s="157">
        <v>0</v>
      </c>
      <c r="T704" s="158">
        <f>S704*H704</f>
        <v>0</v>
      </c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R704" s="159" t="s">
        <v>182</v>
      </c>
      <c r="AT704" s="159" t="s">
        <v>146</v>
      </c>
      <c r="AU704" s="159" t="s">
        <v>151</v>
      </c>
      <c r="AY704" s="18" t="s">
        <v>143</v>
      </c>
      <c r="BE704" s="160">
        <f>IF(N704="základná",J704,0)</f>
        <v>0</v>
      </c>
      <c r="BF704" s="160">
        <f>IF(N704="znížená",J704,0)</f>
        <v>0</v>
      </c>
      <c r="BG704" s="160">
        <f>IF(N704="zákl. prenesená",J704,0)</f>
        <v>0</v>
      </c>
      <c r="BH704" s="160">
        <f>IF(N704="zníž. prenesená",J704,0)</f>
        <v>0</v>
      </c>
      <c r="BI704" s="160">
        <f>IF(N704="nulová",J704,0)</f>
        <v>0</v>
      </c>
      <c r="BJ704" s="18" t="s">
        <v>151</v>
      </c>
      <c r="BK704" s="160">
        <f>ROUND(I704*H704,2)</f>
        <v>0</v>
      </c>
      <c r="BL704" s="18" t="s">
        <v>182</v>
      </c>
      <c r="BM704" s="159" t="s">
        <v>1164</v>
      </c>
    </row>
    <row r="705" spans="1:65" s="2" customFormat="1" ht="24.2" customHeight="1" x14ac:dyDescent="0.2">
      <c r="A705" s="33"/>
      <c r="B705" s="146"/>
      <c r="C705" s="147">
        <v>237</v>
      </c>
      <c r="D705" s="147" t="s">
        <v>146</v>
      </c>
      <c r="E705" s="148" t="s">
        <v>1173</v>
      </c>
      <c r="F705" s="149" t="s">
        <v>1174</v>
      </c>
      <c r="G705" s="150" t="s">
        <v>454</v>
      </c>
      <c r="H705" s="199"/>
      <c r="I705" s="152"/>
      <c r="J705" s="153">
        <f>ROUND(I705*H705,2)</f>
        <v>0</v>
      </c>
      <c r="K705" s="154"/>
      <c r="L705" s="34"/>
      <c r="M705" s="155" t="s">
        <v>1</v>
      </c>
      <c r="N705" s="156" t="s">
        <v>41</v>
      </c>
      <c r="O705" s="59"/>
      <c r="P705" s="157">
        <f>O705*H705</f>
        <v>0</v>
      </c>
      <c r="Q705" s="157">
        <v>0</v>
      </c>
      <c r="R705" s="157">
        <f>Q705*H705</f>
        <v>0</v>
      </c>
      <c r="S705" s="157">
        <v>0</v>
      </c>
      <c r="T705" s="158">
        <f>S705*H705</f>
        <v>0</v>
      </c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R705" s="159" t="s">
        <v>182</v>
      </c>
      <c r="AT705" s="159" t="s">
        <v>146</v>
      </c>
      <c r="AU705" s="159" t="s">
        <v>151</v>
      </c>
      <c r="AY705" s="18" t="s">
        <v>143</v>
      </c>
      <c r="BE705" s="160">
        <f>IF(N705="základná",J705,0)</f>
        <v>0</v>
      </c>
      <c r="BF705" s="160">
        <f>IF(N705="znížená",J705,0)</f>
        <v>0</v>
      </c>
      <c r="BG705" s="160">
        <f>IF(N705="zákl. prenesená",J705,0)</f>
        <v>0</v>
      </c>
      <c r="BH705" s="160">
        <f>IF(N705="zníž. prenesená",J705,0)</f>
        <v>0</v>
      </c>
      <c r="BI705" s="160">
        <f>IF(N705="nulová",J705,0)</f>
        <v>0</v>
      </c>
      <c r="BJ705" s="18" t="s">
        <v>151</v>
      </c>
      <c r="BK705" s="160">
        <f>ROUND(I705*H705,2)</f>
        <v>0</v>
      </c>
      <c r="BL705" s="18" t="s">
        <v>182</v>
      </c>
      <c r="BM705" s="159" t="s">
        <v>1168</v>
      </c>
    </row>
    <row r="706" spans="1:65" s="12" customFormat="1" ht="22.9" customHeight="1" x14ac:dyDescent="0.2">
      <c r="B706" s="134"/>
      <c r="D706" s="135" t="s">
        <v>74</v>
      </c>
      <c r="E706" s="144" t="s">
        <v>1176</v>
      </c>
      <c r="F706" s="144" t="s">
        <v>1177</v>
      </c>
      <c r="I706" s="137"/>
      <c r="J706" s="145">
        <f>BK706</f>
        <v>0</v>
      </c>
      <c r="L706" s="134"/>
      <c r="M706" s="138"/>
      <c r="N706" s="139"/>
      <c r="O706" s="139"/>
      <c r="P706" s="140">
        <f>SUM(P707:P748)</f>
        <v>0</v>
      </c>
      <c r="Q706" s="139"/>
      <c r="R706" s="140">
        <f>SUM(R707:R748)</f>
        <v>0</v>
      </c>
      <c r="S706" s="139"/>
      <c r="T706" s="141">
        <f>SUM(T707:T748)</f>
        <v>0</v>
      </c>
      <c r="AR706" s="135" t="s">
        <v>151</v>
      </c>
      <c r="AT706" s="142" t="s">
        <v>74</v>
      </c>
      <c r="AU706" s="142" t="s">
        <v>83</v>
      </c>
      <c r="AY706" s="135" t="s">
        <v>143</v>
      </c>
      <c r="BK706" s="143">
        <f>SUM(BK707:BK748)</f>
        <v>0</v>
      </c>
    </row>
    <row r="707" spans="1:65" s="2" customFormat="1" ht="37.9" customHeight="1" x14ac:dyDescent="0.2">
      <c r="A707" s="33"/>
      <c r="B707" s="146"/>
      <c r="C707" s="147">
        <v>238</v>
      </c>
      <c r="D707" s="147" t="s">
        <v>146</v>
      </c>
      <c r="E707" s="148" t="s">
        <v>1870</v>
      </c>
      <c r="F707" s="149" t="s">
        <v>1871</v>
      </c>
      <c r="G707" s="150" t="s">
        <v>157</v>
      </c>
      <c r="H707" s="151">
        <v>11.897</v>
      </c>
      <c r="I707" s="152"/>
      <c r="J707" s="153">
        <f>ROUND(I707*H707,2)</f>
        <v>0</v>
      </c>
      <c r="K707" s="154"/>
      <c r="L707" s="34"/>
      <c r="M707" s="155" t="s">
        <v>1</v>
      </c>
      <c r="N707" s="156" t="s">
        <v>41</v>
      </c>
      <c r="O707" s="59"/>
      <c r="P707" s="157">
        <f>O707*H707</f>
        <v>0</v>
      </c>
      <c r="Q707" s="157">
        <v>0</v>
      </c>
      <c r="R707" s="157">
        <f>Q707*H707</f>
        <v>0</v>
      </c>
      <c r="S707" s="157">
        <v>0</v>
      </c>
      <c r="T707" s="158">
        <f>S707*H707</f>
        <v>0</v>
      </c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R707" s="159" t="s">
        <v>182</v>
      </c>
      <c r="AT707" s="159" t="s">
        <v>146</v>
      </c>
      <c r="AU707" s="159" t="s">
        <v>151</v>
      </c>
      <c r="AY707" s="18" t="s">
        <v>143</v>
      </c>
      <c r="BE707" s="160">
        <f>IF(N707="základná",J707,0)</f>
        <v>0</v>
      </c>
      <c r="BF707" s="160">
        <f>IF(N707="znížená",J707,0)</f>
        <v>0</v>
      </c>
      <c r="BG707" s="160">
        <f>IF(N707="zákl. prenesená",J707,0)</f>
        <v>0</v>
      </c>
      <c r="BH707" s="160">
        <f>IF(N707="zníž. prenesená",J707,0)</f>
        <v>0</v>
      </c>
      <c r="BI707" s="160">
        <f>IF(N707="nulová",J707,0)</f>
        <v>0</v>
      </c>
      <c r="BJ707" s="18" t="s">
        <v>151</v>
      </c>
      <c r="BK707" s="160">
        <f>ROUND(I707*H707,2)</f>
        <v>0</v>
      </c>
      <c r="BL707" s="18" t="s">
        <v>182</v>
      </c>
      <c r="BM707" s="159" t="s">
        <v>1172</v>
      </c>
    </row>
    <row r="708" spans="1:65" s="13" customFormat="1" x14ac:dyDescent="0.2">
      <c r="B708" s="161"/>
      <c r="D708" s="162" t="s">
        <v>152</v>
      </c>
      <c r="E708" s="163" t="s">
        <v>1</v>
      </c>
      <c r="F708" s="164" t="s">
        <v>2148</v>
      </c>
      <c r="H708" s="165">
        <v>11.897</v>
      </c>
      <c r="I708" s="166"/>
      <c r="L708" s="161"/>
      <c r="M708" s="167"/>
      <c r="N708" s="168"/>
      <c r="O708" s="168"/>
      <c r="P708" s="168"/>
      <c r="Q708" s="168"/>
      <c r="R708" s="168"/>
      <c r="S708" s="168"/>
      <c r="T708" s="169"/>
      <c r="AT708" s="163" t="s">
        <v>152</v>
      </c>
      <c r="AU708" s="163" t="s">
        <v>151</v>
      </c>
      <c r="AV708" s="13" t="s">
        <v>151</v>
      </c>
      <c r="AW708" s="13" t="s">
        <v>31</v>
      </c>
      <c r="AX708" s="13" t="s">
        <v>75</v>
      </c>
      <c r="AY708" s="163" t="s">
        <v>143</v>
      </c>
    </row>
    <row r="709" spans="1:65" s="14" customFormat="1" x14ac:dyDescent="0.2">
      <c r="B709" s="170"/>
      <c r="D709" s="162" t="s">
        <v>152</v>
      </c>
      <c r="E709" s="171" t="s">
        <v>1</v>
      </c>
      <c r="F709" s="172" t="s">
        <v>154</v>
      </c>
      <c r="H709" s="173">
        <v>11.897</v>
      </c>
      <c r="I709" s="174"/>
      <c r="L709" s="170"/>
      <c r="M709" s="175"/>
      <c r="N709" s="176"/>
      <c r="O709" s="176"/>
      <c r="P709" s="176"/>
      <c r="Q709" s="176"/>
      <c r="R709" s="176"/>
      <c r="S709" s="176"/>
      <c r="T709" s="177"/>
      <c r="AT709" s="171" t="s">
        <v>152</v>
      </c>
      <c r="AU709" s="171" t="s">
        <v>151</v>
      </c>
      <c r="AV709" s="14" t="s">
        <v>150</v>
      </c>
      <c r="AW709" s="14" t="s">
        <v>31</v>
      </c>
      <c r="AX709" s="14" t="s">
        <v>83</v>
      </c>
      <c r="AY709" s="171" t="s">
        <v>143</v>
      </c>
    </row>
    <row r="710" spans="1:65" s="2" customFormat="1" ht="24.2" customHeight="1" x14ac:dyDescent="0.2">
      <c r="A710" s="33"/>
      <c r="B710" s="146"/>
      <c r="C710" s="147">
        <v>239</v>
      </c>
      <c r="D710" s="147" t="s">
        <v>146</v>
      </c>
      <c r="E710" s="148" t="s">
        <v>2149</v>
      </c>
      <c r="F710" s="149" t="s">
        <v>2150</v>
      </c>
      <c r="G710" s="150" t="s">
        <v>157</v>
      </c>
      <c r="H710" s="151">
        <v>0.79300000000000004</v>
      </c>
      <c r="I710" s="152"/>
      <c r="J710" s="153">
        <f>ROUND(I710*H710,2)</f>
        <v>0</v>
      </c>
      <c r="K710" s="154"/>
      <c r="L710" s="34"/>
      <c r="M710" s="155" t="s">
        <v>1</v>
      </c>
      <c r="N710" s="156" t="s">
        <v>41</v>
      </c>
      <c r="O710" s="59"/>
      <c r="P710" s="157">
        <f>O710*H710</f>
        <v>0</v>
      </c>
      <c r="Q710" s="157">
        <v>0</v>
      </c>
      <c r="R710" s="157">
        <f>Q710*H710</f>
        <v>0</v>
      </c>
      <c r="S710" s="157">
        <v>0</v>
      </c>
      <c r="T710" s="158">
        <f>S710*H710</f>
        <v>0</v>
      </c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R710" s="159" t="s">
        <v>182</v>
      </c>
      <c r="AT710" s="159" t="s">
        <v>146</v>
      </c>
      <c r="AU710" s="159" t="s">
        <v>151</v>
      </c>
      <c r="AY710" s="18" t="s">
        <v>143</v>
      </c>
      <c r="BE710" s="160">
        <f>IF(N710="základná",J710,0)</f>
        <v>0</v>
      </c>
      <c r="BF710" s="160">
        <f>IF(N710="znížená",J710,0)</f>
        <v>0</v>
      </c>
      <c r="BG710" s="160">
        <f>IF(N710="zákl. prenesená",J710,0)</f>
        <v>0</v>
      </c>
      <c r="BH710" s="160">
        <f>IF(N710="zníž. prenesená",J710,0)</f>
        <v>0</v>
      </c>
      <c r="BI710" s="160">
        <f>IF(N710="nulová",J710,0)</f>
        <v>0</v>
      </c>
      <c r="BJ710" s="18" t="s">
        <v>151</v>
      </c>
      <c r="BK710" s="160">
        <f>ROUND(I710*H710,2)</f>
        <v>0</v>
      </c>
      <c r="BL710" s="18" t="s">
        <v>182</v>
      </c>
      <c r="BM710" s="159" t="s">
        <v>1175</v>
      </c>
    </row>
    <row r="711" spans="1:65" s="13" customFormat="1" x14ac:dyDescent="0.2">
      <c r="B711" s="161"/>
      <c r="D711" s="162" t="s">
        <v>152</v>
      </c>
      <c r="E711" s="163" t="s">
        <v>1</v>
      </c>
      <c r="F711" s="164" t="s">
        <v>2151</v>
      </c>
      <c r="H711" s="165">
        <v>0.79300000000000004</v>
      </c>
      <c r="I711" s="166"/>
      <c r="L711" s="161"/>
      <c r="M711" s="167"/>
      <c r="N711" s="168"/>
      <c r="O711" s="168"/>
      <c r="P711" s="168"/>
      <c r="Q711" s="168"/>
      <c r="R711" s="168"/>
      <c r="S711" s="168"/>
      <c r="T711" s="169"/>
      <c r="AT711" s="163" t="s">
        <v>152</v>
      </c>
      <c r="AU711" s="163" t="s">
        <v>151</v>
      </c>
      <c r="AV711" s="13" t="s">
        <v>151</v>
      </c>
      <c r="AW711" s="13" t="s">
        <v>31</v>
      </c>
      <c r="AX711" s="13" t="s">
        <v>75</v>
      </c>
      <c r="AY711" s="163" t="s">
        <v>143</v>
      </c>
    </row>
    <row r="712" spans="1:65" s="14" customFormat="1" x14ac:dyDescent="0.2">
      <c r="B712" s="170"/>
      <c r="D712" s="162" t="s">
        <v>152</v>
      </c>
      <c r="E712" s="171" t="s">
        <v>1</v>
      </c>
      <c r="F712" s="172" t="s">
        <v>154</v>
      </c>
      <c r="H712" s="173">
        <v>0.79300000000000004</v>
      </c>
      <c r="I712" s="174"/>
      <c r="L712" s="170"/>
      <c r="M712" s="175"/>
      <c r="N712" s="176"/>
      <c r="O712" s="176"/>
      <c r="P712" s="176"/>
      <c r="Q712" s="176"/>
      <c r="R712" s="176"/>
      <c r="S712" s="176"/>
      <c r="T712" s="177"/>
      <c r="AT712" s="171" t="s">
        <v>152</v>
      </c>
      <c r="AU712" s="171" t="s">
        <v>151</v>
      </c>
      <c r="AV712" s="14" t="s">
        <v>150</v>
      </c>
      <c r="AW712" s="14" t="s">
        <v>31</v>
      </c>
      <c r="AX712" s="14" t="s">
        <v>83</v>
      </c>
      <c r="AY712" s="171" t="s">
        <v>143</v>
      </c>
    </row>
    <row r="713" spans="1:65" s="2" customFormat="1" ht="24.2" customHeight="1" x14ac:dyDescent="0.2">
      <c r="A713" s="33"/>
      <c r="B713" s="146"/>
      <c r="C713" s="147">
        <v>240</v>
      </c>
      <c r="D713" s="147" t="s">
        <v>146</v>
      </c>
      <c r="E713" s="148" t="s">
        <v>1179</v>
      </c>
      <c r="F713" s="149" t="s">
        <v>1180</v>
      </c>
      <c r="G713" s="150" t="s">
        <v>178</v>
      </c>
      <c r="H713" s="151">
        <v>32</v>
      </c>
      <c r="I713" s="152"/>
      <c r="J713" s="153">
        <f>ROUND(I713*H713,2)</f>
        <v>0</v>
      </c>
      <c r="K713" s="154"/>
      <c r="L713" s="34"/>
      <c r="M713" s="155" t="s">
        <v>1</v>
      </c>
      <c r="N713" s="156" t="s">
        <v>41</v>
      </c>
      <c r="O713" s="59"/>
      <c r="P713" s="157">
        <f>O713*H713</f>
        <v>0</v>
      </c>
      <c r="Q713" s="157">
        <v>0</v>
      </c>
      <c r="R713" s="157">
        <f>Q713*H713</f>
        <v>0</v>
      </c>
      <c r="S713" s="157">
        <v>0</v>
      </c>
      <c r="T713" s="158">
        <f>S713*H713</f>
        <v>0</v>
      </c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R713" s="159" t="s">
        <v>182</v>
      </c>
      <c r="AT713" s="159" t="s">
        <v>146</v>
      </c>
      <c r="AU713" s="159" t="s">
        <v>151</v>
      </c>
      <c r="AY713" s="18" t="s">
        <v>143</v>
      </c>
      <c r="BE713" s="160">
        <f>IF(N713="základná",J713,0)</f>
        <v>0</v>
      </c>
      <c r="BF713" s="160">
        <f>IF(N713="znížená",J713,0)</f>
        <v>0</v>
      </c>
      <c r="BG713" s="160">
        <f>IF(N713="zákl. prenesená",J713,0)</f>
        <v>0</v>
      </c>
      <c r="BH713" s="160">
        <f>IF(N713="zníž. prenesená",J713,0)</f>
        <v>0</v>
      </c>
      <c r="BI713" s="160">
        <f>IF(N713="nulová",J713,0)</f>
        <v>0</v>
      </c>
      <c r="BJ713" s="18" t="s">
        <v>151</v>
      </c>
      <c r="BK713" s="160">
        <f>ROUND(I713*H713,2)</f>
        <v>0</v>
      </c>
      <c r="BL713" s="18" t="s">
        <v>182</v>
      </c>
      <c r="BM713" s="159" t="s">
        <v>1181</v>
      </c>
    </row>
    <row r="714" spans="1:65" s="13" customFormat="1" x14ac:dyDescent="0.2">
      <c r="B714" s="161"/>
      <c r="D714" s="162" t="s">
        <v>152</v>
      </c>
      <c r="E714" s="163" t="s">
        <v>1</v>
      </c>
      <c r="F714" s="164" t="s">
        <v>1982</v>
      </c>
      <c r="H714" s="165">
        <v>1</v>
      </c>
      <c r="I714" s="166"/>
      <c r="L714" s="161"/>
      <c r="M714" s="167"/>
      <c r="N714" s="168"/>
      <c r="O714" s="168"/>
      <c r="P714" s="168"/>
      <c r="Q714" s="168"/>
      <c r="R714" s="168"/>
      <c r="S714" s="168"/>
      <c r="T714" s="169"/>
      <c r="AT714" s="163" t="s">
        <v>152</v>
      </c>
      <c r="AU714" s="163" t="s">
        <v>151</v>
      </c>
      <c r="AV714" s="13" t="s">
        <v>151</v>
      </c>
      <c r="AW714" s="13" t="s">
        <v>31</v>
      </c>
      <c r="AX714" s="13" t="s">
        <v>75</v>
      </c>
      <c r="AY714" s="163" t="s">
        <v>143</v>
      </c>
    </row>
    <row r="715" spans="1:65" s="13" customFormat="1" x14ac:dyDescent="0.2">
      <c r="B715" s="161"/>
      <c r="D715" s="162" t="s">
        <v>152</v>
      </c>
      <c r="E715" s="163" t="s">
        <v>1</v>
      </c>
      <c r="F715" s="164" t="s">
        <v>1983</v>
      </c>
      <c r="H715" s="165">
        <v>1</v>
      </c>
      <c r="I715" s="166"/>
      <c r="L715" s="161"/>
      <c r="M715" s="167"/>
      <c r="N715" s="168"/>
      <c r="O715" s="168"/>
      <c r="P715" s="168"/>
      <c r="Q715" s="168"/>
      <c r="R715" s="168"/>
      <c r="S715" s="168"/>
      <c r="T715" s="169"/>
      <c r="AT715" s="163" t="s">
        <v>152</v>
      </c>
      <c r="AU715" s="163" t="s">
        <v>151</v>
      </c>
      <c r="AV715" s="13" t="s">
        <v>151</v>
      </c>
      <c r="AW715" s="13" t="s">
        <v>31</v>
      </c>
      <c r="AX715" s="13" t="s">
        <v>75</v>
      </c>
      <c r="AY715" s="163" t="s">
        <v>143</v>
      </c>
    </row>
    <row r="716" spans="1:65" s="13" customFormat="1" x14ac:dyDescent="0.2">
      <c r="B716" s="161"/>
      <c r="D716" s="162" t="s">
        <v>152</v>
      </c>
      <c r="E716" s="163" t="s">
        <v>1</v>
      </c>
      <c r="F716" s="164" t="s">
        <v>1984</v>
      </c>
      <c r="H716" s="165">
        <v>3</v>
      </c>
      <c r="I716" s="166"/>
      <c r="L716" s="161"/>
      <c r="M716" s="167"/>
      <c r="N716" s="168"/>
      <c r="O716" s="168"/>
      <c r="P716" s="168"/>
      <c r="Q716" s="168"/>
      <c r="R716" s="168"/>
      <c r="S716" s="168"/>
      <c r="T716" s="169"/>
      <c r="AT716" s="163" t="s">
        <v>152</v>
      </c>
      <c r="AU716" s="163" t="s">
        <v>151</v>
      </c>
      <c r="AV716" s="13" t="s">
        <v>151</v>
      </c>
      <c r="AW716" s="13" t="s">
        <v>31</v>
      </c>
      <c r="AX716" s="13" t="s">
        <v>75</v>
      </c>
      <c r="AY716" s="163" t="s">
        <v>143</v>
      </c>
    </row>
    <row r="717" spans="1:65" s="13" customFormat="1" x14ac:dyDescent="0.2">
      <c r="B717" s="161"/>
      <c r="D717" s="162" t="s">
        <v>152</v>
      </c>
      <c r="E717" s="163" t="s">
        <v>1</v>
      </c>
      <c r="F717" s="164" t="s">
        <v>1985</v>
      </c>
      <c r="H717" s="165">
        <v>3</v>
      </c>
      <c r="I717" s="166"/>
      <c r="L717" s="161"/>
      <c r="M717" s="167"/>
      <c r="N717" s="168"/>
      <c r="O717" s="168"/>
      <c r="P717" s="168"/>
      <c r="Q717" s="168"/>
      <c r="R717" s="168"/>
      <c r="S717" s="168"/>
      <c r="T717" s="169"/>
      <c r="AT717" s="163" t="s">
        <v>152</v>
      </c>
      <c r="AU717" s="163" t="s">
        <v>151</v>
      </c>
      <c r="AV717" s="13" t="s">
        <v>151</v>
      </c>
      <c r="AW717" s="13" t="s">
        <v>31</v>
      </c>
      <c r="AX717" s="13" t="s">
        <v>75</v>
      </c>
      <c r="AY717" s="163" t="s">
        <v>143</v>
      </c>
    </row>
    <row r="718" spans="1:65" s="13" customFormat="1" x14ac:dyDescent="0.2">
      <c r="B718" s="161"/>
      <c r="D718" s="162" t="s">
        <v>152</v>
      </c>
      <c r="E718" s="163" t="s">
        <v>1</v>
      </c>
      <c r="F718" s="164" t="s">
        <v>1182</v>
      </c>
      <c r="H718" s="165">
        <v>1</v>
      </c>
      <c r="I718" s="166"/>
      <c r="L718" s="161"/>
      <c r="M718" s="167"/>
      <c r="N718" s="168"/>
      <c r="O718" s="168"/>
      <c r="P718" s="168"/>
      <c r="Q718" s="168"/>
      <c r="R718" s="168"/>
      <c r="S718" s="168"/>
      <c r="T718" s="169"/>
      <c r="AT718" s="163" t="s">
        <v>152</v>
      </c>
      <c r="AU718" s="163" t="s">
        <v>151</v>
      </c>
      <c r="AV718" s="13" t="s">
        <v>151</v>
      </c>
      <c r="AW718" s="13" t="s">
        <v>31</v>
      </c>
      <c r="AX718" s="13" t="s">
        <v>75</v>
      </c>
      <c r="AY718" s="163" t="s">
        <v>143</v>
      </c>
    </row>
    <row r="719" spans="1:65" s="13" customFormat="1" x14ac:dyDescent="0.2">
      <c r="B719" s="161"/>
      <c r="D719" s="162" t="s">
        <v>152</v>
      </c>
      <c r="E719" s="163" t="s">
        <v>1</v>
      </c>
      <c r="F719" s="164" t="s">
        <v>1183</v>
      </c>
      <c r="H719" s="165">
        <v>1</v>
      </c>
      <c r="I719" s="166"/>
      <c r="L719" s="161"/>
      <c r="M719" s="167"/>
      <c r="N719" s="168"/>
      <c r="O719" s="168"/>
      <c r="P719" s="168"/>
      <c r="Q719" s="168"/>
      <c r="R719" s="168"/>
      <c r="S719" s="168"/>
      <c r="T719" s="169"/>
      <c r="AT719" s="163" t="s">
        <v>152</v>
      </c>
      <c r="AU719" s="163" t="s">
        <v>151</v>
      </c>
      <c r="AV719" s="13" t="s">
        <v>151</v>
      </c>
      <c r="AW719" s="13" t="s">
        <v>31</v>
      </c>
      <c r="AX719" s="13" t="s">
        <v>75</v>
      </c>
      <c r="AY719" s="163" t="s">
        <v>143</v>
      </c>
    </row>
    <row r="720" spans="1:65" s="13" customFormat="1" x14ac:dyDescent="0.2">
      <c r="B720" s="161"/>
      <c r="D720" s="162" t="s">
        <v>152</v>
      </c>
      <c r="E720" s="163" t="s">
        <v>1</v>
      </c>
      <c r="F720" s="164" t="s">
        <v>1986</v>
      </c>
      <c r="H720" s="165">
        <v>12</v>
      </c>
      <c r="I720" s="166"/>
      <c r="L720" s="161"/>
      <c r="M720" s="167"/>
      <c r="N720" s="168"/>
      <c r="O720" s="168"/>
      <c r="P720" s="168"/>
      <c r="Q720" s="168"/>
      <c r="R720" s="168"/>
      <c r="S720" s="168"/>
      <c r="T720" s="169"/>
      <c r="AT720" s="163" t="s">
        <v>152</v>
      </c>
      <c r="AU720" s="163" t="s">
        <v>151</v>
      </c>
      <c r="AV720" s="13" t="s">
        <v>151</v>
      </c>
      <c r="AW720" s="13" t="s">
        <v>31</v>
      </c>
      <c r="AX720" s="13" t="s">
        <v>75</v>
      </c>
      <c r="AY720" s="163" t="s">
        <v>143</v>
      </c>
    </row>
    <row r="721" spans="1:65" s="13" customFormat="1" x14ac:dyDescent="0.2">
      <c r="B721" s="161"/>
      <c r="D721" s="162" t="s">
        <v>152</v>
      </c>
      <c r="E721" s="163" t="s">
        <v>1</v>
      </c>
      <c r="F721" s="164" t="s">
        <v>1987</v>
      </c>
      <c r="H721" s="165">
        <v>2</v>
      </c>
      <c r="I721" s="166"/>
      <c r="L721" s="161"/>
      <c r="M721" s="167"/>
      <c r="N721" s="168"/>
      <c r="O721" s="168"/>
      <c r="P721" s="168"/>
      <c r="Q721" s="168"/>
      <c r="R721" s="168"/>
      <c r="S721" s="168"/>
      <c r="T721" s="169"/>
      <c r="AT721" s="163" t="s">
        <v>152</v>
      </c>
      <c r="AU721" s="163" t="s">
        <v>151</v>
      </c>
      <c r="AV721" s="13" t="s">
        <v>151</v>
      </c>
      <c r="AW721" s="13" t="s">
        <v>31</v>
      </c>
      <c r="AX721" s="13" t="s">
        <v>75</v>
      </c>
      <c r="AY721" s="163" t="s">
        <v>143</v>
      </c>
    </row>
    <row r="722" spans="1:65" s="13" customFormat="1" x14ac:dyDescent="0.2">
      <c r="B722" s="161"/>
      <c r="D722" s="162" t="s">
        <v>152</v>
      </c>
      <c r="E722" s="163" t="s">
        <v>1</v>
      </c>
      <c r="F722" s="164" t="s">
        <v>1988</v>
      </c>
      <c r="H722" s="165">
        <v>2</v>
      </c>
      <c r="I722" s="166"/>
      <c r="L722" s="161"/>
      <c r="M722" s="167"/>
      <c r="N722" s="168"/>
      <c r="O722" s="168"/>
      <c r="P722" s="168"/>
      <c r="Q722" s="168"/>
      <c r="R722" s="168"/>
      <c r="S722" s="168"/>
      <c r="T722" s="169"/>
      <c r="AT722" s="163" t="s">
        <v>152</v>
      </c>
      <c r="AU722" s="163" t="s">
        <v>151</v>
      </c>
      <c r="AV722" s="13" t="s">
        <v>151</v>
      </c>
      <c r="AW722" s="13" t="s">
        <v>31</v>
      </c>
      <c r="AX722" s="13" t="s">
        <v>75</v>
      </c>
      <c r="AY722" s="163" t="s">
        <v>143</v>
      </c>
    </row>
    <row r="723" spans="1:65" s="13" customFormat="1" x14ac:dyDescent="0.2">
      <c r="B723" s="161"/>
      <c r="D723" s="162" t="s">
        <v>152</v>
      </c>
      <c r="E723" s="163" t="s">
        <v>1</v>
      </c>
      <c r="F723" s="164" t="s">
        <v>1989</v>
      </c>
      <c r="H723" s="165">
        <v>1</v>
      </c>
      <c r="I723" s="166"/>
      <c r="L723" s="161"/>
      <c r="M723" s="167"/>
      <c r="N723" s="168"/>
      <c r="O723" s="168"/>
      <c r="P723" s="168"/>
      <c r="Q723" s="168"/>
      <c r="R723" s="168"/>
      <c r="S723" s="168"/>
      <c r="T723" s="169"/>
      <c r="AT723" s="163" t="s">
        <v>152</v>
      </c>
      <c r="AU723" s="163" t="s">
        <v>151</v>
      </c>
      <c r="AV723" s="13" t="s">
        <v>151</v>
      </c>
      <c r="AW723" s="13" t="s">
        <v>31</v>
      </c>
      <c r="AX723" s="13" t="s">
        <v>75</v>
      </c>
      <c r="AY723" s="163" t="s">
        <v>143</v>
      </c>
    </row>
    <row r="724" spans="1:65" s="13" customFormat="1" x14ac:dyDescent="0.2">
      <c r="B724" s="161"/>
      <c r="D724" s="162" t="s">
        <v>152</v>
      </c>
      <c r="E724" s="163" t="s">
        <v>1</v>
      </c>
      <c r="F724" s="164" t="s">
        <v>1990</v>
      </c>
      <c r="H724" s="165">
        <v>4</v>
      </c>
      <c r="I724" s="166"/>
      <c r="L724" s="161"/>
      <c r="M724" s="167"/>
      <c r="N724" s="168"/>
      <c r="O724" s="168"/>
      <c r="P724" s="168"/>
      <c r="Q724" s="168"/>
      <c r="R724" s="168"/>
      <c r="S724" s="168"/>
      <c r="T724" s="169"/>
      <c r="AT724" s="163" t="s">
        <v>152</v>
      </c>
      <c r="AU724" s="163" t="s">
        <v>151</v>
      </c>
      <c r="AV724" s="13" t="s">
        <v>151</v>
      </c>
      <c r="AW724" s="13" t="s">
        <v>31</v>
      </c>
      <c r="AX724" s="13" t="s">
        <v>75</v>
      </c>
      <c r="AY724" s="163" t="s">
        <v>143</v>
      </c>
    </row>
    <row r="725" spans="1:65" s="13" customFormat="1" x14ac:dyDescent="0.2">
      <c r="B725" s="161"/>
      <c r="D725" s="162" t="s">
        <v>152</v>
      </c>
      <c r="E725" s="163" t="s">
        <v>1</v>
      </c>
      <c r="F725" s="164" t="s">
        <v>1991</v>
      </c>
      <c r="H725" s="165">
        <v>1</v>
      </c>
      <c r="I725" s="166"/>
      <c r="L725" s="161"/>
      <c r="M725" s="167"/>
      <c r="N725" s="168"/>
      <c r="O725" s="168"/>
      <c r="P725" s="168"/>
      <c r="Q725" s="168"/>
      <c r="R725" s="168"/>
      <c r="S725" s="168"/>
      <c r="T725" s="169"/>
      <c r="AT725" s="163" t="s">
        <v>152</v>
      </c>
      <c r="AU725" s="163" t="s">
        <v>151</v>
      </c>
      <c r="AV725" s="13" t="s">
        <v>151</v>
      </c>
      <c r="AW725" s="13" t="s">
        <v>31</v>
      </c>
      <c r="AX725" s="13" t="s">
        <v>75</v>
      </c>
      <c r="AY725" s="163" t="s">
        <v>143</v>
      </c>
    </row>
    <row r="726" spans="1:65" s="14" customFormat="1" x14ac:dyDescent="0.2">
      <c r="B726" s="170"/>
      <c r="D726" s="162" t="s">
        <v>152</v>
      </c>
      <c r="E726" s="171" t="s">
        <v>1</v>
      </c>
      <c r="F726" s="172" t="s">
        <v>154</v>
      </c>
      <c r="H726" s="173">
        <v>32</v>
      </c>
      <c r="I726" s="174"/>
      <c r="L726" s="170"/>
      <c r="M726" s="175"/>
      <c r="N726" s="176"/>
      <c r="O726" s="176"/>
      <c r="P726" s="176"/>
      <c r="Q726" s="176"/>
      <c r="R726" s="176"/>
      <c r="S726" s="176"/>
      <c r="T726" s="177"/>
      <c r="AT726" s="171" t="s">
        <v>152</v>
      </c>
      <c r="AU726" s="171" t="s">
        <v>151</v>
      </c>
      <c r="AV726" s="14" t="s">
        <v>150</v>
      </c>
      <c r="AW726" s="14" t="s">
        <v>31</v>
      </c>
      <c r="AX726" s="14" t="s">
        <v>83</v>
      </c>
      <c r="AY726" s="171" t="s">
        <v>143</v>
      </c>
    </row>
    <row r="727" spans="1:65" s="2" customFormat="1" ht="76.349999999999994" customHeight="1" x14ac:dyDescent="0.2">
      <c r="A727" s="33"/>
      <c r="B727" s="146"/>
      <c r="C727" s="147">
        <v>241</v>
      </c>
      <c r="D727" s="147" t="s">
        <v>146</v>
      </c>
      <c r="E727" s="148" t="s">
        <v>1187</v>
      </c>
      <c r="F727" s="149" t="s">
        <v>1188</v>
      </c>
      <c r="G727" s="150" t="s">
        <v>157</v>
      </c>
      <c r="H727" s="151">
        <v>34.4</v>
      </c>
      <c r="I727" s="152"/>
      <c r="J727" s="153">
        <f>ROUND(I727*H727,2)</f>
        <v>0</v>
      </c>
      <c r="K727" s="154"/>
      <c r="L727" s="34"/>
      <c r="M727" s="155" t="s">
        <v>1</v>
      </c>
      <c r="N727" s="156" t="s">
        <v>41</v>
      </c>
      <c r="O727" s="59"/>
      <c r="P727" s="157">
        <f>O727*H727</f>
        <v>0</v>
      </c>
      <c r="Q727" s="157">
        <v>0</v>
      </c>
      <c r="R727" s="157">
        <f>Q727*H727</f>
        <v>0</v>
      </c>
      <c r="S727" s="157">
        <v>0</v>
      </c>
      <c r="T727" s="158">
        <f>S727*H727</f>
        <v>0</v>
      </c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R727" s="159" t="s">
        <v>182</v>
      </c>
      <c r="AT727" s="159" t="s">
        <v>146</v>
      </c>
      <c r="AU727" s="159" t="s">
        <v>151</v>
      </c>
      <c r="AY727" s="18" t="s">
        <v>143</v>
      </c>
      <c r="BE727" s="160">
        <f>IF(N727="základná",J727,0)</f>
        <v>0</v>
      </c>
      <c r="BF727" s="160">
        <f>IF(N727="znížená",J727,0)</f>
        <v>0</v>
      </c>
      <c r="BG727" s="160">
        <f>IF(N727="zákl. prenesená",J727,0)</f>
        <v>0</v>
      </c>
      <c r="BH727" s="160">
        <f>IF(N727="zníž. prenesená",J727,0)</f>
        <v>0</v>
      </c>
      <c r="BI727" s="160">
        <f>IF(N727="nulová",J727,0)</f>
        <v>0</v>
      </c>
      <c r="BJ727" s="18" t="s">
        <v>151</v>
      </c>
      <c r="BK727" s="160">
        <f>ROUND(I727*H727,2)</f>
        <v>0</v>
      </c>
      <c r="BL727" s="18" t="s">
        <v>182</v>
      </c>
      <c r="BM727" s="159" t="s">
        <v>1189</v>
      </c>
    </row>
    <row r="728" spans="1:65" s="13" customFormat="1" x14ac:dyDescent="0.2">
      <c r="B728" s="161"/>
      <c r="D728" s="162" t="s">
        <v>152</v>
      </c>
      <c r="E728" s="163" t="s">
        <v>1</v>
      </c>
      <c r="F728" s="164" t="s">
        <v>2152</v>
      </c>
      <c r="H728" s="165">
        <v>1.3</v>
      </c>
      <c r="I728" s="166"/>
      <c r="L728" s="161"/>
      <c r="M728" s="167"/>
      <c r="N728" s="168"/>
      <c r="O728" s="168"/>
      <c r="P728" s="168"/>
      <c r="Q728" s="168"/>
      <c r="R728" s="168"/>
      <c r="S728" s="168"/>
      <c r="T728" s="169"/>
      <c r="AT728" s="163" t="s">
        <v>152</v>
      </c>
      <c r="AU728" s="163" t="s">
        <v>151</v>
      </c>
      <c r="AV728" s="13" t="s">
        <v>151</v>
      </c>
      <c r="AW728" s="13" t="s">
        <v>31</v>
      </c>
      <c r="AX728" s="13" t="s">
        <v>75</v>
      </c>
      <c r="AY728" s="163" t="s">
        <v>143</v>
      </c>
    </row>
    <row r="729" spans="1:65" s="13" customFormat="1" x14ac:dyDescent="0.2">
      <c r="B729" s="161"/>
      <c r="D729" s="162" t="s">
        <v>152</v>
      </c>
      <c r="E729" s="163" t="s">
        <v>1</v>
      </c>
      <c r="F729" s="164" t="s">
        <v>2153</v>
      </c>
      <c r="H729" s="165">
        <v>1.3</v>
      </c>
      <c r="I729" s="166"/>
      <c r="L729" s="161"/>
      <c r="M729" s="167"/>
      <c r="N729" s="168"/>
      <c r="O729" s="168"/>
      <c r="P729" s="168"/>
      <c r="Q729" s="168"/>
      <c r="R729" s="168"/>
      <c r="S729" s="168"/>
      <c r="T729" s="169"/>
      <c r="AT729" s="163" t="s">
        <v>152</v>
      </c>
      <c r="AU729" s="163" t="s">
        <v>151</v>
      </c>
      <c r="AV729" s="13" t="s">
        <v>151</v>
      </c>
      <c r="AW729" s="13" t="s">
        <v>31</v>
      </c>
      <c r="AX729" s="13" t="s">
        <v>75</v>
      </c>
      <c r="AY729" s="163" t="s">
        <v>143</v>
      </c>
    </row>
    <row r="730" spans="1:65" s="13" customFormat="1" x14ac:dyDescent="0.2">
      <c r="B730" s="161"/>
      <c r="D730" s="162" t="s">
        <v>152</v>
      </c>
      <c r="E730" s="163" t="s">
        <v>1</v>
      </c>
      <c r="F730" s="164" t="s">
        <v>2019</v>
      </c>
      <c r="H730" s="165">
        <v>3.9</v>
      </c>
      <c r="I730" s="166"/>
      <c r="L730" s="161"/>
      <c r="M730" s="167"/>
      <c r="N730" s="168"/>
      <c r="O730" s="168"/>
      <c r="P730" s="168"/>
      <c r="Q730" s="168"/>
      <c r="R730" s="168"/>
      <c r="S730" s="168"/>
      <c r="T730" s="169"/>
      <c r="AT730" s="163" t="s">
        <v>152</v>
      </c>
      <c r="AU730" s="163" t="s">
        <v>151</v>
      </c>
      <c r="AV730" s="13" t="s">
        <v>151</v>
      </c>
      <c r="AW730" s="13" t="s">
        <v>31</v>
      </c>
      <c r="AX730" s="13" t="s">
        <v>75</v>
      </c>
      <c r="AY730" s="163" t="s">
        <v>143</v>
      </c>
    </row>
    <row r="731" spans="1:65" s="13" customFormat="1" x14ac:dyDescent="0.2">
      <c r="B731" s="161"/>
      <c r="D731" s="162" t="s">
        <v>152</v>
      </c>
      <c r="E731" s="163" t="s">
        <v>1</v>
      </c>
      <c r="F731" s="164" t="s">
        <v>2020</v>
      </c>
      <c r="H731" s="165">
        <v>3.9</v>
      </c>
      <c r="I731" s="166"/>
      <c r="L731" s="161"/>
      <c r="M731" s="167"/>
      <c r="N731" s="168"/>
      <c r="O731" s="168"/>
      <c r="P731" s="168"/>
      <c r="Q731" s="168"/>
      <c r="R731" s="168"/>
      <c r="S731" s="168"/>
      <c r="T731" s="169"/>
      <c r="AT731" s="163" t="s">
        <v>152</v>
      </c>
      <c r="AU731" s="163" t="s">
        <v>151</v>
      </c>
      <c r="AV731" s="13" t="s">
        <v>151</v>
      </c>
      <c r="AW731" s="13" t="s">
        <v>31</v>
      </c>
      <c r="AX731" s="13" t="s">
        <v>75</v>
      </c>
      <c r="AY731" s="163" t="s">
        <v>143</v>
      </c>
    </row>
    <row r="732" spans="1:65" s="13" customFormat="1" x14ac:dyDescent="0.2">
      <c r="B732" s="161"/>
      <c r="D732" s="162" t="s">
        <v>152</v>
      </c>
      <c r="E732" s="163" t="s">
        <v>1</v>
      </c>
      <c r="F732" s="164" t="s">
        <v>1190</v>
      </c>
      <c r="H732" s="165">
        <v>1.6</v>
      </c>
      <c r="I732" s="166"/>
      <c r="L732" s="161"/>
      <c r="M732" s="167"/>
      <c r="N732" s="168"/>
      <c r="O732" s="168"/>
      <c r="P732" s="168"/>
      <c r="Q732" s="168"/>
      <c r="R732" s="168"/>
      <c r="S732" s="168"/>
      <c r="T732" s="169"/>
      <c r="AT732" s="163" t="s">
        <v>152</v>
      </c>
      <c r="AU732" s="163" t="s">
        <v>151</v>
      </c>
      <c r="AV732" s="13" t="s">
        <v>151</v>
      </c>
      <c r="AW732" s="13" t="s">
        <v>31</v>
      </c>
      <c r="AX732" s="13" t="s">
        <v>75</v>
      </c>
      <c r="AY732" s="163" t="s">
        <v>143</v>
      </c>
    </row>
    <row r="733" spans="1:65" s="13" customFormat="1" x14ac:dyDescent="0.2">
      <c r="B733" s="161"/>
      <c r="D733" s="162" t="s">
        <v>152</v>
      </c>
      <c r="E733" s="163" t="s">
        <v>1</v>
      </c>
      <c r="F733" s="164" t="s">
        <v>1191</v>
      </c>
      <c r="H733" s="165">
        <v>1.6</v>
      </c>
      <c r="I733" s="166"/>
      <c r="L733" s="161"/>
      <c r="M733" s="167"/>
      <c r="N733" s="168"/>
      <c r="O733" s="168"/>
      <c r="P733" s="168"/>
      <c r="Q733" s="168"/>
      <c r="R733" s="168"/>
      <c r="S733" s="168"/>
      <c r="T733" s="169"/>
      <c r="AT733" s="163" t="s">
        <v>152</v>
      </c>
      <c r="AU733" s="163" t="s">
        <v>151</v>
      </c>
      <c r="AV733" s="13" t="s">
        <v>151</v>
      </c>
      <c r="AW733" s="13" t="s">
        <v>31</v>
      </c>
      <c r="AX733" s="13" t="s">
        <v>75</v>
      </c>
      <c r="AY733" s="163" t="s">
        <v>143</v>
      </c>
    </row>
    <row r="734" spans="1:65" s="13" customFormat="1" x14ac:dyDescent="0.2">
      <c r="B734" s="161"/>
      <c r="D734" s="162" t="s">
        <v>152</v>
      </c>
      <c r="E734" s="163" t="s">
        <v>1</v>
      </c>
      <c r="F734" s="164" t="s">
        <v>2021</v>
      </c>
      <c r="H734" s="165">
        <v>15.6</v>
      </c>
      <c r="I734" s="166"/>
      <c r="L734" s="161"/>
      <c r="M734" s="167"/>
      <c r="N734" s="168"/>
      <c r="O734" s="168"/>
      <c r="P734" s="168"/>
      <c r="Q734" s="168"/>
      <c r="R734" s="168"/>
      <c r="S734" s="168"/>
      <c r="T734" s="169"/>
      <c r="AT734" s="163" t="s">
        <v>152</v>
      </c>
      <c r="AU734" s="163" t="s">
        <v>151</v>
      </c>
      <c r="AV734" s="13" t="s">
        <v>151</v>
      </c>
      <c r="AW734" s="13" t="s">
        <v>31</v>
      </c>
      <c r="AX734" s="13" t="s">
        <v>75</v>
      </c>
      <c r="AY734" s="163" t="s">
        <v>143</v>
      </c>
    </row>
    <row r="735" spans="1:65" s="13" customFormat="1" x14ac:dyDescent="0.2">
      <c r="B735" s="161"/>
      <c r="D735" s="162" t="s">
        <v>152</v>
      </c>
      <c r="E735" s="163" t="s">
        <v>1</v>
      </c>
      <c r="F735" s="164" t="s">
        <v>2022</v>
      </c>
      <c r="H735" s="165">
        <v>2.6</v>
      </c>
      <c r="I735" s="166"/>
      <c r="L735" s="161"/>
      <c r="M735" s="167"/>
      <c r="N735" s="168"/>
      <c r="O735" s="168"/>
      <c r="P735" s="168"/>
      <c r="Q735" s="168"/>
      <c r="R735" s="168"/>
      <c r="S735" s="168"/>
      <c r="T735" s="169"/>
      <c r="AT735" s="163" t="s">
        <v>152</v>
      </c>
      <c r="AU735" s="163" t="s">
        <v>151</v>
      </c>
      <c r="AV735" s="13" t="s">
        <v>151</v>
      </c>
      <c r="AW735" s="13" t="s">
        <v>31</v>
      </c>
      <c r="AX735" s="13" t="s">
        <v>75</v>
      </c>
      <c r="AY735" s="163" t="s">
        <v>143</v>
      </c>
    </row>
    <row r="736" spans="1:65" s="13" customFormat="1" x14ac:dyDescent="0.2">
      <c r="B736" s="161"/>
      <c r="D736" s="162" t="s">
        <v>152</v>
      </c>
      <c r="E736" s="163" t="s">
        <v>1</v>
      </c>
      <c r="F736" s="164" t="s">
        <v>2023</v>
      </c>
      <c r="H736" s="165">
        <v>2.6</v>
      </c>
      <c r="I736" s="166"/>
      <c r="L736" s="161"/>
      <c r="M736" s="167"/>
      <c r="N736" s="168"/>
      <c r="O736" s="168"/>
      <c r="P736" s="168"/>
      <c r="Q736" s="168"/>
      <c r="R736" s="168"/>
      <c r="S736" s="168"/>
      <c r="T736" s="169"/>
      <c r="AT736" s="163" t="s">
        <v>152</v>
      </c>
      <c r="AU736" s="163" t="s">
        <v>151</v>
      </c>
      <c r="AV736" s="13" t="s">
        <v>151</v>
      </c>
      <c r="AW736" s="13" t="s">
        <v>31</v>
      </c>
      <c r="AX736" s="13" t="s">
        <v>75</v>
      </c>
      <c r="AY736" s="163" t="s">
        <v>143</v>
      </c>
    </row>
    <row r="737" spans="1:65" s="14" customFormat="1" x14ac:dyDescent="0.2">
      <c r="B737" s="170"/>
      <c r="D737" s="162" t="s">
        <v>152</v>
      </c>
      <c r="E737" s="171" t="s">
        <v>1</v>
      </c>
      <c r="F737" s="172" t="s">
        <v>154</v>
      </c>
      <c r="H737" s="173">
        <v>34.4</v>
      </c>
      <c r="I737" s="174"/>
      <c r="L737" s="170"/>
      <c r="M737" s="175"/>
      <c r="N737" s="176"/>
      <c r="O737" s="176"/>
      <c r="P737" s="176"/>
      <c r="Q737" s="176"/>
      <c r="R737" s="176"/>
      <c r="S737" s="176"/>
      <c r="T737" s="177"/>
      <c r="AT737" s="171" t="s">
        <v>152</v>
      </c>
      <c r="AU737" s="171" t="s">
        <v>151</v>
      </c>
      <c r="AV737" s="14" t="s">
        <v>150</v>
      </c>
      <c r="AW737" s="14" t="s">
        <v>31</v>
      </c>
      <c r="AX737" s="14" t="s">
        <v>83</v>
      </c>
      <c r="AY737" s="171" t="s">
        <v>143</v>
      </c>
    </row>
    <row r="738" spans="1:65" s="2" customFormat="1" ht="62.65" customHeight="1" x14ac:dyDescent="0.2">
      <c r="A738" s="33"/>
      <c r="B738" s="146"/>
      <c r="C738" s="147">
        <v>242</v>
      </c>
      <c r="D738" s="147" t="s">
        <v>146</v>
      </c>
      <c r="E738" s="148" t="s">
        <v>2154</v>
      </c>
      <c r="F738" s="149" t="s">
        <v>2155</v>
      </c>
      <c r="G738" s="150" t="s">
        <v>157</v>
      </c>
      <c r="H738" s="151">
        <v>1.3</v>
      </c>
      <c r="I738" s="152"/>
      <c r="J738" s="153">
        <f>ROUND(I738*H738,2)</f>
        <v>0</v>
      </c>
      <c r="K738" s="154"/>
      <c r="L738" s="34"/>
      <c r="M738" s="155" t="s">
        <v>1</v>
      </c>
      <c r="N738" s="156" t="s">
        <v>41</v>
      </c>
      <c r="O738" s="59"/>
      <c r="P738" s="157">
        <f>O738*H738</f>
        <v>0</v>
      </c>
      <c r="Q738" s="157">
        <v>0</v>
      </c>
      <c r="R738" s="157">
        <f>Q738*H738</f>
        <v>0</v>
      </c>
      <c r="S738" s="157">
        <v>0</v>
      </c>
      <c r="T738" s="158">
        <f>S738*H738</f>
        <v>0</v>
      </c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R738" s="159" t="s">
        <v>182</v>
      </c>
      <c r="AT738" s="159" t="s">
        <v>146</v>
      </c>
      <c r="AU738" s="159" t="s">
        <v>151</v>
      </c>
      <c r="AY738" s="18" t="s">
        <v>143</v>
      </c>
      <c r="BE738" s="160">
        <f>IF(N738="základná",J738,0)</f>
        <v>0</v>
      </c>
      <c r="BF738" s="160">
        <f>IF(N738="znížená",J738,0)</f>
        <v>0</v>
      </c>
      <c r="BG738" s="160">
        <f>IF(N738="zákl. prenesená",J738,0)</f>
        <v>0</v>
      </c>
      <c r="BH738" s="160">
        <f>IF(N738="zníž. prenesená",J738,0)</f>
        <v>0</v>
      </c>
      <c r="BI738" s="160">
        <f>IF(N738="nulová",J738,0)</f>
        <v>0</v>
      </c>
      <c r="BJ738" s="18" t="s">
        <v>151</v>
      </c>
      <c r="BK738" s="160">
        <f>ROUND(I738*H738,2)</f>
        <v>0</v>
      </c>
      <c r="BL738" s="18" t="s">
        <v>182</v>
      </c>
      <c r="BM738" s="159" t="s">
        <v>1197</v>
      </c>
    </row>
    <row r="739" spans="1:65" s="13" customFormat="1" x14ac:dyDescent="0.2">
      <c r="B739" s="161"/>
      <c r="D739" s="162" t="s">
        <v>152</v>
      </c>
      <c r="E739" s="163" t="s">
        <v>1</v>
      </c>
      <c r="F739" s="164" t="s">
        <v>2156</v>
      </c>
      <c r="H739" s="165">
        <v>1.3</v>
      </c>
      <c r="I739" s="166"/>
      <c r="L739" s="161"/>
      <c r="M739" s="167"/>
      <c r="N739" s="168"/>
      <c r="O739" s="168"/>
      <c r="P739" s="168"/>
      <c r="Q739" s="168"/>
      <c r="R739" s="168"/>
      <c r="S739" s="168"/>
      <c r="T739" s="169"/>
      <c r="AT739" s="163" t="s">
        <v>152</v>
      </c>
      <c r="AU739" s="163" t="s">
        <v>151</v>
      </c>
      <c r="AV739" s="13" t="s">
        <v>151</v>
      </c>
      <c r="AW739" s="13" t="s">
        <v>31</v>
      </c>
      <c r="AX739" s="13" t="s">
        <v>75</v>
      </c>
      <c r="AY739" s="163" t="s">
        <v>143</v>
      </c>
    </row>
    <row r="740" spans="1:65" s="14" customFormat="1" x14ac:dyDescent="0.2">
      <c r="B740" s="170"/>
      <c r="D740" s="162" t="s">
        <v>152</v>
      </c>
      <c r="E740" s="171" t="s">
        <v>1</v>
      </c>
      <c r="F740" s="172" t="s">
        <v>154</v>
      </c>
      <c r="H740" s="173">
        <v>1.3</v>
      </c>
      <c r="I740" s="174"/>
      <c r="L740" s="170"/>
      <c r="M740" s="175"/>
      <c r="N740" s="176"/>
      <c r="O740" s="176"/>
      <c r="P740" s="176"/>
      <c r="Q740" s="176"/>
      <c r="R740" s="176"/>
      <c r="S740" s="176"/>
      <c r="T740" s="177"/>
      <c r="AT740" s="171" t="s">
        <v>152</v>
      </c>
      <c r="AU740" s="171" t="s">
        <v>151</v>
      </c>
      <c r="AV740" s="14" t="s">
        <v>150</v>
      </c>
      <c r="AW740" s="14" t="s">
        <v>31</v>
      </c>
      <c r="AX740" s="14" t="s">
        <v>83</v>
      </c>
      <c r="AY740" s="171" t="s">
        <v>143</v>
      </c>
    </row>
    <row r="741" spans="1:65" s="2" customFormat="1" ht="76.349999999999994" customHeight="1" x14ac:dyDescent="0.2">
      <c r="A741" s="33"/>
      <c r="B741" s="146"/>
      <c r="C741" s="147">
        <v>243</v>
      </c>
      <c r="D741" s="147" t="s">
        <v>146</v>
      </c>
      <c r="E741" s="148" t="s">
        <v>1881</v>
      </c>
      <c r="F741" s="149" t="s">
        <v>1882</v>
      </c>
      <c r="G741" s="150" t="s">
        <v>157</v>
      </c>
      <c r="H741" s="151">
        <v>6.4</v>
      </c>
      <c r="I741" s="152"/>
      <c r="J741" s="153">
        <f>ROUND(I741*H741,2)</f>
        <v>0</v>
      </c>
      <c r="K741" s="154"/>
      <c r="L741" s="34"/>
      <c r="M741" s="155" t="s">
        <v>1</v>
      </c>
      <c r="N741" s="156" t="s">
        <v>41</v>
      </c>
      <c r="O741" s="59"/>
      <c r="P741" s="157">
        <f>O741*H741</f>
        <v>0</v>
      </c>
      <c r="Q741" s="157">
        <v>0</v>
      </c>
      <c r="R741" s="157">
        <f>Q741*H741</f>
        <v>0</v>
      </c>
      <c r="S741" s="157">
        <v>0</v>
      </c>
      <c r="T741" s="158">
        <f>S741*H741</f>
        <v>0</v>
      </c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R741" s="159" t="s">
        <v>182</v>
      </c>
      <c r="AT741" s="159" t="s">
        <v>146</v>
      </c>
      <c r="AU741" s="159" t="s">
        <v>151</v>
      </c>
      <c r="AY741" s="18" t="s">
        <v>143</v>
      </c>
      <c r="BE741" s="160">
        <f>IF(N741="základná",J741,0)</f>
        <v>0</v>
      </c>
      <c r="BF741" s="160">
        <f>IF(N741="znížená",J741,0)</f>
        <v>0</v>
      </c>
      <c r="BG741" s="160">
        <f>IF(N741="zákl. prenesená",J741,0)</f>
        <v>0</v>
      </c>
      <c r="BH741" s="160">
        <f>IF(N741="zníž. prenesená",J741,0)</f>
        <v>0</v>
      </c>
      <c r="BI741" s="160">
        <f>IF(N741="nulová",J741,0)</f>
        <v>0</v>
      </c>
      <c r="BJ741" s="18" t="s">
        <v>151</v>
      </c>
      <c r="BK741" s="160">
        <f>ROUND(I741*H741,2)</f>
        <v>0</v>
      </c>
      <c r="BL741" s="18" t="s">
        <v>182</v>
      </c>
      <c r="BM741" s="159" t="s">
        <v>1201</v>
      </c>
    </row>
    <row r="742" spans="1:65" s="13" customFormat="1" x14ac:dyDescent="0.2">
      <c r="B742" s="161"/>
      <c r="D742" s="162" t="s">
        <v>152</v>
      </c>
      <c r="E742" s="163" t="s">
        <v>1</v>
      </c>
      <c r="F742" s="164" t="s">
        <v>2025</v>
      </c>
      <c r="H742" s="165">
        <v>5.2</v>
      </c>
      <c r="I742" s="166"/>
      <c r="L742" s="161"/>
      <c r="M742" s="167"/>
      <c r="N742" s="168"/>
      <c r="O742" s="168"/>
      <c r="P742" s="168"/>
      <c r="Q742" s="168"/>
      <c r="R742" s="168"/>
      <c r="S742" s="168"/>
      <c r="T742" s="169"/>
      <c r="AT742" s="163" t="s">
        <v>152</v>
      </c>
      <c r="AU742" s="163" t="s">
        <v>151</v>
      </c>
      <c r="AV742" s="13" t="s">
        <v>151</v>
      </c>
      <c r="AW742" s="13" t="s">
        <v>31</v>
      </c>
      <c r="AX742" s="13" t="s">
        <v>75</v>
      </c>
      <c r="AY742" s="163" t="s">
        <v>143</v>
      </c>
    </row>
    <row r="743" spans="1:65" s="13" customFormat="1" x14ac:dyDescent="0.2">
      <c r="B743" s="161"/>
      <c r="D743" s="162" t="s">
        <v>152</v>
      </c>
      <c r="E743" s="163" t="s">
        <v>1</v>
      </c>
      <c r="F743" s="164" t="s">
        <v>2026</v>
      </c>
      <c r="H743" s="165">
        <v>1.2</v>
      </c>
      <c r="I743" s="166"/>
      <c r="L743" s="161"/>
      <c r="M743" s="167"/>
      <c r="N743" s="168"/>
      <c r="O743" s="168"/>
      <c r="P743" s="168"/>
      <c r="Q743" s="168"/>
      <c r="R743" s="168"/>
      <c r="S743" s="168"/>
      <c r="T743" s="169"/>
      <c r="AT743" s="163" t="s">
        <v>152</v>
      </c>
      <c r="AU743" s="163" t="s">
        <v>151</v>
      </c>
      <c r="AV743" s="13" t="s">
        <v>151</v>
      </c>
      <c r="AW743" s="13" t="s">
        <v>31</v>
      </c>
      <c r="AX743" s="13" t="s">
        <v>75</v>
      </c>
      <c r="AY743" s="163" t="s">
        <v>143</v>
      </c>
    </row>
    <row r="744" spans="1:65" s="14" customFormat="1" x14ac:dyDescent="0.2">
      <c r="B744" s="170"/>
      <c r="D744" s="162" t="s">
        <v>152</v>
      </c>
      <c r="E744" s="171" t="s">
        <v>1</v>
      </c>
      <c r="F744" s="172" t="s">
        <v>154</v>
      </c>
      <c r="H744" s="173">
        <v>6.4</v>
      </c>
      <c r="I744" s="174"/>
      <c r="L744" s="170"/>
      <c r="M744" s="175"/>
      <c r="N744" s="176"/>
      <c r="O744" s="176"/>
      <c r="P744" s="176"/>
      <c r="Q744" s="176"/>
      <c r="R744" s="176"/>
      <c r="S744" s="176"/>
      <c r="T744" s="177"/>
      <c r="AT744" s="171" t="s">
        <v>152</v>
      </c>
      <c r="AU744" s="171" t="s">
        <v>151</v>
      </c>
      <c r="AV744" s="14" t="s">
        <v>150</v>
      </c>
      <c r="AW744" s="14" t="s">
        <v>31</v>
      </c>
      <c r="AX744" s="14" t="s">
        <v>83</v>
      </c>
      <c r="AY744" s="171" t="s">
        <v>143</v>
      </c>
    </row>
    <row r="745" spans="1:65" s="2" customFormat="1" ht="14.45" customHeight="1" x14ac:dyDescent="0.2">
      <c r="A745" s="33"/>
      <c r="B745" s="146"/>
      <c r="C745" s="147">
        <v>244</v>
      </c>
      <c r="D745" s="147" t="s">
        <v>146</v>
      </c>
      <c r="E745" s="148" t="s">
        <v>1203</v>
      </c>
      <c r="F745" s="149" t="s">
        <v>1204</v>
      </c>
      <c r="G745" s="150" t="s">
        <v>1205</v>
      </c>
      <c r="H745" s="151">
        <v>1</v>
      </c>
      <c r="I745" s="152"/>
      <c r="J745" s="153">
        <f>ROUND(I745*H745,2)</f>
        <v>0</v>
      </c>
      <c r="K745" s="154"/>
      <c r="L745" s="34"/>
      <c r="M745" s="155" t="s">
        <v>1</v>
      </c>
      <c r="N745" s="156" t="s">
        <v>41</v>
      </c>
      <c r="O745" s="59"/>
      <c r="P745" s="157">
        <f>O745*H745</f>
        <v>0</v>
      </c>
      <c r="Q745" s="157">
        <v>0</v>
      </c>
      <c r="R745" s="157">
        <f>Q745*H745</f>
        <v>0</v>
      </c>
      <c r="S745" s="157">
        <v>0</v>
      </c>
      <c r="T745" s="158">
        <f>S745*H745</f>
        <v>0</v>
      </c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R745" s="159" t="s">
        <v>182</v>
      </c>
      <c r="AT745" s="159" t="s">
        <v>146</v>
      </c>
      <c r="AU745" s="159" t="s">
        <v>151</v>
      </c>
      <c r="AY745" s="18" t="s">
        <v>143</v>
      </c>
      <c r="BE745" s="160">
        <f>IF(N745="základná",J745,0)</f>
        <v>0</v>
      </c>
      <c r="BF745" s="160">
        <f>IF(N745="znížená",J745,0)</f>
        <v>0</v>
      </c>
      <c r="BG745" s="160">
        <f>IF(N745="zákl. prenesená",J745,0)</f>
        <v>0</v>
      </c>
      <c r="BH745" s="160">
        <f>IF(N745="zníž. prenesená",J745,0)</f>
        <v>0</v>
      </c>
      <c r="BI745" s="160">
        <f>IF(N745="nulová",J745,0)</f>
        <v>0</v>
      </c>
      <c r="BJ745" s="18" t="s">
        <v>151</v>
      </c>
      <c r="BK745" s="160">
        <f>ROUND(I745*H745,2)</f>
        <v>0</v>
      </c>
      <c r="BL745" s="18" t="s">
        <v>182</v>
      </c>
      <c r="BM745" s="159" t="s">
        <v>1206</v>
      </c>
    </row>
    <row r="746" spans="1:65" s="13" customFormat="1" x14ac:dyDescent="0.2">
      <c r="B746" s="161"/>
      <c r="D746" s="162" t="s">
        <v>152</v>
      </c>
      <c r="E746" s="163" t="s">
        <v>1</v>
      </c>
      <c r="F746" s="164" t="s">
        <v>1207</v>
      </c>
      <c r="H746" s="165">
        <v>1</v>
      </c>
      <c r="I746" s="166"/>
      <c r="L746" s="161"/>
      <c r="M746" s="167"/>
      <c r="N746" s="168"/>
      <c r="O746" s="168"/>
      <c r="P746" s="168"/>
      <c r="Q746" s="168"/>
      <c r="R746" s="168"/>
      <c r="S746" s="168"/>
      <c r="T746" s="169"/>
      <c r="AT746" s="163" t="s">
        <v>152</v>
      </c>
      <c r="AU746" s="163" t="s">
        <v>151</v>
      </c>
      <c r="AV746" s="13" t="s">
        <v>151</v>
      </c>
      <c r="AW746" s="13" t="s">
        <v>31</v>
      </c>
      <c r="AX746" s="13" t="s">
        <v>75</v>
      </c>
      <c r="AY746" s="163" t="s">
        <v>143</v>
      </c>
    </row>
    <row r="747" spans="1:65" s="14" customFormat="1" x14ac:dyDescent="0.2">
      <c r="B747" s="170"/>
      <c r="D747" s="162" t="s">
        <v>152</v>
      </c>
      <c r="E747" s="171" t="s">
        <v>1</v>
      </c>
      <c r="F747" s="172" t="s">
        <v>154</v>
      </c>
      <c r="H747" s="173">
        <v>1</v>
      </c>
      <c r="I747" s="174"/>
      <c r="L747" s="170"/>
      <c r="M747" s="175"/>
      <c r="N747" s="176"/>
      <c r="O747" s="176"/>
      <c r="P747" s="176"/>
      <c r="Q747" s="176"/>
      <c r="R747" s="176"/>
      <c r="S747" s="176"/>
      <c r="T747" s="177"/>
      <c r="AT747" s="171" t="s">
        <v>152</v>
      </c>
      <c r="AU747" s="171" t="s">
        <v>151</v>
      </c>
      <c r="AV747" s="14" t="s">
        <v>150</v>
      </c>
      <c r="AW747" s="14" t="s">
        <v>31</v>
      </c>
      <c r="AX747" s="14" t="s">
        <v>83</v>
      </c>
      <c r="AY747" s="171" t="s">
        <v>143</v>
      </c>
    </row>
    <row r="748" spans="1:65" s="2" customFormat="1" ht="24.2" customHeight="1" x14ac:dyDescent="0.2">
      <c r="A748" s="33"/>
      <c r="B748" s="146"/>
      <c r="C748" s="147">
        <v>245</v>
      </c>
      <c r="D748" s="147" t="s">
        <v>146</v>
      </c>
      <c r="E748" s="148" t="s">
        <v>1209</v>
      </c>
      <c r="F748" s="149" t="s">
        <v>1210</v>
      </c>
      <c r="G748" s="150" t="s">
        <v>454</v>
      </c>
      <c r="H748" s="199"/>
      <c r="I748" s="152"/>
      <c r="J748" s="153">
        <f>ROUND(I748*H748,2)</f>
        <v>0</v>
      </c>
      <c r="K748" s="154"/>
      <c r="L748" s="34"/>
      <c r="M748" s="155" t="s">
        <v>1</v>
      </c>
      <c r="N748" s="156" t="s">
        <v>41</v>
      </c>
      <c r="O748" s="59"/>
      <c r="P748" s="157">
        <f>O748*H748</f>
        <v>0</v>
      </c>
      <c r="Q748" s="157">
        <v>0</v>
      </c>
      <c r="R748" s="157">
        <f>Q748*H748</f>
        <v>0</v>
      </c>
      <c r="S748" s="157">
        <v>0</v>
      </c>
      <c r="T748" s="158">
        <f>S748*H748</f>
        <v>0</v>
      </c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R748" s="159" t="s">
        <v>182</v>
      </c>
      <c r="AT748" s="159" t="s">
        <v>146</v>
      </c>
      <c r="AU748" s="159" t="s">
        <v>151</v>
      </c>
      <c r="AY748" s="18" t="s">
        <v>143</v>
      </c>
      <c r="BE748" s="160">
        <f>IF(N748="základná",J748,0)</f>
        <v>0</v>
      </c>
      <c r="BF748" s="160">
        <f>IF(N748="znížená",J748,0)</f>
        <v>0</v>
      </c>
      <c r="BG748" s="160">
        <f>IF(N748="zákl. prenesená",J748,0)</f>
        <v>0</v>
      </c>
      <c r="BH748" s="160">
        <f>IF(N748="zníž. prenesená",J748,0)</f>
        <v>0</v>
      </c>
      <c r="BI748" s="160">
        <f>IF(N748="nulová",J748,0)</f>
        <v>0</v>
      </c>
      <c r="BJ748" s="18" t="s">
        <v>151</v>
      </c>
      <c r="BK748" s="160">
        <f>ROUND(I748*H748,2)</f>
        <v>0</v>
      </c>
      <c r="BL748" s="18" t="s">
        <v>182</v>
      </c>
      <c r="BM748" s="159" t="s">
        <v>1211</v>
      </c>
    </row>
    <row r="749" spans="1:65" s="12" customFormat="1" ht="22.9" customHeight="1" x14ac:dyDescent="0.2">
      <c r="B749" s="134"/>
      <c r="D749" s="135" t="s">
        <v>74</v>
      </c>
      <c r="E749" s="144" t="s">
        <v>1212</v>
      </c>
      <c r="F749" s="144" t="s">
        <v>1213</v>
      </c>
      <c r="I749" s="137"/>
      <c r="J749" s="145">
        <f>BK749</f>
        <v>0</v>
      </c>
      <c r="L749" s="134"/>
      <c r="M749" s="138"/>
      <c r="N749" s="139"/>
      <c r="O749" s="139"/>
      <c r="P749" s="140">
        <f>SUM(P750:P762)</f>
        <v>0</v>
      </c>
      <c r="Q749" s="139"/>
      <c r="R749" s="140">
        <f>SUM(R750:R762)</f>
        <v>0</v>
      </c>
      <c r="S749" s="139"/>
      <c r="T749" s="141">
        <f>SUM(T750:T762)</f>
        <v>0</v>
      </c>
      <c r="AR749" s="135" t="s">
        <v>151</v>
      </c>
      <c r="AT749" s="142" t="s">
        <v>74</v>
      </c>
      <c r="AU749" s="142" t="s">
        <v>83</v>
      </c>
      <c r="AY749" s="135" t="s">
        <v>143</v>
      </c>
      <c r="BK749" s="143">
        <f>SUM(BK750:BK762)</f>
        <v>0</v>
      </c>
    </row>
    <row r="750" spans="1:65" s="2" customFormat="1" ht="14.45" customHeight="1" x14ac:dyDescent="0.2">
      <c r="A750" s="33"/>
      <c r="B750" s="146"/>
      <c r="C750" s="147">
        <v>246</v>
      </c>
      <c r="D750" s="147" t="s">
        <v>146</v>
      </c>
      <c r="E750" s="148" t="s">
        <v>2157</v>
      </c>
      <c r="F750" s="149" t="s">
        <v>2158</v>
      </c>
      <c r="G750" s="150" t="s">
        <v>157</v>
      </c>
      <c r="H750" s="151">
        <v>22.32</v>
      </c>
      <c r="I750" s="152"/>
      <c r="J750" s="153">
        <f>ROUND(I750*H750,2)</f>
        <v>0</v>
      </c>
      <c r="K750" s="154"/>
      <c r="L750" s="34"/>
      <c r="M750" s="155" t="s">
        <v>1</v>
      </c>
      <c r="N750" s="156" t="s">
        <v>41</v>
      </c>
      <c r="O750" s="59"/>
      <c r="P750" s="157">
        <f>O750*H750</f>
        <v>0</v>
      </c>
      <c r="Q750" s="157">
        <v>0</v>
      </c>
      <c r="R750" s="157">
        <f>Q750*H750</f>
        <v>0</v>
      </c>
      <c r="S750" s="157">
        <v>0</v>
      </c>
      <c r="T750" s="158">
        <f>S750*H750</f>
        <v>0</v>
      </c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R750" s="159" t="s">
        <v>182</v>
      </c>
      <c r="AT750" s="159" t="s">
        <v>146</v>
      </c>
      <c r="AU750" s="159" t="s">
        <v>151</v>
      </c>
      <c r="AY750" s="18" t="s">
        <v>143</v>
      </c>
      <c r="BE750" s="160">
        <f>IF(N750="základná",J750,0)</f>
        <v>0</v>
      </c>
      <c r="BF750" s="160">
        <f>IF(N750="znížená",J750,0)</f>
        <v>0</v>
      </c>
      <c r="BG750" s="160">
        <f>IF(N750="zákl. prenesená",J750,0)</f>
        <v>0</v>
      </c>
      <c r="BH750" s="160">
        <f>IF(N750="zníž. prenesená",J750,0)</f>
        <v>0</v>
      </c>
      <c r="BI750" s="160">
        <f>IF(N750="nulová",J750,0)</f>
        <v>0</v>
      </c>
      <c r="BJ750" s="18" t="s">
        <v>151</v>
      </c>
      <c r="BK750" s="160">
        <f>ROUND(I750*H750,2)</f>
        <v>0</v>
      </c>
      <c r="BL750" s="18" t="s">
        <v>182</v>
      </c>
      <c r="BM750" s="159" t="s">
        <v>1217</v>
      </c>
    </row>
    <row r="751" spans="1:65" s="13" customFormat="1" x14ac:dyDescent="0.2">
      <c r="B751" s="161"/>
      <c r="D751" s="162" t="s">
        <v>152</v>
      </c>
      <c r="E751" s="163" t="s">
        <v>1</v>
      </c>
      <c r="F751" s="164" t="s">
        <v>2159</v>
      </c>
      <c r="H751" s="165">
        <v>22.32</v>
      </c>
      <c r="I751" s="166"/>
      <c r="L751" s="161"/>
      <c r="M751" s="167"/>
      <c r="N751" s="168"/>
      <c r="O751" s="168"/>
      <c r="P751" s="168"/>
      <c r="Q751" s="168"/>
      <c r="R751" s="168"/>
      <c r="S751" s="168"/>
      <c r="T751" s="169"/>
      <c r="AT751" s="163" t="s">
        <v>152</v>
      </c>
      <c r="AU751" s="163" t="s">
        <v>151</v>
      </c>
      <c r="AV751" s="13" t="s">
        <v>151</v>
      </c>
      <c r="AW751" s="13" t="s">
        <v>31</v>
      </c>
      <c r="AX751" s="13" t="s">
        <v>75</v>
      </c>
      <c r="AY751" s="163" t="s">
        <v>143</v>
      </c>
    </row>
    <row r="752" spans="1:65" s="14" customFormat="1" x14ac:dyDescent="0.2">
      <c r="B752" s="170"/>
      <c r="D752" s="162" t="s">
        <v>152</v>
      </c>
      <c r="E752" s="171" t="s">
        <v>1</v>
      </c>
      <c r="F752" s="172" t="s">
        <v>154</v>
      </c>
      <c r="H752" s="173">
        <v>22.32</v>
      </c>
      <c r="I752" s="174"/>
      <c r="L752" s="170"/>
      <c r="M752" s="175"/>
      <c r="N752" s="176"/>
      <c r="O752" s="176"/>
      <c r="P752" s="176"/>
      <c r="Q752" s="176"/>
      <c r="R752" s="176"/>
      <c r="S752" s="176"/>
      <c r="T752" s="177"/>
      <c r="AT752" s="171" t="s">
        <v>152</v>
      </c>
      <c r="AU752" s="171" t="s">
        <v>151</v>
      </c>
      <c r="AV752" s="14" t="s">
        <v>150</v>
      </c>
      <c r="AW752" s="14" t="s">
        <v>31</v>
      </c>
      <c r="AX752" s="14" t="s">
        <v>83</v>
      </c>
      <c r="AY752" s="171" t="s">
        <v>143</v>
      </c>
    </row>
    <row r="753" spans="1:65" s="2" customFormat="1" ht="14.45" customHeight="1" x14ac:dyDescent="0.2">
      <c r="A753" s="33"/>
      <c r="B753" s="146"/>
      <c r="C753" s="147">
        <v>247</v>
      </c>
      <c r="D753" s="147" t="s">
        <v>146</v>
      </c>
      <c r="E753" s="148" t="s">
        <v>1215</v>
      </c>
      <c r="F753" s="149" t="s">
        <v>1216</v>
      </c>
      <c r="G753" s="150" t="s">
        <v>157</v>
      </c>
      <c r="H753" s="151">
        <v>62.741999999999997</v>
      </c>
      <c r="I753" s="152"/>
      <c r="J753" s="153">
        <f>ROUND(I753*H753,2)</f>
        <v>0</v>
      </c>
      <c r="K753" s="154"/>
      <c r="L753" s="34"/>
      <c r="M753" s="155" t="s">
        <v>1</v>
      </c>
      <c r="N753" s="156" t="s">
        <v>41</v>
      </c>
      <c r="O753" s="59"/>
      <c r="P753" s="157">
        <f>O753*H753</f>
        <v>0</v>
      </c>
      <c r="Q753" s="157">
        <v>0</v>
      </c>
      <c r="R753" s="157">
        <f>Q753*H753</f>
        <v>0</v>
      </c>
      <c r="S753" s="157">
        <v>0</v>
      </c>
      <c r="T753" s="158">
        <f>S753*H753</f>
        <v>0</v>
      </c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R753" s="159" t="s">
        <v>182</v>
      </c>
      <c r="AT753" s="159" t="s">
        <v>146</v>
      </c>
      <c r="AU753" s="159" t="s">
        <v>151</v>
      </c>
      <c r="AY753" s="18" t="s">
        <v>143</v>
      </c>
      <c r="BE753" s="160">
        <f>IF(N753="základná",J753,0)</f>
        <v>0</v>
      </c>
      <c r="BF753" s="160">
        <f>IF(N753="znížená",J753,0)</f>
        <v>0</v>
      </c>
      <c r="BG753" s="160">
        <f>IF(N753="zákl. prenesená",J753,0)</f>
        <v>0</v>
      </c>
      <c r="BH753" s="160">
        <f>IF(N753="zníž. prenesená",J753,0)</f>
        <v>0</v>
      </c>
      <c r="BI753" s="160">
        <f>IF(N753="nulová",J753,0)</f>
        <v>0</v>
      </c>
      <c r="BJ753" s="18" t="s">
        <v>151</v>
      </c>
      <c r="BK753" s="160">
        <f>ROUND(I753*H753,2)</f>
        <v>0</v>
      </c>
      <c r="BL753" s="18" t="s">
        <v>182</v>
      </c>
      <c r="BM753" s="159" t="s">
        <v>1221</v>
      </c>
    </row>
    <row r="754" spans="1:65" s="13" customFormat="1" x14ac:dyDescent="0.2">
      <c r="B754" s="161"/>
      <c r="D754" s="162" t="s">
        <v>152</v>
      </c>
      <c r="E754" s="163" t="s">
        <v>1</v>
      </c>
      <c r="F754" s="164" t="s">
        <v>2160</v>
      </c>
      <c r="H754" s="165">
        <v>10.295999999999999</v>
      </c>
      <c r="I754" s="166"/>
      <c r="L754" s="161"/>
      <c r="M754" s="167"/>
      <c r="N754" s="168"/>
      <c r="O754" s="168"/>
      <c r="P754" s="168"/>
      <c r="Q754" s="168"/>
      <c r="R754" s="168"/>
      <c r="S754" s="168"/>
      <c r="T754" s="169"/>
      <c r="AT754" s="163" t="s">
        <v>152</v>
      </c>
      <c r="AU754" s="163" t="s">
        <v>151</v>
      </c>
      <c r="AV754" s="13" t="s">
        <v>151</v>
      </c>
      <c r="AW754" s="13" t="s">
        <v>31</v>
      </c>
      <c r="AX754" s="13" t="s">
        <v>75</v>
      </c>
      <c r="AY754" s="163" t="s">
        <v>143</v>
      </c>
    </row>
    <row r="755" spans="1:65" s="13" customFormat="1" x14ac:dyDescent="0.2">
      <c r="B755" s="161"/>
      <c r="D755" s="162" t="s">
        <v>152</v>
      </c>
      <c r="E755" s="163" t="s">
        <v>1</v>
      </c>
      <c r="F755" s="164" t="s">
        <v>2161</v>
      </c>
      <c r="H755" s="165">
        <v>10.768000000000001</v>
      </c>
      <c r="I755" s="166"/>
      <c r="L755" s="161"/>
      <c r="M755" s="167"/>
      <c r="N755" s="168"/>
      <c r="O755" s="168"/>
      <c r="P755" s="168"/>
      <c r="Q755" s="168"/>
      <c r="R755" s="168"/>
      <c r="S755" s="168"/>
      <c r="T755" s="169"/>
      <c r="AT755" s="163" t="s">
        <v>152</v>
      </c>
      <c r="AU755" s="163" t="s">
        <v>151</v>
      </c>
      <c r="AV755" s="13" t="s">
        <v>151</v>
      </c>
      <c r="AW755" s="13" t="s">
        <v>31</v>
      </c>
      <c r="AX755" s="13" t="s">
        <v>75</v>
      </c>
      <c r="AY755" s="163" t="s">
        <v>143</v>
      </c>
    </row>
    <row r="756" spans="1:65" s="13" customFormat="1" x14ac:dyDescent="0.2">
      <c r="B756" s="161"/>
      <c r="D756" s="162" t="s">
        <v>152</v>
      </c>
      <c r="E756" s="163" t="s">
        <v>1</v>
      </c>
      <c r="F756" s="164" t="s">
        <v>2162</v>
      </c>
      <c r="H756" s="165">
        <v>10.725</v>
      </c>
      <c r="I756" s="166"/>
      <c r="L756" s="161"/>
      <c r="M756" s="167"/>
      <c r="N756" s="168"/>
      <c r="O756" s="168"/>
      <c r="P756" s="168"/>
      <c r="Q756" s="168"/>
      <c r="R756" s="168"/>
      <c r="S756" s="168"/>
      <c r="T756" s="169"/>
      <c r="AT756" s="163" t="s">
        <v>152</v>
      </c>
      <c r="AU756" s="163" t="s">
        <v>151</v>
      </c>
      <c r="AV756" s="13" t="s">
        <v>151</v>
      </c>
      <c r="AW756" s="13" t="s">
        <v>31</v>
      </c>
      <c r="AX756" s="13" t="s">
        <v>75</v>
      </c>
      <c r="AY756" s="163" t="s">
        <v>143</v>
      </c>
    </row>
    <row r="757" spans="1:65" s="13" customFormat="1" x14ac:dyDescent="0.2">
      <c r="B757" s="161"/>
      <c r="D757" s="162" t="s">
        <v>152</v>
      </c>
      <c r="E757" s="163" t="s">
        <v>1</v>
      </c>
      <c r="F757" s="164" t="s">
        <v>2163</v>
      </c>
      <c r="H757" s="165">
        <v>10.789</v>
      </c>
      <c r="I757" s="166"/>
      <c r="L757" s="161"/>
      <c r="M757" s="167"/>
      <c r="N757" s="168"/>
      <c r="O757" s="168"/>
      <c r="P757" s="168"/>
      <c r="Q757" s="168"/>
      <c r="R757" s="168"/>
      <c r="S757" s="168"/>
      <c r="T757" s="169"/>
      <c r="AT757" s="163" t="s">
        <v>152</v>
      </c>
      <c r="AU757" s="163" t="s">
        <v>151</v>
      </c>
      <c r="AV757" s="13" t="s">
        <v>151</v>
      </c>
      <c r="AW757" s="13" t="s">
        <v>31</v>
      </c>
      <c r="AX757" s="13" t="s">
        <v>75</v>
      </c>
      <c r="AY757" s="163" t="s">
        <v>143</v>
      </c>
    </row>
    <row r="758" spans="1:65" s="13" customFormat="1" x14ac:dyDescent="0.2">
      <c r="B758" s="161"/>
      <c r="D758" s="162" t="s">
        <v>152</v>
      </c>
      <c r="E758" s="163" t="s">
        <v>1</v>
      </c>
      <c r="F758" s="164" t="s">
        <v>2164</v>
      </c>
      <c r="H758" s="165">
        <v>10.082000000000001</v>
      </c>
      <c r="I758" s="166"/>
      <c r="L758" s="161"/>
      <c r="M758" s="167"/>
      <c r="N758" s="168"/>
      <c r="O758" s="168"/>
      <c r="P758" s="168"/>
      <c r="Q758" s="168"/>
      <c r="R758" s="168"/>
      <c r="S758" s="168"/>
      <c r="T758" s="169"/>
      <c r="AT758" s="163" t="s">
        <v>152</v>
      </c>
      <c r="AU758" s="163" t="s">
        <v>151</v>
      </c>
      <c r="AV758" s="13" t="s">
        <v>151</v>
      </c>
      <c r="AW758" s="13" t="s">
        <v>31</v>
      </c>
      <c r="AX758" s="13" t="s">
        <v>75</v>
      </c>
      <c r="AY758" s="163" t="s">
        <v>143</v>
      </c>
    </row>
    <row r="759" spans="1:65" s="13" customFormat="1" x14ac:dyDescent="0.2">
      <c r="B759" s="161"/>
      <c r="D759" s="162" t="s">
        <v>152</v>
      </c>
      <c r="E759" s="163" t="s">
        <v>1</v>
      </c>
      <c r="F759" s="164" t="s">
        <v>2165</v>
      </c>
      <c r="H759" s="165">
        <v>10.082000000000001</v>
      </c>
      <c r="I759" s="166"/>
      <c r="L759" s="161"/>
      <c r="M759" s="167"/>
      <c r="N759" s="168"/>
      <c r="O759" s="168"/>
      <c r="P759" s="168"/>
      <c r="Q759" s="168"/>
      <c r="R759" s="168"/>
      <c r="S759" s="168"/>
      <c r="T759" s="169"/>
      <c r="AT759" s="163" t="s">
        <v>152</v>
      </c>
      <c r="AU759" s="163" t="s">
        <v>151</v>
      </c>
      <c r="AV759" s="13" t="s">
        <v>151</v>
      </c>
      <c r="AW759" s="13" t="s">
        <v>31</v>
      </c>
      <c r="AX759" s="13" t="s">
        <v>75</v>
      </c>
      <c r="AY759" s="163" t="s">
        <v>143</v>
      </c>
    </row>
    <row r="760" spans="1:65" s="14" customFormat="1" x14ac:dyDescent="0.2">
      <c r="B760" s="170"/>
      <c r="D760" s="162" t="s">
        <v>152</v>
      </c>
      <c r="E760" s="171" t="s">
        <v>1</v>
      </c>
      <c r="F760" s="172" t="s">
        <v>154</v>
      </c>
      <c r="H760" s="173">
        <v>62.742000000000004</v>
      </c>
      <c r="I760" s="174"/>
      <c r="L760" s="170"/>
      <c r="M760" s="175"/>
      <c r="N760" s="176"/>
      <c r="O760" s="176"/>
      <c r="P760" s="176"/>
      <c r="Q760" s="176"/>
      <c r="R760" s="176"/>
      <c r="S760" s="176"/>
      <c r="T760" s="177"/>
      <c r="AT760" s="171" t="s">
        <v>152</v>
      </c>
      <c r="AU760" s="171" t="s">
        <v>151</v>
      </c>
      <c r="AV760" s="14" t="s">
        <v>150</v>
      </c>
      <c r="AW760" s="14" t="s">
        <v>31</v>
      </c>
      <c r="AX760" s="14" t="s">
        <v>83</v>
      </c>
      <c r="AY760" s="171" t="s">
        <v>143</v>
      </c>
    </row>
    <row r="761" spans="1:65" s="2" customFormat="1" ht="14.45" customHeight="1" x14ac:dyDescent="0.2">
      <c r="A761" s="33"/>
      <c r="B761" s="146"/>
      <c r="C761" s="178">
        <v>248</v>
      </c>
      <c r="D761" s="178" t="s">
        <v>215</v>
      </c>
      <c r="E761" s="179" t="s">
        <v>1219</v>
      </c>
      <c r="F761" s="180" t="s">
        <v>1220</v>
      </c>
      <c r="G761" s="181" t="s">
        <v>157</v>
      </c>
      <c r="H761" s="182">
        <v>62.741999999999997</v>
      </c>
      <c r="I761" s="183"/>
      <c r="J761" s="184">
        <f>ROUND(I761*H761,2)</f>
        <v>0</v>
      </c>
      <c r="K761" s="185"/>
      <c r="L761" s="186"/>
      <c r="M761" s="187" t="s">
        <v>1</v>
      </c>
      <c r="N761" s="188" t="s">
        <v>41</v>
      </c>
      <c r="O761" s="59"/>
      <c r="P761" s="157">
        <f>O761*H761</f>
        <v>0</v>
      </c>
      <c r="Q761" s="157">
        <v>0</v>
      </c>
      <c r="R761" s="157">
        <f>Q761*H761</f>
        <v>0</v>
      </c>
      <c r="S761" s="157">
        <v>0</v>
      </c>
      <c r="T761" s="158">
        <f>S761*H761</f>
        <v>0</v>
      </c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R761" s="159" t="s">
        <v>210</v>
      </c>
      <c r="AT761" s="159" t="s">
        <v>215</v>
      </c>
      <c r="AU761" s="159" t="s">
        <v>151</v>
      </c>
      <c r="AY761" s="18" t="s">
        <v>143</v>
      </c>
      <c r="BE761" s="160">
        <f>IF(N761="základná",J761,0)</f>
        <v>0</v>
      </c>
      <c r="BF761" s="160">
        <f>IF(N761="znížená",J761,0)</f>
        <v>0</v>
      </c>
      <c r="BG761" s="160">
        <f>IF(N761="zákl. prenesená",J761,0)</f>
        <v>0</v>
      </c>
      <c r="BH761" s="160">
        <f>IF(N761="zníž. prenesená",J761,0)</f>
        <v>0</v>
      </c>
      <c r="BI761" s="160">
        <f>IF(N761="nulová",J761,0)</f>
        <v>0</v>
      </c>
      <c r="BJ761" s="18" t="s">
        <v>151</v>
      </c>
      <c r="BK761" s="160">
        <f>ROUND(I761*H761,2)</f>
        <v>0</v>
      </c>
      <c r="BL761" s="18" t="s">
        <v>182</v>
      </c>
      <c r="BM761" s="159" t="s">
        <v>1225</v>
      </c>
    </row>
    <row r="762" spans="1:65" s="2" customFormat="1" ht="24.2" customHeight="1" x14ac:dyDescent="0.2">
      <c r="A762" s="33"/>
      <c r="B762" s="146"/>
      <c r="C762" s="147">
        <v>249</v>
      </c>
      <c r="D762" s="147" t="s">
        <v>146</v>
      </c>
      <c r="E762" s="148" t="s">
        <v>1223</v>
      </c>
      <c r="F762" s="149" t="s">
        <v>1224</v>
      </c>
      <c r="G762" s="150" t="s">
        <v>454</v>
      </c>
      <c r="H762" s="199"/>
      <c r="I762" s="152"/>
      <c r="J762" s="153">
        <f>ROUND(I762*H762,2)</f>
        <v>0</v>
      </c>
      <c r="K762" s="154"/>
      <c r="L762" s="34"/>
      <c r="M762" s="155" t="s">
        <v>1</v>
      </c>
      <c r="N762" s="156" t="s">
        <v>41</v>
      </c>
      <c r="O762" s="59"/>
      <c r="P762" s="157">
        <f>O762*H762</f>
        <v>0</v>
      </c>
      <c r="Q762" s="157">
        <v>0</v>
      </c>
      <c r="R762" s="157">
        <f>Q762*H762</f>
        <v>0</v>
      </c>
      <c r="S762" s="157">
        <v>0</v>
      </c>
      <c r="T762" s="158">
        <f>S762*H762</f>
        <v>0</v>
      </c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R762" s="159" t="s">
        <v>182</v>
      </c>
      <c r="AT762" s="159" t="s">
        <v>146</v>
      </c>
      <c r="AU762" s="159" t="s">
        <v>151</v>
      </c>
      <c r="AY762" s="18" t="s">
        <v>143</v>
      </c>
      <c r="BE762" s="160">
        <f>IF(N762="základná",J762,0)</f>
        <v>0</v>
      </c>
      <c r="BF762" s="160">
        <f>IF(N762="znížená",J762,0)</f>
        <v>0</v>
      </c>
      <c r="BG762" s="160">
        <f>IF(N762="zákl. prenesená",J762,0)</f>
        <v>0</v>
      </c>
      <c r="BH762" s="160">
        <f>IF(N762="zníž. prenesená",J762,0)</f>
        <v>0</v>
      </c>
      <c r="BI762" s="160">
        <f>IF(N762="nulová",J762,0)</f>
        <v>0</v>
      </c>
      <c r="BJ762" s="18" t="s">
        <v>151</v>
      </c>
      <c r="BK762" s="160">
        <f>ROUND(I762*H762,2)</f>
        <v>0</v>
      </c>
      <c r="BL762" s="18" t="s">
        <v>182</v>
      </c>
      <c r="BM762" s="159" t="s">
        <v>1231</v>
      </c>
    </row>
    <row r="763" spans="1:65" s="12" customFormat="1" ht="22.9" customHeight="1" x14ac:dyDescent="0.2">
      <c r="B763" s="134"/>
      <c r="D763" s="135" t="s">
        <v>74</v>
      </c>
      <c r="E763" s="144" t="s">
        <v>2166</v>
      </c>
      <c r="F763" s="144" t="s">
        <v>2167</v>
      </c>
      <c r="I763" s="137"/>
      <c r="J763" s="145">
        <f>BK763</f>
        <v>0</v>
      </c>
      <c r="L763" s="134"/>
      <c r="M763" s="138"/>
      <c r="N763" s="139"/>
      <c r="O763" s="139"/>
      <c r="P763" s="140">
        <f>SUM(P764:P767)</f>
        <v>0</v>
      </c>
      <c r="Q763" s="139"/>
      <c r="R763" s="140">
        <f>SUM(R764:R767)</f>
        <v>0</v>
      </c>
      <c r="S763" s="139"/>
      <c r="T763" s="141">
        <f>SUM(T764:T767)</f>
        <v>0</v>
      </c>
      <c r="AR763" s="135" t="s">
        <v>151</v>
      </c>
      <c r="AT763" s="142" t="s">
        <v>74</v>
      </c>
      <c r="AU763" s="142" t="s">
        <v>83</v>
      </c>
      <c r="AY763" s="135" t="s">
        <v>143</v>
      </c>
      <c r="BK763" s="143">
        <f>SUM(BK764:BK767)</f>
        <v>0</v>
      </c>
    </row>
    <row r="764" spans="1:65" s="2" customFormat="1" ht="14.45" customHeight="1" x14ac:dyDescent="0.2">
      <c r="A764" s="33"/>
      <c r="B764" s="146"/>
      <c r="C764" s="147">
        <v>250</v>
      </c>
      <c r="D764" s="147" t="s">
        <v>146</v>
      </c>
      <c r="E764" s="148" t="s">
        <v>2168</v>
      </c>
      <c r="F764" s="149" t="s">
        <v>2169</v>
      </c>
      <c r="G764" s="150" t="s">
        <v>178</v>
      </c>
      <c r="H764" s="151">
        <v>1</v>
      </c>
      <c r="I764" s="152"/>
      <c r="J764" s="153">
        <f>ROUND(I764*H764,2)</f>
        <v>0</v>
      </c>
      <c r="K764" s="154"/>
      <c r="L764" s="34"/>
      <c r="M764" s="155" t="s">
        <v>1</v>
      </c>
      <c r="N764" s="156" t="s">
        <v>41</v>
      </c>
      <c r="O764" s="59"/>
      <c r="P764" s="157">
        <f>O764*H764</f>
        <v>0</v>
      </c>
      <c r="Q764" s="157">
        <v>0</v>
      </c>
      <c r="R764" s="157">
        <f>Q764*H764</f>
        <v>0</v>
      </c>
      <c r="S764" s="157">
        <v>0</v>
      </c>
      <c r="T764" s="158">
        <f>S764*H764</f>
        <v>0</v>
      </c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R764" s="159" t="s">
        <v>182</v>
      </c>
      <c r="AT764" s="159" t="s">
        <v>146</v>
      </c>
      <c r="AU764" s="159" t="s">
        <v>151</v>
      </c>
      <c r="AY764" s="18" t="s">
        <v>143</v>
      </c>
      <c r="BE764" s="160">
        <f>IF(N764="základná",J764,0)</f>
        <v>0</v>
      </c>
      <c r="BF764" s="160">
        <f>IF(N764="znížená",J764,0)</f>
        <v>0</v>
      </c>
      <c r="BG764" s="160">
        <f>IF(N764="zákl. prenesená",J764,0)</f>
        <v>0</v>
      </c>
      <c r="BH764" s="160">
        <f>IF(N764="zníž. prenesená",J764,0)</f>
        <v>0</v>
      </c>
      <c r="BI764" s="160">
        <f>IF(N764="nulová",J764,0)</f>
        <v>0</v>
      </c>
      <c r="BJ764" s="18" t="s">
        <v>151</v>
      </c>
      <c r="BK764" s="160">
        <f>ROUND(I764*H764,2)</f>
        <v>0</v>
      </c>
      <c r="BL764" s="18" t="s">
        <v>182</v>
      </c>
      <c r="BM764" s="159" t="s">
        <v>1235</v>
      </c>
    </row>
    <row r="765" spans="1:65" s="13" customFormat="1" x14ac:dyDescent="0.2">
      <c r="B765" s="161"/>
      <c r="D765" s="162" t="s">
        <v>152</v>
      </c>
      <c r="E765" s="163" t="s">
        <v>1</v>
      </c>
      <c r="F765" s="164" t="s">
        <v>2170</v>
      </c>
      <c r="H765" s="165">
        <v>1</v>
      </c>
      <c r="I765" s="166"/>
      <c r="L765" s="161"/>
      <c r="M765" s="167"/>
      <c r="N765" s="168"/>
      <c r="O765" s="168"/>
      <c r="P765" s="168"/>
      <c r="Q765" s="168"/>
      <c r="R765" s="168"/>
      <c r="S765" s="168"/>
      <c r="T765" s="169"/>
      <c r="AT765" s="163" t="s">
        <v>152</v>
      </c>
      <c r="AU765" s="163" t="s">
        <v>151</v>
      </c>
      <c r="AV765" s="13" t="s">
        <v>151</v>
      </c>
      <c r="AW765" s="13" t="s">
        <v>31</v>
      </c>
      <c r="AX765" s="13" t="s">
        <v>75</v>
      </c>
      <c r="AY765" s="163" t="s">
        <v>143</v>
      </c>
    </row>
    <row r="766" spans="1:65" s="14" customFormat="1" x14ac:dyDescent="0.2">
      <c r="B766" s="170"/>
      <c r="D766" s="162" t="s">
        <v>152</v>
      </c>
      <c r="E766" s="171" t="s">
        <v>1</v>
      </c>
      <c r="F766" s="172" t="s">
        <v>154</v>
      </c>
      <c r="H766" s="173">
        <v>1</v>
      </c>
      <c r="I766" s="174"/>
      <c r="L766" s="170"/>
      <c r="M766" s="175"/>
      <c r="N766" s="176"/>
      <c r="O766" s="176"/>
      <c r="P766" s="176"/>
      <c r="Q766" s="176"/>
      <c r="R766" s="176"/>
      <c r="S766" s="176"/>
      <c r="T766" s="177"/>
      <c r="AT766" s="171" t="s">
        <v>152</v>
      </c>
      <c r="AU766" s="171" t="s">
        <v>151</v>
      </c>
      <c r="AV766" s="14" t="s">
        <v>150</v>
      </c>
      <c r="AW766" s="14" t="s">
        <v>31</v>
      </c>
      <c r="AX766" s="14" t="s">
        <v>83</v>
      </c>
      <c r="AY766" s="171" t="s">
        <v>143</v>
      </c>
    </row>
    <row r="767" spans="1:65" s="2" customFormat="1" ht="24.2" customHeight="1" x14ac:dyDescent="0.2">
      <c r="A767" s="33"/>
      <c r="B767" s="146"/>
      <c r="C767" s="147">
        <v>251</v>
      </c>
      <c r="D767" s="147" t="s">
        <v>146</v>
      </c>
      <c r="E767" s="148" t="s">
        <v>2171</v>
      </c>
      <c r="F767" s="149" t="s">
        <v>2172</v>
      </c>
      <c r="G767" s="150" t="s">
        <v>454</v>
      </c>
      <c r="H767" s="199"/>
      <c r="I767" s="152"/>
      <c r="J767" s="153">
        <f>ROUND(I767*H767,2)</f>
        <v>0</v>
      </c>
      <c r="K767" s="154"/>
      <c r="L767" s="34"/>
      <c r="M767" s="155" t="s">
        <v>1</v>
      </c>
      <c r="N767" s="156" t="s">
        <v>41</v>
      </c>
      <c r="O767" s="59"/>
      <c r="P767" s="157">
        <f>O767*H767</f>
        <v>0</v>
      </c>
      <c r="Q767" s="157">
        <v>0</v>
      </c>
      <c r="R767" s="157">
        <f>Q767*H767</f>
        <v>0</v>
      </c>
      <c r="S767" s="157">
        <v>0</v>
      </c>
      <c r="T767" s="158">
        <f>S767*H767</f>
        <v>0</v>
      </c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R767" s="159" t="s">
        <v>182</v>
      </c>
      <c r="AT767" s="159" t="s">
        <v>146</v>
      </c>
      <c r="AU767" s="159" t="s">
        <v>151</v>
      </c>
      <c r="AY767" s="18" t="s">
        <v>143</v>
      </c>
      <c r="BE767" s="160">
        <f>IF(N767="základná",J767,0)</f>
        <v>0</v>
      </c>
      <c r="BF767" s="160">
        <f>IF(N767="znížená",J767,0)</f>
        <v>0</v>
      </c>
      <c r="BG767" s="160">
        <f>IF(N767="zákl. prenesená",J767,0)</f>
        <v>0</v>
      </c>
      <c r="BH767" s="160">
        <f>IF(N767="zníž. prenesená",J767,0)</f>
        <v>0</v>
      </c>
      <c r="BI767" s="160">
        <f>IF(N767="nulová",J767,0)</f>
        <v>0</v>
      </c>
      <c r="BJ767" s="18" t="s">
        <v>151</v>
      </c>
      <c r="BK767" s="160">
        <f>ROUND(I767*H767,2)</f>
        <v>0</v>
      </c>
      <c r="BL767" s="18" t="s">
        <v>182</v>
      </c>
      <c r="BM767" s="159" t="s">
        <v>1238</v>
      </c>
    </row>
    <row r="768" spans="1:65" s="12" customFormat="1" ht="22.9" customHeight="1" x14ac:dyDescent="0.2">
      <c r="B768" s="134"/>
      <c r="D768" s="135" t="s">
        <v>74</v>
      </c>
      <c r="E768" s="144" t="s">
        <v>1226</v>
      </c>
      <c r="F768" s="144" t="s">
        <v>1227</v>
      </c>
      <c r="I768" s="137"/>
      <c r="J768" s="145">
        <f>BK768</f>
        <v>0</v>
      </c>
      <c r="L768" s="134"/>
      <c r="M768" s="138"/>
      <c r="N768" s="139"/>
      <c r="O768" s="139"/>
      <c r="P768" s="140">
        <f>SUM(P769:P795)</f>
        <v>0</v>
      </c>
      <c r="Q768" s="139"/>
      <c r="R768" s="140">
        <f>SUM(R769:R795)</f>
        <v>0</v>
      </c>
      <c r="S768" s="139"/>
      <c r="T768" s="141">
        <f>SUM(T769:T795)</f>
        <v>0</v>
      </c>
      <c r="AR768" s="135" t="s">
        <v>151</v>
      </c>
      <c r="AT768" s="142" t="s">
        <v>74</v>
      </c>
      <c r="AU768" s="142" t="s">
        <v>83</v>
      </c>
      <c r="AY768" s="135" t="s">
        <v>143</v>
      </c>
      <c r="BK768" s="143">
        <f>SUM(BK769:BK795)</f>
        <v>0</v>
      </c>
    </row>
    <row r="769" spans="1:65" s="2" customFormat="1" ht="24.2" customHeight="1" x14ac:dyDescent="0.2">
      <c r="A769" s="33"/>
      <c r="B769" s="146"/>
      <c r="C769" s="147">
        <v>252</v>
      </c>
      <c r="D769" s="147" t="s">
        <v>146</v>
      </c>
      <c r="E769" s="148" t="s">
        <v>1890</v>
      </c>
      <c r="F769" s="149" t="s">
        <v>1891</v>
      </c>
      <c r="G769" s="150" t="s">
        <v>157</v>
      </c>
      <c r="H769" s="151">
        <v>21.16</v>
      </c>
      <c r="I769" s="152"/>
      <c r="J769" s="153">
        <f>ROUND(I769*H769,2)</f>
        <v>0</v>
      </c>
      <c r="K769" s="154"/>
      <c r="L769" s="34"/>
      <c r="M769" s="155" t="s">
        <v>1</v>
      </c>
      <c r="N769" s="156" t="s">
        <v>41</v>
      </c>
      <c r="O769" s="59"/>
      <c r="P769" s="157">
        <f>O769*H769</f>
        <v>0</v>
      </c>
      <c r="Q769" s="157">
        <v>0</v>
      </c>
      <c r="R769" s="157">
        <f>Q769*H769</f>
        <v>0</v>
      </c>
      <c r="S769" s="157">
        <v>0</v>
      </c>
      <c r="T769" s="158">
        <f>S769*H769</f>
        <v>0</v>
      </c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R769" s="159" t="s">
        <v>182</v>
      </c>
      <c r="AT769" s="159" t="s">
        <v>146</v>
      </c>
      <c r="AU769" s="159" t="s">
        <v>151</v>
      </c>
      <c r="AY769" s="18" t="s">
        <v>143</v>
      </c>
      <c r="BE769" s="160">
        <f>IF(N769="základná",J769,0)</f>
        <v>0</v>
      </c>
      <c r="BF769" s="160">
        <f>IF(N769="znížená",J769,0)</f>
        <v>0</v>
      </c>
      <c r="BG769" s="160">
        <f>IF(N769="zákl. prenesená",J769,0)</f>
        <v>0</v>
      </c>
      <c r="BH769" s="160">
        <f>IF(N769="zníž. prenesená",J769,0)</f>
        <v>0</v>
      </c>
      <c r="BI769" s="160">
        <f>IF(N769="nulová",J769,0)</f>
        <v>0</v>
      </c>
      <c r="BJ769" s="18" t="s">
        <v>151</v>
      </c>
      <c r="BK769" s="160">
        <f>ROUND(I769*H769,2)</f>
        <v>0</v>
      </c>
      <c r="BL769" s="18" t="s">
        <v>182</v>
      </c>
      <c r="BM769" s="159" t="s">
        <v>1242</v>
      </c>
    </row>
    <row r="770" spans="1:65" s="13" customFormat="1" x14ac:dyDescent="0.2">
      <c r="B770" s="161"/>
      <c r="D770" s="162" t="s">
        <v>152</v>
      </c>
      <c r="E770" s="163" t="s">
        <v>1</v>
      </c>
      <c r="F770" s="164" t="s">
        <v>1975</v>
      </c>
      <c r="H770" s="165">
        <v>3.1</v>
      </c>
      <c r="I770" s="166"/>
      <c r="L770" s="161"/>
      <c r="M770" s="167"/>
      <c r="N770" s="168"/>
      <c r="O770" s="168"/>
      <c r="P770" s="168"/>
      <c r="Q770" s="168"/>
      <c r="R770" s="168"/>
      <c r="S770" s="168"/>
      <c r="T770" s="169"/>
      <c r="AT770" s="163" t="s">
        <v>152</v>
      </c>
      <c r="AU770" s="163" t="s">
        <v>151</v>
      </c>
      <c r="AV770" s="13" t="s">
        <v>151</v>
      </c>
      <c r="AW770" s="13" t="s">
        <v>31</v>
      </c>
      <c r="AX770" s="13" t="s">
        <v>75</v>
      </c>
      <c r="AY770" s="163" t="s">
        <v>143</v>
      </c>
    </row>
    <row r="771" spans="1:65" s="13" customFormat="1" x14ac:dyDescent="0.2">
      <c r="B771" s="161"/>
      <c r="D771" s="162" t="s">
        <v>152</v>
      </c>
      <c r="E771" s="163" t="s">
        <v>1</v>
      </c>
      <c r="F771" s="164" t="s">
        <v>1976</v>
      </c>
      <c r="H771" s="165">
        <v>3.1</v>
      </c>
      <c r="I771" s="166"/>
      <c r="L771" s="161"/>
      <c r="M771" s="167"/>
      <c r="N771" s="168"/>
      <c r="O771" s="168"/>
      <c r="P771" s="168"/>
      <c r="Q771" s="168"/>
      <c r="R771" s="168"/>
      <c r="S771" s="168"/>
      <c r="T771" s="169"/>
      <c r="AT771" s="163" t="s">
        <v>152</v>
      </c>
      <c r="AU771" s="163" t="s">
        <v>151</v>
      </c>
      <c r="AV771" s="13" t="s">
        <v>151</v>
      </c>
      <c r="AW771" s="13" t="s">
        <v>31</v>
      </c>
      <c r="AX771" s="13" t="s">
        <v>75</v>
      </c>
      <c r="AY771" s="163" t="s">
        <v>143</v>
      </c>
    </row>
    <row r="772" spans="1:65" s="13" customFormat="1" x14ac:dyDescent="0.2">
      <c r="B772" s="161"/>
      <c r="D772" s="162" t="s">
        <v>152</v>
      </c>
      <c r="E772" s="163" t="s">
        <v>1</v>
      </c>
      <c r="F772" s="164" t="s">
        <v>1977</v>
      </c>
      <c r="H772" s="165">
        <v>3.4</v>
      </c>
      <c r="I772" s="166"/>
      <c r="L772" s="161"/>
      <c r="M772" s="167"/>
      <c r="N772" s="168"/>
      <c r="O772" s="168"/>
      <c r="P772" s="168"/>
      <c r="Q772" s="168"/>
      <c r="R772" s="168"/>
      <c r="S772" s="168"/>
      <c r="T772" s="169"/>
      <c r="AT772" s="163" t="s">
        <v>152</v>
      </c>
      <c r="AU772" s="163" t="s">
        <v>151</v>
      </c>
      <c r="AV772" s="13" t="s">
        <v>151</v>
      </c>
      <c r="AW772" s="13" t="s">
        <v>31</v>
      </c>
      <c r="AX772" s="13" t="s">
        <v>75</v>
      </c>
      <c r="AY772" s="163" t="s">
        <v>143</v>
      </c>
    </row>
    <row r="773" spans="1:65" s="13" customFormat="1" x14ac:dyDescent="0.2">
      <c r="B773" s="161"/>
      <c r="D773" s="162" t="s">
        <v>152</v>
      </c>
      <c r="E773" s="163" t="s">
        <v>1</v>
      </c>
      <c r="F773" s="164" t="s">
        <v>1978</v>
      </c>
      <c r="H773" s="165">
        <v>3.2</v>
      </c>
      <c r="I773" s="166"/>
      <c r="L773" s="161"/>
      <c r="M773" s="167"/>
      <c r="N773" s="168"/>
      <c r="O773" s="168"/>
      <c r="P773" s="168"/>
      <c r="Q773" s="168"/>
      <c r="R773" s="168"/>
      <c r="S773" s="168"/>
      <c r="T773" s="169"/>
      <c r="AT773" s="163" t="s">
        <v>152</v>
      </c>
      <c r="AU773" s="163" t="s">
        <v>151</v>
      </c>
      <c r="AV773" s="13" t="s">
        <v>151</v>
      </c>
      <c r="AW773" s="13" t="s">
        <v>31</v>
      </c>
      <c r="AX773" s="13" t="s">
        <v>75</v>
      </c>
      <c r="AY773" s="163" t="s">
        <v>143</v>
      </c>
    </row>
    <row r="774" spans="1:65" s="13" customFormat="1" x14ac:dyDescent="0.2">
      <c r="B774" s="161"/>
      <c r="D774" s="162" t="s">
        <v>152</v>
      </c>
      <c r="E774" s="163" t="s">
        <v>1</v>
      </c>
      <c r="F774" s="164" t="s">
        <v>1979</v>
      </c>
      <c r="H774" s="165">
        <v>2.63</v>
      </c>
      <c r="I774" s="166"/>
      <c r="L774" s="161"/>
      <c r="M774" s="167"/>
      <c r="N774" s="168"/>
      <c r="O774" s="168"/>
      <c r="P774" s="168"/>
      <c r="Q774" s="168"/>
      <c r="R774" s="168"/>
      <c r="S774" s="168"/>
      <c r="T774" s="169"/>
      <c r="AT774" s="163" t="s">
        <v>152</v>
      </c>
      <c r="AU774" s="163" t="s">
        <v>151</v>
      </c>
      <c r="AV774" s="13" t="s">
        <v>151</v>
      </c>
      <c r="AW774" s="13" t="s">
        <v>31</v>
      </c>
      <c r="AX774" s="13" t="s">
        <v>75</v>
      </c>
      <c r="AY774" s="163" t="s">
        <v>143</v>
      </c>
    </row>
    <row r="775" spans="1:65" s="13" customFormat="1" x14ac:dyDescent="0.2">
      <c r="B775" s="161"/>
      <c r="D775" s="162" t="s">
        <v>152</v>
      </c>
      <c r="E775" s="163" t="s">
        <v>1</v>
      </c>
      <c r="F775" s="164" t="s">
        <v>1980</v>
      </c>
      <c r="H775" s="165">
        <v>3</v>
      </c>
      <c r="I775" s="166"/>
      <c r="L775" s="161"/>
      <c r="M775" s="167"/>
      <c r="N775" s="168"/>
      <c r="O775" s="168"/>
      <c r="P775" s="168"/>
      <c r="Q775" s="168"/>
      <c r="R775" s="168"/>
      <c r="S775" s="168"/>
      <c r="T775" s="169"/>
      <c r="AT775" s="163" t="s">
        <v>152</v>
      </c>
      <c r="AU775" s="163" t="s">
        <v>151</v>
      </c>
      <c r="AV775" s="13" t="s">
        <v>151</v>
      </c>
      <c r="AW775" s="13" t="s">
        <v>31</v>
      </c>
      <c r="AX775" s="13" t="s">
        <v>75</v>
      </c>
      <c r="AY775" s="163" t="s">
        <v>143</v>
      </c>
    </row>
    <row r="776" spans="1:65" s="13" customFormat="1" x14ac:dyDescent="0.2">
      <c r="B776" s="161"/>
      <c r="D776" s="162" t="s">
        <v>152</v>
      </c>
      <c r="E776" s="163" t="s">
        <v>1</v>
      </c>
      <c r="F776" s="164" t="s">
        <v>1981</v>
      </c>
      <c r="H776" s="165">
        <v>2.73</v>
      </c>
      <c r="I776" s="166"/>
      <c r="L776" s="161"/>
      <c r="M776" s="167"/>
      <c r="N776" s="168"/>
      <c r="O776" s="168"/>
      <c r="P776" s="168"/>
      <c r="Q776" s="168"/>
      <c r="R776" s="168"/>
      <c r="S776" s="168"/>
      <c r="T776" s="169"/>
      <c r="AT776" s="163" t="s">
        <v>152</v>
      </c>
      <c r="AU776" s="163" t="s">
        <v>151</v>
      </c>
      <c r="AV776" s="13" t="s">
        <v>151</v>
      </c>
      <c r="AW776" s="13" t="s">
        <v>31</v>
      </c>
      <c r="AX776" s="13" t="s">
        <v>75</v>
      </c>
      <c r="AY776" s="163" t="s">
        <v>143</v>
      </c>
    </row>
    <row r="777" spans="1:65" s="14" customFormat="1" x14ac:dyDescent="0.2">
      <c r="B777" s="170"/>
      <c r="D777" s="162" t="s">
        <v>152</v>
      </c>
      <c r="E777" s="171" t="s">
        <v>1</v>
      </c>
      <c r="F777" s="172" t="s">
        <v>154</v>
      </c>
      <c r="H777" s="173">
        <v>21.16</v>
      </c>
      <c r="I777" s="174"/>
      <c r="L777" s="170"/>
      <c r="M777" s="175"/>
      <c r="N777" s="176"/>
      <c r="O777" s="176"/>
      <c r="P777" s="176"/>
      <c r="Q777" s="176"/>
      <c r="R777" s="176"/>
      <c r="S777" s="176"/>
      <c r="T777" s="177"/>
      <c r="AT777" s="171" t="s">
        <v>152</v>
      </c>
      <c r="AU777" s="171" t="s">
        <v>151</v>
      </c>
      <c r="AV777" s="14" t="s">
        <v>150</v>
      </c>
      <c r="AW777" s="14" t="s">
        <v>31</v>
      </c>
      <c r="AX777" s="14" t="s">
        <v>83</v>
      </c>
      <c r="AY777" s="171" t="s">
        <v>143</v>
      </c>
    </row>
    <row r="778" spans="1:65" s="2" customFormat="1" ht="14.45" customHeight="1" x14ac:dyDescent="0.2">
      <c r="A778" s="33"/>
      <c r="B778" s="146"/>
      <c r="C778" s="178">
        <v>253</v>
      </c>
      <c r="D778" s="178" t="s">
        <v>215</v>
      </c>
      <c r="E778" s="179" t="s">
        <v>1892</v>
      </c>
      <c r="F778" s="180" t="s">
        <v>1893</v>
      </c>
      <c r="G778" s="181" t="s">
        <v>157</v>
      </c>
      <c r="H778" s="182">
        <v>21.582999999999998</v>
      </c>
      <c r="I778" s="183"/>
      <c r="J778" s="184">
        <f>ROUND(I778*H778,2)</f>
        <v>0</v>
      </c>
      <c r="K778" s="185"/>
      <c r="L778" s="186"/>
      <c r="M778" s="187" t="s">
        <v>1</v>
      </c>
      <c r="N778" s="188" t="s">
        <v>41</v>
      </c>
      <c r="O778" s="59"/>
      <c r="P778" s="157">
        <f>O778*H778</f>
        <v>0</v>
      </c>
      <c r="Q778" s="157">
        <v>0</v>
      </c>
      <c r="R778" s="157">
        <f>Q778*H778</f>
        <v>0</v>
      </c>
      <c r="S778" s="157">
        <v>0</v>
      </c>
      <c r="T778" s="158">
        <f>S778*H778</f>
        <v>0</v>
      </c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R778" s="159" t="s">
        <v>210</v>
      </c>
      <c r="AT778" s="159" t="s">
        <v>215</v>
      </c>
      <c r="AU778" s="159" t="s">
        <v>151</v>
      </c>
      <c r="AY778" s="18" t="s">
        <v>143</v>
      </c>
      <c r="BE778" s="160">
        <f>IF(N778="základná",J778,0)</f>
        <v>0</v>
      </c>
      <c r="BF778" s="160">
        <f>IF(N778="znížená",J778,0)</f>
        <v>0</v>
      </c>
      <c r="BG778" s="160">
        <f>IF(N778="zákl. prenesená",J778,0)</f>
        <v>0</v>
      </c>
      <c r="BH778" s="160">
        <f>IF(N778="zníž. prenesená",J778,0)</f>
        <v>0</v>
      </c>
      <c r="BI778" s="160">
        <f>IF(N778="nulová",J778,0)</f>
        <v>0</v>
      </c>
      <c r="BJ778" s="18" t="s">
        <v>151</v>
      </c>
      <c r="BK778" s="160">
        <f>ROUND(I778*H778,2)</f>
        <v>0</v>
      </c>
      <c r="BL778" s="18" t="s">
        <v>182</v>
      </c>
      <c r="BM778" s="159" t="s">
        <v>1247</v>
      </c>
    </row>
    <row r="779" spans="1:65" s="13" customFormat="1" x14ac:dyDescent="0.2">
      <c r="B779" s="161"/>
      <c r="D779" s="162" t="s">
        <v>152</v>
      </c>
      <c r="E779" s="163" t="s">
        <v>1</v>
      </c>
      <c r="F779" s="164" t="s">
        <v>2173</v>
      </c>
      <c r="H779" s="165">
        <v>21.582999999999998</v>
      </c>
      <c r="I779" s="166"/>
      <c r="L779" s="161"/>
      <c r="M779" s="167"/>
      <c r="N779" s="168"/>
      <c r="O779" s="168"/>
      <c r="P779" s="168"/>
      <c r="Q779" s="168"/>
      <c r="R779" s="168"/>
      <c r="S779" s="168"/>
      <c r="T779" s="169"/>
      <c r="AT779" s="163" t="s">
        <v>152</v>
      </c>
      <c r="AU779" s="163" t="s">
        <v>151</v>
      </c>
      <c r="AV779" s="13" t="s">
        <v>151</v>
      </c>
      <c r="AW779" s="13" t="s">
        <v>31</v>
      </c>
      <c r="AX779" s="13" t="s">
        <v>75</v>
      </c>
      <c r="AY779" s="163" t="s">
        <v>143</v>
      </c>
    </row>
    <row r="780" spans="1:65" s="14" customFormat="1" x14ac:dyDescent="0.2">
      <c r="B780" s="170"/>
      <c r="D780" s="162" t="s">
        <v>152</v>
      </c>
      <c r="E780" s="171" t="s">
        <v>1</v>
      </c>
      <c r="F780" s="172" t="s">
        <v>154</v>
      </c>
      <c r="H780" s="173">
        <v>21.582999999999998</v>
      </c>
      <c r="I780" s="174"/>
      <c r="L780" s="170"/>
      <c r="M780" s="175"/>
      <c r="N780" s="176"/>
      <c r="O780" s="176"/>
      <c r="P780" s="176"/>
      <c r="Q780" s="176"/>
      <c r="R780" s="176"/>
      <c r="S780" s="176"/>
      <c r="T780" s="177"/>
      <c r="AT780" s="171" t="s">
        <v>152</v>
      </c>
      <c r="AU780" s="171" t="s">
        <v>151</v>
      </c>
      <c r="AV780" s="14" t="s">
        <v>150</v>
      </c>
      <c r="AW780" s="14" t="s">
        <v>31</v>
      </c>
      <c r="AX780" s="14" t="s">
        <v>83</v>
      </c>
      <c r="AY780" s="171" t="s">
        <v>143</v>
      </c>
    </row>
    <row r="781" spans="1:65" s="2" customFormat="1" ht="14.45" customHeight="1" x14ac:dyDescent="0.2">
      <c r="A781" s="33"/>
      <c r="B781" s="146"/>
      <c r="C781" s="147">
        <v>254</v>
      </c>
      <c r="D781" s="147" t="s">
        <v>146</v>
      </c>
      <c r="E781" s="148" t="s">
        <v>1229</v>
      </c>
      <c r="F781" s="149" t="s">
        <v>1230</v>
      </c>
      <c r="G781" s="150" t="s">
        <v>157</v>
      </c>
      <c r="H781" s="151">
        <v>96.12</v>
      </c>
      <c r="I781" s="152"/>
      <c r="J781" s="153">
        <f>ROUND(I781*H781,2)</f>
        <v>0</v>
      </c>
      <c r="K781" s="154"/>
      <c r="L781" s="34"/>
      <c r="M781" s="155" t="s">
        <v>1</v>
      </c>
      <c r="N781" s="156" t="s">
        <v>41</v>
      </c>
      <c r="O781" s="59"/>
      <c r="P781" s="157">
        <f>O781*H781</f>
        <v>0</v>
      </c>
      <c r="Q781" s="157">
        <v>0</v>
      </c>
      <c r="R781" s="157">
        <f>Q781*H781</f>
        <v>0</v>
      </c>
      <c r="S781" s="157">
        <v>0</v>
      </c>
      <c r="T781" s="158">
        <f>S781*H781</f>
        <v>0</v>
      </c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R781" s="159" t="s">
        <v>182</v>
      </c>
      <c r="AT781" s="159" t="s">
        <v>146</v>
      </c>
      <c r="AU781" s="159" t="s">
        <v>151</v>
      </c>
      <c r="AY781" s="18" t="s">
        <v>143</v>
      </c>
      <c r="BE781" s="160">
        <f>IF(N781="základná",J781,0)</f>
        <v>0</v>
      </c>
      <c r="BF781" s="160">
        <f>IF(N781="znížená",J781,0)</f>
        <v>0</v>
      </c>
      <c r="BG781" s="160">
        <f>IF(N781="zákl. prenesená",J781,0)</f>
        <v>0</v>
      </c>
      <c r="BH781" s="160">
        <f>IF(N781="zníž. prenesená",J781,0)</f>
        <v>0</v>
      </c>
      <c r="BI781" s="160">
        <f>IF(N781="nulová",J781,0)</f>
        <v>0</v>
      </c>
      <c r="BJ781" s="18" t="s">
        <v>151</v>
      </c>
      <c r="BK781" s="160">
        <f>ROUND(I781*H781,2)</f>
        <v>0</v>
      </c>
      <c r="BL781" s="18" t="s">
        <v>182</v>
      </c>
      <c r="BM781" s="159" t="s">
        <v>1251</v>
      </c>
    </row>
    <row r="782" spans="1:65" s="13" customFormat="1" ht="22.5" x14ac:dyDescent="0.2">
      <c r="B782" s="161"/>
      <c r="D782" s="162" t="s">
        <v>152</v>
      </c>
      <c r="E782" s="163" t="s">
        <v>1</v>
      </c>
      <c r="F782" s="164" t="s">
        <v>2293</v>
      </c>
      <c r="H782" s="165">
        <v>19.3</v>
      </c>
      <c r="I782" s="166"/>
      <c r="L782" s="161"/>
      <c r="M782" s="167"/>
      <c r="N782" s="168"/>
      <c r="O782" s="168"/>
      <c r="P782" s="168"/>
      <c r="Q782" s="168"/>
      <c r="R782" s="168"/>
      <c r="S782" s="168"/>
      <c r="T782" s="169"/>
      <c r="AT782" s="163" t="s">
        <v>152</v>
      </c>
      <c r="AU782" s="163" t="s">
        <v>151</v>
      </c>
      <c r="AV782" s="13" t="s">
        <v>151</v>
      </c>
      <c r="AW782" s="13" t="s">
        <v>31</v>
      </c>
      <c r="AX782" s="13" t="s">
        <v>75</v>
      </c>
      <c r="AY782" s="163" t="s">
        <v>143</v>
      </c>
    </row>
    <row r="783" spans="1:65" s="13" customFormat="1" ht="22.5" x14ac:dyDescent="0.2">
      <c r="B783" s="161"/>
      <c r="D783" s="162" t="s">
        <v>152</v>
      </c>
      <c r="E783" s="163" t="s">
        <v>1</v>
      </c>
      <c r="F783" s="164" t="s">
        <v>2294</v>
      </c>
      <c r="H783" s="165">
        <v>19</v>
      </c>
      <c r="I783" s="166"/>
      <c r="L783" s="161"/>
      <c r="M783" s="167"/>
      <c r="N783" s="168"/>
      <c r="O783" s="168"/>
      <c r="P783" s="168"/>
      <c r="Q783" s="168"/>
      <c r="R783" s="168"/>
      <c r="S783" s="168"/>
      <c r="T783" s="169"/>
      <c r="AT783" s="163" t="s">
        <v>152</v>
      </c>
      <c r="AU783" s="163" t="s">
        <v>151</v>
      </c>
      <c r="AV783" s="13" t="s">
        <v>151</v>
      </c>
      <c r="AW783" s="13" t="s">
        <v>31</v>
      </c>
      <c r="AX783" s="13" t="s">
        <v>75</v>
      </c>
      <c r="AY783" s="163" t="s">
        <v>143</v>
      </c>
    </row>
    <row r="784" spans="1:65" s="13" customFormat="1" ht="22.5" x14ac:dyDescent="0.2">
      <c r="B784" s="161"/>
      <c r="D784" s="162" t="s">
        <v>152</v>
      </c>
      <c r="E784" s="163" t="s">
        <v>1</v>
      </c>
      <c r="F784" s="164" t="s">
        <v>2295</v>
      </c>
      <c r="H784" s="165">
        <v>19</v>
      </c>
      <c r="I784" s="166"/>
      <c r="L784" s="161"/>
      <c r="M784" s="167"/>
      <c r="N784" s="168"/>
      <c r="O784" s="168"/>
      <c r="P784" s="168"/>
      <c r="Q784" s="168"/>
      <c r="R784" s="168"/>
      <c r="S784" s="168"/>
      <c r="T784" s="169"/>
      <c r="AT784" s="163" t="s">
        <v>152</v>
      </c>
      <c r="AU784" s="163" t="s">
        <v>151</v>
      </c>
      <c r="AV784" s="13" t="s">
        <v>151</v>
      </c>
      <c r="AW784" s="13" t="s">
        <v>31</v>
      </c>
      <c r="AX784" s="13" t="s">
        <v>75</v>
      </c>
      <c r="AY784" s="163" t="s">
        <v>143</v>
      </c>
    </row>
    <row r="785" spans="1:65" s="13" customFormat="1" ht="22.5" x14ac:dyDescent="0.2">
      <c r="B785" s="161"/>
      <c r="D785" s="162" t="s">
        <v>152</v>
      </c>
      <c r="E785" s="163" t="s">
        <v>1</v>
      </c>
      <c r="F785" s="164" t="s">
        <v>2296</v>
      </c>
      <c r="H785" s="165">
        <v>19.62</v>
      </c>
      <c r="I785" s="166"/>
      <c r="L785" s="161"/>
      <c r="M785" s="167"/>
      <c r="N785" s="168"/>
      <c r="O785" s="168"/>
      <c r="P785" s="168"/>
      <c r="Q785" s="168"/>
      <c r="R785" s="168"/>
      <c r="S785" s="168"/>
      <c r="T785" s="169"/>
      <c r="AT785" s="163" t="s">
        <v>152</v>
      </c>
      <c r="AU785" s="163" t="s">
        <v>151</v>
      </c>
      <c r="AV785" s="13" t="s">
        <v>151</v>
      </c>
      <c r="AW785" s="13" t="s">
        <v>31</v>
      </c>
      <c r="AX785" s="13" t="s">
        <v>75</v>
      </c>
      <c r="AY785" s="163" t="s">
        <v>143</v>
      </c>
    </row>
    <row r="786" spans="1:65" s="13" customFormat="1" ht="22.5" x14ac:dyDescent="0.2">
      <c r="B786" s="161"/>
      <c r="D786" s="162" t="s">
        <v>152</v>
      </c>
      <c r="E786" s="163" t="s">
        <v>1</v>
      </c>
      <c r="F786" s="164" t="s">
        <v>2297</v>
      </c>
      <c r="H786" s="165">
        <v>19.2</v>
      </c>
      <c r="I786" s="166"/>
      <c r="L786" s="161"/>
      <c r="M786" s="167"/>
      <c r="N786" s="168"/>
      <c r="O786" s="168"/>
      <c r="P786" s="168"/>
      <c r="Q786" s="168"/>
      <c r="R786" s="168"/>
      <c r="S786" s="168"/>
      <c r="T786" s="169"/>
      <c r="AT786" s="163" t="s">
        <v>152</v>
      </c>
      <c r="AU786" s="163" t="s">
        <v>151</v>
      </c>
      <c r="AV786" s="13" t="s">
        <v>151</v>
      </c>
      <c r="AW786" s="13" t="s">
        <v>31</v>
      </c>
      <c r="AX786" s="13" t="s">
        <v>75</v>
      </c>
      <c r="AY786" s="163" t="s">
        <v>143</v>
      </c>
    </row>
    <row r="787" spans="1:65" s="14" customFormat="1" x14ac:dyDescent="0.2">
      <c r="B787" s="170"/>
      <c r="D787" s="162" t="s">
        <v>152</v>
      </c>
      <c r="E787" s="171" t="s">
        <v>1</v>
      </c>
      <c r="F787" s="172" t="s">
        <v>154</v>
      </c>
      <c r="H787" s="173">
        <v>96.12</v>
      </c>
      <c r="I787" s="174"/>
      <c r="L787" s="170"/>
      <c r="M787" s="175"/>
      <c r="N787" s="176"/>
      <c r="O787" s="176"/>
      <c r="P787" s="176"/>
      <c r="Q787" s="176"/>
      <c r="R787" s="176"/>
      <c r="S787" s="176"/>
      <c r="T787" s="177"/>
      <c r="AT787" s="171" t="s">
        <v>152</v>
      </c>
      <c r="AU787" s="171" t="s">
        <v>151</v>
      </c>
      <c r="AV787" s="14" t="s">
        <v>150</v>
      </c>
      <c r="AW787" s="14" t="s">
        <v>31</v>
      </c>
      <c r="AX787" s="14" t="s">
        <v>83</v>
      </c>
      <c r="AY787" s="171" t="s">
        <v>143</v>
      </c>
    </row>
    <row r="788" spans="1:65" s="2" customFormat="1" ht="48" x14ac:dyDescent="0.2">
      <c r="A788" s="33"/>
      <c r="B788" s="146"/>
      <c r="C788" s="147" t="s">
        <v>1232</v>
      </c>
      <c r="D788" s="147" t="s">
        <v>146</v>
      </c>
      <c r="E788" s="148" t="s">
        <v>1229</v>
      </c>
      <c r="F788" s="149" t="s">
        <v>2291</v>
      </c>
      <c r="G788" s="150" t="s">
        <v>157</v>
      </c>
      <c r="H788" s="151">
        <v>18</v>
      </c>
      <c r="I788" s="152"/>
      <c r="J788" s="153">
        <f>ROUND(I788*H788,2)</f>
        <v>0</v>
      </c>
      <c r="K788" s="154"/>
      <c r="L788" s="34"/>
      <c r="M788" s="155" t="s">
        <v>1</v>
      </c>
      <c r="N788" s="156" t="s">
        <v>41</v>
      </c>
      <c r="O788" s="59"/>
      <c r="P788" s="157">
        <f>O788*H788</f>
        <v>0</v>
      </c>
      <c r="Q788" s="157">
        <v>0</v>
      </c>
      <c r="R788" s="157">
        <f>Q788*H788</f>
        <v>0</v>
      </c>
      <c r="S788" s="157">
        <v>0</v>
      </c>
      <c r="T788" s="158">
        <f>S788*H788</f>
        <v>0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59" t="s">
        <v>182</v>
      </c>
      <c r="AT788" s="159" t="s">
        <v>146</v>
      </c>
      <c r="AU788" s="159" t="s">
        <v>151</v>
      </c>
      <c r="AY788" s="18" t="s">
        <v>143</v>
      </c>
      <c r="BE788" s="160">
        <f>IF(N788="základná",J788,0)</f>
        <v>0</v>
      </c>
      <c r="BF788" s="160">
        <f>IF(N788="znížená",J788,0)</f>
        <v>0</v>
      </c>
      <c r="BG788" s="160">
        <f>IF(N788="zákl. prenesená",J788,0)</f>
        <v>0</v>
      </c>
      <c r="BH788" s="160">
        <f>IF(N788="zníž. prenesená",J788,0)</f>
        <v>0</v>
      </c>
      <c r="BI788" s="160">
        <f>IF(N788="nulová",J788,0)</f>
        <v>0</v>
      </c>
      <c r="BJ788" s="18" t="s">
        <v>151</v>
      </c>
      <c r="BK788" s="160">
        <f>ROUND(I788*H788,2)</f>
        <v>0</v>
      </c>
      <c r="BL788" s="18" t="s">
        <v>182</v>
      </c>
      <c r="BM788" s="159" t="s">
        <v>1251</v>
      </c>
    </row>
    <row r="789" spans="1:65" s="13" customFormat="1" ht="45" x14ac:dyDescent="0.2">
      <c r="B789" s="161"/>
      <c r="D789" s="162" t="s">
        <v>152</v>
      </c>
      <c r="E789" s="163" t="s">
        <v>1</v>
      </c>
      <c r="F789" s="164" t="s">
        <v>2292</v>
      </c>
      <c r="H789" s="165">
        <v>18</v>
      </c>
      <c r="I789" s="166"/>
      <c r="L789" s="161"/>
      <c r="M789" s="167"/>
      <c r="N789" s="168"/>
      <c r="O789" s="168"/>
      <c r="P789" s="168"/>
      <c r="Q789" s="168"/>
      <c r="R789" s="168"/>
      <c r="S789" s="168"/>
      <c r="T789" s="169"/>
      <c r="AT789" s="163" t="s">
        <v>152</v>
      </c>
      <c r="AU789" s="163" t="s">
        <v>151</v>
      </c>
      <c r="AV789" s="13" t="s">
        <v>151</v>
      </c>
      <c r="AW789" s="13" t="s">
        <v>31</v>
      </c>
      <c r="AX789" s="13" t="s">
        <v>75</v>
      </c>
      <c r="AY789" s="163" t="s">
        <v>143</v>
      </c>
    </row>
    <row r="790" spans="1:65" s="14" customFormat="1" x14ac:dyDescent="0.2">
      <c r="B790" s="170"/>
      <c r="D790" s="162" t="s">
        <v>152</v>
      </c>
      <c r="E790" s="171" t="s">
        <v>1</v>
      </c>
      <c r="F790" s="172" t="s">
        <v>154</v>
      </c>
      <c r="H790" s="173">
        <v>18</v>
      </c>
      <c r="I790" s="174"/>
      <c r="L790" s="170"/>
      <c r="M790" s="175"/>
      <c r="N790" s="176"/>
      <c r="O790" s="176"/>
      <c r="P790" s="176"/>
      <c r="Q790" s="176"/>
      <c r="R790" s="176"/>
      <c r="S790" s="176"/>
      <c r="T790" s="177"/>
      <c r="AT790" s="171" t="s">
        <v>152</v>
      </c>
      <c r="AU790" s="171" t="s">
        <v>151</v>
      </c>
      <c r="AV790" s="14" t="s">
        <v>150</v>
      </c>
      <c r="AW790" s="14" t="s">
        <v>31</v>
      </c>
      <c r="AX790" s="14" t="s">
        <v>83</v>
      </c>
      <c r="AY790" s="171" t="s">
        <v>143</v>
      </c>
    </row>
    <row r="791" spans="1:65" s="2" customFormat="1" ht="24.2" customHeight="1" x14ac:dyDescent="0.2">
      <c r="A791" s="33"/>
      <c r="B791" s="146"/>
      <c r="C791" s="178" t="s">
        <v>694</v>
      </c>
      <c r="D791" s="178" t="s">
        <v>215</v>
      </c>
      <c r="E791" s="179" t="s">
        <v>1233</v>
      </c>
      <c r="F791" s="180" t="s">
        <v>1234</v>
      </c>
      <c r="G791" s="181" t="s">
        <v>157</v>
      </c>
      <c r="H791" s="182">
        <v>99.965000000000003</v>
      </c>
      <c r="I791" s="183"/>
      <c r="J791" s="184">
        <f>ROUND(I791*H791,2)</f>
        <v>0</v>
      </c>
      <c r="K791" s="185"/>
      <c r="L791" s="186"/>
      <c r="M791" s="187" t="s">
        <v>1</v>
      </c>
      <c r="N791" s="188" t="s">
        <v>41</v>
      </c>
      <c r="O791" s="59"/>
      <c r="P791" s="157">
        <f>O791*H791</f>
        <v>0</v>
      </c>
      <c r="Q791" s="157">
        <v>0</v>
      </c>
      <c r="R791" s="157">
        <f>Q791*H791</f>
        <v>0</v>
      </c>
      <c r="S791" s="157">
        <v>0</v>
      </c>
      <c r="T791" s="158">
        <f>S791*H791</f>
        <v>0</v>
      </c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R791" s="159" t="s">
        <v>210</v>
      </c>
      <c r="AT791" s="159" t="s">
        <v>215</v>
      </c>
      <c r="AU791" s="159" t="s">
        <v>151</v>
      </c>
      <c r="AY791" s="18" t="s">
        <v>143</v>
      </c>
      <c r="BE791" s="160">
        <f>IF(N791="základná",J791,0)</f>
        <v>0</v>
      </c>
      <c r="BF791" s="160">
        <f>IF(N791="znížená",J791,0)</f>
        <v>0</v>
      </c>
      <c r="BG791" s="160">
        <f>IF(N791="zákl. prenesená",J791,0)</f>
        <v>0</v>
      </c>
      <c r="BH791" s="160">
        <f>IF(N791="zníž. prenesená",J791,0)</f>
        <v>0</v>
      </c>
      <c r="BI791" s="160">
        <f>IF(N791="nulová",J791,0)</f>
        <v>0</v>
      </c>
      <c r="BJ791" s="18" t="s">
        <v>151</v>
      </c>
      <c r="BK791" s="160">
        <f>ROUND(I791*H791,2)</f>
        <v>0</v>
      </c>
      <c r="BL791" s="18" t="s">
        <v>182</v>
      </c>
      <c r="BM791" s="159" t="s">
        <v>1257</v>
      </c>
    </row>
    <row r="792" spans="1:65" s="13" customFormat="1" x14ac:dyDescent="0.2">
      <c r="B792" s="161"/>
      <c r="D792" s="162" t="s">
        <v>152</v>
      </c>
      <c r="E792" s="163" t="s">
        <v>1</v>
      </c>
      <c r="F792" s="164" t="s">
        <v>2290</v>
      </c>
      <c r="H792" s="165">
        <v>99.965000000000003</v>
      </c>
      <c r="I792" s="166"/>
      <c r="L792" s="161"/>
      <c r="M792" s="167"/>
      <c r="N792" s="168"/>
      <c r="O792" s="168"/>
      <c r="P792" s="168"/>
      <c r="Q792" s="168"/>
      <c r="R792" s="168"/>
      <c r="S792" s="168"/>
      <c r="T792" s="169"/>
      <c r="AT792" s="163" t="s">
        <v>152</v>
      </c>
      <c r="AU792" s="163" t="s">
        <v>151</v>
      </c>
      <c r="AV792" s="13" t="s">
        <v>151</v>
      </c>
      <c r="AW792" s="13" t="s">
        <v>31</v>
      </c>
      <c r="AX792" s="13" t="s">
        <v>75</v>
      </c>
      <c r="AY792" s="163" t="s">
        <v>143</v>
      </c>
    </row>
    <row r="793" spans="1:65" s="14" customFormat="1" x14ac:dyDescent="0.2">
      <c r="B793" s="170"/>
      <c r="D793" s="162" t="s">
        <v>152</v>
      </c>
      <c r="E793" s="171" t="s">
        <v>1</v>
      </c>
      <c r="F793" s="172" t="s">
        <v>154</v>
      </c>
      <c r="H793" s="173">
        <v>99.965000000000003</v>
      </c>
      <c r="I793" s="174"/>
      <c r="L793" s="170"/>
      <c r="M793" s="175"/>
      <c r="N793" s="176"/>
      <c r="O793" s="176"/>
      <c r="P793" s="176"/>
      <c r="Q793" s="176"/>
      <c r="R793" s="176"/>
      <c r="S793" s="176"/>
      <c r="T793" s="177"/>
      <c r="AT793" s="171" t="s">
        <v>152</v>
      </c>
      <c r="AU793" s="171" t="s">
        <v>151</v>
      </c>
      <c r="AV793" s="14" t="s">
        <v>150</v>
      </c>
      <c r="AW793" s="14" t="s">
        <v>31</v>
      </c>
      <c r="AX793" s="14" t="s">
        <v>83</v>
      </c>
      <c r="AY793" s="171" t="s">
        <v>143</v>
      </c>
    </row>
    <row r="794" spans="1:65" s="2" customFormat="1" ht="24.2" customHeight="1" x14ac:dyDescent="0.2">
      <c r="A794" s="33"/>
      <c r="B794" s="146"/>
      <c r="C794" s="147" t="s">
        <v>1239</v>
      </c>
      <c r="D794" s="147" t="s">
        <v>146</v>
      </c>
      <c r="E794" s="148" t="s">
        <v>1236</v>
      </c>
      <c r="F794" s="149" t="s">
        <v>1237</v>
      </c>
      <c r="G794" s="150" t="s">
        <v>314</v>
      </c>
      <c r="H794" s="151">
        <v>17</v>
      </c>
      <c r="I794" s="152"/>
      <c r="J794" s="153">
        <f>ROUND(I794*H794,2)</f>
        <v>0</v>
      </c>
      <c r="K794" s="154"/>
      <c r="L794" s="34"/>
      <c r="M794" s="155" t="s">
        <v>1</v>
      </c>
      <c r="N794" s="156" t="s">
        <v>41</v>
      </c>
      <c r="O794" s="59"/>
      <c r="P794" s="157">
        <f>O794*H794</f>
        <v>0</v>
      </c>
      <c r="Q794" s="157">
        <v>0</v>
      </c>
      <c r="R794" s="157">
        <f>Q794*H794</f>
        <v>0</v>
      </c>
      <c r="S794" s="157">
        <v>0</v>
      </c>
      <c r="T794" s="158">
        <f>S794*H794</f>
        <v>0</v>
      </c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R794" s="159" t="s">
        <v>182</v>
      </c>
      <c r="AT794" s="159" t="s">
        <v>146</v>
      </c>
      <c r="AU794" s="159" t="s">
        <v>151</v>
      </c>
      <c r="AY794" s="18" t="s">
        <v>143</v>
      </c>
      <c r="BE794" s="160">
        <f>IF(N794="základná",J794,0)</f>
        <v>0</v>
      </c>
      <c r="BF794" s="160">
        <f>IF(N794="znížená",J794,0)</f>
        <v>0</v>
      </c>
      <c r="BG794" s="160">
        <f>IF(N794="zákl. prenesená",J794,0)</f>
        <v>0</v>
      </c>
      <c r="BH794" s="160">
        <f>IF(N794="zníž. prenesená",J794,0)</f>
        <v>0</v>
      </c>
      <c r="BI794" s="160">
        <f>IF(N794="nulová",J794,0)</f>
        <v>0</v>
      </c>
      <c r="BJ794" s="18" t="s">
        <v>151</v>
      </c>
      <c r="BK794" s="160">
        <f>ROUND(I794*H794,2)</f>
        <v>0</v>
      </c>
      <c r="BL794" s="18" t="s">
        <v>182</v>
      </c>
      <c r="BM794" s="159" t="s">
        <v>1262</v>
      </c>
    </row>
    <row r="795" spans="1:65" s="2" customFormat="1" ht="24.2" customHeight="1" x14ac:dyDescent="0.2">
      <c r="A795" s="33"/>
      <c r="B795" s="146"/>
      <c r="C795" s="147" t="s">
        <v>702</v>
      </c>
      <c r="D795" s="147" t="s">
        <v>146</v>
      </c>
      <c r="E795" s="148" t="s">
        <v>1240</v>
      </c>
      <c r="F795" s="149" t="s">
        <v>1241</v>
      </c>
      <c r="G795" s="150" t="s">
        <v>454</v>
      </c>
      <c r="H795" s="199"/>
      <c r="I795" s="152"/>
      <c r="J795" s="153">
        <f>ROUND(I795*H795,2)</f>
        <v>0</v>
      </c>
      <c r="K795" s="154"/>
      <c r="L795" s="34"/>
      <c r="M795" s="155" t="s">
        <v>1</v>
      </c>
      <c r="N795" s="156" t="s">
        <v>41</v>
      </c>
      <c r="O795" s="59"/>
      <c r="P795" s="157">
        <f>O795*H795</f>
        <v>0</v>
      </c>
      <c r="Q795" s="157">
        <v>0</v>
      </c>
      <c r="R795" s="157">
        <f>Q795*H795</f>
        <v>0</v>
      </c>
      <c r="S795" s="157">
        <v>0</v>
      </c>
      <c r="T795" s="158">
        <f>S795*H795</f>
        <v>0</v>
      </c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R795" s="159" t="s">
        <v>182</v>
      </c>
      <c r="AT795" s="159" t="s">
        <v>146</v>
      </c>
      <c r="AU795" s="159" t="s">
        <v>151</v>
      </c>
      <c r="AY795" s="18" t="s">
        <v>143</v>
      </c>
      <c r="BE795" s="160">
        <f>IF(N795="základná",J795,0)</f>
        <v>0</v>
      </c>
      <c r="BF795" s="160">
        <f>IF(N795="znížená",J795,0)</f>
        <v>0</v>
      </c>
      <c r="BG795" s="160">
        <f>IF(N795="zákl. prenesená",J795,0)</f>
        <v>0</v>
      </c>
      <c r="BH795" s="160">
        <f>IF(N795="zníž. prenesená",J795,0)</f>
        <v>0</v>
      </c>
      <c r="BI795" s="160">
        <f>IF(N795="nulová",J795,0)</f>
        <v>0</v>
      </c>
      <c r="BJ795" s="18" t="s">
        <v>151</v>
      </c>
      <c r="BK795" s="160">
        <f>ROUND(I795*H795,2)</f>
        <v>0</v>
      </c>
      <c r="BL795" s="18" t="s">
        <v>182</v>
      </c>
      <c r="BM795" s="159" t="s">
        <v>1267</v>
      </c>
    </row>
    <row r="796" spans="1:65" s="12" customFormat="1" ht="22.9" customHeight="1" x14ac:dyDescent="0.2">
      <c r="B796" s="134"/>
      <c r="D796" s="135" t="s">
        <v>74</v>
      </c>
      <c r="E796" s="144" t="s">
        <v>1243</v>
      </c>
      <c r="F796" s="144" t="s">
        <v>1244</v>
      </c>
      <c r="I796" s="137"/>
      <c r="J796" s="145">
        <f>BK796</f>
        <v>0</v>
      </c>
      <c r="L796" s="134"/>
      <c r="M796" s="138"/>
      <c r="N796" s="139"/>
      <c r="O796" s="139"/>
      <c r="P796" s="140">
        <f>SUM(P797:P814)</f>
        <v>0</v>
      </c>
      <c r="Q796" s="139"/>
      <c r="R796" s="140">
        <f>SUM(R797:R814)</f>
        <v>0</v>
      </c>
      <c r="S796" s="139"/>
      <c r="T796" s="141">
        <f>SUM(T797:T814)</f>
        <v>0</v>
      </c>
      <c r="AR796" s="135" t="s">
        <v>151</v>
      </c>
      <c r="AT796" s="142" t="s">
        <v>74</v>
      </c>
      <c r="AU796" s="142" t="s">
        <v>83</v>
      </c>
      <c r="AY796" s="135" t="s">
        <v>143</v>
      </c>
      <c r="BK796" s="143">
        <f>SUM(BK797:BK814)</f>
        <v>0</v>
      </c>
    </row>
    <row r="797" spans="1:65" s="2" customFormat="1" ht="14.45" customHeight="1" x14ac:dyDescent="0.2">
      <c r="A797" s="33"/>
      <c r="B797" s="146"/>
      <c r="C797" s="147" t="s">
        <v>1248</v>
      </c>
      <c r="D797" s="147" t="s">
        <v>146</v>
      </c>
      <c r="E797" s="148" t="s">
        <v>1245</v>
      </c>
      <c r="F797" s="149" t="s">
        <v>1246</v>
      </c>
      <c r="G797" s="150" t="s">
        <v>157</v>
      </c>
      <c r="H797" s="151">
        <v>135.28</v>
      </c>
      <c r="I797" s="152"/>
      <c r="J797" s="153">
        <f>ROUND(I797*H797,2)</f>
        <v>0</v>
      </c>
      <c r="K797" s="154"/>
      <c r="L797" s="34"/>
      <c r="M797" s="155" t="s">
        <v>1</v>
      </c>
      <c r="N797" s="156" t="s">
        <v>41</v>
      </c>
      <c r="O797" s="59"/>
      <c r="P797" s="157">
        <f>O797*H797</f>
        <v>0</v>
      </c>
      <c r="Q797" s="157">
        <v>0</v>
      </c>
      <c r="R797" s="157">
        <f>Q797*H797</f>
        <v>0</v>
      </c>
      <c r="S797" s="157">
        <v>0</v>
      </c>
      <c r="T797" s="158">
        <f>S797*H797</f>
        <v>0</v>
      </c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R797" s="159" t="s">
        <v>182</v>
      </c>
      <c r="AT797" s="159" t="s">
        <v>146</v>
      </c>
      <c r="AU797" s="159" t="s">
        <v>151</v>
      </c>
      <c r="AY797" s="18" t="s">
        <v>143</v>
      </c>
      <c r="BE797" s="160">
        <f>IF(N797="základná",J797,0)</f>
        <v>0</v>
      </c>
      <c r="BF797" s="160">
        <f>IF(N797="znížená",J797,0)</f>
        <v>0</v>
      </c>
      <c r="BG797" s="160">
        <f>IF(N797="zákl. prenesená",J797,0)</f>
        <v>0</v>
      </c>
      <c r="BH797" s="160">
        <f>IF(N797="zníž. prenesená",J797,0)</f>
        <v>0</v>
      </c>
      <c r="BI797" s="160">
        <f>IF(N797="nulová",J797,0)</f>
        <v>0</v>
      </c>
      <c r="BJ797" s="18" t="s">
        <v>151</v>
      </c>
      <c r="BK797" s="160">
        <f>ROUND(I797*H797,2)</f>
        <v>0</v>
      </c>
      <c r="BL797" s="18" t="s">
        <v>182</v>
      </c>
      <c r="BM797" s="159" t="s">
        <v>1273</v>
      </c>
    </row>
    <row r="798" spans="1:65" s="13" customFormat="1" x14ac:dyDescent="0.2">
      <c r="B798" s="161"/>
      <c r="D798" s="162" t="s">
        <v>152</v>
      </c>
      <c r="E798" s="163" t="s">
        <v>1</v>
      </c>
      <c r="F798" s="164" t="s">
        <v>1975</v>
      </c>
      <c r="H798" s="165">
        <v>3.1</v>
      </c>
      <c r="I798" s="166"/>
      <c r="L798" s="161"/>
      <c r="M798" s="167"/>
      <c r="N798" s="168"/>
      <c r="O798" s="168"/>
      <c r="P798" s="168"/>
      <c r="Q798" s="168"/>
      <c r="R798" s="168"/>
      <c r="S798" s="168"/>
      <c r="T798" s="169"/>
      <c r="AT798" s="163" t="s">
        <v>152</v>
      </c>
      <c r="AU798" s="163" t="s">
        <v>151</v>
      </c>
      <c r="AV798" s="13" t="s">
        <v>151</v>
      </c>
      <c r="AW798" s="13" t="s">
        <v>31</v>
      </c>
      <c r="AX798" s="13" t="s">
        <v>75</v>
      </c>
      <c r="AY798" s="163" t="s">
        <v>143</v>
      </c>
    </row>
    <row r="799" spans="1:65" s="13" customFormat="1" x14ac:dyDescent="0.2">
      <c r="B799" s="161"/>
      <c r="D799" s="162" t="s">
        <v>152</v>
      </c>
      <c r="E799" s="163" t="s">
        <v>1</v>
      </c>
      <c r="F799" s="164" t="s">
        <v>1976</v>
      </c>
      <c r="H799" s="165">
        <v>3.1</v>
      </c>
      <c r="I799" s="166"/>
      <c r="L799" s="161"/>
      <c r="M799" s="167"/>
      <c r="N799" s="168"/>
      <c r="O799" s="168"/>
      <c r="P799" s="168"/>
      <c r="Q799" s="168"/>
      <c r="R799" s="168"/>
      <c r="S799" s="168"/>
      <c r="T799" s="169"/>
      <c r="AT799" s="163" t="s">
        <v>152</v>
      </c>
      <c r="AU799" s="163" t="s">
        <v>151</v>
      </c>
      <c r="AV799" s="13" t="s">
        <v>151</v>
      </c>
      <c r="AW799" s="13" t="s">
        <v>31</v>
      </c>
      <c r="AX799" s="13" t="s">
        <v>75</v>
      </c>
      <c r="AY799" s="163" t="s">
        <v>143</v>
      </c>
    </row>
    <row r="800" spans="1:65" s="13" customFormat="1" x14ac:dyDescent="0.2">
      <c r="B800" s="161"/>
      <c r="D800" s="162" t="s">
        <v>152</v>
      </c>
      <c r="E800" s="163" t="s">
        <v>1</v>
      </c>
      <c r="F800" s="164" t="s">
        <v>1977</v>
      </c>
      <c r="H800" s="165">
        <v>3.4</v>
      </c>
      <c r="I800" s="166"/>
      <c r="L800" s="161"/>
      <c r="M800" s="167"/>
      <c r="N800" s="168"/>
      <c r="O800" s="168"/>
      <c r="P800" s="168"/>
      <c r="Q800" s="168"/>
      <c r="R800" s="168"/>
      <c r="S800" s="168"/>
      <c r="T800" s="169"/>
      <c r="AT800" s="163" t="s">
        <v>152</v>
      </c>
      <c r="AU800" s="163" t="s">
        <v>151</v>
      </c>
      <c r="AV800" s="13" t="s">
        <v>151</v>
      </c>
      <c r="AW800" s="13" t="s">
        <v>31</v>
      </c>
      <c r="AX800" s="13" t="s">
        <v>75</v>
      </c>
      <c r="AY800" s="163" t="s">
        <v>143</v>
      </c>
    </row>
    <row r="801" spans="1:65" s="13" customFormat="1" x14ac:dyDescent="0.2">
      <c r="B801" s="161"/>
      <c r="D801" s="162" t="s">
        <v>152</v>
      </c>
      <c r="E801" s="163" t="s">
        <v>1</v>
      </c>
      <c r="F801" s="164" t="s">
        <v>1978</v>
      </c>
      <c r="H801" s="165">
        <v>3.2</v>
      </c>
      <c r="I801" s="166"/>
      <c r="L801" s="161"/>
      <c r="M801" s="167"/>
      <c r="N801" s="168"/>
      <c r="O801" s="168"/>
      <c r="P801" s="168"/>
      <c r="Q801" s="168"/>
      <c r="R801" s="168"/>
      <c r="S801" s="168"/>
      <c r="T801" s="169"/>
      <c r="AT801" s="163" t="s">
        <v>152</v>
      </c>
      <c r="AU801" s="163" t="s">
        <v>151</v>
      </c>
      <c r="AV801" s="13" t="s">
        <v>151</v>
      </c>
      <c r="AW801" s="13" t="s">
        <v>31</v>
      </c>
      <c r="AX801" s="13" t="s">
        <v>75</v>
      </c>
      <c r="AY801" s="163" t="s">
        <v>143</v>
      </c>
    </row>
    <row r="802" spans="1:65" s="13" customFormat="1" x14ac:dyDescent="0.2">
      <c r="B802" s="161"/>
      <c r="D802" s="162" t="s">
        <v>152</v>
      </c>
      <c r="E802" s="163" t="s">
        <v>1</v>
      </c>
      <c r="F802" s="164" t="s">
        <v>1979</v>
      </c>
      <c r="H802" s="165">
        <v>2.63</v>
      </c>
      <c r="I802" s="166"/>
      <c r="L802" s="161"/>
      <c r="M802" s="167"/>
      <c r="N802" s="168"/>
      <c r="O802" s="168"/>
      <c r="P802" s="168"/>
      <c r="Q802" s="168"/>
      <c r="R802" s="168"/>
      <c r="S802" s="168"/>
      <c r="T802" s="169"/>
      <c r="AT802" s="163" t="s">
        <v>152</v>
      </c>
      <c r="AU802" s="163" t="s">
        <v>151</v>
      </c>
      <c r="AV802" s="13" t="s">
        <v>151</v>
      </c>
      <c r="AW802" s="13" t="s">
        <v>31</v>
      </c>
      <c r="AX802" s="13" t="s">
        <v>75</v>
      </c>
      <c r="AY802" s="163" t="s">
        <v>143</v>
      </c>
    </row>
    <row r="803" spans="1:65" s="13" customFormat="1" x14ac:dyDescent="0.2">
      <c r="B803" s="161"/>
      <c r="D803" s="162" t="s">
        <v>152</v>
      </c>
      <c r="E803" s="163" t="s">
        <v>1</v>
      </c>
      <c r="F803" s="164" t="s">
        <v>1980</v>
      </c>
      <c r="H803" s="165">
        <v>3</v>
      </c>
      <c r="I803" s="166"/>
      <c r="L803" s="161"/>
      <c r="M803" s="167"/>
      <c r="N803" s="168"/>
      <c r="O803" s="168"/>
      <c r="P803" s="168"/>
      <c r="Q803" s="168"/>
      <c r="R803" s="168"/>
      <c r="S803" s="168"/>
      <c r="T803" s="169"/>
      <c r="AT803" s="163" t="s">
        <v>152</v>
      </c>
      <c r="AU803" s="163" t="s">
        <v>151</v>
      </c>
      <c r="AV803" s="13" t="s">
        <v>151</v>
      </c>
      <c r="AW803" s="13" t="s">
        <v>31</v>
      </c>
      <c r="AX803" s="13" t="s">
        <v>75</v>
      </c>
      <c r="AY803" s="163" t="s">
        <v>143</v>
      </c>
    </row>
    <row r="804" spans="1:65" s="13" customFormat="1" x14ac:dyDescent="0.2">
      <c r="B804" s="161"/>
      <c r="D804" s="162" t="s">
        <v>152</v>
      </c>
      <c r="E804" s="163" t="s">
        <v>1</v>
      </c>
      <c r="F804" s="164" t="s">
        <v>1981</v>
      </c>
      <c r="H804" s="165">
        <v>2.73</v>
      </c>
      <c r="I804" s="166"/>
      <c r="L804" s="161"/>
      <c r="M804" s="167"/>
      <c r="N804" s="168"/>
      <c r="O804" s="168"/>
      <c r="P804" s="168"/>
      <c r="Q804" s="168"/>
      <c r="R804" s="168"/>
      <c r="S804" s="168"/>
      <c r="T804" s="169"/>
      <c r="AT804" s="163" t="s">
        <v>152</v>
      </c>
      <c r="AU804" s="163" t="s">
        <v>151</v>
      </c>
      <c r="AV804" s="13" t="s">
        <v>151</v>
      </c>
      <c r="AW804" s="13" t="s">
        <v>31</v>
      </c>
      <c r="AX804" s="13" t="s">
        <v>75</v>
      </c>
      <c r="AY804" s="163" t="s">
        <v>143</v>
      </c>
    </row>
    <row r="805" spans="1:65" s="15" customFormat="1" x14ac:dyDescent="0.2">
      <c r="B805" s="189"/>
      <c r="D805" s="162" t="s">
        <v>152</v>
      </c>
      <c r="E805" s="190" t="s">
        <v>1</v>
      </c>
      <c r="F805" s="191" t="s">
        <v>1530</v>
      </c>
      <c r="H805" s="192">
        <v>21.16</v>
      </c>
      <c r="I805" s="193"/>
      <c r="L805" s="189"/>
      <c r="M805" s="194"/>
      <c r="N805" s="195"/>
      <c r="O805" s="195"/>
      <c r="P805" s="195"/>
      <c r="Q805" s="195"/>
      <c r="R805" s="195"/>
      <c r="S805" s="195"/>
      <c r="T805" s="196"/>
      <c r="AT805" s="190" t="s">
        <v>152</v>
      </c>
      <c r="AU805" s="190" t="s">
        <v>151</v>
      </c>
      <c r="AV805" s="15" t="s">
        <v>144</v>
      </c>
      <c r="AW805" s="15" t="s">
        <v>31</v>
      </c>
      <c r="AX805" s="15" t="s">
        <v>75</v>
      </c>
      <c r="AY805" s="190" t="s">
        <v>143</v>
      </c>
    </row>
    <row r="806" spans="1:65" s="13" customFormat="1" ht="22.5" x14ac:dyDescent="0.2">
      <c r="B806" s="161"/>
      <c r="D806" s="162" t="s">
        <v>152</v>
      </c>
      <c r="E806" s="163" t="s">
        <v>1</v>
      </c>
      <c r="F806" s="164" t="s">
        <v>2298</v>
      </c>
      <c r="H806" s="165">
        <v>18</v>
      </c>
      <c r="I806" s="166"/>
      <c r="L806" s="161"/>
      <c r="M806" s="167"/>
      <c r="N806" s="168"/>
      <c r="O806" s="168"/>
      <c r="P806" s="168"/>
      <c r="Q806" s="168"/>
      <c r="R806" s="168"/>
      <c r="S806" s="168"/>
      <c r="T806" s="169"/>
      <c r="AT806" s="163" t="s">
        <v>152</v>
      </c>
      <c r="AU806" s="163" t="s">
        <v>151</v>
      </c>
      <c r="AV806" s="13" t="s">
        <v>151</v>
      </c>
      <c r="AW806" s="13" t="s">
        <v>31</v>
      </c>
      <c r="AX806" s="13" t="s">
        <v>75</v>
      </c>
      <c r="AY806" s="163" t="s">
        <v>143</v>
      </c>
    </row>
    <row r="807" spans="1:65" s="13" customFormat="1" ht="22.5" x14ac:dyDescent="0.2">
      <c r="B807" s="161"/>
      <c r="D807" s="162" t="s">
        <v>152</v>
      </c>
      <c r="E807" s="163" t="s">
        <v>1</v>
      </c>
      <c r="F807" s="164" t="s">
        <v>2293</v>
      </c>
      <c r="H807" s="165">
        <v>19.3</v>
      </c>
      <c r="I807" s="166"/>
      <c r="L807" s="161"/>
      <c r="M807" s="167"/>
      <c r="N807" s="168"/>
      <c r="O807" s="168"/>
      <c r="P807" s="168"/>
      <c r="Q807" s="168"/>
      <c r="R807" s="168"/>
      <c r="S807" s="168"/>
      <c r="T807" s="169"/>
      <c r="AT807" s="163" t="s">
        <v>152</v>
      </c>
      <c r="AU807" s="163" t="s">
        <v>151</v>
      </c>
      <c r="AV807" s="13" t="s">
        <v>151</v>
      </c>
      <c r="AW807" s="13" t="s">
        <v>31</v>
      </c>
      <c r="AX807" s="13" t="s">
        <v>75</v>
      </c>
      <c r="AY807" s="163" t="s">
        <v>143</v>
      </c>
    </row>
    <row r="808" spans="1:65" s="13" customFormat="1" ht="22.5" x14ac:dyDescent="0.2">
      <c r="B808" s="161"/>
      <c r="D808" s="162" t="s">
        <v>152</v>
      </c>
      <c r="E808" s="163" t="s">
        <v>1</v>
      </c>
      <c r="F808" s="164" t="s">
        <v>2294</v>
      </c>
      <c r="H808" s="165">
        <v>19</v>
      </c>
      <c r="I808" s="166"/>
      <c r="L808" s="161"/>
      <c r="M808" s="167"/>
      <c r="N808" s="168"/>
      <c r="O808" s="168"/>
      <c r="P808" s="168"/>
      <c r="Q808" s="168"/>
      <c r="R808" s="168"/>
      <c r="S808" s="168"/>
      <c r="T808" s="169"/>
      <c r="AT808" s="163" t="s">
        <v>152</v>
      </c>
      <c r="AU808" s="163" t="s">
        <v>151</v>
      </c>
      <c r="AV808" s="13" t="s">
        <v>151</v>
      </c>
      <c r="AW808" s="13" t="s">
        <v>31</v>
      </c>
      <c r="AX808" s="13" t="s">
        <v>75</v>
      </c>
      <c r="AY808" s="163" t="s">
        <v>143</v>
      </c>
    </row>
    <row r="809" spans="1:65" s="13" customFormat="1" ht="22.5" x14ac:dyDescent="0.2">
      <c r="B809" s="161"/>
      <c r="D809" s="162" t="s">
        <v>152</v>
      </c>
      <c r="E809" s="163" t="s">
        <v>1</v>
      </c>
      <c r="F809" s="164" t="s">
        <v>2295</v>
      </c>
      <c r="H809" s="165">
        <v>19</v>
      </c>
      <c r="I809" s="166"/>
      <c r="L809" s="161"/>
      <c r="M809" s="167"/>
      <c r="N809" s="168"/>
      <c r="O809" s="168"/>
      <c r="P809" s="168"/>
      <c r="Q809" s="168"/>
      <c r="R809" s="168"/>
      <c r="S809" s="168"/>
      <c r="T809" s="169"/>
      <c r="AT809" s="163" t="s">
        <v>152</v>
      </c>
      <c r="AU809" s="163" t="s">
        <v>151</v>
      </c>
      <c r="AV809" s="13" t="s">
        <v>151</v>
      </c>
      <c r="AW809" s="13" t="s">
        <v>31</v>
      </c>
      <c r="AX809" s="13" t="s">
        <v>75</v>
      </c>
      <c r="AY809" s="163" t="s">
        <v>143</v>
      </c>
    </row>
    <row r="810" spans="1:65" s="13" customFormat="1" ht="22.5" x14ac:dyDescent="0.2">
      <c r="B810" s="161"/>
      <c r="D810" s="162" t="s">
        <v>152</v>
      </c>
      <c r="E810" s="163" t="s">
        <v>1</v>
      </c>
      <c r="F810" s="164" t="s">
        <v>2296</v>
      </c>
      <c r="H810" s="165">
        <v>19.62</v>
      </c>
      <c r="I810" s="166"/>
      <c r="L810" s="161"/>
      <c r="M810" s="167"/>
      <c r="N810" s="168"/>
      <c r="O810" s="168"/>
      <c r="P810" s="168"/>
      <c r="Q810" s="168"/>
      <c r="R810" s="168"/>
      <c r="S810" s="168"/>
      <c r="T810" s="169"/>
      <c r="AT810" s="163" t="s">
        <v>152</v>
      </c>
      <c r="AU810" s="163" t="s">
        <v>151</v>
      </c>
      <c r="AV810" s="13" t="s">
        <v>151</v>
      </c>
      <c r="AW810" s="13" t="s">
        <v>31</v>
      </c>
      <c r="AX810" s="13" t="s">
        <v>75</v>
      </c>
      <c r="AY810" s="163" t="s">
        <v>143</v>
      </c>
    </row>
    <row r="811" spans="1:65" s="13" customFormat="1" ht="22.5" x14ac:dyDescent="0.2">
      <c r="B811" s="161"/>
      <c r="D811" s="162" t="s">
        <v>152</v>
      </c>
      <c r="E811" s="163" t="s">
        <v>1</v>
      </c>
      <c r="F811" s="164" t="s">
        <v>2297</v>
      </c>
      <c r="H811" s="165">
        <v>19.2</v>
      </c>
      <c r="I811" s="166"/>
      <c r="L811" s="161"/>
      <c r="M811" s="167"/>
      <c r="N811" s="168"/>
      <c r="O811" s="168"/>
      <c r="P811" s="168"/>
      <c r="Q811" s="168"/>
      <c r="R811" s="168"/>
      <c r="S811" s="168"/>
      <c r="T811" s="169"/>
      <c r="AT811" s="163" t="s">
        <v>152</v>
      </c>
      <c r="AU811" s="163" t="s">
        <v>151</v>
      </c>
      <c r="AV811" s="13" t="s">
        <v>151</v>
      </c>
      <c r="AW811" s="13" t="s">
        <v>31</v>
      </c>
      <c r="AX811" s="13" t="s">
        <v>75</v>
      </c>
      <c r="AY811" s="163" t="s">
        <v>143</v>
      </c>
    </row>
    <row r="812" spans="1:65" s="15" customFormat="1" x14ac:dyDescent="0.2">
      <c r="B812" s="189"/>
      <c r="D812" s="162" t="s">
        <v>152</v>
      </c>
      <c r="E812" s="190" t="s">
        <v>1</v>
      </c>
      <c r="F812" s="191" t="s">
        <v>1530</v>
      </c>
      <c r="H812" s="192">
        <v>114.12</v>
      </c>
      <c r="I812" s="193"/>
      <c r="L812" s="189"/>
      <c r="M812" s="194"/>
      <c r="N812" s="195"/>
      <c r="O812" s="195"/>
      <c r="P812" s="195"/>
      <c r="Q812" s="195"/>
      <c r="R812" s="195"/>
      <c r="S812" s="195"/>
      <c r="T812" s="196"/>
      <c r="AT812" s="190" t="s">
        <v>152</v>
      </c>
      <c r="AU812" s="190" t="s">
        <v>151</v>
      </c>
      <c r="AV812" s="15" t="s">
        <v>144</v>
      </c>
      <c r="AW812" s="15" t="s">
        <v>31</v>
      </c>
      <c r="AX812" s="15" t="s">
        <v>75</v>
      </c>
      <c r="AY812" s="190" t="s">
        <v>143</v>
      </c>
    </row>
    <row r="813" spans="1:65" s="14" customFormat="1" x14ac:dyDescent="0.2">
      <c r="B813" s="170"/>
      <c r="D813" s="162" t="s">
        <v>152</v>
      </c>
      <c r="E813" s="171" t="s">
        <v>1</v>
      </c>
      <c r="F813" s="172" t="s">
        <v>154</v>
      </c>
      <c r="H813" s="173">
        <v>135.28</v>
      </c>
      <c r="I813" s="174"/>
      <c r="L813" s="170"/>
      <c r="M813" s="175"/>
      <c r="N813" s="176"/>
      <c r="O813" s="176"/>
      <c r="P813" s="176"/>
      <c r="Q813" s="176"/>
      <c r="R813" s="176"/>
      <c r="S813" s="176"/>
      <c r="T813" s="177"/>
      <c r="AT813" s="171" t="s">
        <v>152</v>
      </c>
      <c r="AU813" s="171" t="s">
        <v>151</v>
      </c>
      <c r="AV813" s="14" t="s">
        <v>150</v>
      </c>
      <c r="AW813" s="14" t="s">
        <v>31</v>
      </c>
      <c r="AX813" s="14" t="s">
        <v>83</v>
      </c>
      <c r="AY813" s="171" t="s">
        <v>143</v>
      </c>
    </row>
    <row r="814" spans="1:65" s="2" customFormat="1" ht="24.2" customHeight="1" x14ac:dyDescent="0.2">
      <c r="A814" s="33"/>
      <c r="B814" s="146"/>
      <c r="C814" s="147" t="s">
        <v>1254</v>
      </c>
      <c r="D814" s="147" t="s">
        <v>146</v>
      </c>
      <c r="E814" s="148" t="s">
        <v>1249</v>
      </c>
      <c r="F814" s="149" t="s">
        <v>1250</v>
      </c>
      <c r="G814" s="150" t="s">
        <v>454</v>
      </c>
      <c r="H814" s="199"/>
      <c r="I814" s="152"/>
      <c r="J814" s="153">
        <f>ROUND(I814*H814,2)</f>
        <v>0</v>
      </c>
      <c r="K814" s="154"/>
      <c r="L814" s="34"/>
      <c r="M814" s="155" t="s">
        <v>1</v>
      </c>
      <c r="N814" s="156" t="s">
        <v>41</v>
      </c>
      <c r="O814" s="59"/>
      <c r="P814" s="157">
        <f>O814*H814</f>
        <v>0</v>
      </c>
      <c r="Q814" s="157">
        <v>0</v>
      </c>
      <c r="R814" s="157">
        <f>Q814*H814</f>
        <v>0</v>
      </c>
      <c r="S814" s="157">
        <v>0</v>
      </c>
      <c r="T814" s="158">
        <f>S814*H814</f>
        <v>0</v>
      </c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R814" s="159" t="s">
        <v>182</v>
      </c>
      <c r="AT814" s="159" t="s">
        <v>146</v>
      </c>
      <c r="AU814" s="159" t="s">
        <v>151</v>
      </c>
      <c r="AY814" s="18" t="s">
        <v>143</v>
      </c>
      <c r="BE814" s="160">
        <f>IF(N814="základná",J814,0)</f>
        <v>0</v>
      </c>
      <c r="BF814" s="160">
        <f>IF(N814="znížená",J814,0)</f>
        <v>0</v>
      </c>
      <c r="BG814" s="160">
        <f>IF(N814="zákl. prenesená",J814,0)</f>
        <v>0</v>
      </c>
      <c r="BH814" s="160">
        <f>IF(N814="zníž. prenesená",J814,0)</f>
        <v>0</v>
      </c>
      <c r="BI814" s="160">
        <f>IF(N814="nulová",J814,0)</f>
        <v>0</v>
      </c>
      <c r="BJ814" s="18" t="s">
        <v>151</v>
      </c>
      <c r="BK814" s="160">
        <f>ROUND(I814*H814,2)</f>
        <v>0</v>
      </c>
      <c r="BL814" s="18" t="s">
        <v>182</v>
      </c>
      <c r="BM814" s="159" t="s">
        <v>1281</v>
      </c>
    </row>
    <row r="815" spans="1:65" s="12" customFormat="1" ht="22.9" customHeight="1" x14ac:dyDescent="0.2">
      <c r="B815" s="134"/>
      <c r="D815" s="135" t="s">
        <v>74</v>
      </c>
      <c r="E815" s="144" t="s">
        <v>1252</v>
      </c>
      <c r="F815" s="144" t="s">
        <v>1253</v>
      </c>
      <c r="I815" s="137"/>
      <c r="J815" s="145">
        <f>BK815</f>
        <v>0</v>
      </c>
      <c r="L815" s="134"/>
      <c r="M815" s="138"/>
      <c r="N815" s="139"/>
      <c r="O815" s="139"/>
      <c r="P815" s="140">
        <f>SUM(P816:P828)</f>
        <v>0</v>
      </c>
      <c r="Q815" s="139"/>
      <c r="R815" s="140">
        <f>SUM(R816:R828)</f>
        <v>0</v>
      </c>
      <c r="S815" s="139"/>
      <c r="T815" s="141">
        <f>SUM(T816:T828)</f>
        <v>0</v>
      </c>
      <c r="AR815" s="135" t="s">
        <v>151</v>
      </c>
      <c r="AT815" s="142" t="s">
        <v>74</v>
      </c>
      <c r="AU815" s="142" t="s">
        <v>83</v>
      </c>
      <c r="AY815" s="135" t="s">
        <v>143</v>
      </c>
      <c r="BK815" s="143">
        <f>SUM(BK816:BK828)</f>
        <v>0</v>
      </c>
    </row>
    <row r="816" spans="1:65" s="2" customFormat="1" ht="24.2" customHeight="1" x14ac:dyDescent="0.2">
      <c r="A816" s="33"/>
      <c r="B816" s="146"/>
      <c r="C816" s="147" t="s">
        <v>1259</v>
      </c>
      <c r="D816" s="147" t="s">
        <v>146</v>
      </c>
      <c r="E816" s="148" t="s">
        <v>1255</v>
      </c>
      <c r="F816" s="149" t="s">
        <v>1256</v>
      </c>
      <c r="G816" s="150" t="s">
        <v>157</v>
      </c>
      <c r="H816" s="151">
        <v>439.13</v>
      </c>
      <c r="I816" s="152"/>
      <c r="J816" s="153">
        <f>ROUND(I816*H816,2)</f>
        <v>0</v>
      </c>
      <c r="K816" s="154"/>
      <c r="L816" s="34"/>
      <c r="M816" s="155" t="s">
        <v>1</v>
      </c>
      <c r="N816" s="156" t="s">
        <v>41</v>
      </c>
      <c r="O816" s="59"/>
      <c r="P816" s="157">
        <f>O816*H816</f>
        <v>0</v>
      </c>
      <c r="Q816" s="157">
        <v>0</v>
      </c>
      <c r="R816" s="157">
        <f>Q816*H816</f>
        <v>0</v>
      </c>
      <c r="S816" s="157">
        <v>0</v>
      </c>
      <c r="T816" s="158">
        <f>S816*H816</f>
        <v>0</v>
      </c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R816" s="159" t="s">
        <v>182</v>
      </c>
      <c r="AT816" s="159" t="s">
        <v>146</v>
      </c>
      <c r="AU816" s="159" t="s">
        <v>151</v>
      </c>
      <c r="AY816" s="18" t="s">
        <v>143</v>
      </c>
      <c r="BE816" s="160">
        <f>IF(N816="základná",J816,0)</f>
        <v>0</v>
      </c>
      <c r="BF816" s="160">
        <f>IF(N816="znížená",J816,0)</f>
        <v>0</v>
      </c>
      <c r="BG816" s="160">
        <f>IF(N816="zákl. prenesená",J816,0)</f>
        <v>0</v>
      </c>
      <c r="BH816" s="160">
        <f>IF(N816="zníž. prenesená",J816,0)</f>
        <v>0</v>
      </c>
      <c r="BI816" s="160">
        <f>IF(N816="nulová",J816,0)</f>
        <v>0</v>
      </c>
      <c r="BJ816" s="18" t="s">
        <v>151</v>
      </c>
      <c r="BK816" s="160">
        <f>ROUND(I816*H816,2)</f>
        <v>0</v>
      </c>
      <c r="BL816" s="18" t="s">
        <v>182</v>
      </c>
      <c r="BM816" s="159" t="s">
        <v>1285</v>
      </c>
    </row>
    <row r="817" spans="1:65" s="13" customFormat="1" x14ac:dyDescent="0.2">
      <c r="B817" s="161"/>
      <c r="D817" s="162" t="s">
        <v>152</v>
      </c>
      <c r="E817" s="163" t="s">
        <v>1</v>
      </c>
      <c r="F817" s="164" t="s">
        <v>2174</v>
      </c>
      <c r="H817" s="165">
        <v>23.1</v>
      </c>
      <c r="I817" s="166"/>
      <c r="L817" s="161"/>
      <c r="M817" s="167"/>
      <c r="N817" s="168"/>
      <c r="O817" s="168"/>
      <c r="P817" s="168"/>
      <c r="Q817" s="168"/>
      <c r="R817" s="168"/>
      <c r="S817" s="168"/>
      <c r="T817" s="169"/>
      <c r="AT817" s="163" t="s">
        <v>152</v>
      </c>
      <c r="AU817" s="163" t="s">
        <v>151</v>
      </c>
      <c r="AV817" s="13" t="s">
        <v>151</v>
      </c>
      <c r="AW817" s="13" t="s">
        <v>31</v>
      </c>
      <c r="AX817" s="13" t="s">
        <v>75</v>
      </c>
      <c r="AY817" s="163" t="s">
        <v>143</v>
      </c>
    </row>
    <row r="818" spans="1:65" s="13" customFormat="1" x14ac:dyDescent="0.2">
      <c r="B818" s="161"/>
      <c r="D818" s="162" t="s">
        <v>152</v>
      </c>
      <c r="E818" s="163" t="s">
        <v>1</v>
      </c>
      <c r="F818" s="164" t="s">
        <v>2175</v>
      </c>
      <c r="H818" s="165">
        <v>67.900000000000006</v>
      </c>
      <c r="I818" s="166"/>
      <c r="L818" s="161"/>
      <c r="M818" s="167"/>
      <c r="N818" s="168"/>
      <c r="O818" s="168"/>
      <c r="P818" s="168"/>
      <c r="Q818" s="168"/>
      <c r="R818" s="168"/>
      <c r="S818" s="168"/>
      <c r="T818" s="169"/>
      <c r="AT818" s="163" t="s">
        <v>152</v>
      </c>
      <c r="AU818" s="163" t="s">
        <v>151</v>
      </c>
      <c r="AV818" s="13" t="s">
        <v>151</v>
      </c>
      <c r="AW818" s="13" t="s">
        <v>31</v>
      </c>
      <c r="AX818" s="13" t="s">
        <v>75</v>
      </c>
      <c r="AY818" s="163" t="s">
        <v>143</v>
      </c>
    </row>
    <row r="819" spans="1:65" s="13" customFormat="1" x14ac:dyDescent="0.2">
      <c r="B819" s="161"/>
      <c r="D819" s="162" t="s">
        <v>152</v>
      </c>
      <c r="E819" s="163" t="s">
        <v>1</v>
      </c>
      <c r="F819" s="164" t="s">
        <v>2176</v>
      </c>
      <c r="H819" s="165">
        <v>69.5</v>
      </c>
      <c r="I819" s="166"/>
      <c r="L819" s="161"/>
      <c r="M819" s="167"/>
      <c r="N819" s="168"/>
      <c r="O819" s="168"/>
      <c r="P819" s="168"/>
      <c r="Q819" s="168"/>
      <c r="R819" s="168"/>
      <c r="S819" s="168"/>
      <c r="T819" s="169"/>
      <c r="AT819" s="163" t="s">
        <v>152</v>
      </c>
      <c r="AU819" s="163" t="s">
        <v>151</v>
      </c>
      <c r="AV819" s="13" t="s">
        <v>151</v>
      </c>
      <c r="AW819" s="13" t="s">
        <v>31</v>
      </c>
      <c r="AX819" s="13" t="s">
        <v>75</v>
      </c>
      <c r="AY819" s="163" t="s">
        <v>143</v>
      </c>
    </row>
    <row r="820" spans="1:65" s="13" customFormat="1" x14ac:dyDescent="0.2">
      <c r="B820" s="161"/>
      <c r="D820" s="162" t="s">
        <v>152</v>
      </c>
      <c r="E820" s="163" t="s">
        <v>1</v>
      </c>
      <c r="F820" s="164" t="s">
        <v>2177</v>
      </c>
      <c r="H820" s="165">
        <v>70</v>
      </c>
      <c r="I820" s="166"/>
      <c r="L820" s="161"/>
      <c r="M820" s="167"/>
      <c r="N820" s="168"/>
      <c r="O820" s="168"/>
      <c r="P820" s="168"/>
      <c r="Q820" s="168"/>
      <c r="R820" s="168"/>
      <c r="S820" s="168"/>
      <c r="T820" s="169"/>
      <c r="AT820" s="163" t="s">
        <v>152</v>
      </c>
      <c r="AU820" s="163" t="s">
        <v>151</v>
      </c>
      <c r="AV820" s="13" t="s">
        <v>151</v>
      </c>
      <c r="AW820" s="13" t="s">
        <v>31</v>
      </c>
      <c r="AX820" s="13" t="s">
        <v>75</v>
      </c>
      <c r="AY820" s="163" t="s">
        <v>143</v>
      </c>
    </row>
    <row r="821" spans="1:65" s="13" customFormat="1" x14ac:dyDescent="0.2">
      <c r="B821" s="161"/>
      <c r="D821" s="162" t="s">
        <v>152</v>
      </c>
      <c r="E821" s="163" t="s">
        <v>1</v>
      </c>
      <c r="F821" s="164" t="s">
        <v>2178</v>
      </c>
      <c r="H821" s="165">
        <v>68.430000000000007</v>
      </c>
      <c r="I821" s="166"/>
      <c r="L821" s="161"/>
      <c r="M821" s="167"/>
      <c r="N821" s="168"/>
      <c r="O821" s="168"/>
      <c r="P821" s="168"/>
      <c r="Q821" s="168"/>
      <c r="R821" s="168"/>
      <c r="S821" s="168"/>
      <c r="T821" s="169"/>
      <c r="AT821" s="163" t="s">
        <v>152</v>
      </c>
      <c r="AU821" s="163" t="s">
        <v>151</v>
      </c>
      <c r="AV821" s="13" t="s">
        <v>151</v>
      </c>
      <c r="AW821" s="13" t="s">
        <v>31</v>
      </c>
      <c r="AX821" s="13" t="s">
        <v>75</v>
      </c>
      <c r="AY821" s="163" t="s">
        <v>143</v>
      </c>
    </row>
    <row r="822" spans="1:65" s="13" customFormat="1" x14ac:dyDescent="0.2">
      <c r="B822" s="161"/>
      <c r="D822" s="162" t="s">
        <v>152</v>
      </c>
      <c r="E822" s="163" t="s">
        <v>1</v>
      </c>
      <c r="F822" s="164" t="s">
        <v>2179</v>
      </c>
      <c r="H822" s="165">
        <v>70</v>
      </c>
      <c r="I822" s="166"/>
      <c r="L822" s="161"/>
      <c r="M822" s="167"/>
      <c r="N822" s="168"/>
      <c r="O822" s="168"/>
      <c r="P822" s="168"/>
      <c r="Q822" s="168"/>
      <c r="R822" s="168"/>
      <c r="S822" s="168"/>
      <c r="T822" s="169"/>
      <c r="AT822" s="163" t="s">
        <v>152</v>
      </c>
      <c r="AU822" s="163" t="s">
        <v>151</v>
      </c>
      <c r="AV822" s="13" t="s">
        <v>151</v>
      </c>
      <c r="AW822" s="13" t="s">
        <v>31</v>
      </c>
      <c r="AX822" s="13" t="s">
        <v>75</v>
      </c>
      <c r="AY822" s="163" t="s">
        <v>143</v>
      </c>
    </row>
    <row r="823" spans="1:65" s="13" customFormat="1" x14ac:dyDescent="0.2">
      <c r="B823" s="161"/>
      <c r="D823" s="162" t="s">
        <v>152</v>
      </c>
      <c r="E823" s="163" t="s">
        <v>1</v>
      </c>
      <c r="F823" s="164" t="s">
        <v>2180</v>
      </c>
      <c r="H823" s="165">
        <v>70.2</v>
      </c>
      <c r="I823" s="166"/>
      <c r="L823" s="161"/>
      <c r="M823" s="167"/>
      <c r="N823" s="168"/>
      <c r="O823" s="168"/>
      <c r="P823" s="168"/>
      <c r="Q823" s="168"/>
      <c r="R823" s="168"/>
      <c r="S823" s="168"/>
      <c r="T823" s="169"/>
      <c r="AT823" s="163" t="s">
        <v>152</v>
      </c>
      <c r="AU823" s="163" t="s">
        <v>151</v>
      </c>
      <c r="AV823" s="13" t="s">
        <v>151</v>
      </c>
      <c r="AW823" s="13" t="s">
        <v>31</v>
      </c>
      <c r="AX823" s="13" t="s">
        <v>75</v>
      </c>
      <c r="AY823" s="163" t="s">
        <v>143</v>
      </c>
    </row>
    <row r="824" spans="1:65" s="14" customFormat="1" x14ac:dyDescent="0.2">
      <c r="B824" s="170"/>
      <c r="D824" s="162" t="s">
        <v>152</v>
      </c>
      <c r="E824" s="171" t="s">
        <v>1</v>
      </c>
      <c r="F824" s="172" t="s">
        <v>154</v>
      </c>
      <c r="H824" s="173">
        <v>439.13</v>
      </c>
      <c r="I824" s="174"/>
      <c r="L824" s="170"/>
      <c r="M824" s="175"/>
      <c r="N824" s="176"/>
      <c r="O824" s="176"/>
      <c r="P824" s="176"/>
      <c r="Q824" s="176"/>
      <c r="R824" s="176"/>
      <c r="S824" s="176"/>
      <c r="T824" s="177"/>
      <c r="AT824" s="171" t="s">
        <v>152</v>
      </c>
      <c r="AU824" s="171" t="s">
        <v>151</v>
      </c>
      <c r="AV824" s="14" t="s">
        <v>150</v>
      </c>
      <c r="AW824" s="14" t="s">
        <v>31</v>
      </c>
      <c r="AX824" s="14" t="s">
        <v>83</v>
      </c>
      <c r="AY824" s="171" t="s">
        <v>143</v>
      </c>
    </row>
    <row r="825" spans="1:65" s="2" customFormat="1" ht="14.45" customHeight="1" x14ac:dyDescent="0.2">
      <c r="A825" s="33"/>
      <c r="B825" s="146"/>
      <c r="C825" s="178" t="s">
        <v>1264</v>
      </c>
      <c r="D825" s="178" t="s">
        <v>215</v>
      </c>
      <c r="E825" s="179" t="s">
        <v>1260</v>
      </c>
      <c r="F825" s="180" t="s">
        <v>1261</v>
      </c>
      <c r="G825" s="181" t="s">
        <v>157</v>
      </c>
      <c r="H825" s="182">
        <v>447.91300000000001</v>
      </c>
      <c r="I825" s="183"/>
      <c r="J825" s="184">
        <f>ROUND(I825*H825,2)</f>
        <v>0</v>
      </c>
      <c r="K825" s="185"/>
      <c r="L825" s="186"/>
      <c r="M825" s="187" t="s">
        <v>1</v>
      </c>
      <c r="N825" s="188" t="s">
        <v>41</v>
      </c>
      <c r="O825" s="59"/>
      <c r="P825" s="157">
        <f>O825*H825</f>
        <v>0</v>
      </c>
      <c r="Q825" s="157">
        <v>0</v>
      </c>
      <c r="R825" s="157">
        <f>Q825*H825</f>
        <v>0</v>
      </c>
      <c r="S825" s="157">
        <v>0</v>
      </c>
      <c r="T825" s="158">
        <f>S825*H825</f>
        <v>0</v>
      </c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R825" s="159" t="s">
        <v>210</v>
      </c>
      <c r="AT825" s="159" t="s">
        <v>215</v>
      </c>
      <c r="AU825" s="159" t="s">
        <v>151</v>
      </c>
      <c r="AY825" s="18" t="s">
        <v>143</v>
      </c>
      <c r="BE825" s="160">
        <f>IF(N825="základná",J825,0)</f>
        <v>0</v>
      </c>
      <c r="BF825" s="160">
        <f>IF(N825="znížená",J825,0)</f>
        <v>0</v>
      </c>
      <c r="BG825" s="160">
        <f>IF(N825="zákl. prenesená",J825,0)</f>
        <v>0</v>
      </c>
      <c r="BH825" s="160">
        <f>IF(N825="zníž. prenesená",J825,0)</f>
        <v>0</v>
      </c>
      <c r="BI825" s="160">
        <f>IF(N825="nulová",J825,0)</f>
        <v>0</v>
      </c>
      <c r="BJ825" s="18" t="s">
        <v>151</v>
      </c>
      <c r="BK825" s="160">
        <f>ROUND(I825*H825,2)</f>
        <v>0</v>
      </c>
      <c r="BL825" s="18" t="s">
        <v>182</v>
      </c>
      <c r="BM825" s="159" t="s">
        <v>1289</v>
      </c>
    </row>
    <row r="826" spans="1:65" s="13" customFormat="1" x14ac:dyDescent="0.2">
      <c r="B826" s="161"/>
      <c r="D826" s="162" t="s">
        <v>152</v>
      </c>
      <c r="E826" s="163" t="s">
        <v>1</v>
      </c>
      <c r="F826" s="164" t="s">
        <v>2181</v>
      </c>
      <c r="H826" s="165">
        <v>447.91300000000001</v>
      </c>
      <c r="I826" s="166"/>
      <c r="L826" s="161"/>
      <c r="M826" s="167"/>
      <c r="N826" s="168"/>
      <c r="O826" s="168"/>
      <c r="P826" s="168"/>
      <c r="Q826" s="168"/>
      <c r="R826" s="168"/>
      <c r="S826" s="168"/>
      <c r="T826" s="169"/>
      <c r="AT826" s="163" t="s">
        <v>152</v>
      </c>
      <c r="AU826" s="163" t="s">
        <v>151</v>
      </c>
      <c r="AV826" s="13" t="s">
        <v>151</v>
      </c>
      <c r="AW826" s="13" t="s">
        <v>31</v>
      </c>
      <c r="AX826" s="13" t="s">
        <v>75</v>
      </c>
      <c r="AY826" s="163" t="s">
        <v>143</v>
      </c>
    </row>
    <row r="827" spans="1:65" s="14" customFormat="1" x14ac:dyDescent="0.2">
      <c r="B827" s="170"/>
      <c r="D827" s="162" t="s">
        <v>152</v>
      </c>
      <c r="E827" s="171" t="s">
        <v>1</v>
      </c>
      <c r="F827" s="172" t="s">
        <v>154</v>
      </c>
      <c r="H827" s="173">
        <v>447.91300000000001</v>
      </c>
      <c r="I827" s="174"/>
      <c r="L827" s="170"/>
      <c r="M827" s="175"/>
      <c r="N827" s="176"/>
      <c r="O827" s="176"/>
      <c r="P827" s="176"/>
      <c r="Q827" s="176"/>
      <c r="R827" s="176"/>
      <c r="S827" s="176"/>
      <c r="T827" s="177"/>
      <c r="AT827" s="171" t="s">
        <v>152</v>
      </c>
      <c r="AU827" s="171" t="s">
        <v>151</v>
      </c>
      <c r="AV827" s="14" t="s">
        <v>150</v>
      </c>
      <c r="AW827" s="14" t="s">
        <v>31</v>
      </c>
      <c r="AX827" s="14" t="s">
        <v>83</v>
      </c>
      <c r="AY827" s="171" t="s">
        <v>143</v>
      </c>
    </row>
    <row r="828" spans="1:65" s="2" customFormat="1" ht="24.2" customHeight="1" x14ac:dyDescent="0.2">
      <c r="A828" s="33"/>
      <c r="B828" s="146"/>
      <c r="C828" s="147" t="s">
        <v>1270</v>
      </c>
      <c r="D828" s="147" t="s">
        <v>146</v>
      </c>
      <c r="E828" s="148" t="s">
        <v>1265</v>
      </c>
      <c r="F828" s="149" t="s">
        <v>1266</v>
      </c>
      <c r="G828" s="150" t="s">
        <v>454</v>
      </c>
      <c r="H828" s="199"/>
      <c r="I828" s="152"/>
      <c r="J828" s="153">
        <f>ROUND(I828*H828,2)</f>
        <v>0</v>
      </c>
      <c r="K828" s="154"/>
      <c r="L828" s="34"/>
      <c r="M828" s="155" t="s">
        <v>1</v>
      </c>
      <c r="N828" s="156" t="s">
        <v>41</v>
      </c>
      <c r="O828" s="59"/>
      <c r="P828" s="157">
        <f>O828*H828</f>
        <v>0</v>
      </c>
      <c r="Q828" s="157">
        <v>0</v>
      </c>
      <c r="R828" s="157">
        <f>Q828*H828</f>
        <v>0</v>
      </c>
      <c r="S828" s="157">
        <v>0</v>
      </c>
      <c r="T828" s="158">
        <f>S828*H828</f>
        <v>0</v>
      </c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R828" s="159" t="s">
        <v>182</v>
      </c>
      <c r="AT828" s="159" t="s">
        <v>146</v>
      </c>
      <c r="AU828" s="159" t="s">
        <v>151</v>
      </c>
      <c r="AY828" s="18" t="s">
        <v>143</v>
      </c>
      <c r="BE828" s="160">
        <f>IF(N828="základná",J828,0)</f>
        <v>0</v>
      </c>
      <c r="BF828" s="160">
        <f>IF(N828="znížená",J828,0)</f>
        <v>0</v>
      </c>
      <c r="BG828" s="160">
        <f>IF(N828="zákl. prenesená",J828,0)</f>
        <v>0</v>
      </c>
      <c r="BH828" s="160">
        <f>IF(N828="zníž. prenesená",J828,0)</f>
        <v>0</v>
      </c>
      <c r="BI828" s="160">
        <f>IF(N828="nulová",J828,0)</f>
        <v>0</v>
      </c>
      <c r="BJ828" s="18" t="s">
        <v>151</v>
      </c>
      <c r="BK828" s="160">
        <f>ROUND(I828*H828,2)</f>
        <v>0</v>
      </c>
      <c r="BL828" s="18" t="s">
        <v>182</v>
      </c>
      <c r="BM828" s="159" t="s">
        <v>1293</v>
      </c>
    </row>
    <row r="829" spans="1:65" s="12" customFormat="1" ht="22.9" customHeight="1" x14ac:dyDescent="0.2">
      <c r="B829" s="134"/>
      <c r="D829" s="135" t="s">
        <v>74</v>
      </c>
      <c r="E829" s="144" t="s">
        <v>1268</v>
      </c>
      <c r="F829" s="144" t="s">
        <v>1269</v>
      </c>
      <c r="I829" s="137"/>
      <c r="J829" s="145">
        <f>BK829</f>
        <v>0</v>
      </c>
      <c r="L829" s="134"/>
      <c r="M829" s="138"/>
      <c r="N829" s="139"/>
      <c r="O829" s="139"/>
      <c r="P829" s="140">
        <f>SUM(P830:P922)</f>
        <v>0</v>
      </c>
      <c r="Q829" s="139"/>
      <c r="R829" s="140">
        <f>SUM(R830:R922)</f>
        <v>0</v>
      </c>
      <c r="S829" s="139"/>
      <c r="T829" s="141">
        <f>SUM(T830:T922)</f>
        <v>0</v>
      </c>
      <c r="AR829" s="135" t="s">
        <v>151</v>
      </c>
      <c r="AT829" s="142" t="s">
        <v>74</v>
      </c>
      <c r="AU829" s="142" t="s">
        <v>83</v>
      </c>
      <c r="AY829" s="135" t="s">
        <v>143</v>
      </c>
      <c r="BK829" s="143">
        <f>SUM(BK830:BK922)</f>
        <v>0</v>
      </c>
    </row>
    <row r="830" spans="1:65" s="2" customFormat="1" ht="24.2" customHeight="1" x14ac:dyDescent="0.2">
      <c r="A830" s="33"/>
      <c r="B830" s="146"/>
      <c r="C830" s="147" t="s">
        <v>1278</v>
      </c>
      <c r="D830" s="147" t="s">
        <v>146</v>
      </c>
      <c r="E830" s="148" t="s">
        <v>1271</v>
      </c>
      <c r="F830" s="149" t="s">
        <v>1272</v>
      </c>
      <c r="G830" s="150" t="s">
        <v>157</v>
      </c>
      <c r="H830" s="151">
        <v>52.116</v>
      </c>
      <c r="I830" s="152"/>
      <c r="J830" s="153">
        <f>ROUND(I830*H830,2)</f>
        <v>0</v>
      </c>
      <c r="K830" s="154"/>
      <c r="L830" s="34"/>
      <c r="M830" s="155" t="s">
        <v>1</v>
      </c>
      <c r="N830" s="156" t="s">
        <v>41</v>
      </c>
      <c r="O830" s="59"/>
      <c r="P830" s="157">
        <f>O830*H830</f>
        <v>0</v>
      </c>
      <c r="Q830" s="157">
        <v>0</v>
      </c>
      <c r="R830" s="157">
        <f>Q830*H830</f>
        <v>0</v>
      </c>
      <c r="S830" s="157">
        <v>0</v>
      </c>
      <c r="T830" s="158">
        <f>S830*H830</f>
        <v>0</v>
      </c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R830" s="159" t="s">
        <v>182</v>
      </c>
      <c r="AT830" s="159" t="s">
        <v>146</v>
      </c>
      <c r="AU830" s="159" t="s">
        <v>151</v>
      </c>
      <c r="AY830" s="18" t="s">
        <v>143</v>
      </c>
      <c r="BE830" s="160">
        <f>IF(N830="základná",J830,0)</f>
        <v>0</v>
      </c>
      <c r="BF830" s="160">
        <f>IF(N830="znížená",J830,0)</f>
        <v>0</v>
      </c>
      <c r="BG830" s="160">
        <f>IF(N830="zákl. prenesená",J830,0)</f>
        <v>0</v>
      </c>
      <c r="BH830" s="160">
        <f>IF(N830="zníž. prenesená",J830,0)</f>
        <v>0</v>
      </c>
      <c r="BI830" s="160">
        <f>IF(N830="nulová",J830,0)</f>
        <v>0</v>
      </c>
      <c r="BJ830" s="18" t="s">
        <v>151</v>
      </c>
      <c r="BK830" s="160">
        <f>ROUND(I830*H830,2)</f>
        <v>0</v>
      </c>
      <c r="BL830" s="18" t="s">
        <v>182</v>
      </c>
      <c r="BM830" s="159" t="s">
        <v>1301</v>
      </c>
    </row>
    <row r="831" spans="1:65" s="13" customFormat="1" ht="22.5" x14ac:dyDescent="0.2">
      <c r="B831" s="161"/>
      <c r="D831" s="162" t="s">
        <v>152</v>
      </c>
      <c r="E831" s="163" t="s">
        <v>1</v>
      </c>
      <c r="F831" s="164" t="s">
        <v>2182</v>
      </c>
      <c r="H831" s="165">
        <v>1.61</v>
      </c>
      <c r="I831" s="166"/>
      <c r="L831" s="161"/>
      <c r="M831" s="167"/>
      <c r="N831" s="168"/>
      <c r="O831" s="168"/>
      <c r="P831" s="168"/>
      <c r="Q831" s="168"/>
      <c r="R831" s="168"/>
      <c r="S831" s="168"/>
      <c r="T831" s="169"/>
      <c r="AT831" s="163" t="s">
        <v>152</v>
      </c>
      <c r="AU831" s="163" t="s">
        <v>151</v>
      </c>
      <c r="AV831" s="13" t="s">
        <v>151</v>
      </c>
      <c r="AW831" s="13" t="s">
        <v>31</v>
      </c>
      <c r="AX831" s="13" t="s">
        <v>75</v>
      </c>
      <c r="AY831" s="163" t="s">
        <v>143</v>
      </c>
    </row>
    <row r="832" spans="1:65" s="13" customFormat="1" ht="22.5" x14ac:dyDescent="0.2">
      <c r="B832" s="161"/>
      <c r="D832" s="162" t="s">
        <v>152</v>
      </c>
      <c r="E832" s="163" t="s">
        <v>1</v>
      </c>
      <c r="F832" s="164" t="s">
        <v>2183</v>
      </c>
      <c r="H832" s="165">
        <v>1.61</v>
      </c>
      <c r="I832" s="166"/>
      <c r="L832" s="161"/>
      <c r="M832" s="167"/>
      <c r="N832" s="168"/>
      <c r="O832" s="168"/>
      <c r="P832" s="168"/>
      <c r="Q832" s="168"/>
      <c r="R832" s="168"/>
      <c r="S832" s="168"/>
      <c r="T832" s="169"/>
      <c r="AT832" s="163" t="s">
        <v>152</v>
      </c>
      <c r="AU832" s="163" t="s">
        <v>151</v>
      </c>
      <c r="AV832" s="13" t="s">
        <v>151</v>
      </c>
      <c r="AW832" s="13" t="s">
        <v>31</v>
      </c>
      <c r="AX832" s="13" t="s">
        <v>75</v>
      </c>
      <c r="AY832" s="163" t="s">
        <v>143</v>
      </c>
    </row>
    <row r="833" spans="1:65" s="13" customFormat="1" ht="22.5" x14ac:dyDescent="0.2">
      <c r="B833" s="161"/>
      <c r="D833" s="162" t="s">
        <v>152</v>
      </c>
      <c r="E833" s="163" t="s">
        <v>1</v>
      </c>
      <c r="F833" s="164" t="s">
        <v>2184</v>
      </c>
      <c r="H833" s="165">
        <v>4.883</v>
      </c>
      <c r="I833" s="166"/>
      <c r="L833" s="161"/>
      <c r="M833" s="167"/>
      <c r="N833" s="168"/>
      <c r="O833" s="168"/>
      <c r="P833" s="168"/>
      <c r="Q833" s="168"/>
      <c r="R833" s="168"/>
      <c r="S833" s="168"/>
      <c r="T833" s="169"/>
      <c r="AT833" s="163" t="s">
        <v>152</v>
      </c>
      <c r="AU833" s="163" t="s">
        <v>151</v>
      </c>
      <c r="AV833" s="13" t="s">
        <v>151</v>
      </c>
      <c r="AW833" s="13" t="s">
        <v>31</v>
      </c>
      <c r="AX833" s="13" t="s">
        <v>75</v>
      </c>
      <c r="AY833" s="163" t="s">
        <v>143</v>
      </c>
    </row>
    <row r="834" spans="1:65" s="13" customFormat="1" ht="22.5" x14ac:dyDescent="0.2">
      <c r="B834" s="161"/>
      <c r="D834" s="162" t="s">
        <v>152</v>
      </c>
      <c r="E834" s="163" t="s">
        <v>1</v>
      </c>
      <c r="F834" s="164" t="s">
        <v>2185</v>
      </c>
      <c r="H834" s="165">
        <v>4.883</v>
      </c>
      <c r="I834" s="166"/>
      <c r="L834" s="161"/>
      <c r="M834" s="167"/>
      <c r="N834" s="168"/>
      <c r="O834" s="168"/>
      <c r="P834" s="168"/>
      <c r="Q834" s="168"/>
      <c r="R834" s="168"/>
      <c r="S834" s="168"/>
      <c r="T834" s="169"/>
      <c r="AT834" s="163" t="s">
        <v>152</v>
      </c>
      <c r="AU834" s="163" t="s">
        <v>151</v>
      </c>
      <c r="AV834" s="13" t="s">
        <v>151</v>
      </c>
      <c r="AW834" s="13" t="s">
        <v>31</v>
      </c>
      <c r="AX834" s="13" t="s">
        <v>75</v>
      </c>
      <c r="AY834" s="163" t="s">
        <v>143</v>
      </c>
    </row>
    <row r="835" spans="1:65" s="13" customFormat="1" ht="22.5" x14ac:dyDescent="0.2">
      <c r="B835" s="161"/>
      <c r="D835" s="162" t="s">
        <v>152</v>
      </c>
      <c r="E835" s="163" t="s">
        <v>1</v>
      </c>
      <c r="F835" s="164" t="s">
        <v>1274</v>
      </c>
      <c r="H835" s="165">
        <v>1.68</v>
      </c>
      <c r="I835" s="166"/>
      <c r="L835" s="161"/>
      <c r="M835" s="167"/>
      <c r="N835" s="168"/>
      <c r="O835" s="168"/>
      <c r="P835" s="168"/>
      <c r="Q835" s="168"/>
      <c r="R835" s="168"/>
      <c r="S835" s="168"/>
      <c r="T835" s="169"/>
      <c r="AT835" s="163" t="s">
        <v>152</v>
      </c>
      <c r="AU835" s="163" t="s">
        <v>151</v>
      </c>
      <c r="AV835" s="13" t="s">
        <v>151</v>
      </c>
      <c r="AW835" s="13" t="s">
        <v>31</v>
      </c>
      <c r="AX835" s="13" t="s">
        <v>75</v>
      </c>
      <c r="AY835" s="163" t="s">
        <v>143</v>
      </c>
    </row>
    <row r="836" spans="1:65" s="13" customFormat="1" ht="22.5" x14ac:dyDescent="0.2">
      <c r="B836" s="161"/>
      <c r="D836" s="162" t="s">
        <v>152</v>
      </c>
      <c r="E836" s="163" t="s">
        <v>1</v>
      </c>
      <c r="F836" s="164" t="s">
        <v>1275</v>
      </c>
      <c r="H836" s="165">
        <v>1.68</v>
      </c>
      <c r="I836" s="166"/>
      <c r="L836" s="161"/>
      <c r="M836" s="167"/>
      <c r="N836" s="168"/>
      <c r="O836" s="168"/>
      <c r="P836" s="168"/>
      <c r="Q836" s="168"/>
      <c r="R836" s="168"/>
      <c r="S836" s="168"/>
      <c r="T836" s="169"/>
      <c r="AT836" s="163" t="s">
        <v>152</v>
      </c>
      <c r="AU836" s="163" t="s">
        <v>151</v>
      </c>
      <c r="AV836" s="13" t="s">
        <v>151</v>
      </c>
      <c r="AW836" s="13" t="s">
        <v>31</v>
      </c>
      <c r="AX836" s="13" t="s">
        <v>75</v>
      </c>
      <c r="AY836" s="163" t="s">
        <v>143</v>
      </c>
    </row>
    <row r="837" spans="1:65" s="13" customFormat="1" ht="22.5" x14ac:dyDescent="0.2">
      <c r="B837" s="161"/>
      <c r="D837" s="162" t="s">
        <v>152</v>
      </c>
      <c r="E837" s="163" t="s">
        <v>1</v>
      </c>
      <c r="F837" s="164" t="s">
        <v>2186</v>
      </c>
      <c r="H837" s="165">
        <v>19.53</v>
      </c>
      <c r="I837" s="166"/>
      <c r="L837" s="161"/>
      <c r="M837" s="167"/>
      <c r="N837" s="168"/>
      <c r="O837" s="168"/>
      <c r="P837" s="168"/>
      <c r="Q837" s="168"/>
      <c r="R837" s="168"/>
      <c r="S837" s="168"/>
      <c r="T837" s="169"/>
      <c r="AT837" s="163" t="s">
        <v>152</v>
      </c>
      <c r="AU837" s="163" t="s">
        <v>151</v>
      </c>
      <c r="AV837" s="13" t="s">
        <v>151</v>
      </c>
      <c r="AW837" s="13" t="s">
        <v>31</v>
      </c>
      <c r="AX837" s="13" t="s">
        <v>75</v>
      </c>
      <c r="AY837" s="163" t="s">
        <v>143</v>
      </c>
    </row>
    <row r="838" spans="1:65" s="13" customFormat="1" ht="22.5" x14ac:dyDescent="0.2">
      <c r="B838" s="161"/>
      <c r="D838" s="162" t="s">
        <v>152</v>
      </c>
      <c r="E838" s="163" t="s">
        <v>1</v>
      </c>
      <c r="F838" s="164" t="s">
        <v>2187</v>
      </c>
      <c r="H838" s="165">
        <v>3.2549999999999999</v>
      </c>
      <c r="I838" s="166"/>
      <c r="L838" s="161"/>
      <c r="M838" s="167"/>
      <c r="N838" s="168"/>
      <c r="O838" s="168"/>
      <c r="P838" s="168"/>
      <c r="Q838" s="168"/>
      <c r="R838" s="168"/>
      <c r="S838" s="168"/>
      <c r="T838" s="169"/>
      <c r="AT838" s="163" t="s">
        <v>152</v>
      </c>
      <c r="AU838" s="163" t="s">
        <v>151</v>
      </c>
      <c r="AV838" s="13" t="s">
        <v>151</v>
      </c>
      <c r="AW838" s="13" t="s">
        <v>31</v>
      </c>
      <c r="AX838" s="13" t="s">
        <v>75</v>
      </c>
      <c r="AY838" s="163" t="s">
        <v>143</v>
      </c>
    </row>
    <row r="839" spans="1:65" s="13" customFormat="1" ht="22.5" x14ac:dyDescent="0.2">
      <c r="B839" s="161"/>
      <c r="D839" s="162" t="s">
        <v>152</v>
      </c>
      <c r="E839" s="163" t="s">
        <v>1</v>
      </c>
      <c r="F839" s="164" t="s">
        <v>2188</v>
      </c>
      <c r="H839" s="165">
        <v>3.2549999999999999</v>
      </c>
      <c r="I839" s="166"/>
      <c r="L839" s="161"/>
      <c r="M839" s="167"/>
      <c r="N839" s="168"/>
      <c r="O839" s="168"/>
      <c r="P839" s="168"/>
      <c r="Q839" s="168"/>
      <c r="R839" s="168"/>
      <c r="S839" s="168"/>
      <c r="T839" s="169"/>
      <c r="AT839" s="163" t="s">
        <v>152</v>
      </c>
      <c r="AU839" s="163" t="s">
        <v>151</v>
      </c>
      <c r="AV839" s="13" t="s">
        <v>151</v>
      </c>
      <c r="AW839" s="13" t="s">
        <v>31</v>
      </c>
      <c r="AX839" s="13" t="s">
        <v>75</v>
      </c>
      <c r="AY839" s="163" t="s">
        <v>143</v>
      </c>
    </row>
    <row r="840" spans="1:65" s="13" customFormat="1" ht="22.5" x14ac:dyDescent="0.2">
      <c r="B840" s="161"/>
      <c r="D840" s="162" t="s">
        <v>152</v>
      </c>
      <c r="E840" s="163" t="s">
        <v>1</v>
      </c>
      <c r="F840" s="164" t="s">
        <v>2189</v>
      </c>
      <c r="H840" s="165">
        <v>1.61</v>
      </c>
      <c r="I840" s="166"/>
      <c r="L840" s="161"/>
      <c r="M840" s="167"/>
      <c r="N840" s="168"/>
      <c r="O840" s="168"/>
      <c r="P840" s="168"/>
      <c r="Q840" s="168"/>
      <c r="R840" s="168"/>
      <c r="S840" s="168"/>
      <c r="T840" s="169"/>
      <c r="AT840" s="163" t="s">
        <v>152</v>
      </c>
      <c r="AU840" s="163" t="s">
        <v>151</v>
      </c>
      <c r="AV840" s="13" t="s">
        <v>151</v>
      </c>
      <c r="AW840" s="13" t="s">
        <v>31</v>
      </c>
      <c r="AX840" s="13" t="s">
        <v>75</v>
      </c>
      <c r="AY840" s="163" t="s">
        <v>143</v>
      </c>
    </row>
    <row r="841" spans="1:65" s="13" customFormat="1" ht="22.5" x14ac:dyDescent="0.2">
      <c r="B841" s="161"/>
      <c r="D841" s="162" t="s">
        <v>152</v>
      </c>
      <c r="E841" s="163" t="s">
        <v>1</v>
      </c>
      <c r="F841" s="164" t="s">
        <v>2190</v>
      </c>
      <c r="H841" s="165">
        <v>6.51</v>
      </c>
      <c r="I841" s="166"/>
      <c r="L841" s="161"/>
      <c r="M841" s="167"/>
      <c r="N841" s="168"/>
      <c r="O841" s="168"/>
      <c r="P841" s="168"/>
      <c r="Q841" s="168"/>
      <c r="R841" s="168"/>
      <c r="S841" s="168"/>
      <c r="T841" s="169"/>
      <c r="AT841" s="163" t="s">
        <v>152</v>
      </c>
      <c r="AU841" s="163" t="s">
        <v>151</v>
      </c>
      <c r="AV841" s="13" t="s">
        <v>151</v>
      </c>
      <c r="AW841" s="13" t="s">
        <v>31</v>
      </c>
      <c r="AX841" s="13" t="s">
        <v>75</v>
      </c>
      <c r="AY841" s="163" t="s">
        <v>143</v>
      </c>
    </row>
    <row r="842" spans="1:65" s="13" customFormat="1" ht="22.5" x14ac:dyDescent="0.2">
      <c r="B842" s="161"/>
      <c r="D842" s="162" t="s">
        <v>152</v>
      </c>
      <c r="E842" s="163" t="s">
        <v>1</v>
      </c>
      <c r="F842" s="164" t="s">
        <v>2191</v>
      </c>
      <c r="H842" s="165">
        <v>1.61</v>
      </c>
      <c r="I842" s="166"/>
      <c r="L842" s="161"/>
      <c r="M842" s="167"/>
      <c r="N842" s="168"/>
      <c r="O842" s="168"/>
      <c r="P842" s="168"/>
      <c r="Q842" s="168"/>
      <c r="R842" s="168"/>
      <c r="S842" s="168"/>
      <c r="T842" s="169"/>
      <c r="AT842" s="163" t="s">
        <v>152</v>
      </c>
      <c r="AU842" s="163" t="s">
        <v>151</v>
      </c>
      <c r="AV842" s="13" t="s">
        <v>151</v>
      </c>
      <c r="AW842" s="13" t="s">
        <v>31</v>
      </c>
      <c r="AX842" s="13" t="s">
        <v>75</v>
      </c>
      <c r="AY842" s="163" t="s">
        <v>143</v>
      </c>
    </row>
    <row r="843" spans="1:65" s="14" customFormat="1" x14ac:dyDescent="0.2">
      <c r="B843" s="170"/>
      <c r="D843" s="162" t="s">
        <v>152</v>
      </c>
      <c r="E843" s="171" t="s">
        <v>1</v>
      </c>
      <c r="F843" s="172" t="s">
        <v>154</v>
      </c>
      <c r="H843" s="173">
        <v>52.116000000000007</v>
      </c>
      <c r="I843" s="174"/>
      <c r="L843" s="170"/>
      <c r="M843" s="175"/>
      <c r="N843" s="176"/>
      <c r="O843" s="176"/>
      <c r="P843" s="176"/>
      <c r="Q843" s="176"/>
      <c r="R843" s="176"/>
      <c r="S843" s="176"/>
      <c r="T843" s="177"/>
      <c r="AT843" s="171" t="s">
        <v>152</v>
      </c>
      <c r="AU843" s="171" t="s">
        <v>151</v>
      </c>
      <c r="AV843" s="14" t="s">
        <v>150</v>
      </c>
      <c r="AW843" s="14" t="s">
        <v>31</v>
      </c>
      <c r="AX843" s="14" t="s">
        <v>83</v>
      </c>
      <c r="AY843" s="171" t="s">
        <v>143</v>
      </c>
    </row>
    <row r="844" spans="1:65" s="2" customFormat="1" ht="24.2" customHeight="1" x14ac:dyDescent="0.2">
      <c r="A844" s="33"/>
      <c r="B844" s="146"/>
      <c r="C844" s="147" t="s">
        <v>1282</v>
      </c>
      <c r="D844" s="147" t="s">
        <v>146</v>
      </c>
      <c r="E844" s="148" t="s">
        <v>1279</v>
      </c>
      <c r="F844" s="149" t="s">
        <v>1280</v>
      </c>
      <c r="G844" s="150" t="s">
        <v>157</v>
      </c>
      <c r="H844" s="151">
        <v>52.116</v>
      </c>
      <c r="I844" s="152"/>
      <c r="J844" s="153">
        <f>ROUND(I844*H844,2)</f>
        <v>0</v>
      </c>
      <c r="K844" s="154"/>
      <c r="L844" s="34"/>
      <c r="M844" s="155" t="s">
        <v>1</v>
      </c>
      <c r="N844" s="156" t="s">
        <v>41</v>
      </c>
      <c r="O844" s="59"/>
      <c r="P844" s="157">
        <f>O844*H844</f>
        <v>0</v>
      </c>
      <c r="Q844" s="157">
        <v>0</v>
      </c>
      <c r="R844" s="157">
        <f>Q844*H844</f>
        <v>0</v>
      </c>
      <c r="S844" s="157">
        <v>0</v>
      </c>
      <c r="T844" s="158">
        <f>S844*H844</f>
        <v>0</v>
      </c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R844" s="159" t="s">
        <v>182</v>
      </c>
      <c r="AT844" s="159" t="s">
        <v>146</v>
      </c>
      <c r="AU844" s="159" t="s">
        <v>151</v>
      </c>
      <c r="AY844" s="18" t="s">
        <v>143</v>
      </c>
      <c r="BE844" s="160">
        <f>IF(N844="základná",J844,0)</f>
        <v>0</v>
      </c>
      <c r="BF844" s="160">
        <f>IF(N844="znížená",J844,0)</f>
        <v>0</v>
      </c>
      <c r="BG844" s="160">
        <f>IF(N844="zákl. prenesená",J844,0)</f>
        <v>0</v>
      </c>
      <c r="BH844" s="160">
        <f>IF(N844="zníž. prenesená",J844,0)</f>
        <v>0</v>
      </c>
      <c r="BI844" s="160">
        <f>IF(N844="nulová",J844,0)</f>
        <v>0</v>
      </c>
      <c r="BJ844" s="18" t="s">
        <v>151</v>
      </c>
      <c r="BK844" s="160">
        <f>ROUND(I844*H844,2)</f>
        <v>0</v>
      </c>
      <c r="BL844" s="18" t="s">
        <v>182</v>
      </c>
      <c r="BM844" s="159" t="s">
        <v>1307</v>
      </c>
    </row>
    <row r="845" spans="1:65" s="13" customFormat="1" ht="22.5" x14ac:dyDescent="0.2">
      <c r="B845" s="161"/>
      <c r="D845" s="162" t="s">
        <v>152</v>
      </c>
      <c r="E845" s="163" t="s">
        <v>1</v>
      </c>
      <c r="F845" s="164" t="s">
        <v>2182</v>
      </c>
      <c r="H845" s="165">
        <v>1.61</v>
      </c>
      <c r="I845" s="166"/>
      <c r="L845" s="161"/>
      <c r="M845" s="167"/>
      <c r="N845" s="168"/>
      <c r="O845" s="168"/>
      <c r="P845" s="168"/>
      <c r="Q845" s="168"/>
      <c r="R845" s="168"/>
      <c r="S845" s="168"/>
      <c r="T845" s="169"/>
      <c r="AT845" s="163" t="s">
        <v>152</v>
      </c>
      <c r="AU845" s="163" t="s">
        <v>151</v>
      </c>
      <c r="AV845" s="13" t="s">
        <v>151</v>
      </c>
      <c r="AW845" s="13" t="s">
        <v>31</v>
      </c>
      <c r="AX845" s="13" t="s">
        <v>75</v>
      </c>
      <c r="AY845" s="163" t="s">
        <v>143</v>
      </c>
    </row>
    <row r="846" spans="1:65" s="13" customFormat="1" ht="22.5" x14ac:dyDescent="0.2">
      <c r="B846" s="161"/>
      <c r="D846" s="162" t="s">
        <v>152</v>
      </c>
      <c r="E846" s="163" t="s">
        <v>1</v>
      </c>
      <c r="F846" s="164" t="s">
        <v>2183</v>
      </c>
      <c r="H846" s="165">
        <v>1.61</v>
      </c>
      <c r="I846" s="166"/>
      <c r="L846" s="161"/>
      <c r="M846" s="167"/>
      <c r="N846" s="168"/>
      <c r="O846" s="168"/>
      <c r="P846" s="168"/>
      <c r="Q846" s="168"/>
      <c r="R846" s="168"/>
      <c r="S846" s="168"/>
      <c r="T846" s="169"/>
      <c r="AT846" s="163" t="s">
        <v>152</v>
      </c>
      <c r="AU846" s="163" t="s">
        <v>151</v>
      </c>
      <c r="AV846" s="13" t="s">
        <v>151</v>
      </c>
      <c r="AW846" s="13" t="s">
        <v>31</v>
      </c>
      <c r="AX846" s="13" t="s">
        <v>75</v>
      </c>
      <c r="AY846" s="163" t="s">
        <v>143</v>
      </c>
    </row>
    <row r="847" spans="1:65" s="13" customFormat="1" ht="22.5" x14ac:dyDescent="0.2">
      <c r="B847" s="161"/>
      <c r="D847" s="162" t="s">
        <v>152</v>
      </c>
      <c r="E847" s="163" t="s">
        <v>1</v>
      </c>
      <c r="F847" s="164" t="s">
        <v>2184</v>
      </c>
      <c r="H847" s="165">
        <v>4.883</v>
      </c>
      <c r="I847" s="166"/>
      <c r="L847" s="161"/>
      <c r="M847" s="167"/>
      <c r="N847" s="168"/>
      <c r="O847" s="168"/>
      <c r="P847" s="168"/>
      <c r="Q847" s="168"/>
      <c r="R847" s="168"/>
      <c r="S847" s="168"/>
      <c r="T847" s="169"/>
      <c r="AT847" s="163" t="s">
        <v>152</v>
      </c>
      <c r="AU847" s="163" t="s">
        <v>151</v>
      </c>
      <c r="AV847" s="13" t="s">
        <v>151</v>
      </c>
      <c r="AW847" s="13" t="s">
        <v>31</v>
      </c>
      <c r="AX847" s="13" t="s">
        <v>75</v>
      </c>
      <c r="AY847" s="163" t="s">
        <v>143</v>
      </c>
    </row>
    <row r="848" spans="1:65" s="13" customFormat="1" ht="22.5" x14ac:dyDescent="0.2">
      <c r="B848" s="161"/>
      <c r="D848" s="162" t="s">
        <v>152</v>
      </c>
      <c r="E848" s="163" t="s">
        <v>1</v>
      </c>
      <c r="F848" s="164" t="s">
        <v>2185</v>
      </c>
      <c r="H848" s="165">
        <v>4.883</v>
      </c>
      <c r="I848" s="166"/>
      <c r="L848" s="161"/>
      <c r="M848" s="167"/>
      <c r="N848" s="168"/>
      <c r="O848" s="168"/>
      <c r="P848" s="168"/>
      <c r="Q848" s="168"/>
      <c r="R848" s="168"/>
      <c r="S848" s="168"/>
      <c r="T848" s="169"/>
      <c r="AT848" s="163" t="s">
        <v>152</v>
      </c>
      <c r="AU848" s="163" t="s">
        <v>151</v>
      </c>
      <c r="AV848" s="13" t="s">
        <v>151</v>
      </c>
      <c r="AW848" s="13" t="s">
        <v>31</v>
      </c>
      <c r="AX848" s="13" t="s">
        <v>75</v>
      </c>
      <c r="AY848" s="163" t="s">
        <v>143</v>
      </c>
    </row>
    <row r="849" spans="1:65" s="13" customFormat="1" ht="22.5" x14ac:dyDescent="0.2">
      <c r="B849" s="161"/>
      <c r="D849" s="162" t="s">
        <v>152</v>
      </c>
      <c r="E849" s="163" t="s">
        <v>1</v>
      </c>
      <c r="F849" s="164" t="s">
        <v>1274</v>
      </c>
      <c r="H849" s="165">
        <v>1.68</v>
      </c>
      <c r="I849" s="166"/>
      <c r="L849" s="161"/>
      <c r="M849" s="167"/>
      <c r="N849" s="168"/>
      <c r="O849" s="168"/>
      <c r="P849" s="168"/>
      <c r="Q849" s="168"/>
      <c r="R849" s="168"/>
      <c r="S849" s="168"/>
      <c r="T849" s="169"/>
      <c r="AT849" s="163" t="s">
        <v>152</v>
      </c>
      <c r="AU849" s="163" t="s">
        <v>151</v>
      </c>
      <c r="AV849" s="13" t="s">
        <v>151</v>
      </c>
      <c r="AW849" s="13" t="s">
        <v>31</v>
      </c>
      <c r="AX849" s="13" t="s">
        <v>75</v>
      </c>
      <c r="AY849" s="163" t="s">
        <v>143</v>
      </c>
    </row>
    <row r="850" spans="1:65" s="13" customFormat="1" ht="22.5" x14ac:dyDescent="0.2">
      <c r="B850" s="161"/>
      <c r="D850" s="162" t="s">
        <v>152</v>
      </c>
      <c r="E850" s="163" t="s">
        <v>1</v>
      </c>
      <c r="F850" s="164" t="s">
        <v>1275</v>
      </c>
      <c r="H850" s="165">
        <v>1.68</v>
      </c>
      <c r="I850" s="166"/>
      <c r="L850" s="161"/>
      <c r="M850" s="167"/>
      <c r="N850" s="168"/>
      <c r="O850" s="168"/>
      <c r="P850" s="168"/>
      <c r="Q850" s="168"/>
      <c r="R850" s="168"/>
      <c r="S850" s="168"/>
      <c r="T850" s="169"/>
      <c r="AT850" s="163" t="s">
        <v>152</v>
      </c>
      <c r="AU850" s="163" t="s">
        <v>151</v>
      </c>
      <c r="AV850" s="13" t="s">
        <v>151</v>
      </c>
      <c r="AW850" s="13" t="s">
        <v>31</v>
      </c>
      <c r="AX850" s="13" t="s">
        <v>75</v>
      </c>
      <c r="AY850" s="163" t="s">
        <v>143</v>
      </c>
    </row>
    <row r="851" spans="1:65" s="13" customFormat="1" ht="22.5" x14ac:dyDescent="0.2">
      <c r="B851" s="161"/>
      <c r="D851" s="162" t="s">
        <v>152</v>
      </c>
      <c r="E851" s="163" t="s">
        <v>1</v>
      </c>
      <c r="F851" s="164" t="s">
        <v>2186</v>
      </c>
      <c r="H851" s="165">
        <v>19.53</v>
      </c>
      <c r="I851" s="166"/>
      <c r="L851" s="161"/>
      <c r="M851" s="167"/>
      <c r="N851" s="168"/>
      <c r="O851" s="168"/>
      <c r="P851" s="168"/>
      <c r="Q851" s="168"/>
      <c r="R851" s="168"/>
      <c r="S851" s="168"/>
      <c r="T851" s="169"/>
      <c r="AT851" s="163" t="s">
        <v>152</v>
      </c>
      <c r="AU851" s="163" t="s">
        <v>151</v>
      </c>
      <c r="AV851" s="13" t="s">
        <v>151</v>
      </c>
      <c r="AW851" s="13" t="s">
        <v>31</v>
      </c>
      <c r="AX851" s="13" t="s">
        <v>75</v>
      </c>
      <c r="AY851" s="163" t="s">
        <v>143</v>
      </c>
    </row>
    <row r="852" spans="1:65" s="13" customFormat="1" ht="22.5" x14ac:dyDescent="0.2">
      <c r="B852" s="161"/>
      <c r="D852" s="162" t="s">
        <v>152</v>
      </c>
      <c r="E852" s="163" t="s">
        <v>1</v>
      </c>
      <c r="F852" s="164" t="s">
        <v>2187</v>
      </c>
      <c r="H852" s="165">
        <v>3.2549999999999999</v>
      </c>
      <c r="I852" s="166"/>
      <c r="L852" s="161"/>
      <c r="M852" s="167"/>
      <c r="N852" s="168"/>
      <c r="O852" s="168"/>
      <c r="P852" s="168"/>
      <c r="Q852" s="168"/>
      <c r="R852" s="168"/>
      <c r="S852" s="168"/>
      <c r="T852" s="169"/>
      <c r="AT852" s="163" t="s">
        <v>152</v>
      </c>
      <c r="AU852" s="163" t="s">
        <v>151</v>
      </c>
      <c r="AV852" s="13" t="s">
        <v>151</v>
      </c>
      <c r="AW852" s="13" t="s">
        <v>31</v>
      </c>
      <c r="AX852" s="13" t="s">
        <v>75</v>
      </c>
      <c r="AY852" s="163" t="s">
        <v>143</v>
      </c>
    </row>
    <row r="853" spans="1:65" s="13" customFormat="1" ht="22.5" x14ac:dyDescent="0.2">
      <c r="B853" s="161"/>
      <c r="D853" s="162" t="s">
        <v>152</v>
      </c>
      <c r="E853" s="163" t="s">
        <v>1</v>
      </c>
      <c r="F853" s="164" t="s">
        <v>2188</v>
      </c>
      <c r="H853" s="165">
        <v>3.2549999999999999</v>
      </c>
      <c r="I853" s="166"/>
      <c r="L853" s="161"/>
      <c r="M853" s="167"/>
      <c r="N853" s="168"/>
      <c r="O853" s="168"/>
      <c r="P853" s="168"/>
      <c r="Q853" s="168"/>
      <c r="R853" s="168"/>
      <c r="S853" s="168"/>
      <c r="T853" s="169"/>
      <c r="AT853" s="163" t="s">
        <v>152</v>
      </c>
      <c r="AU853" s="163" t="s">
        <v>151</v>
      </c>
      <c r="AV853" s="13" t="s">
        <v>151</v>
      </c>
      <c r="AW853" s="13" t="s">
        <v>31</v>
      </c>
      <c r="AX853" s="13" t="s">
        <v>75</v>
      </c>
      <c r="AY853" s="163" t="s">
        <v>143</v>
      </c>
    </row>
    <row r="854" spans="1:65" s="13" customFormat="1" ht="22.5" x14ac:dyDescent="0.2">
      <c r="B854" s="161"/>
      <c r="D854" s="162" t="s">
        <v>152</v>
      </c>
      <c r="E854" s="163" t="s">
        <v>1</v>
      </c>
      <c r="F854" s="164" t="s">
        <v>2189</v>
      </c>
      <c r="H854" s="165">
        <v>1.61</v>
      </c>
      <c r="I854" s="166"/>
      <c r="L854" s="161"/>
      <c r="M854" s="167"/>
      <c r="N854" s="168"/>
      <c r="O854" s="168"/>
      <c r="P854" s="168"/>
      <c r="Q854" s="168"/>
      <c r="R854" s="168"/>
      <c r="S854" s="168"/>
      <c r="T854" s="169"/>
      <c r="AT854" s="163" t="s">
        <v>152</v>
      </c>
      <c r="AU854" s="163" t="s">
        <v>151</v>
      </c>
      <c r="AV854" s="13" t="s">
        <v>151</v>
      </c>
      <c r="AW854" s="13" t="s">
        <v>31</v>
      </c>
      <c r="AX854" s="13" t="s">
        <v>75</v>
      </c>
      <c r="AY854" s="163" t="s">
        <v>143</v>
      </c>
    </row>
    <row r="855" spans="1:65" s="13" customFormat="1" ht="22.5" x14ac:dyDescent="0.2">
      <c r="B855" s="161"/>
      <c r="D855" s="162" t="s">
        <v>152</v>
      </c>
      <c r="E855" s="163" t="s">
        <v>1</v>
      </c>
      <c r="F855" s="164" t="s">
        <v>2190</v>
      </c>
      <c r="H855" s="165">
        <v>6.51</v>
      </c>
      <c r="I855" s="166"/>
      <c r="L855" s="161"/>
      <c r="M855" s="167"/>
      <c r="N855" s="168"/>
      <c r="O855" s="168"/>
      <c r="P855" s="168"/>
      <c r="Q855" s="168"/>
      <c r="R855" s="168"/>
      <c r="S855" s="168"/>
      <c r="T855" s="169"/>
      <c r="AT855" s="163" t="s">
        <v>152</v>
      </c>
      <c r="AU855" s="163" t="s">
        <v>151</v>
      </c>
      <c r="AV855" s="13" t="s">
        <v>151</v>
      </c>
      <c r="AW855" s="13" t="s">
        <v>31</v>
      </c>
      <c r="AX855" s="13" t="s">
        <v>75</v>
      </c>
      <c r="AY855" s="163" t="s">
        <v>143</v>
      </c>
    </row>
    <row r="856" spans="1:65" s="13" customFormat="1" ht="22.5" x14ac:dyDescent="0.2">
      <c r="B856" s="161"/>
      <c r="D856" s="162" t="s">
        <v>152</v>
      </c>
      <c r="E856" s="163" t="s">
        <v>1</v>
      </c>
      <c r="F856" s="164" t="s">
        <v>2191</v>
      </c>
      <c r="H856" s="165">
        <v>1.61</v>
      </c>
      <c r="I856" s="166"/>
      <c r="L856" s="161"/>
      <c r="M856" s="167"/>
      <c r="N856" s="168"/>
      <c r="O856" s="168"/>
      <c r="P856" s="168"/>
      <c r="Q856" s="168"/>
      <c r="R856" s="168"/>
      <c r="S856" s="168"/>
      <c r="T856" s="169"/>
      <c r="AT856" s="163" t="s">
        <v>152</v>
      </c>
      <c r="AU856" s="163" t="s">
        <v>151</v>
      </c>
      <c r="AV856" s="13" t="s">
        <v>151</v>
      </c>
      <c r="AW856" s="13" t="s">
        <v>31</v>
      </c>
      <c r="AX856" s="13" t="s">
        <v>75</v>
      </c>
      <c r="AY856" s="163" t="s">
        <v>143</v>
      </c>
    </row>
    <row r="857" spans="1:65" s="14" customFormat="1" x14ac:dyDescent="0.2">
      <c r="B857" s="170"/>
      <c r="D857" s="162" t="s">
        <v>152</v>
      </c>
      <c r="E857" s="171" t="s">
        <v>1</v>
      </c>
      <c r="F857" s="172" t="s">
        <v>154</v>
      </c>
      <c r="H857" s="173">
        <v>52.116000000000007</v>
      </c>
      <c r="I857" s="174"/>
      <c r="L857" s="170"/>
      <c r="M857" s="175"/>
      <c r="N857" s="176"/>
      <c r="O857" s="176"/>
      <c r="P857" s="176"/>
      <c r="Q857" s="176"/>
      <c r="R857" s="176"/>
      <c r="S857" s="176"/>
      <c r="T857" s="177"/>
      <c r="AT857" s="171" t="s">
        <v>152</v>
      </c>
      <c r="AU857" s="171" t="s">
        <v>151</v>
      </c>
      <c r="AV857" s="14" t="s">
        <v>150</v>
      </c>
      <c r="AW857" s="14" t="s">
        <v>31</v>
      </c>
      <c r="AX857" s="14" t="s">
        <v>83</v>
      </c>
      <c r="AY857" s="171" t="s">
        <v>143</v>
      </c>
    </row>
    <row r="858" spans="1:65" s="2" customFormat="1" ht="24.2" customHeight="1" x14ac:dyDescent="0.2">
      <c r="A858" s="33"/>
      <c r="B858" s="146"/>
      <c r="C858" s="147" t="s">
        <v>1286</v>
      </c>
      <c r="D858" s="147" t="s">
        <v>146</v>
      </c>
      <c r="E858" s="148" t="s">
        <v>1283</v>
      </c>
      <c r="F858" s="149" t="s">
        <v>1284</v>
      </c>
      <c r="G858" s="150" t="s">
        <v>157</v>
      </c>
      <c r="H858" s="151">
        <v>52.116</v>
      </c>
      <c r="I858" s="152"/>
      <c r="J858" s="153">
        <f>ROUND(I858*H858,2)</f>
        <v>0</v>
      </c>
      <c r="K858" s="154"/>
      <c r="L858" s="34"/>
      <c r="M858" s="155" t="s">
        <v>1</v>
      </c>
      <c r="N858" s="156" t="s">
        <v>41</v>
      </c>
      <c r="O858" s="59"/>
      <c r="P858" s="157">
        <f>O858*H858</f>
        <v>0</v>
      </c>
      <c r="Q858" s="157">
        <v>0</v>
      </c>
      <c r="R858" s="157">
        <f>Q858*H858</f>
        <v>0</v>
      </c>
      <c r="S858" s="157">
        <v>0</v>
      </c>
      <c r="T858" s="158">
        <f>S858*H858</f>
        <v>0</v>
      </c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R858" s="159" t="s">
        <v>182</v>
      </c>
      <c r="AT858" s="159" t="s">
        <v>146</v>
      </c>
      <c r="AU858" s="159" t="s">
        <v>151</v>
      </c>
      <c r="AY858" s="18" t="s">
        <v>143</v>
      </c>
      <c r="BE858" s="160">
        <f>IF(N858="základná",J858,0)</f>
        <v>0</v>
      </c>
      <c r="BF858" s="160">
        <f>IF(N858="znížená",J858,0)</f>
        <v>0</v>
      </c>
      <c r="BG858" s="160">
        <f>IF(N858="zákl. prenesená",J858,0)</f>
        <v>0</v>
      </c>
      <c r="BH858" s="160">
        <f>IF(N858="zníž. prenesená",J858,0)</f>
        <v>0</v>
      </c>
      <c r="BI858" s="160">
        <f>IF(N858="nulová",J858,0)</f>
        <v>0</v>
      </c>
      <c r="BJ858" s="18" t="s">
        <v>151</v>
      </c>
      <c r="BK858" s="160">
        <f>ROUND(I858*H858,2)</f>
        <v>0</v>
      </c>
      <c r="BL858" s="18" t="s">
        <v>182</v>
      </c>
      <c r="BM858" s="159" t="s">
        <v>1312</v>
      </c>
    </row>
    <row r="859" spans="1:65" s="13" customFormat="1" ht="22.5" x14ac:dyDescent="0.2">
      <c r="B859" s="161"/>
      <c r="D859" s="162" t="s">
        <v>152</v>
      </c>
      <c r="E859" s="163" t="s">
        <v>1</v>
      </c>
      <c r="F859" s="164" t="s">
        <v>2182</v>
      </c>
      <c r="H859" s="165">
        <v>1.61</v>
      </c>
      <c r="I859" s="166"/>
      <c r="L859" s="161"/>
      <c r="M859" s="167"/>
      <c r="N859" s="168"/>
      <c r="O859" s="168"/>
      <c r="P859" s="168"/>
      <c r="Q859" s="168"/>
      <c r="R859" s="168"/>
      <c r="S859" s="168"/>
      <c r="T859" s="169"/>
      <c r="AT859" s="163" t="s">
        <v>152</v>
      </c>
      <c r="AU859" s="163" t="s">
        <v>151</v>
      </c>
      <c r="AV859" s="13" t="s">
        <v>151</v>
      </c>
      <c r="AW859" s="13" t="s">
        <v>31</v>
      </c>
      <c r="AX859" s="13" t="s">
        <v>75</v>
      </c>
      <c r="AY859" s="163" t="s">
        <v>143</v>
      </c>
    </row>
    <row r="860" spans="1:65" s="13" customFormat="1" ht="22.5" x14ac:dyDescent="0.2">
      <c r="B860" s="161"/>
      <c r="D860" s="162" t="s">
        <v>152</v>
      </c>
      <c r="E860" s="163" t="s">
        <v>1</v>
      </c>
      <c r="F860" s="164" t="s">
        <v>2183</v>
      </c>
      <c r="H860" s="165">
        <v>1.61</v>
      </c>
      <c r="I860" s="166"/>
      <c r="L860" s="161"/>
      <c r="M860" s="167"/>
      <c r="N860" s="168"/>
      <c r="O860" s="168"/>
      <c r="P860" s="168"/>
      <c r="Q860" s="168"/>
      <c r="R860" s="168"/>
      <c r="S860" s="168"/>
      <c r="T860" s="169"/>
      <c r="AT860" s="163" t="s">
        <v>152</v>
      </c>
      <c r="AU860" s="163" t="s">
        <v>151</v>
      </c>
      <c r="AV860" s="13" t="s">
        <v>151</v>
      </c>
      <c r="AW860" s="13" t="s">
        <v>31</v>
      </c>
      <c r="AX860" s="13" t="s">
        <v>75</v>
      </c>
      <c r="AY860" s="163" t="s">
        <v>143</v>
      </c>
    </row>
    <row r="861" spans="1:65" s="13" customFormat="1" ht="22.5" x14ac:dyDescent="0.2">
      <c r="B861" s="161"/>
      <c r="D861" s="162" t="s">
        <v>152</v>
      </c>
      <c r="E861" s="163" t="s">
        <v>1</v>
      </c>
      <c r="F861" s="164" t="s">
        <v>2184</v>
      </c>
      <c r="H861" s="165">
        <v>4.883</v>
      </c>
      <c r="I861" s="166"/>
      <c r="L861" s="161"/>
      <c r="M861" s="167"/>
      <c r="N861" s="168"/>
      <c r="O861" s="168"/>
      <c r="P861" s="168"/>
      <c r="Q861" s="168"/>
      <c r="R861" s="168"/>
      <c r="S861" s="168"/>
      <c r="T861" s="169"/>
      <c r="AT861" s="163" t="s">
        <v>152</v>
      </c>
      <c r="AU861" s="163" t="s">
        <v>151</v>
      </c>
      <c r="AV861" s="13" t="s">
        <v>151</v>
      </c>
      <c r="AW861" s="13" t="s">
        <v>31</v>
      </c>
      <c r="AX861" s="13" t="s">
        <v>75</v>
      </c>
      <c r="AY861" s="163" t="s">
        <v>143</v>
      </c>
    </row>
    <row r="862" spans="1:65" s="13" customFormat="1" ht="22.5" x14ac:dyDescent="0.2">
      <c r="B862" s="161"/>
      <c r="D862" s="162" t="s">
        <v>152</v>
      </c>
      <c r="E862" s="163" t="s">
        <v>1</v>
      </c>
      <c r="F862" s="164" t="s">
        <v>2185</v>
      </c>
      <c r="H862" s="165">
        <v>4.883</v>
      </c>
      <c r="I862" s="166"/>
      <c r="L862" s="161"/>
      <c r="M862" s="167"/>
      <c r="N862" s="168"/>
      <c r="O862" s="168"/>
      <c r="P862" s="168"/>
      <c r="Q862" s="168"/>
      <c r="R862" s="168"/>
      <c r="S862" s="168"/>
      <c r="T862" s="169"/>
      <c r="AT862" s="163" t="s">
        <v>152</v>
      </c>
      <c r="AU862" s="163" t="s">
        <v>151</v>
      </c>
      <c r="AV862" s="13" t="s">
        <v>151</v>
      </c>
      <c r="AW862" s="13" t="s">
        <v>31</v>
      </c>
      <c r="AX862" s="13" t="s">
        <v>75</v>
      </c>
      <c r="AY862" s="163" t="s">
        <v>143</v>
      </c>
    </row>
    <row r="863" spans="1:65" s="13" customFormat="1" ht="22.5" x14ac:dyDescent="0.2">
      <c r="B863" s="161"/>
      <c r="D863" s="162" t="s">
        <v>152</v>
      </c>
      <c r="E863" s="163" t="s">
        <v>1</v>
      </c>
      <c r="F863" s="164" t="s">
        <v>1274</v>
      </c>
      <c r="H863" s="165">
        <v>1.68</v>
      </c>
      <c r="I863" s="166"/>
      <c r="L863" s="161"/>
      <c r="M863" s="167"/>
      <c r="N863" s="168"/>
      <c r="O863" s="168"/>
      <c r="P863" s="168"/>
      <c r="Q863" s="168"/>
      <c r="R863" s="168"/>
      <c r="S863" s="168"/>
      <c r="T863" s="169"/>
      <c r="AT863" s="163" t="s">
        <v>152</v>
      </c>
      <c r="AU863" s="163" t="s">
        <v>151</v>
      </c>
      <c r="AV863" s="13" t="s">
        <v>151</v>
      </c>
      <c r="AW863" s="13" t="s">
        <v>31</v>
      </c>
      <c r="AX863" s="13" t="s">
        <v>75</v>
      </c>
      <c r="AY863" s="163" t="s">
        <v>143</v>
      </c>
    </row>
    <row r="864" spans="1:65" s="13" customFormat="1" ht="22.5" x14ac:dyDescent="0.2">
      <c r="B864" s="161"/>
      <c r="D864" s="162" t="s">
        <v>152</v>
      </c>
      <c r="E864" s="163" t="s">
        <v>1</v>
      </c>
      <c r="F864" s="164" t="s">
        <v>1275</v>
      </c>
      <c r="H864" s="165">
        <v>1.68</v>
      </c>
      <c r="I864" s="166"/>
      <c r="L864" s="161"/>
      <c r="M864" s="167"/>
      <c r="N864" s="168"/>
      <c r="O864" s="168"/>
      <c r="P864" s="168"/>
      <c r="Q864" s="168"/>
      <c r="R864" s="168"/>
      <c r="S864" s="168"/>
      <c r="T864" s="169"/>
      <c r="AT864" s="163" t="s">
        <v>152</v>
      </c>
      <c r="AU864" s="163" t="s">
        <v>151</v>
      </c>
      <c r="AV864" s="13" t="s">
        <v>151</v>
      </c>
      <c r="AW864" s="13" t="s">
        <v>31</v>
      </c>
      <c r="AX864" s="13" t="s">
        <v>75</v>
      </c>
      <c r="AY864" s="163" t="s">
        <v>143</v>
      </c>
    </row>
    <row r="865" spans="1:65" s="13" customFormat="1" ht="22.5" x14ac:dyDescent="0.2">
      <c r="B865" s="161"/>
      <c r="D865" s="162" t="s">
        <v>152</v>
      </c>
      <c r="E865" s="163" t="s">
        <v>1</v>
      </c>
      <c r="F865" s="164" t="s">
        <v>2186</v>
      </c>
      <c r="H865" s="165">
        <v>19.53</v>
      </c>
      <c r="I865" s="166"/>
      <c r="L865" s="161"/>
      <c r="M865" s="167"/>
      <c r="N865" s="168"/>
      <c r="O865" s="168"/>
      <c r="P865" s="168"/>
      <c r="Q865" s="168"/>
      <c r="R865" s="168"/>
      <c r="S865" s="168"/>
      <c r="T865" s="169"/>
      <c r="AT865" s="163" t="s">
        <v>152</v>
      </c>
      <c r="AU865" s="163" t="s">
        <v>151</v>
      </c>
      <c r="AV865" s="13" t="s">
        <v>151</v>
      </c>
      <c r="AW865" s="13" t="s">
        <v>31</v>
      </c>
      <c r="AX865" s="13" t="s">
        <v>75</v>
      </c>
      <c r="AY865" s="163" t="s">
        <v>143</v>
      </c>
    </row>
    <row r="866" spans="1:65" s="13" customFormat="1" ht="22.5" x14ac:dyDescent="0.2">
      <c r="B866" s="161"/>
      <c r="D866" s="162" t="s">
        <v>152</v>
      </c>
      <c r="E866" s="163" t="s">
        <v>1</v>
      </c>
      <c r="F866" s="164" t="s">
        <v>2187</v>
      </c>
      <c r="H866" s="165">
        <v>3.2549999999999999</v>
      </c>
      <c r="I866" s="166"/>
      <c r="L866" s="161"/>
      <c r="M866" s="167"/>
      <c r="N866" s="168"/>
      <c r="O866" s="168"/>
      <c r="P866" s="168"/>
      <c r="Q866" s="168"/>
      <c r="R866" s="168"/>
      <c r="S866" s="168"/>
      <c r="T866" s="169"/>
      <c r="AT866" s="163" t="s">
        <v>152</v>
      </c>
      <c r="AU866" s="163" t="s">
        <v>151</v>
      </c>
      <c r="AV866" s="13" t="s">
        <v>151</v>
      </c>
      <c r="AW866" s="13" t="s">
        <v>31</v>
      </c>
      <c r="AX866" s="13" t="s">
        <v>75</v>
      </c>
      <c r="AY866" s="163" t="s">
        <v>143</v>
      </c>
    </row>
    <row r="867" spans="1:65" s="13" customFormat="1" ht="22.5" x14ac:dyDescent="0.2">
      <c r="B867" s="161"/>
      <c r="D867" s="162" t="s">
        <v>152</v>
      </c>
      <c r="E867" s="163" t="s">
        <v>1</v>
      </c>
      <c r="F867" s="164" t="s">
        <v>2188</v>
      </c>
      <c r="H867" s="165">
        <v>3.2549999999999999</v>
      </c>
      <c r="I867" s="166"/>
      <c r="L867" s="161"/>
      <c r="M867" s="167"/>
      <c r="N867" s="168"/>
      <c r="O867" s="168"/>
      <c r="P867" s="168"/>
      <c r="Q867" s="168"/>
      <c r="R867" s="168"/>
      <c r="S867" s="168"/>
      <c r="T867" s="169"/>
      <c r="AT867" s="163" t="s">
        <v>152</v>
      </c>
      <c r="AU867" s="163" t="s">
        <v>151</v>
      </c>
      <c r="AV867" s="13" t="s">
        <v>151</v>
      </c>
      <c r="AW867" s="13" t="s">
        <v>31</v>
      </c>
      <c r="AX867" s="13" t="s">
        <v>75</v>
      </c>
      <c r="AY867" s="163" t="s">
        <v>143</v>
      </c>
    </row>
    <row r="868" spans="1:65" s="13" customFormat="1" ht="22.5" x14ac:dyDescent="0.2">
      <c r="B868" s="161"/>
      <c r="D868" s="162" t="s">
        <v>152</v>
      </c>
      <c r="E868" s="163" t="s">
        <v>1</v>
      </c>
      <c r="F868" s="164" t="s">
        <v>2189</v>
      </c>
      <c r="H868" s="165">
        <v>1.61</v>
      </c>
      <c r="I868" s="166"/>
      <c r="L868" s="161"/>
      <c r="M868" s="167"/>
      <c r="N868" s="168"/>
      <c r="O868" s="168"/>
      <c r="P868" s="168"/>
      <c r="Q868" s="168"/>
      <c r="R868" s="168"/>
      <c r="S868" s="168"/>
      <c r="T868" s="169"/>
      <c r="AT868" s="163" t="s">
        <v>152</v>
      </c>
      <c r="AU868" s="163" t="s">
        <v>151</v>
      </c>
      <c r="AV868" s="13" t="s">
        <v>151</v>
      </c>
      <c r="AW868" s="13" t="s">
        <v>31</v>
      </c>
      <c r="AX868" s="13" t="s">
        <v>75</v>
      </c>
      <c r="AY868" s="163" t="s">
        <v>143</v>
      </c>
    </row>
    <row r="869" spans="1:65" s="13" customFormat="1" ht="22.5" x14ac:dyDescent="0.2">
      <c r="B869" s="161"/>
      <c r="D869" s="162" t="s">
        <v>152</v>
      </c>
      <c r="E869" s="163" t="s">
        <v>1</v>
      </c>
      <c r="F869" s="164" t="s">
        <v>2190</v>
      </c>
      <c r="H869" s="165">
        <v>6.51</v>
      </c>
      <c r="I869" s="166"/>
      <c r="L869" s="161"/>
      <c r="M869" s="167"/>
      <c r="N869" s="168"/>
      <c r="O869" s="168"/>
      <c r="P869" s="168"/>
      <c r="Q869" s="168"/>
      <c r="R869" s="168"/>
      <c r="S869" s="168"/>
      <c r="T869" s="169"/>
      <c r="AT869" s="163" t="s">
        <v>152</v>
      </c>
      <c r="AU869" s="163" t="s">
        <v>151</v>
      </c>
      <c r="AV869" s="13" t="s">
        <v>151</v>
      </c>
      <c r="AW869" s="13" t="s">
        <v>31</v>
      </c>
      <c r="AX869" s="13" t="s">
        <v>75</v>
      </c>
      <c r="AY869" s="163" t="s">
        <v>143</v>
      </c>
    </row>
    <row r="870" spans="1:65" s="13" customFormat="1" ht="22.5" x14ac:dyDescent="0.2">
      <c r="B870" s="161"/>
      <c r="D870" s="162" t="s">
        <v>152</v>
      </c>
      <c r="E870" s="163" t="s">
        <v>1</v>
      </c>
      <c r="F870" s="164" t="s">
        <v>2191</v>
      </c>
      <c r="H870" s="165">
        <v>1.61</v>
      </c>
      <c r="I870" s="166"/>
      <c r="L870" s="161"/>
      <c r="M870" s="167"/>
      <c r="N870" s="168"/>
      <c r="O870" s="168"/>
      <c r="P870" s="168"/>
      <c r="Q870" s="168"/>
      <c r="R870" s="168"/>
      <c r="S870" s="168"/>
      <c r="T870" s="169"/>
      <c r="AT870" s="163" t="s">
        <v>152</v>
      </c>
      <c r="AU870" s="163" t="s">
        <v>151</v>
      </c>
      <c r="AV870" s="13" t="s">
        <v>151</v>
      </c>
      <c r="AW870" s="13" t="s">
        <v>31</v>
      </c>
      <c r="AX870" s="13" t="s">
        <v>75</v>
      </c>
      <c r="AY870" s="163" t="s">
        <v>143</v>
      </c>
    </row>
    <row r="871" spans="1:65" s="14" customFormat="1" x14ac:dyDescent="0.2">
      <c r="B871" s="170"/>
      <c r="D871" s="162" t="s">
        <v>152</v>
      </c>
      <c r="E871" s="171" t="s">
        <v>1</v>
      </c>
      <c r="F871" s="172" t="s">
        <v>154</v>
      </c>
      <c r="H871" s="173">
        <v>52.116000000000007</v>
      </c>
      <c r="I871" s="174"/>
      <c r="L871" s="170"/>
      <c r="M871" s="175"/>
      <c r="N871" s="176"/>
      <c r="O871" s="176"/>
      <c r="P871" s="176"/>
      <c r="Q871" s="176"/>
      <c r="R871" s="176"/>
      <c r="S871" s="176"/>
      <c r="T871" s="177"/>
      <c r="AT871" s="171" t="s">
        <v>152</v>
      </c>
      <c r="AU871" s="171" t="s">
        <v>151</v>
      </c>
      <c r="AV871" s="14" t="s">
        <v>150</v>
      </c>
      <c r="AW871" s="14" t="s">
        <v>31</v>
      </c>
      <c r="AX871" s="14" t="s">
        <v>83</v>
      </c>
      <c r="AY871" s="171" t="s">
        <v>143</v>
      </c>
    </row>
    <row r="872" spans="1:65" s="2" customFormat="1" ht="24.2" customHeight="1" x14ac:dyDescent="0.2">
      <c r="A872" s="33"/>
      <c r="B872" s="146"/>
      <c r="C872" s="147" t="s">
        <v>1290</v>
      </c>
      <c r="D872" s="147" t="s">
        <v>146</v>
      </c>
      <c r="E872" s="148" t="s">
        <v>1287</v>
      </c>
      <c r="F872" s="149" t="s">
        <v>1288</v>
      </c>
      <c r="G872" s="150" t="s">
        <v>157</v>
      </c>
      <c r="H872" s="151">
        <v>52.116</v>
      </c>
      <c r="I872" s="152"/>
      <c r="J872" s="153">
        <f>ROUND(I872*H872,2)</f>
        <v>0</v>
      </c>
      <c r="K872" s="154"/>
      <c r="L872" s="34"/>
      <c r="M872" s="155" t="s">
        <v>1</v>
      </c>
      <c r="N872" s="156" t="s">
        <v>41</v>
      </c>
      <c r="O872" s="59"/>
      <c r="P872" s="157">
        <f>O872*H872</f>
        <v>0</v>
      </c>
      <c r="Q872" s="157">
        <v>0</v>
      </c>
      <c r="R872" s="157">
        <f>Q872*H872</f>
        <v>0</v>
      </c>
      <c r="S872" s="157">
        <v>0</v>
      </c>
      <c r="T872" s="158">
        <f>S872*H872</f>
        <v>0</v>
      </c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R872" s="159" t="s">
        <v>182</v>
      </c>
      <c r="AT872" s="159" t="s">
        <v>146</v>
      </c>
      <c r="AU872" s="159" t="s">
        <v>151</v>
      </c>
      <c r="AY872" s="18" t="s">
        <v>143</v>
      </c>
      <c r="BE872" s="160">
        <f>IF(N872="základná",J872,0)</f>
        <v>0</v>
      </c>
      <c r="BF872" s="160">
        <f>IF(N872="znížená",J872,0)</f>
        <v>0</v>
      </c>
      <c r="BG872" s="160">
        <f>IF(N872="zákl. prenesená",J872,0)</f>
        <v>0</v>
      </c>
      <c r="BH872" s="160">
        <f>IF(N872="zníž. prenesená",J872,0)</f>
        <v>0</v>
      </c>
      <c r="BI872" s="160">
        <f>IF(N872="nulová",J872,0)</f>
        <v>0</v>
      </c>
      <c r="BJ872" s="18" t="s">
        <v>151</v>
      </c>
      <c r="BK872" s="160">
        <f>ROUND(I872*H872,2)</f>
        <v>0</v>
      </c>
      <c r="BL872" s="18" t="s">
        <v>182</v>
      </c>
      <c r="BM872" s="159" t="s">
        <v>1317</v>
      </c>
    </row>
    <row r="873" spans="1:65" s="13" customFormat="1" ht="22.5" x14ac:dyDescent="0.2">
      <c r="B873" s="161"/>
      <c r="D873" s="162" t="s">
        <v>152</v>
      </c>
      <c r="E873" s="163" t="s">
        <v>1</v>
      </c>
      <c r="F873" s="164" t="s">
        <v>2182</v>
      </c>
      <c r="H873" s="165">
        <v>1.61</v>
      </c>
      <c r="I873" s="166"/>
      <c r="L873" s="161"/>
      <c r="M873" s="167"/>
      <c r="N873" s="168"/>
      <c r="O873" s="168"/>
      <c r="P873" s="168"/>
      <c r="Q873" s="168"/>
      <c r="R873" s="168"/>
      <c r="S873" s="168"/>
      <c r="T873" s="169"/>
      <c r="AT873" s="163" t="s">
        <v>152</v>
      </c>
      <c r="AU873" s="163" t="s">
        <v>151</v>
      </c>
      <c r="AV873" s="13" t="s">
        <v>151</v>
      </c>
      <c r="AW873" s="13" t="s">
        <v>31</v>
      </c>
      <c r="AX873" s="13" t="s">
        <v>75</v>
      </c>
      <c r="AY873" s="163" t="s">
        <v>143</v>
      </c>
    </row>
    <row r="874" spans="1:65" s="13" customFormat="1" ht="22.5" x14ac:dyDescent="0.2">
      <c r="B874" s="161"/>
      <c r="D874" s="162" t="s">
        <v>152</v>
      </c>
      <c r="E874" s="163" t="s">
        <v>1</v>
      </c>
      <c r="F874" s="164" t="s">
        <v>2183</v>
      </c>
      <c r="H874" s="165">
        <v>1.61</v>
      </c>
      <c r="I874" s="166"/>
      <c r="L874" s="161"/>
      <c r="M874" s="167"/>
      <c r="N874" s="168"/>
      <c r="O874" s="168"/>
      <c r="P874" s="168"/>
      <c r="Q874" s="168"/>
      <c r="R874" s="168"/>
      <c r="S874" s="168"/>
      <c r="T874" s="169"/>
      <c r="AT874" s="163" t="s">
        <v>152</v>
      </c>
      <c r="AU874" s="163" t="s">
        <v>151</v>
      </c>
      <c r="AV874" s="13" t="s">
        <v>151</v>
      </c>
      <c r="AW874" s="13" t="s">
        <v>31</v>
      </c>
      <c r="AX874" s="13" t="s">
        <v>75</v>
      </c>
      <c r="AY874" s="163" t="s">
        <v>143</v>
      </c>
    </row>
    <row r="875" spans="1:65" s="13" customFormat="1" ht="22.5" x14ac:dyDescent="0.2">
      <c r="B875" s="161"/>
      <c r="D875" s="162" t="s">
        <v>152</v>
      </c>
      <c r="E875" s="163" t="s">
        <v>1</v>
      </c>
      <c r="F875" s="164" t="s">
        <v>2184</v>
      </c>
      <c r="H875" s="165">
        <v>4.883</v>
      </c>
      <c r="I875" s="166"/>
      <c r="L875" s="161"/>
      <c r="M875" s="167"/>
      <c r="N875" s="168"/>
      <c r="O875" s="168"/>
      <c r="P875" s="168"/>
      <c r="Q875" s="168"/>
      <c r="R875" s="168"/>
      <c r="S875" s="168"/>
      <c r="T875" s="169"/>
      <c r="AT875" s="163" t="s">
        <v>152</v>
      </c>
      <c r="AU875" s="163" t="s">
        <v>151</v>
      </c>
      <c r="AV875" s="13" t="s">
        <v>151</v>
      </c>
      <c r="AW875" s="13" t="s">
        <v>31</v>
      </c>
      <c r="AX875" s="13" t="s">
        <v>75</v>
      </c>
      <c r="AY875" s="163" t="s">
        <v>143</v>
      </c>
    </row>
    <row r="876" spans="1:65" s="13" customFormat="1" ht="22.5" x14ac:dyDescent="0.2">
      <c r="B876" s="161"/>
      <c r="D876" s="162" t="s">
        <v>152</v>
      </c>
      <c r="E876" s="163" t="s">
        <v>1</v>
      </c>
      <c r="F876" s="164" t="s">
        <v>2185</v>
      </c>
      <c r="H876" s="165">
        <v>4.883</v>
      </c>
      <c r="I876" s="166"/>
      <c r="L876" s="161"/>
      <c r="M876" s="167"/>
      <c r="N876" s="168"/>
      <c r="O876" s="168"/>
      <c r="P876" s="168"/>
      <c r="Q876" s="168"/>
      <c r="R876" s="168"/>
      <c r="S876" s="168"/>
      <c r="T876" s="169"/>
      <c r="AT876" s="163" t="s">
        <v>152</v>
      </c>
      <c r="AU876" s="163" t="s">
        <v>151</v>
      </c>
      <c r="AV876" s="13" t="s">
        <v>151</v>
      </c>
      <c r="AW876" s="13" t="s">
        <v>31</v>
      </c>
      <c r="AX876" s="13" t="s">
        <v>75</v>
      </c>
      <c r="AY876" s="163" t="s">
        <v>143</v>
      </c>
    </row>
    <row r="877" spans="1:65" s="13" customFormat="1" ht="22.5" x14ac:dyDescent="0.2">
      <c r="B877" s="161"/>
      <c r="D877" s="162" t="s">
        <v>152</v>
      </c>
      <c r="E877" s="163" t="s">
        <v>1</v>
      </c>
      <c r="F877" s="164" t="s">
        <v>1274</v>
      </c>
      <c r="H877" s="165">
        <v>1.68</v>
      </c>
      <c r="I877" s="166"/>
      <c r="L877" s="161"/>
      <c r="M877" s="167"/>
      <c r="N877" s="168"/>
      <c r="O877" s="168"/>
      <c r="P877" s="168"/>
      <c r="Q877" s="168"/>
      <c r="R877" s="168"/>
      <c r="S877" s="168"/>
      <c r="T877" s="169"/>
      <c r="AT877" s="163" t="s">
        <v>152</v>
      </c>
      <c r="AU877" s="163" t="s">
        <v>151</v>
      </c>
      <c r="AV877" s="13" t="s">
        <v>151</v>
      </c>
      <c r="AW877" s="13" t="s">
        <v>31</v>
      </c>
      <c r="AX877" s="13" t="s">
        <v>75</v>
      </c>
      <c r="AY877" s="163" t="s">
        <v>143</v>
      </c>
    </row>
    <row r="878" spans="1:65" s="13" customFormat="1" ht="22.5" x14ac:dyDescent="0.2">
      <c r="B878" s="161"/>
      <c r="D878" s="162" t="s">
        <v>152</v>
      </c>
      <c r="E878" s="163" t="s">
        <v>1</v>
      </c>
      <c r="F878" s="164" t="s">
        <v>1275</v>
      </c>
      <c r="H878" s="165">
        <v>1.68</v>
      </c>
      <c r="I878" s="166"/>
      <c r="L878" s="161"/>
      <c r="M878" s="167"/>
      <c r="N878" s="168"/>
      <c r="O878" s="168"/>
      <c r="P878" s="168"/>
      <c r="Q878" s="168"/>
      <c r="R878" s="168"/>
      <c r="S878" s="168"/>
      <c r="T878" s="169"/>
      <c r="AT878" s="163" t="s">
        <v>152</v>
      </c>
      <c r="AU878" s="163" t="s">
        <v>151</v>
      </c>
      <c r="AV878" s="13" t="s">
        <v>151</v>
      </c>
      <c r="AW878" s="13" t="s">
        <v>31</v>
      </c>
      <c r="AX878" s="13" t="s">
        <v>75</v>
      </c>
      <c r="AY878" s="163" t="s">
        <v>143</v>
      </c>
    </row>
    <row r="879" spans="1:65" s="13" customFormat="1" ht="22.5" x14ac:dyDescent="0.2">
      <c r="B879" s="161"/>
      <c r="D879" s="162" t="s">
        <v>152</v>
      </c>
      <c r="E879" s="163" t="s">
        <v>1</v>
      </c>
      <c r="F879" s="164" t="s">
        <v>2186</v>
      </c>
      <c r="H879" s="165">
        <v>19.53</v>
      </c>
      <c r="I879" s="166"/>
      <c r="L879" s="161"/>
      <c r="M879" s="167"/>
      <c r="N879" s="168"/>
      <c r="O879" s="168"/>
      <c r="P879" s="168"/>
      <c r="Q879" s="168"/>
      <c r="R879" s="168"/>
      <c r="S879" s="168"/>
      <c r="T879" s="169"/>
      <c r="AT879" s="163" t="s">
        <v>152</v>
      </c>
      <c r="AU879" s="163" t="s">
        <v>151</v>
      </c>
      <c r="AV879" s="13" t="s">
        <v>151</v>
      </c>
      <c r="AW879" s="13" t="s">
        <v>31</v>
      </c>
      <c r="AX879" s="13" t="s">
        <v>75</v>
      </c>
      <c r="AY879" s="163" t="s">
        <v>143</v>
      </c>
    </row>
    <row r="880" spans="1:65" s="13" customFormat="1" ht="22.5" x14ac:dyDescent="0.2">
      <c r="B880" s="161"/>
      <c r="D880" s="162" t="s">
        <v>152</v>
      </c>
      <c r="E880" s="163" t="s">
        <v>1</v>
      </c>
      <c r="F880" s="164" t="s">
        <v>2187</v>
      </c>
      <c r="H880" s="165">
        <v>3.2549999999999999</v>
      </c>
      <c r="I880" s="166"/>
      <c r="L880" s="161"/>
      <c r="M880" s="167"/>
      <c r="N880" s="168"/>
      <c r="O880" s="168"/>
      <c r="P880" s="168"/>
      <c r="Q880" s="168"/>
      <c r="R880" s="168"/>
      <c r="S880" s="168"/>
      <c r="T880" s="169"/>
      <c r="AT880" s="163" t="s">
        <v>152</v>
      </c>
      <c r="AU880" s="163" t="s">
        <v>151</v>
      </c>
      <c r="AV880" s="13" t="s">
        <v>151</v>
      </c>
      <c r="AW880" s="13" t="s">
        <v>31</v>
      </c>
      <c r="AX880" s="13" t="s">
        <v>75</v>
      </c>
      <c r="AY880" s="163" t="s">
        <v>143</v>
      </c>
    </row>
    <row r="881" spans="1:65" s="13" customFormat="1" ht="22.5" x14ac:dyDescent="0.2">
      <c r="B881" s="161"/>
      <c r="D881" s="162" t="s">
        <v>152</v>
      </c>
      <c r="E881" s="163" t="s">
        <v>1</v>
      </c>
      <c r="F881" s="164" t="s">
        <v>2188</v>
      </c>
      <c r="H881" s="165">
        <v>3.2549999999999999</v>
      </c>
      <c r="I881" s="166"/>
      <c r="L881" s="161"/>
      <c r="M881" s="167"/>
      <c r="N881" s="168"/>
      <c r="O881" s="168"/>
      <c r="P881" s="168"/>
      <c r="Q881" s="168"/>
      <c r="R881" s="168"/>
      <c r="S881" s="168"/>
      <c r="T881" s="169"/>
      <c r="AT881" s="163" t="s">
        <v>152</v>
      </c>
      <c r="AU881" s="163" t="s">
        <v>151</v>
      </c>
      <c r="AV881" s="13" t="s">
        <v>151</v>
      </c>
      <c r="AW881" s="13" t="s">
        <v>31</v>
      </c>
      <c r="AX881" s="13" t="s">
        <v>75</v>
      </c>
      <c r="AY881" s="163" t="s">
        <v>143</v>
      </c>
    </row>
    <row r="882" spans="1:65" s="13" customFormat="1" ht="22.5" x14ac:dyDescent="0.2">
      <c r="B882" s="161"/>
      <c r="D882" s="162" t="s">
        <v>152</v>
      </c>
      <c r="E882" s="163" t="s">
        <v>1</v>
      </c>
      <c r="F882" s="164" t="s">
        <v>2189</v>
      </c>
      <c r="H882" s="165">
        <v>1.61</v>
      </c>
      <c r="I882" s="166"/>
      <c r="L882" s="161"/>
      <c r="M882" s="167"/>
      <c r="N882" s="168"/>
      <c r="O882" s="168"/>
      <c r="P882" s="168"/>
      <c r="Q882" s="168"/>
      <c r="R882" s="168"/>
      <c r="S882" s="168"/>
      <c r="T882" s="169"/>
      <c r="AT882" s="163" t="s">
        <v>152</v>
      </c>
      <c r="AU882" s="163" t="s">
        <v>151</v>
      </c>
      <c r="AV882" s="13" t="s">
        <v>151</v>
      </c>
      <c r="AW882" s="13" t="s">
        <v>31</v>
      </c>
      <c r="AX882" s="13" t="s">
        <v>75</v>
      </c>
      <c r="AY882" s="163" t="s">
        <v>143</v>
      </c>
    </row>
    <row r="883" spans="1:65" s="13" customFormat="1" ht="22.5" x14ac:dyDescent="0.2">
      <c r="B883" s="161"/>
      <c r="D883" s="162" t="s">
        <v>152</v>
      </c>
      <c r="E883" s="163" t="s">
        <v>1</v>
      </c>
      <c r="F883" s="164" t="s">
        <v>2190</v>
      </c>
      <c r="H883" s="165">
        <v>6.51</v>
      </c>
      <c r="I883" s="166"/>
      <c r="L883" s="161"/>
      <c r="M883" s="167"/>
      <c r="N883" s="168"/>
      <c r="O883" s="168"/>
      <c r="P883" s="168"/>
      <c r="Q883" s="168"/>
      <c r="R883" s="168"/>
      <c r="S883" s="168"/>
      <c r="T883" s="169"/>
      <c r="AT883" s="163" t="s">
        <v>152</v>
      </c>
      <c r="AU883" s="163" t="s">
        <v>151</v>
      </c>
      <c r="AV883" s="13" t="s">
        <v>151</v>
      </c>
      <c r="AW883" s="13" t="s">
        <v>31</v>
      </c>
      <c r="AX883" s="13" t="s">
        <v>75</v>
      </c>
      <c r="AY883" s="163" t="s">
        <v>143</v>
      </c>
    </row>
    <row r="884" spans="1:65" s="13" customFormat="1" ht="22.5" x14ac:dyDescent="0.2">
      <c r="B884" s="161"/>
      <c r="D884" s="162" t="s">
        <v>152</v>
      </c>
      <c r="E884" s="163" t="s">
        <v>1</v>
      </c>
      <c r="F884" s="164" t="s">
        <v>2191</v>
      </c>
      <c r="H884" s="165">
        <v>1.61</v>
      </c>
      <c r="I884" s="166"/>
      <c r="L884" s="161"/>
      <c r="M884" s="167"/>
      <c r="N884" s="168"/>
      <c r="O884" s="168"/>
      <c r="P884" s="168"/>
      <c r="Q884" s="168"/>
      <c r="R884" s="168"/>
      <c r="S884" s="168"/>
      <c r="T884" s="169"/>
      <c r="AT884" s="163" t="s">
        <v>152</v>
      </c>
      <c r="AU884" s="163" t="s">
        <v>151</v>
      </c>
      <c r="AV884" s="13" t="s">
        <v>151</v>
      </c>
      <c r="AW884" s="13" t="s">
        <v>31</v>
      </c>
      <c r="AX884" s="13" t="s">
        <v>75</v>
      </c>
      <c r="AY884" s="163" t="s">
        <v>143</v>
      </c>
    </row>
    <row r="885" spans="1:65" s="14" customFormat="1" x14ac:dyDescent="0.2">
      <c r="B885" s="170"/>
      <c r="D885" s="162" t="s">
        <v>152</v>
      </c>
      <c r="E885" s="171" t="s">
        <v>1</v>
      </c>
      <c r="F885" s="172" t="s">
        <v>154</v>
      </c>
      <c r="H885" s="173">
        <v>52.116000000000007</v>
      </c>
      <c r="I885" s="174"/>
      <c r="L885" s="170"/>
      <c r="M885" s="175"/>
      <c r="N885" s="176"/>
      <c r="O885" s="176"/>
      <c r="P885" s="176"/>
      <c r="Q885" s="176"/>
      <c r="R885" s="176"/>
      <c r="S885" s="176"/>
      <c r="T885" s="177"/>
      <c r="AT885" s="171" t="s">
        <v>152</v>
      </c>
      <c r="AU885" s="171" t="s">
        <v>151</v>
      </c>
      <c r="AV885" s="14" t="s">
        <v>150</v>
      </c>
      <c r="AW885" s="14" t="s">
        <v>31</v>
      </c>
      <c r="AX885" s="14" t="s">
        <v>83</v>
      </c>
      <c r="AY885" s="171" t="s">
        <v>143</v>
      </c>
    </row>
    <row r="886" spans="1:65" s="2" customFormat="1" ht="24.2" customHeight="1" x14ac:dyDescent="0.2">
      <c r="A886" s="33"/>
      <c r="B886" s="146"/>
      <c r="C886" s="147" t="s">
        <v>1298</v>
      </c>
      <c r="D886" s="147" t="s">
        <v>146</v>
      </c>
      <c r="E886" s="148" t="s">
        <v>1906</v>
      </c>
      <c r="F886" s="149" t="s">
        <v>1907</v>
      </c>
      <c r="G886" s="150" t="s">
        <v>157</v>
      </c>
      <c r="H886" s="151">
        <v>47.585999999999999</v>
      </c>
      <c r="I886" s="152"/>
      <c r="J886" s="153">
        <f>ROUND(I886*H886,2)</f>
        <v>0</v>
      </c>
      <c r="K886" s="154"/>
      <c r="L886" s="34"/>
      <c r="M886" s="155" t="s">
        <v>1</v>
      </c>
      <c r="N886" s="156" t="s">
        <v>41</v>
      </c>
      <c r="O886" s="59"/>
      <c r="P886" s="157">
        <f>O886*H886</f>
        <v>0</v>
      </c>
      <c r="Q886" s="157">
        <v>0</v>
      </c>
      <c r="R886" s="157">
        <f>Q886*H886</f>
        <v>0</v>
      </c>
      <c r="S886" s="157">
        <v>0</v>
      </c>
      <c r="T886" s="158">
        <f>S886*H886</f>
        <v>0</v>
      </c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R886" s="159" t="s">
        <v>182</v>
      </c>
      <c r="AT886" s="159" t="s">
        <v>146</v>
      </c>
      <c r="AU886" s="159" t="s">
        <v>151</v>
      </c>
      <c r="AY886" s="18" t="s">
        <v>143</v>
      </c>
      <c r="BE886" s="160">
        <f>IF(N886="základná",J886,0)</f>
        <v>0</v>
      </c>
      <c r="BF886" s="160">
        <f>IF(N886="znížená",J886,0)</f>
        <v>0</v>
      </c>
      <c r="BG886" s="160">
        <f>IF(N886="zákl. prenesená",J886,0)</f>
        <v>0</v>
      </c>
      <c r="BH886" s="160">
        <f>IF(N886="zníž. prenesená",J886,0)</f>
        <v>0</v>
      </c>
      <c r="BI886" s="160">
        <f>IF(N886="nulová",J886,0)</f>
        <v>0</v>
      </c>
      <c r="BJ886" s="18" t="s">
        <v>151</v>
      </c>
      <c r="BK886" s="160">
        <f>ROUND(I886*H886,2)</f>
        <v>0</v>
      </c>
      <c r="BL886" s="18" t="s">
        <v>182</v>
      </c>
      <c r="BM886" s="159" t="s">
        <v>1321</v>
      </c>
    </row>
    <row r="887" spans="1:65" s="13" customFormat="1" x14ac:dyDescent="0.2">
      <c r="B887" s="161"/>
      <c r="D887" s="162" t="s">
        <v>152</v>
      </c>
      <c r="E887" s="163" t="s">
        <v>1</v>
      </c>
      <c r="F887" s="164" t="s">
        <v>2192</v>
      </c>
      <c r="H887" s="165">
        <v>47.585999999999999</v>
      </c>
      <c r="I887" s="166"/>
      <c r="L887" s="161"/>
      <c r="M887" s="167"/>
      <c r="N887" s="168"/>
      <c r="O887" s="168"/>
      <c r="P887" s="168"/>
      <c r="Q887" s="168"/>
      <c r="R887" s="168"/>
      <c r="S887" s="168"/>
      <c r="T887" s="169"/>
      <c r="AT887" s="163" t="s">
        <v>152</v>
      </c>
      <c r="AU887" s="163" t="s">
        <v>151</v>
      </c>
      <c r="AV887" s="13" t="s">
        <v>151</v>
      </c>
      <c r="AW887" s="13" t="s">
        <v>31</v>
      </c>
      <c r="AX887" s="13" t="s">
        <v>75</v>
      </c>
      <c r="AY887" s="163" t="s">
        <v>143</v>
      </c>
    </row>
    <row r="888" spans="1:65" s="14" customFormat="1" x14ac:dyDescent="0.2">
      <c r="B888" s="170"/>
      <c r="D888" s="162" t="s">
        <v>152</v>
      </c>
      <c r="E888" s="171" t="s">
        <v>1</v>
      </c>
      <c r="F888" s="172" t="s">
        <v>154</v>
      </c>
      <c r="H888" s="173">
        <v>47.585999999999999</v>
      </c>
      <c r="I888" s="174"/>
      <c r="L888" s="170"/>
      <c r="M888" s="175"/>
      <c r="N888" s="176"/>
      <c r="O888" s="176"/>
      <c r="P888" s="176"/>
      <c r="Q888" s="176"/>
      <c r="R888" s="176"/>
      <c r="S888" s="176"/>
      <c r="T888" s="177"/>
      <c r="AT888" s="171" t="s">
        <v>152</v>
      </c>
      <c r="AU888" s="171" t="s">
        <v>151</v>
      </c>
      <c r="AV888" s="14" t="s">
        <v>150</v>
      </c>
      <c r="AW888" s="14" t="s">
        <v>31</v>
      </c>
      <c r="AX888" s="14" t="s">
        <v>83</v>
      </c>
      <c r="AY888" s="171" t="s">
        <v>143</v>
      </c>
    </row>
    <row r="889" spans="1:65" s="2" customFormat="1" ht="24.2" customHeight="1" x14ac:dyDescent="0.2">
      <c r="A889" s="33"/>
      <c r="B889" s="146"/>
      <c r="C889" s="147" t="s">
        <v>1304</v>
      </c>
      <c r="D889" s="147" t="s">
        <v>146</v>
      </c>
      <c r="E889" s="148" t="s">
        <v>1291</v>
      </c>
      <c r="F889" s="149" t="s">
        <v>1292</v>
      </c>
      <c r="G889" s="150" t="s">
        <v>157</v>
      </c>
      <c r="H889" s="151">
        <v>84.2</v>
      </c>
      <c r="I889" s="152"/>
      <c r="J889" s="153">
        <f>ROUND(I889*H889,2)</f>
        <v>0</v>
      </c>
      <c r="K889" s="154"/>
      <c r="L889" s="34"/>
      <c r="M889" s="155" t="s">
        <v>1</v>
      </c>
      <c r="N889" s="156" t="s">
        <v>41</v>
      </c>
      <c r="O889" s="59"/>
      <c r="P889" s="157">
        <f>O889*H889</f>
        <v>0</v>
      </c>
      <c r="Q889" s="157">
        <v>0</v>
      </c>
      <c r="R889" s="157">
        <f>Q889*H889</f>
        <v>0</v>
      </c>
      <c r="S889" s="157">
        <v>0</v>
      </c>
      <c r="T889" s="158">
        <f>S889*H889</f>
        <v>0</v>
      </c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R889" s="159" t="s">
        <v>182</v>
      </c>
      <c r="AT889" s="159" t="s">
        <v>146</v>
      </c>
      <c r="AU889" s="159" t="s">
        <v>151</v>
      </c>
      <c r="AY889" s="18" t="s">
        <v>143</v>
      </c>
      <c r="BE889" s="160">
        <f>IF(N889="základná",J889,0)</f>
        <v>0</v>
      </c>
      <c r="BF889" s="160">
        <f>IF(N889="znížená",J889,0)</f>
        <v>0</v>
      </c>
      <c r="BG889" s="160">
        <f>IF(N889="zákl. prenesená",J889,0)</f>
        <v>0</v>
      </c>
      <c r="BH889" s="160">
        <f>IF(N889="zníž. prenesená",J889,0)</f>
        <v>0</v>
      </c>
      <c r="BI889" s="160">
        <f>IF(N889="nulová",J889,0)</f>
        <v>0</v>
      </c>
      <c r="BJ889" s="18" t="s">
        <v>151</v>
      </c>
      <c r="BK889" s="160">
        <f>ROUND(I889*H889,2)</f>
        <v>0</v>
      </c>
      <c r="BL889" s="18" t="s">
        <v>182</v>
      </c>
      <c r="BM889" s="159" t="s">
        <v>1325</v>
      </c>
    </row>
    <row r="890" spans="1:65" s="13" customFormat="1" x14ac:dyDescent="0.2">
      <c r="B890" s="161"/>
      <c r="D890" s="162" t="s">
        <v>152</v>
      </c>
      <c r="E890" s="163" t="s">
        <v>1</v>
      </c>
      <c r="F890" s="164" t="s">
        <v>2193</v>
      </c>
      <c r="H890" s="165">
        <v>2.6</v>
      </c>
      <c r="I890" s="166"/>
      <c r="L890" s="161"/>
      <c r="M890" s="167"/>
      <c r="N890" s="168"/>
      <c r="O890" s="168"/>
      <c r="P890" s="168"/>
      <c r="Q890" s="168"/>
      <c r="R890" s="168"/>
      <c r="S890" s="168"/>
      <c r="T890" s="169"/>
      <c r="AT890" s="163" t="s">
        <v>152</v>
      </c>
      <c r="AU890" s="163" t="s">
        <v>151</v>
      </c>
      <c r="AV890" s="13" t="s">
        <v>151</v>
      </c>
      <c r="AW890" s="13" t="s">
        <v>31</v>
      </c>
      <c r="AX890" s="13" t="s">
        <v>75</v>
      </c>
      <c r="AY890" s="163" t="s">
        <v>143</v>
      </c>
    </row>
    <row r="891" spans="1:65" s="13" customFormat="1" x14ac:dyDescent="0.2">
      <c r="B891" s="161"/>
      <c r="D891" s="162" t="s">
        <v>152</v>
      </c>
      <c r="E891" s="163" t="s">
        <v>1</v>
      </c>
      <c r="F891" s="164" t="s">
        <v>2194</v>
      </c>
      <c r="H891" s="165">
        <v>2.6</v>
      </c>
      <c r="I891" s="166"/>
      <c r="L891" s="161"/>
      <c r="M891" s="167"/>
      <c r="N891" s="168"/>
      <c r="O891" s="168"/>
      <c r="P891" s="168"/>
      <c r="Q891" s="168"/>
      <c r="R891" s="168"/>
      <c r="S891" s="168"/>
      <c r="T891" s="169"/>
      <c r="AT891" s="163" t="s">
        <v>152</v>
      </c>
      <c r="AU891" s="163" t="s">
        <v>151</v>
      </c>
      <c r="AV891" s="13" t="s">
        <v>151</v>
      </c>
      <c r="AW891" s="13" t="s">
        <v>31</v>
      </c>
      <c r="AX891" s="13" t="s">
        <v>75</v>
      </c>
      <c r="AY891" s="163" t="s">
        <v>143</v>
      </c>
    </row>
    <row r="892" spans="1:65" s="13" customFormat="1" x14ac:dyDescent="0.2">
      <c r="B892" s="161"/>
      <c r="D892" s="162" t="s">
        <v>152</v>
      </c>
      <c r="E892" s="163" t="s">
        <v>1</v>
      </c>
      <c r="F892" s="164" t="s">
        <v>2195</v>
      </c>
      <c r="H892" s="165">
        <v>7.8</v>
      </c>
      <c r="I892" s="166"/>
      <c r="L892" s="161"/>
      <c r="M892" s="167"/>
      <c r="N892" s="168"/>
      <c r="O892" s="168"/>
      <c r="P892" s="168"/>
      <c r="Q892" s="168"/>
      <c r="R892" s="168"/>
      <c r="S892" s="168"/>
      <c r="T892" s="169"/>
      <c r="AT892" s="163" t="s">
        <v>152</v>
      </c>
      <c r="AU892" s="163" t="s">
        <v>151</v>
      </c>
      <c r="AV892" s="13" t="s">
        <v>151</v>
      </c>
      <c r="AW892" s="13" t="s">
        <v>31</v>
      </c>
      <c r="AX892" s="13" t="s">
        <v>75</v>
      </c>
      <c r="AY892" s="163" t="s">
        <v>143</v>
      </c>
    </row>
    <row r="893" spans="1:65" s="13" customFormat="1" x14ac:dyDescent="0.2">
      <c r="B893" s="161"/>
      <c r="D893" s="162" t="s">
        <v>152</v>
      </c>
      <c r="E893" s="163" t="s">
        <v>1</v>
      </c>
      <c r="F893" s="164" t="s">
        <v>2196</v>
      </c>
      <c r="H893" s="165">
        <v>7.8</v>
      </c>
      <c r="I893" s="166"/>
      <c r="L893" s="161"/>
      <c r="M893" s="167"/>
      <c r="N893" s="168"/>
      <c r="O893" s="168"/>
      <c r="P893" s="168"/>
      <c r="Q893" s="168"/>
      <c r="R893" s="168"/>
      <c r="S893" s="168"/>
      <c r="T893" s="169"/>
      <c r="AT893" s="163" t="s">
        <v>152</v>
      </c>
      <c r="AU893" s="163" t="s">
        <v>151</v>
      </c>
      <c r="AV893" s="13" t="s">
        <v>151</v>
      </c>
      <c r="AW893" s="13" t="s">
        <v>31</v>
      </c>
      <c r="AX893" s="13" t="s">
        <v>75</v>
      </c>
      <c r="AY893" s="163" t="s">
        <v>143</v>
      </c>
    </row>
    <row r="894" spans="1:65" s="13" customFormat="1" x14ac:dyDescent="0.2">
      <c r="B894" s="161"/>
      <c r="D894" s="162" t="s">
        <v>152</v>
      </c>
      <c r="E894" s="163" t="s">
        <v>1</v>
      </c>
      <c r="F894" s="164" t="s">
        <v>1294</v>
      </c>
      <c r="H894" s="165">
        <v>3.2</v>
      </c>
      <c r="I894" s="166"/>
      <c r="L894" s="161"/>
      <c r="M894" s="167"/>
      <c r="N894" s="168"/>
      <c r="O894" s="168"/>
      <c r="P894" s="168"/>
      <c r="Q894" s="168"/>
      <c r="R894" s="168"/>
      <c r="S894" s="168"/>
      <c r="T894" s="169"/>
      <c r="AT894" s="163" t="s">
        <v>152</v>
      </c>
      <c r="AU894" s="163" t="s">
        <v>151</v>
      </c>
      <c r="AV894" s="13" t="s">
        <v>151</v>
      </c>
      <c r="AW894" s="13" t="s">
        <v>31</v>
      </c>
      <c r="AX894" s="13" t="s">
        <v>75</v>
      </c>
      <c r="AY894" s="163" t="s">
        <v>143</v>
      </c>
    </row>
    <row r="895" spans="1:65" s="13" customFormat="1" x14ac:dyDescent="0.2">
      <c r="B895" s="161"/>
      <c r="D895" s="162" t="s">
        <v>152</v>
      </c>
      <c r="E895" s="163" t="s">
        <v>1</v>
      </c>
      <c r="F895" s="164" t="s">
        <v>1295</v>
      </c>
      <c r="H895" s="165">
        <v>3.2</v>
      </c>
      <c r="I895" s="166"/>
      <c r="L895" s="161"/>
      <c r="M895" s="167"/>
      <c r="N895" s="168"/>
      <c r="O895" s="168"/>
      <c r="P895" s="168"/>
      <c r="Q895" s="168"/>
      <c r="R895" s="168"/>
      <c r="S895" s="168"/>
      <c r="T895" s="169"/>
      <c r="AT895" s="163" t="s">
        <v>152</v>
      </c>
      <c r="AU895" s="163" t="s">
        <v>151</v>
      </c>
      <c r="AV895" s="13" t="s">
        <v>151</v>
      </c>
      <c r="AW895" s="13" t="s">
        <v>31</v>
      </c>
      <c r="AX895" s="13" t="s">
        <v>75</v>
      </c>
      <c r="AY895" s="163" t="s">
        <v>143</v>
      </c>
    </row>
    <row r="896" spans="1:65" s="13" customFormat="1" x14ac:dyDescent="0.2">
      <c r="B896" s="161"/>
      <c r="D896" s="162" t="s">
        <v>152</v>
      </c>
      <c r="E896" s="163" t="s">
        <v>1</v>
      </c>
      <c r="F896" s="164" t="s">
        <v>2197</v>
      </c>
      <c r="H896" s="165">
        <v>31.2</v>
      </c>
      <c r="I896" s="166"/>
      <c r="L896" s="161"/>
      <c r="M896" s="167"/>
      <c r="N896" s="168"/>
      <c r="O896" s="168"/>
      <c r="P896" s="168"/>
      <c r="Q896" s="168"/>
      <c r="R896" s="168"/>
      <c r="S896" s="168"/>
      <c r="T896" s="169"/>
      <c r="AT896" s="163" t="s">
        <v>152</v>
      </c>
      <c r="AU896" s="163" t="s">
        <v>151</v>
      </c>
      <c r="AV896" s="13" t="s">
        <v>151</v>
      </c>
      <c r="AW896" s="13" t="s">
        <v>31</v>
      </c>
      <c r="AX896" s="13" t="s">
        <v>75</v>
      </c>
      <c r="AY896" s="163" t="s">
        <v>143</v>
      </c>
    </row>
    <row r="897" spans="1:65" s="13" customFormat="1" x14ac:dyDescent="0.2">
      <c r="B897" s="161"/>
      <c r="D897" s="162" t="s">
        <v>152</v>
      </c>
      <c r="E897" s="163" t="s">
        <v>1</v>
      </c>
      <c r="F897" s="164" t="s">
        <v>2198</v>
      </c>
      <c r="H897" s="165">
        <v>5.2</v>
      </c>
      <c r="I897" s="166"/>
      <c r="L897" s="161"/>
      <c r="M897" s="167"/>
      <c r="N897" s="168"/>
      <c r="O897" s="168"/>
      <c r="P897" s="168"/>
      <c r="Q897" s="168"/>
      <c r="R897" s="168"/>
      <c r="S897" s="168"/>
      <c r="T897" s="169"/>
      <c r="AT897" s="163" t="s">
        <v>152</v>
      </c>
      <c r="AU897" s="163" t="s">
        <v>151</v>
      </c>
      <c r="AV897" s="13" t="s">
        <v>151</v>
      </c>
      <c r="AW897" s="13" t="s">
        <v>31</v>
      </c>
      <c r="AX897" s="13" t="s">
        <v>75</v>
      </c>
      <c r="AY897" s="163" t="s">
        <v>143</v>
      </c>
    </row>
    <row r="898" spans="1:65" s="13" customFormat="1" x14ac:dyDescent="0.2">
      <c r="B898" s="161"/>
      <c r="D898" s="162" t="s">
        <v>152</v>
      </c>
      <c r="E898" s="163" t="s">
        <v>1</v>
      </c>
      <c r="F898" s="164" t="s">
        <v>2199</v>
      </c>
      <c r="H898" s="165">
        <v>5.2</v>
      </c>
      <c r="I898" s="166"/>
      <c r="L898" s="161"/>
      <c r="M898" s="167"/>
      <c r="N898" s="168"/>
      <c r="O898" s="168"/>
      <c r="P898" s="168"/>
      <c r="Q898" s="168"/>
      <c r="R898" s="168"/>
      <c r="S898" s="168"/>
      <c r="T898" s="169"/>
      <c r="AT898" s="163" t="s">
        <v>152</v>
      </c>
      <c r="AU898" s="163" t="s">
        <v>151</v>
      </c>
      <c r="AV898" s="13" t="s">
        <v>151</v>
      </c>
      <c r="AW898" s="13" t="s">
        <v>31</v>
      </c>
      <c r="AX898" s="13" t="s">
        <v>75</v>
      </c>
      <c r="AY898" s="163" t="s">
        <v>143</v>
      </c>
    </row>
    <row r="899" spans="1:65" s="13" customFormat="1" x14ac:dyDescent="0.2">
      <c r="B899" s="161"/>
      <c r="D899" s="162" t="s">
        <v>152</v>
      </c>
      <c r="E899" s="163" t="s">
        <v>1</v>
      </c>
      <c r="F899" s="164" t="s">
        <v>2200</v>
      </c>
      <c r="H899" s="165">
        <v>2.6</v>
      </c>
      <c r="I899" s="166"/>
      <c r="L899" s="161"/>
      <c r="M899" s="167"/>
      <c r="N899" s="168"/>
      <c r="O899" s="168"/>
      <c r="P899" s="168"/>
      <c r="Q899" s="168"/>
      <c r="R899" s="168"/>
      <c r="S899" s="168"/>
      <c r="T899" s="169"/>
      <c r="AT899" s="163" t="s">
        <v>152</v>
      </c>
      <c r="AU899" s="163" t="s">
        <v>151</v>
      </c>
      <c r="AV899" s="13" t="s">
        <v>151</v>
      </c>
      <c r="AW899" s="13" t="s">
        <v>31</v>
      </c>
      <c r="AX899" s="13" t="s">
        <v>75</v>
      </c>
      <c r="AY899" s="163" t="s">
        <v>143</v>
      </c>
    </row>
    <row r="900" spans="1:65" s="13" customFormat="1" x14ac:dyDescent="0.2">
      <c r="B900" s="161"/>
      <c r="D900" s="162" t="s">
        <v>152</v>
      </c>
      <c r="E900" s="163" t="s">
        <v>1</v>
      </c>
      <c r="F900" s="164" t="s">
        <v>2201</v>
      </c>
      <c r="H900" s="165">
        <v>10.4</v>
      </c>
      <c r="I900" s="166"/>
      <c r="L900" s="161"/>
      <c r="M900" s="167"/>
      <c r="N900" s="168"/>
      <c r="O900" s="168"/>
      <c r="P900" s="168"/>
      <c r="Q900" s="168"/>
      <c r="R900" s="168"/>
      <c r="S900" s="168"/>
      <c r="T900" s="169"/>
      <c r="AT900" s="163" t="s">
        <v>152</v>
      </c>
      <c r="AU900" s="163" t="s">
        <v>151</v>
      </c>
      <c r="AV900" s="13" t="s">
        <v>151</v>
      </c>
      <c r="AW900" s="13" t="s">
        <v>31</v>
      </c>
      <c r="AX900" s="13" t="s">
        <v>75</v>
      </c>
      <c r="AY900" s="163" t="s">
        <v>143</v>
      </c>
    </row>
    <row r="901" spans="1:65" s="13" customFormat="1" x14ac:dyDescent="0.2">
      <c r="B901" s="161"/>
      <c r="D901" s="162" t="s">
        <v>152</v>
      </c>
      <c r="E901" s="163" t="s">
        <v>1</v>
      </c>
      <c r="F901" s="164" t="s">
        <v>2202</v>
      </c>
      <c r="H901" s="165">
        <v>2.4</v>
      </c>
      <c r="I901" s="166"/>
      <c r="L901" s="161"/>
      <c r="M901" s="167"/>
      <c r="N901" s="168"/>
      <c r="O901" s="168"/>
      <c r="P901" s="168"/>
      <c r="Q901" s="168"/>
      <c r="R901" s="168"/>
      <c r="S901" s="168"/>
      <c r="T901" s="169"/>
      <c r="AT901" s="163" t="s">
        <v>152</v>
      </c>
      <c r="AU901" s="163" t="s">
        <v>151</v>
      </c>
      <c r="AV901" s="13" t="s">
        <v>151</v>
      </c>
      <c r="AW901" s="13" t="s">
        <v>31</v>
      </c>
      <c r="AX901" s="13" t="s">
        <v>75</v>
      </c>
      <c r="AY901" s="163" t="s">
        <v>143</v>
      </c>
    </row>
    <row r="902" spans="1:65" s="14" customFormat="1" x14ac:dyDescent="0.2">
      <c r="B902" s="170"/>
      <c r="D902" s="162" t="s">
        <v>152</v>
      </c>
      <c r="E902" s="171" t="s">
        <v>1</v>
      </c>
      <c r="F902" s="172" t="s">
        <v>154</v>
      </c>
      <c r="H902" s="173">
        <v>84.2</v>
      </c>
      <c r="I902" s="174"/>
      <c r="L902" s="170"/>
      <c r="M902" s="175"/>
      <c r="N902" s="176"/>
      <c r="O902" s="176"/>
      <c r="P902" s="176"/>
      <c r="Q902" s="176"/>
      <c r="R902" s="176"/>
      <c r="S902" s="176"/>
      <c r="T902" s="177"/>
      <c r="AT902" s="171" t="s">
        <v>152</v>
      </c>
      <c r="AU902" s="171" t="s">
        <v>151</v>
      </c>
      <c r="AV902" s="14" t="s">
        <v>150</v>
      </c>
      <c r="AW902" s="14" t="s">
        <v>31</v>
      </c>
      <c r="AX902" s="14" t="s">
        <v>83</v>
      </c>
      <c r="AY902" s="171" t="s">
        <v>143</v>
      </c>
    </row>
    <row r="903" spans="1:65" s="2" customFormat="1" ht="24.2" customHeight="1" x14ac:dyDescent="0.2">
      <c r="A903" s="33"/>
      <c r="B903" s="146"/>
      <c r="C903" s="147" t="s">
        <v>1309</v>
      </c>
      <c r="D903" s="147" t="s">
        <v>146</v>
      </c>
      <c r="E903" s="148" t="s">
        <v>1299</v>
      </c>
      <c r="F903" s="149" t="s">
        <v>1300</v>
      </c>
      <c r="G903" s="150" t="s">
        <v>157</v>
      </c>
      <c r="H903" s="151">
        <v>131.786</v>
      </c>
      <c r="I903" s="152"/>
      <c r="J903" s="153">
        <f>ROUND(I903*H903,2)</f>
        <v>0</v>
      </c>
      <c r="K903" s="154"/>
      <c r="L903" s="34"/>
      <c r="M903" s="155" t="s">
        <v>1</v>
      </c>
      <c r="N903" s="156" t="s">
        <v>41</v>
      </c>
      <c r="O903" s="59"/>
      <c r="P903" s="157">
        <f>O903*H903</f>
        <v>0</v>
      </c>
      <c r="Q903" s="157">
        <v>0</v>
      </c>
      <c r="R903" s="157">
        <f>Q903*H903</f>
        <v>0</v>
      </c>
      <c r="S903" s="157">
        <v>0</v>
      </c>
      <c r="T903" s="158">
        <f>S903*H903</f>
        <v>0</v>
      </c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R903" s="159" t="s">
        <v>182</v>
      </c>
      <c r="AT903" s="159" t="s">
        <v>146</v>
      </c>
      <c r="AU903" s="159" t="s">
        <v>151</v>
      </c>
      <c r="AY903" s="18" t="s">
        <v>143</v>
      </c>
      <c r="BE903" s="160">
        <f>IF(N903="základná",J903,0)</f>
        <v>0</v>
      </c>
      <c r="BF903" s="160">
        <f>IF(N903="znížená",J903,0)</f>
        <v>0</v>
      </c>
      <c r="BG903" s="160">
        <f>IF(N903="zákl. prenesená",J903,0)</f>
        <v>0</v>
      </c>
      <c r="BH903" s="160">
        <f>IF(N903="zníž. prenesená",J903,0)</f>
        <v>0</v>
      </c>
      <c r="BI903" s="160">
        <f>IF(N903="nulová",J903,0)</f>
        <v>0</v>
      </c>
      <c r="BJ903" s="18" t="s">
        <v>151</v>
      </c>
      <c r="BK903" s="160">
        <f>ROUND(I903*H903,2)</f>
        <v>0</v>
      </c>
      <c r="BL903" s="18" t="s">
        <v>182</v>
      </c>
      <c r="BM903" s="159" t="s">
        <v>1329</v>
      </c>
    </row>
    <row r="904" spans="1:65" s="13" customFormat="1" x14ac:dyDescent="0.2">
      <c r="B904" s="161"/>
      <c r="D904" s="162" t="s">
        <v>152</v>
      </c>
      <c r="E904" s="163" t="s">
        <v>1</v>
      </c>
      <c r="F904" s="164" t="s">
        <v>2193</v>
      </c>
      <c r="H904" s="165">
        <v>2.6</v>
      </c>
      <c r="I904" s="166"/>
      <c r="L904" s="161"/>
      <c r="M904" s="167"/>
      <c r="N904" s="168"/>
      <c r="O904" s="168"/>
      <c r="P904" s="168"/>
      <c r="Q904" s="168"/>
      <c r="R904" s="168"/>
      <c r="S904" s="168"/>
      <c r="T904" s="169"/>
      <c r="AT904" s="163" t="s">
        <v>152</v>
      </c>
      <c r="AU904" s="163" t="s">
        <v>151</v>
      </c>
      <c r="AV904" s="13" t="s">
        <v>151</v>
      </c>
      <c r="AW904" s="13" t="s">
        <v>31</v>
      </c>
      <c r="AX904" s="13" t="s">
        <v>75</v>
      </c>
      <c r="AY904" s="163" t="s">
        <v>143</v>
      </c>
    </row>
    <row r="905" spans="1:65" s="13" customFormat="1" x14ac:dyDescent="0.2">
      <c r="B905" s="161"/>
      <c r="D905" s="162" t="s">
        <v>152</v>
      </c>
      <c r="E905" s="163" t="s">
        <v>1</v>
      </c>
      <c r="F905" s="164" t="s">
        <v>2194</v>
      </c>
      <c r="H905" s="165">
        <v>2.6</v>
      </c>
      <c r="I905" s="166"/>
      <c r="L905" s="161"/>
      <c r="M905" s="167"/>
      <c r="N905" s="168"/>
      <c r="O905" s="168"/>
      <c r="P905" s="168"/>
      <c r="Q905" s="168"/>
      <c r="R905" s="168"/>
      <c r="S905" s="168"/>
      <c r="T905" s="169"/>
      <c r="AT905" s="163" t="s">
        <v>152</v>
      </c>
      <c r="AU905" s="163" t="s">
        <v>151</v>
      </c>
      <c r="AV905" s="13" t="s">
        <v>151</v>
      </c>
      <c r="AW905" s="13" t="s">
        <v>31</v>
      </c>
      <c r="AX905" s="13" t="s">
        <v>75</v>
      </c>
      <c r="AY905" s="163" t="s">
        <v>143</v>
      </c>
    </row>
    <row r="906" spans="1:65" s="13" customFormat="1" x14ac:dyDescent="0.2">
      <c r="B906" s="161"/>
      <c r="D906" s="162" t="s">
        <v>152</v>
      </c>
      <c r="E906" s="163" t="s">
        <v>1</v>
      </c>
      <c r="F906" s="164" t="s">
        <v>2195</v>
      </c>
      <c r="H906" s="165">
        <v>7.8</v>
      </c>
      <c r="I906" s="166"/>
      <c r="L906" s="161"/>
      <c r="M906" s="167"/>
      <c r="N906" s="168"/>
      <c r="O906" s="168"/>
      <c r="P906" s="168"/>
      <c r="Q906" s="168"/>
      <c r="R906" s="168"/>
      <c r="S906" s="168"/>
      <c r="T906" s="169"/>
      <c r="AT906" s="163" t="s">
        <v>152</v>
      </c>
      <c r="AU906" s="163" t="s">
        <v>151</v>
      </c>
      <c r="AV906" s="13" t="s">
        <v>151</v>
      </c>
      <c r="AW906" s="13" t="s">
        <v>31</v>
      </c>
      <c r="AX906" s="13" t="s">
        <v>75</v>
      </c>
      <c r="AY906" s="163" t="s">
        <v>143</v>
      </c>
    </row>
    <row r="907" spans="1:65" s="13" customFormat="1" x14ac:dyDescent="0.2">
      <c r="B907" s="161"/>
      <c r="D907" s="162" t="s">
        <v>152</v>
      </c>
      <c r="E907" s="163" t="s">
        <v>1</v>
      </c>
      <c r="F907" s="164" t="s">
        <v>2196</v>
      </c>
      <c r="H907" s="165">
        <v>7.8</v>
      </c>
      <c r="I907" s="166"/>
      <c r="L907" s="161"/>
      <c r="M907" s="167"/>
      <c r="N907" s="168"/>
      <c r="O907" s="168"/>
      <c r="P907" s="168"/>
      <c r="Q907" s="168"/>
      <c r="R907" s="168"/>
      <c r="S907" s="168"/>
      <c r="T907" s="169"/>
      <c r="AT907" s="163" t="s">
        <v>152</v>
      </c>
      <c r="AU907" s="163" t="s">
        <v>151</v>
      </c>
      <c r="AV907" s="13" t="s">
        <v>151</v>
      </c>
      <c r="AW907" s="13" t="s">
        <v>31</v>
      </c>
      <c r="AX907" s="13" t="s">
        <v>75</v>
      </c>
      <c r="AY907" s="163" t="s">
        <v>143</v>
      </c>
    </row>
    <row r="908" spans="1:65" s="13" customFormat="1" x14ac:dyDescent="0.2">
      <c r="B908" s="161"/>
      <c r="D908" s="162" t="s">
        <v>152</v>
      </c>
      <c r="E908" s="163" t="s">
        <v>1</v>
      </c>
      <c r="F908" s="164" t="s">
        <v>1294</v>
      </c>
      <c r="H908" s="165">
        <v>3.2</v>
      </c>
      <c r="I908" s="166"/>
      <c r="L908" s="161"/>
      <c r="M908" s="167"/>
      <c r="N908" s="168"/>
      <c r="O908" s="168"/>
      <c r="P908" s="168"/>
      <c r="Q908" s="168"/>
      <c r="R908" s="168"/>
      <c r="S908" s="168"/>
      <c r="T908" s="169"/>
      <c r="AT908" s="163" t="s">
        <v>152</v>
      </c>
      <c r="AU908" s="163" t="s">
        <v>151</v>
      </c>
      <c r="AV908" s="13" t="s">
        <v>151</v>
      </c>
      <c r="AW908" s="13" t="s">
        <v>31</v>
      </c>
      <c r="AX908" s="13" t="s">
        <v>75</v>
      </c>
      <c r="AY908" s="163" t="s">
        <v>143</v>
      </c>
    </row>
    <row r="909" spans="1:65" s="13" customFormat="1" x14ac:dyDescent="0.2">
      <c r="B909" s="161"/>
      <c r="D909" s="162" t="s">
        <v>152</v>
      </c>
      <c r="E909" s="163" t="s">
        <v>1</v>
      </c>
      <c r="F909" s="164" t="s">
        <v>1295</v>
      </c>
      <c r="H909" s="165">
        <v>3.2</v>
      </c>
      <c r="I909" s="166"/>
      <c r="L909" s="161"/>
      <c r="M909" s="167"/>
      <c r="N909" s="168"/>
      <c r="O909" s="168"/>
      <c r="P909" s="168"/>
      <c r="Q909" s="168"/>
      <c r="R909" s="168"/>
      <c r="S909" s="168"/>
      <c r="T909" s="169"/>
      <c r="AT909" s="163" t="s">
        <v>152</v>
      </c>
      <c r="AU909" s="163" t="s">
        <v>151</v>
      </c>
      <c r="AV909" s="13" t="s">
        <v>151</v>
      </c>
      <c r="AW909" s="13" t="s">
        <v>31</v>
      </c>
      <c r="AX909" s="13" t="s">
        <v>75</v>
      </c>
      <c r="AY909" s="163" t="s">
        <v>143</v>
      </c>
    </row>
    <row r="910" spans="1:65" s="13" customFormat="1" x14ac:dyDescent="0.2">
      <c r="B910" s="161"/>
      <c r="D910" s="162" t="s">
        <v>152</v>
      </c>
      <c r="E910" s="163" t="s">
        <v>1</v>
      </c>
      <c r="F910" s="164" t="s">
        <v>2197</v>
      </c>
      <c r="H910" s="165">
        <v>31.2</v>
      </c>
      <c r="I910" s="166"/>
      <c r="L910" s="161"/>
      <c r="M910" s="167"/>
      <c r="N910" s="168"/>
      <c r="O910" s="168"/>
      <c r="P910" s="168"/>
      <c r="Q910" s="168"/>
      <c r="R910" s="168"/>
      <c r="S910" s="168"/>
      <c r="T910" s="169"/>
      <c r="AT910" s="163" t="s">
        <v>152</v>
      </c>
      <c r="AU910" s="163" t="s">
        <v>151</v>
      </c>
      <c r="AV910" s="13" t="s">
        <v>151</v>
      </c>
      <c r="AW910" s="13" t="s">
        <v>31</v>
      </c>
      <c r="AX910" s="13" t="s">
        <v>75</v>
      </c>
      <c r="AY910" s="163" t="s">
        <v>143</v>
      </c>
    </row>
    <row r="911" spans="1:65" s="13" customFormat="1" x14ac:dyDescent="0.2">
      <c r="B911" s="161"/>
      <c r="D911" s="162" t="s">
        <v>152</v>
      </c>
      <c r="E911" s="163" t="s">
        <v>1</v>
      </c>
      <c r="F911" s="164" t="s">
        <v>2198</v>
      </c>
      <c r="H911" s="165">
        <v>5.2</v>
      </c>
      <c r="I911" s="166"/>
      <c r="L911" s="161"/>
      <c r="M911" s="167"/>
      <c r="N911" s="168"/>
      <c r="O911" s="168"/>
      <c r="P911" s="168"/>
      <c r="Q911" s="168"/>
      <c r="R911" s="168"/>
      <c r="S911" s="168"/>
      <c r="T911" s="169"/>
      <c r="AT911" s="163" t="s">
        <v>152</v>
      </c>
      <c r="AU911" s="163" t="s">
        <v>151</v>
      </c>
      <c r="AV911" s="13" t="s">
        <v>151</v>
      </c>
      <c r="AW911" s="13" t="s">
        <v>31</v>
      </c>
      <c r="AX911" s="13" t="s">
        <v>75</v>
      </c>
      <c r="AY911" s="163" t="s">
        <v>143</v>
      </c>
    </row>
    <row r="912" spans="1:65" s="13" customFormat="1" x14ac:dyDescent="0.2">
      <c r="B912" s="161"/>
      <c r="D912" s="162" t="s">
        <v>152</v>
      </c>
      <c r="E912" s="163" t="s">
        <v>1</v>
      </c>
      <c r="F912" s="164" t="s">
        <v>2199</v>
      </c>
      <c r="H912" s="165">
        <v>5.2</v>
      </c>
      <c r="I912" s="166"/>
      <c r="L912" s="161"/>
      <c r="M912" s="167"/>
      <c r="N912" s="168"/>
      <c r="O912" s="168"/>
      <c r="P912" s="168"/>
      <c r="Q912" s="168"/>
      <c r="R912" s="168"/>
      <c r="S912" s="168"/>
      <c r="T912" s="169"/>
      <c r="AT912" s="163" t="s">
        <v>152</v>
      </c>
      <c r="AU912" s="163" t="s">
        <v>151</v>
      </c>
      <c r="AV912" s="13" t="s">
        <v>151</v>
      </c>
      <c r="AW912" s="13" t="s">
        <v>31</v>
      </c>
      <c r="AX912" s="13" t="s">
        <v>75</v>
      </c>
      <c r="AY912" s="163" t="s">
        <v>143</v>
      </c>
    </row>
    <row r="913" spans="1:65" s="13" customFormat="1" x14ac:dyDescent="0.2">
      <c r="B913" s="161"/>
      <c r="D913" s="162" t="s">
        <v>152</v>
      </c>
      <c r="E913" s="163" t="s">
        <v>1</v>
      </c>
      <c r="F913" s="164" t="s">
        <v>2200</v>
      </c>
      <c r="H913" s="165">
        <v>2.6</v>
      </c>
      <c r="I913" s="166"/>
      <c r="L913" s="161"/>
      <c r="M913" s="167"/>
      <c r="N913" s="168"/>
      <c r="O913" s="168"/>
      <c r="P913" s="168"/>
      <c r="Q913" s="168"/>
      <c r="R913" s="168"/>
      <c r="S913" s="168"/>
      <c r="T913" s="169"/>
      <c r="AT913" s="163" t="s">
        <v>152</v>
      </c>
      <c r="AU913" s="163" t="s">
        <v>151</v>
      </c>
      <c r="AV913" s="13" t="s">
        <v>151</v>
      </c>
      <c r="AW913" s="13" t="s">
        <v>31</v>
      </c>
      <c r="AX913" s="13" t="s">
        <v>75</v>
      </c>
      <c r="AY913" s="163" t="s">
        <v>143</v>
      </c>
    </row>
    <row r="914" spans="1:65" s="13" customFormat="1" x14ac:dyDescent="0.2">
      <c r="B914" s="161"/>
      <c r="D914" s="162" t="s">
        <v>152</v>
      </c>
      <c r="E914" s="163" t="s">
        <v>1</v>
      </c>
      <c r="F914" s="164" t="s">
        <v>2201</v>
      </c>
      <c r="H914" s="165">
        <v>10.4</v>
      </c>
      <c r="I914" s="166"/>
      <c r="L914" s="161"/>
      <c r="M914" s="167"/>
      <c r="N914" s="168"/>
      <c r="O914" s="168"/>
      <c r="P914" s="168"/>
      <c r="Q914" s="168"/>
      <c r="R914" s="168"/>
      <c r="S914" s="168"/>
      <c r="T914" s="169"/>
      <c r="AT914" s="163" t="s">
        <v>152</v>
      </c>
      <c r="AU914" s="163" t="s">
        <v>151</v>
      </c>
      <c r="AV914" s="13" t="s">
        <v>151</v>
      </c>
      <c r="AW914" s="13" t="s">
        <v>31</v>
      </c>
      <c r="AX914" s="13" t="s">
        <v>75</v>
      </c>
      <c r="AY914" s="163" t="s">
        <v>143</v>
      </c>
    </row>
    <row r="915" spans="1:65" s="13" customFormat="1" x14ac:dyDescent="0.2">
      <c r="B915" s="161"/>
      <c r="D915" s="162" t="s">
        <v>152</v>
      </c>
      <c r="E915" s="163" t="s">
        <v>1</v>
      </c>
      <c r="F915" s="164" t="s">
        <v>2202</v>
      </c>
      <c r="H915" s="165">
        <v>2.4</v>
      </c>
      <c r="I915" s="166"/>
      <c r="L915" s="161"/>
      <c r="M915" s="167"/>
      <c r="N915" s="168"/>
      <c r="O915" s="168"/>
      <c r="P915" s="168"/>
      <c r="Q915" s="168"/>
      <c r="R915" s="168"/>
      <c r="S915" s="168"/>
      <c r="T915" s="169"/>
      <c r="AT915" s="163" t="s">
        <v>152</v>
      </c>
      <c r="AU915" s="163" t="s">
        <v>151</v>
      </c>
      <c r="AV915" s="13" t="s">
        <v>151</v>
      </c>
      <c r="AW915" s="13" t="s">
        <v>31</v>
      </c>
      <c r="AX915" s="13" t="s">
        <v>75</v>
      </c>
      <c r="AY915" s="163" t="s">
        <v>143</v>
      </c>
    </row>
    <row r="916" spans="1:65" s="15" customFormat="1" x14ac:dyDescent="0.2">
      <c r="B916" s="189"/>
      <c r="D916" s="162" t="s">
        <v>152</v>
      </c>
      <c r="E916" s="190" t="s">
        <v>1</v>
      </c>
      <c r="F916" s="191" t="s">
        <v>1914</v>
      </c>
      <c r="H916" s="192">
        <v>84.2</v>
      </c>
      <c r="I916" s="193"/>
      <c r="L916" s="189"/>
      <c r="M916" s="194"/>
      <c r="N916" s="195"/>
      <c r="O916" s="195"/>
      <c r="P916" s="195"/>
      <c r="Q916" s="195"/>
      <c r="R916" s="195"/>
      <c r="S916" s="195"/>
      <c r="T916" s="196"/>
      <c r="AT916" s="190" t="s">
        <v>152</v>
      </c>
      <c r="AU916" s="190" t="s">
        <v>151</v>
      </c>
      <c r="AV916" s="15" t="s">
        <v>144</v>
      </c>
      <c r="AW916" s="15" t="s">
        <v>31</v>
      </c>
      <c r="AX916" s="15" t="s">
        <v>75</v>
      </c>
      <c r="AY916" s="190" t="s">
        <v>143</v>
      </c>
    </row>
    <row r="917" spans="1:65" s="13" customFormat="1" x14ac:dyDescent="0.2">
      <c r="B917" s="161"/>
      <c r="D917" s="162" t="s">
        <v>152</v>
      </c>
      <c r="E917" s="163" t="s">
        <v>1</v>
      </c>
      <c r="F917" s="164" t="s">
        <v>2192</v>
      </c>
      <c r="H917" s="165">
        <v>47.585999999999999</v>
      </c>
      <c r="I917" s="166"/>
      <c r="L917" s="161"/>
      <c r="M917" s="167"/>
      <c r="N917" s="168"/>
      <c r="O917" s="168"/>
      <c r="P917" s="168"/>
      <c r="Q917" s="168"/>
      <c r="R917" s="168"/>
      <c r="S917" s="168"/>
      <c r="T917" s="169"/>
      <c r="AT917" s="163" t="s">
        <v>152</v>
      </c>
      <c r="AU917" s="163" t="s">
        <v>151</v>
      </c>
      <c r="AV917" s="13" t="s">
        <v>151</v>
      </c>
      <c r="AW917" s="13" t="s">
        <v>31</v>
      </c>
      <c r="AX917" s="13" t="s">
        <v>75</v>
      </c>
      <c r="AY917" s="163" t="s">
        <v>143</v>
      </c>
    </row>
    <row r="918" spans="1:65" s="15" customFormat="1" x14ac:dyDescent="0.2">
      <c r="B918" s="189"/>
      <c r="D918" s="162" t="s">
        <v>152</v>
      </c>
      <c r="E918" s="190" t="s">
        <v>1</v>
      </c>
      <c r="F918" s="191" t="s">
        <v>1915</v>
      </c>
      <c r="H918" s="192">
        <v>47.585999999999999</v>
      </c>
      <c r="I918" s="193"/>
      <c r="L918" s="189"/>
      <c r="M918" s="194"/>
      <c r="N918" s="195"/>
      <c r="O918" s="195"/>
      <c r="P918" s="195"/>
      <c r="Q918" s="195"/>
      <c r="R918" s="195"/>
      <c r="S918" s="195"/>
      <c r="T918" s="196"/>
      <c r="AT918" s="190" t="s">
        <v>152</v>
      </c>
      <c r="AU918" s="190" t="s">
        <v>151</v>
      </c>
      <c r="AV918" s="15" t="s">
        <v>144</v>
      </c>
      <c r="AW918" s="15" t="s">
        <v>31</v>
      </c>
      <c r="AX918" s="15" t="s">
        <v>75</v>
      </c>
      <c r="AY918" s="190" t="s">
        <v>143</v>
      </c>
    </row>
    <row r="919" spans="1:65" s="14" customFormat="1" x14ac:dyDescent="0.2">
      <c r="B919" s="170"/>
      <c r="D919" s="162" t="s">
        <v>152</v>
      </c>
      <c r="E919" s="171" t="s">
        <v>1</v>
      </c>
      <c r="F919" s="172" t="s">
        <v>154</v>
      </c>
      <c r="H919" s="173">
        <v>131.786</v>
      </c>
      <c r="I919" s="174"/>
      <c r="L919" s="170"/>
      <c r="M919" s="175"/>
      <c r="N919" s="176"/>
      <c r="O919" s="176"/>
      <c r="P919" s="176"/>
      <c r="Q919" s="176"/>
      <c r="R919" s="176"/>
      <c r="S919" s="176"/>
      <c r="T919" s="177"/>
      <c r="AT919" s="171" t="s">
        <v>152</v>
      </c>
      <c r="AU919" s="171" t="s">
        <v>151</v>
      </c>
      <c r="AV919" s="14" t="s">
        <v>150</v>
      </c>
      <c r="AW919" s="14" t="s">
        <v>31</v>
      </c>
      <c r="AX919" s="14" t="s">
        <v>83</v>
      </c>
      <c r="AY919" s="171" t="s">
        <v>143</v>
      </c>
    </row>
    <row r="920" spans="1:65" s="2" customFormat="1" ht="24.2" customHeight="1" x14ac:dyDescent="0.2">
      <c r="A920" s="33"/>
      <c r="B920" s="146"/>
      <c r="C920" s="147" t="s">
        <v>1314</v>
      </c>
      <c r="D920" s="147" t="s">
        <v>146</v>
      </c>
      <c r="E920" s="148" t="s">
        <v>2203</v>
      </c>
      <c r="F920" s="149" t="s">
        <v>2204</v>
      </c>
      <c r="G920" s="150" t="s">
        <v>157</v>
      </c>
      <c r="H920" s="151">
        <v>65</v>
      </c>
      <c r="I920" s="152"/>
      <c r="J920" s="153">
        <f>ROUND(I920*H920,2)</f>
        <v>0</v>
      </c>
      <c r="K920" s="154"/>
      <c r="L920" s="34"/>
      <c r="M920" s="155" t="s">
        <v>1</v>
      </c>
      <c r="N920" s="156" t="s">
        <v>41</v>
      </c>
      <c r="O920" s="59"/>
      <c r="P920" s="157">
        <f>O920*H920</f>
        <v>0</v>
      </c>
      <c r="Q920" s="157">
        <v>0</v>
      </c>
      <c r="R920" s="157">
        <f>Q920*H920</f>
        <v>0</v>
      </c>
      <c r="S920" s="157">
        <v>0</v>
      </c>
      <c r="T920" s="158">
        <f>S920*H920</f>
        <v>0</v>
      </c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R920" s="159" t="s">
        <v>182</v>
      </c>
      <c r="AT920" s="159" t="s">
        <v>146</v>
      </c>
      <c r="AU920" s="159" t="s">
        <v>151</v>
      </c>
      <c r="AY920" s="18" t="s">
        <v>143</v>
      </c>
      <c r="BE920" s="160">
        <f>IF(N920="základná",J920,0)</f>
        <v>0</v>
      </c>
      <c r="BF920" s="160">
        <f>IF(N920="znížená",J920,0)</f>
        <v>0</v>
      </c>
      <c r="BG920" s="160">
        <f>IF(N920="zákl. prenesená",J920,0)</f>
        <v>0</v>
      </c>
      <c r="BH920" s="160">
        <f>IF(N920="zníž. prenesená",J920,0)</f>
        <v>0</v>
      </c>
      <c r="BI920" s="160">
        <f>IF(N920="nulová",J920,0)</f>
        <v>0</v>
      </c>
      <c r="BJ920" s="18" t="s">
        <v>151</v>
      </c>
      <c r="BK920" s="160">
        <f>ROUND(I920*H920,2)</f>
        <v>0</v>
      </c>
      <c r="BL920" s="18" t="s">
        <v>182</v>
      </c>
      <c r="BM920" s="159" t="s">
        <v>1339</v>
      </c>
    </row>
    <row r="921" spans="1:65" s="13" customFormat="1" x14ac:dyDescent="0.2">
      <c r="B921" s="161"/>
      <c r="D921" s="162" t="s">
        <v>152</v>
      </c>
      <c r="E921" s="163" t="s">
        <v>1</v>
      </c>
      <c r="F921" s="164" t="s">
        <v>2205</v>
      </c>
      <c r="H921" s="165">
        <v>65</v>
      </c>
      <c r="I921" s="166"/>
      <c r="L921" s="161"/>
      <c r="M921" s="167"/>
      <c r="N921" s="168"/>
      <c r="O921" s="168"/>
      <c r="P921" s="168"/>
      <c r="Q921" s="168"/>
      <c r="R921" s="168"/>
      <c r="S921" s="168"/>
      <c r="T921" s="169"/>
      <c r="AT921" s="163" t="s">
        <v>152</v>
      </c>
      <c r="AU921" s="163" t="s">
        <v>151</v>
      </c>
      <c r="AV921" s="13" t="s">
        <v>151</v>
      </c>
      <c r="AW921" s="13" t="s">
        <v>31</v>
      </c>
      <c r="AX921" s="13" t="s">
        <v>75</v>
      </c>
      <c r="AY921" s="163" t="s">
        <v>143</v>
      </c>
    </row>
    <row r="922" spans="1:65" s="14" customFormat="1" x14ac:dyDescent="0.2">
      <c r="B922" s="170"/>
      <c r="D922" s="162" t="s">
        <v>152</v>
      </c>
      <c r="E922" s="171" t="s">
        <v>1</v>
      </c>
      <c r="F922" s="172" t="s">
        <v>154</v>
      </c>
      <c r="H922" s="173">
        <v>65</v>
      </c>
      <c r="I922" s="174"/>
      <c r="L922" s="170"/>
      <c r="M922" s="175"/>
      <c r="N922" s="176"/>
      <c r="O922" s="176"/>
      <c r="P922" s="176"/>
      <c r="Q922" s="176"/>
      <c r="R922" s="176"/>
      <c r="S922" s="176"/>
      <c r="T922" s="177"/>
      <c r="AT922" s="171" t="s">
        <v>152</v>
      </c>
      <c r="AU922" s="171" t="s">
        <v>151</v>
      </c>
      <c r="AV922" s="14" t="s">
        <v>150</v>
      </c>
      <c r="AW922" s="14" t="s">
        <v>31</v>
      </c>
      <c r="AX922" s="14" t="s">
        <v>83</v>
      </c>
      <c r="AY922" s="171" t="s">
        <v>143</v>
      </c>
    </row>
    <row r="923" spans="1:65" s="12" customFormat="1" ht="22.9" customHeight="1" x14ac:dyDescent="0.2">
      <c r="B923" s="134"/>
      <c r="D923" s="135" t="s">
        <v>74</v>
      </c>
      <c r="E923" s="144" t="s">
        <v>1302</v>
      </c>
      <c r="F923" s="144" t="s">
        <v>1303</v>
      </c>
      <c r="I923" s="137"/>
      <c r="J923" s="145">
        <f>BK923</f>
        <v>0</v>
      </c>
      <c r="L923" s="134"/>
      <c r="M923" s="138"/>
      <c r="N923" s="139"/>
      <c r="O923" s="139"/>
      <c r="P923" s="140">
        <f>SUM(P924:P954)</f>
        <v>0</v>
      </c>
      <c r="Q923" s="139"/>
      <c r="R923" s="140">
        <f>SUM(R924:R954)</f>
        <v>0</v>
      </c>
      <c r="S923" s="139"/>
      <c r="T923" s="141">
        <f>SUM(T924:T954)</f>
        <v>0</v>
      </c>
      <c r="AR923" s="135" t="s">
        <v>151</v>
      </c>
      <c r="AT923" s="142" t="s">
        <v>74</v>
      </c>
      <c r="AU923" s="142" t="s">
        <v>83</v>
      </c>
      <c r="AY923" s="135" t="s">
        <v>143</v>
      </c>
      <c r="BK923" s="143">
        <f>SUM(BK924:BK954)</f>
        <v>0</v>
      </c>
    </row>
    <row r="924" spans="1:65" s="2" customFormat="1" ht="37.9" customHeight="1" x14ac:dyDescent="0.2">
      <c r="A924" s="33"/>
      <c r="B924" s="146"/>
      <c r="C924" s="147" t="s">
        <v>1318</v>
      </c>
      <c r="D924" s="147" t="s">
        <v>146</v>
      </c>
      <c r="E924" s="148" t="s">
        <v>1305</v>
      </c>
      <c r="F924" s="149" t="s">
        <v>1306</v>
      </c>
      <c r="G924" s="150" t="s">
        <v>157</v>
      </c>
      <c r="H924" s="151">
        <v>86</v>
      </c>
      <c r="I924" s="152"/>
      <c r="J924" s="153">
        <f>ROUND(I924*H924,2)</f>
        <v>0</v>
      </c>
      <c r="K924" s="154"/>
      <c r="L924" s="34"/>
      <c r="M924" s="155" t="s">
        <v>1</v>
      </c>
      <c r="N924" s="156" t="s">
        <v>41</v>
      </c>
      <c r="O924" s="59"/>
      <c r="P924" s="157">
        <f>O924*H924</f>
        <v>0</v>
      </c>
      <c r="Q924" s="157">
        <v>0</v>
      </c>
      <c r="R924" s="157">
        <f>Q924*H924</f>
        <v>0</v>
      </c>
      <c r="S924" s="157">
        <v>0</v>
      </c>
      <c r="T924" s="158">
        <f>S924*H924</f>
        <v>0</v>
      </c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R924" s="159" t="s">
        <v>182</v>
      </c>
      <c r="AT924" s="159" t="s">
        <v>146</v>
      </c>
      <c r="AU924" s="159" t="s">
        <v>151</v>
      </c>
      <c r="AY924" s="18" t="s">
        <v>143</v>
      </c>
      <c r="BE924" s="160">
        <f>IF(N924="základná",J924,0)</f>
        <v>0</v>
      </c>
      <c r="BF924" s="160">
        <f>IF(N924="znížená",J924,0)</f>
        <v>0</v>
      </c>
      <c r="BG924" s="160">
        <f>IF(N924="zákl. prenesená",J924,0)</f>
        <v>0</v>
      </c>
      <c r="BH924" s="160">
        <f>IF(N924="zníž. prenesená",J924,0)</f>
        <v>0</v>
      </c>
      <c r="BI924" s="160">
        <f>IF(N924="nulová",J924,0)</f>
        <v>0</v>
      </c>
      <c r="BJ924" s="18" t="s">
        <v>151</v>
      </c>
      <c r="BK924" s="160">
        <f>ROUND(I924*H924,2)</f>
        <v>0</v>
      </c>
      <c r="BL924" s="18" t="s">
        <v>182</v>
      </c>
      <c r="BM924" s="159" t="s">
        <v>1343</v>
      </c>
    </row>
    <row r="925" spans="1:65" s="13" customFormat="1" x14ac:dyDescent="0.2">
      <c r="B925" s="161"/>
      <c r="D925" s="162" t="s">
        <v>152</v>
      </c>
      <c r="E925" s="163" t="s">
        <v>1</v>
      </c>
      <c r="F925" s="164" t="s">
        <v>2206</v>
      </c>
      <c r="H925" s="165">
        <v>86</v>
      </c>
      <c r="I925" s="166"/>
      <c r="L925" s="161"/>
      <c r="M925" s="167"/>
      <c r="N925" s="168"/>
      <c r="O925" s="168"/>
      <c r="P925" s="168"/>
      <c r="Q925" s="168"/>
      <c r="R925" s="168"/>
      <c r="S925" s="168"/>
      <c r="T925" s="169"/>
      <c r="AT925" s="163" t="s">
        <v>152</v>
      </c>
      <c r="AU925" s="163" t="s">
        <v>151</v>
      </c>
      <c r="AV925" s="13" t="s">
        <v>151</v>
      </c>
      <c r="AW925" s="13" t="s">
        <v>31</v>
      </c>
      <c r="AX925" s="13" t="s">
        <v>75</v>
      </c>
      <c r="AY925" s="163" t="s">
        <v>143</v>
      </c>
    </row>
    <row r="926" spans="1:65" s="14" customFormat="1" x14ac:dyDescent="0.2">
      <c r="B926" s="170"/>
      <c r="D926" s="162" t="s">
        <v>152</v>
      </c>
      <c r="E926" s="171" t="s">
        <v>1</v>
      </c>
      <c r="F926" s="172" t="s">
        <v>154</v>
      </c>
      <c r="H926" s="173">
        <v>86</v>
      </c>
      <c r="I926" s="174"/>
      <c r="L926" s="170"/>
      <c r="M926" s="175"/>
      <c r="N926" s="176"/>
      <c r="O926" s="176"/>
      <c r="P926" s="176"/>
      <c r="Q926" s="176"/>
      <c r="R926" s="176"/>
      <c r="S926" s="176"/>
      <c r="T926" s="177"/>
      <c r="AT926" s="171" t="s">
        <v>152</v>
      </c>
      <c r="AU926" s="171" t="s">
        <v>151</v>
      </c>
      <c r="AV926" s="14" t="s">
        <v>150</v>
      </c>
      <c r="AW926" s="14" t="s">
        <v>31</v>
      </c>
      <c r="AX926" s="14" t="s">
        <v>83</v>
      </c>
      <c r="AY926" s="171" t="s">
        <v>143</v>
      </c>
    </row>
    <row r="927" spans="1:65" s="2" customFormat="1" ht="24.2" customHeight="1" x14ac:dyDescent="0.2">
      <c r="A927" s="33"/>
      <c r="B927" s="146"/>
      <c r="C927" s="147" t="s">
        <v>1322</v>
      </c>
      <c r="D927" s="147" t="s">
        <v>146</v>
      </c>
      <c r="E927" s="148" t="s">
        <v>1310</v>
      </c>
      <c r="F927" s="149" t="s">
        <v>1311</v>
      </c>
      <c r="G927" s="150" t="s">
        <v>157</v>
      </c>
      <c r="H927" s="151">
        <v>86</v>
      </c>
      <c r="I927" s="152"/>
      <c r="J927" s="153">
        <f>ROUND(I927*H927,2)</f>
        <v>0</v>
      </c>
      <c r="K927" s="154"/>
      <c r="L927" s="34"/>
      <c r="M927" s="155" t="s">
        <v>1</v>
      </c>
      <c r="N927" s="156" t="s">
        <v>41</v>
      </c>
      <c r="O927" s="59"/>
      <c r="P927" s="157">
        <f>O927*H927</f>
        <v>0</v>
      </c>
      <c r="Q927" s="157">
        <v>0</v>
      </c>
      <c r="R927" s="157">
        <f>Q927*H927</f>
        <v>0</v>
      </c>
      <c r="S927" s="157">
        <v>0</v>
      </c>
      <c r="T927" s="158">
        <f>S927*H927</f>
        <v>0</v>
      </c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R927" s="159" t="s">
        <v>182</v>
      </c>
      <c r="AT927" s="159" t="s">
        <v>146</v>
      </c>
      <c r="AU927" s="159" t="s">
        <v>151</v>
      </c>
      <c r="AY927" s="18" t="s">
        <v>143</v>
      </c>
      <c r="BE927" s="160">
        <f>IF(N927="základná",J927,0)</f>
        <v>0</v>
      </c>
      <c r="BF927" s="160">
        <f>IF(N927="znížená",J927,0)</f>
        <v>0</v>
      </c>
      <c r="BG927" s="160">
        <f>IF(N927="zákl. prenesená",J927,0)</f>
        <v>0</v>
      </c>
      <c r="BH927" s="160">
        <f>IF(N927="zníž. prenesená",J927,0)</f>
        <v>0</v>
      </c>
      <c r="BI927" s="160">
        <f>IF(N927="nulová",J927,0)</f>
        <v>0</v>
      </c>
      <c r="BJ927" s="18" t="s">
        <v>151</v>
      </c>
      <c r="BK927" s="160">
        <f>ROUND(I927*H927,2)</f>
        <v>0</v>
      </c>
      <c r="BL927" s="18" t="s">
        <v>182</v>
      </c>
      <c r="BM927" s="159" t="s">
        <v>1347</v>
      </c>
    </row>
    <row r="928" spans="1:65" s="13" customFormat="1" x14ac:dyDescent="0.2">
      <c r="B928" s="161"/>
      <c r="D928" s="162" t="s">
        <v>152</v>
      </c>
      <c r="E928" s="163" t="s">
        <v>1</v>
      </c>
      <c r="F928" s="164" t="s">
        <v>2206</v>
      </c>
      <c r="H928" s="165">
        <v>86</v>
      </c>
      <c r="I928" s="166"/>
      <c r="L928" s="161"/>
      <c r="M928" s="167"/>
      <c r="N928" s="168"/>
      <c r="O928" s="168"/>
      <c r="P928" s="168"/>
      <c r="Q928" s="168"/>
      <c r="R928" s="168"/>
      <c r="S928" s="168"/>
      <c r="T928" s="169"/>
      <c r="AT928" s="163" t="s">
        <v>152</v>
      </c>
      <c r="AU928" s="163" t="s">
        <v>151</v>
      </c>
      <c r="AV928" s="13" t="s">
        <v>151</v>
      </c>
      <c r="AW928" s="13" t="s">
        <v>31</v>
      </c>
      <c r="AX928" s="13" t="s">
        <v>75</v>
      </c>
      <c r="AY928" s="163" t="s">
        <v>143</v>
      </c>
    </row>
    <row r="929" spans="1:65" s="14" customFormat="1" x14ac:dyDescent="0.2">
      <c r="B929" s="170"/>
      <c r="D929" s="162" t="s">
        <v>152</v>
      </c>
      <c r="E929" s="171" t="s">
        <v>1</v>
      </c>
      <c r="F929" s="172" t="s">
        <v>154</v>
      </c>
      <c r="H929" s="173">
        <v>86</v>
      </c>
      <c r="I929" s="174"/>
      <c r="L929" s="170"/>
      <c r="M929" s="175"/>
      <c r="N929" s="176"/>
      <c r="O929" s="176"/>
      <c r="P929" s="176"/>
      <c r="Q929" s="176"/>
      <c r="R929" s="176"/>
      <c r="S929" s="176"/>
      <c r="T929" s="177"/>
      <c r="AT929" s="171" t="s">
        <v>152</v>
      </c>
      <c r="AU929" s="171" t="s">
        <v>151</v>
      </c>
      <c r="AV929" s="14" t="s">
        <v>150</v>
      </c>
      <c r="AW929" s="14" t="s">
        <v>31</v>
      </c>
      <c r="AX929" s="14" t="s">
        <v>83</v>
      </c>
      <c r="AY929" s="171" t="s">
        <v>143</v>
      </c>
    </row>
    <row r="930" spans="1:65" s="2" customFormat="1" ht="24.2" customHeight="1" x14ac:dyDescent="0.2">
      <c r="A930" s="33"/>
      <c r="B930" s="146"/>
      <c r="C930" s="147" t="s">
        <v>1326</v>
      </c>
      <c r="D930" s="147" t="s">
        <v>146</v>
      </c>
      <c r="E930" s="148" t="s">
        <v>1315</v>
      </c>
      <c r="F930" s="149" t="s">
        <v>1316</v>
      </c>
      <c r="G930" s="150" t="s">
        <v>157</v>
      </c>
      <c r="H930" s="151">
        <v>126.34</v>
      </c>
      <c r="I930" s="152"/>
      <c r="J930" s="153">
        <f>ROUND(I930*H930,2)</f>
        <v>0</v>
      </c>
      <c r="K930" s="154"/>
      <c r="L930" s="34"/>
      <c r="M930" s="155" t="s">
        <v>1</v>
      </c>
      <c r="N930" s="156" t="s">
        <v>41</v>
      </c>
      <c r="O930" s="59"/>
      <c r="P930" s="157">
        <f>O930*H930</f>
        <v>0</v>
      </c>
      <c r="Q930" s="157">
        <v>0</v>
      </c>
      <c r="R930" s="157">
        <f>Q930*H930</f>
        <v>0</v>
      </c>
      <c r="S930" s="157">
        <v>0</v>
      </c>
      <c r="T930" s="158">
        <f>S930*H930</f>
        <v>0</v>
      </c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R930" s="159" t="s">
        <v>182</v>
      </c>
      <c r="AT930" s="159" t="s">
        <v>146</v>
      </c>
      <c r="AU930" s="159" t="s">
        <v>151</v>
      </c>
      <c r="AY930" s="18" t="s">
        <v>143</v>
      </c>
      <c r="BE930" s="160">
        <f>IF(N930="základná",J930,0)</f>
        <v>0</v>
      </c>
      <c r="BF930" s="160">
        <f>IF(N930="znížená",J930,0)</f>
        <v>0</v>
      </c>
      <c r="BG930" s="160">
        <f>IF(N930="zákl. prenesená",J930,0)</f>
        <v>0</v>
      </c>
      <c r="BH930" s="160">
        <f>IF(N930="zníž. prenesená",J930,0)</f>
        <v>0</v>
      </c>
      <c r="BI930" s="160">
        <f>IF(N930="nulová",J930,0)</f>
        <v>0</v>
      </c>
      <c r="BJ930" s="18" t="s">
        <v>151</v>
      </c>
      <c r="BK930" s="160">
        <f>ROUND(I930*H930,2)</f>
        <v>0</v>
      </c>
      <c r="BL930" s="18" t="s">
        <v>182</v>
      </c>
      <c r="BM930" s="159" t="s">
        <v>1351</v>
      </c>
    </row>
    <row r="931" spans="1:65" s="13" customFormat="1" x14ac:dyDescent="0.2">
      <c r="B931" s="161"/>
      <c r="D931" s="162" t="s">
        <v>152</v>
      </c>
      <c r="E931" s="163" t="s">
        <v>1</v>
      </c>
      <c r="F931" s="164" t="s">
        <v>1968</v>
      </c>
      <c r="H931" s="165">
        <v>9.4</v>
      </c>
      <c r="I931" s="166"/>
      <c r="L931" s="161"/>
      <c r="M931" s="167"/>
      <c r="N931" s="168"/>
      <c r="O931" s="168"/>
      <c r="P931" s="168"/>
      <c r="Q931" s="168"/>
      <c r="R931" s="168"/>
      <c r="S931" s="168"/>
      <c r="T931" s="169"/>
      <c r="AT931" s="163" t="s">
        <v>152</v>
      </c>
      <c r="AU931" s="163" t="s">
        <v>151</v>
      </c>
      <c r="AV931" s="13" t="s">
        <v>151</v>
      </c>
      <c r="AW931" s="13" t="s">
        <v>31</v>
      </c>
      <c r="AX931" s="13" t="s">
        <v>75</v>
      </c>
      <c r="AY931" s="163" t="s">
        <v>143</v>
      </c>
    </row>
    <row r="932" spans="1:65" s="13" customFormat="1" x14ac:dyDescent="0.2">
      <c r="B932" s="161"/>
      <c r="D932" s="162" t="s">
        <v>152</v>
      </c>
      <c r="E932" s="163" t="s">
        <v>1</v>
      </c>
      <c r="F932" s="164" t="s">
        <v>1969</v>
      </c>
      <c r="H932" s="165">
        <v>20</v>
      </c>
      <c r="I932" s="166"/>
      <c r="L932" s="161"/>
      <c r="M932" s="167"/>
      <c r="N932" s="168"/>
      <c r="O932" s="168"/>
      <c r="P932" s="168"/>
      <c r="Q932" s="168"/>
      <c r="R932" s="168"/>
      <c r="S932" s="168"/>
      <c r="T932" s="169"/>
      <c r="AT932" s="163" t="s">
        <v>152</v>
      </c>
      <c r="AU932" s="163" t="s">
        <v>151</v>
      </c>
      <c r="AV932" s="13" t="s">
        <v>151</v>
      </c>
      <c r="AW932" s="13" t="s">
        <v>31</v>
      </c>
      <c r="AX932" s="13" t="s">
        <v>75</v>
      </c>
      <c r="AY932" s="163" t="s">
        <v>143</v>
      </c>
    </row>
    <row r="933" spans="1:65" s="13" customFormat="1" x14ac:dyDescent="0.2">
      <c r="B933" s="161"/>
      <c r="D933" s="162" t="s">
        <v>152</v>
      </c>
      <c r="E933" s="163" t="s">
        <v>1</v>
      </c>
      <c r="F933" s="164" t="s">
        <v>1970</v>
      </c>
      <c r="H933" s="165">
        <v>14.14</v>
      </c>
      <c r="I933" s="166"/>
      <c r="L933" s="161"/>
      <c r="M933" s="167"/>
      <c r="N933" s="168"/>
      <c r="O933" s="168"/>
      <c r="P933" s="168"/>
      <c r="Q933" s="168"/>
      <c r="R933" s="168"/>
      <c r="S933" s="168"/>
      <c r="T933" s="169"/>
      <c r="AT933" s="163" t="s">
        <v>152</v>
      </c>
      <c r="AU933" s="163" t="s">
        <v>151</v>
      </c>
      <c r="AV933" s="13" t="s">
        <v>151</v>
      </c>
      <c r="AW933" s="13" t="s">
        <v>31</v>
      </c>
      <c r="AX933" s="13" t="s">
        <v>75</v>
      </c>
      <c r="AY933" s="163" t="s">
        <v>143</v>
      </c>
    </row>
    <row r="934" spans="1:65" s="13" customFormat="1" x14ac:dyDescent="0.2">
      <c r="B934" s="161"/>
      <c r="D934" s="162" t="s">
        <v>152</v>
      </c>
      <c r="E934" s="163" t="s">
        <v>1</v>
      </c>
      <c r="F934" s="164" t="s">
        <v>1971</v>
      </c>
      <c r="H934" s="165">
        <v>53.74</v>
      </c>
      <c r="I934" s="166"/>
      <c r="L934" s="161"/>
      <c r="M934" s="167"/>
      <c r="N934" s="168"/>
      <c r="O934" s="168"/>
      <c r="P934" s="168"/>
      <c r="Q934" s="168"/>
      <c r="R934" s="168"/>
      <c r="S934" s="168"/>
      <c r="T934" s="169"/>
      <c r="AT934" s="163" t="s">
        <v>152</v>
      </c>
      <c r="AU934" s="163" t="s">
        <v>151</v>
      </c>
      <c r="AV934" s="13" t="s">
        <v>151</v>
      </c>
      <c r="AW934" s="13" t="s">
        <v>31</v>
      </c>
      <c r="AX934" s="13" t="s">
        <v>75</v>
      </c>
      <c r="AY934" s="163" t="s">
        <v>143</v>
      </c>
    </row>
    <row r="935" spans="1:65" s="13" customFormat="1" x14ac:dyDescent="0.2">
      <c r="B935" s="161"/>
      <c r="D935" s="162" t="s">
        <v>152</v>
      </c>
      <c r="E935" s="163" t="s">
        <v>1</v>
      </c>
      <c r="F935" s="164" t="s">
        <v>1972</v>
      </c>
      <c r="H935" s="165">
        <v>8.26</v>
      </c>
      <c r="I935" s="166"/>
      <c r="L935" s="161"/>
      <c r="M935" s="167"/>
      <c r="N935" s="168"/>
      <c r="O935" s="168"/>
      <c r="P935" s="168"/>
      <c r="Q935" s="168"/>
      <c r="R935" s="168"/>
      <c r="S935" s="168"/>
      <c r="T935" s="169"/>
      <c r="AT935" s="163" t="s">
        <v>152</v>
      </c>
      <c r="AU935" s="163" t="s">
        <v>151</v>
      </c>
      <c r="AV935" s="13" t="s">
        <v>151</v>
      </c>
      <c r="AW935" s="13" t="s">
        <v>31</v>
      </c>
      <c r="AX935" s="13" t="s">
        <v>75</v>
      </c>
      <c r="AY935" s="163" t="s">
        <v>143</v>
      </c>
    </row>
    <row r="936" spans="1:65" s="13" customFormat="1" x14ac:dyDescent="0.2">
      <c r="B936" s="161"/>
      <c r="D936" s="162" t="s">
        <v>152</v>
      </c>
      <c r="E936" s="163" t="s">
        <v>1</v>
      </c>
      <c r="F936" s="164" t="s">
        <v>1973</v>
      </c>
      <c r="H936" s="165">
        <v>14.8</v>
      </c>
      <c r="I936" s="166"/>
      <c r="L936" s="161"/>
      <c r="M936" s="167"/>
      <c r="N936" s="168"/>
      <c r="O936" s="168"/>
      <c r="P936" s="168"/>
      <c r="Q936" s="168"/>
      <c r="R936" s="168"/>
      <c r="S936" s="168"/>
      <c r="T936" s="169"/>
      <c r="AT936" s="163" t="s">
        <v>152</v>
      </c>
      <c r="AU936" s="163" t="s">
        <v>151</v>
      </c>
      <c r="AV936" s="13" t="s">
        <v>151</v>
      </c>
      <c r="AW936" s="13" t="s">
        <v>31</v>
      </c>
      <c r="AX936" s="13" t="s">
        <v>75</v>
      </c>
      <c r="AY936" s="163" t="s">
        <v>143</v>
      </c>
    </row>
    <row r="937" spans="1:65" s="13" customFormat="1" x14ac:dyDescent="0.2">
      <c r="B937" s="161"/>
      <c r="D937" s="162" t="s">
        <v>152</v>
      </c>
      <c r="E937" s="163" t="s">
        <v>1</v>
      </c>
      <c r="F937" s="164" t="s">
        <v>1974</v>
      </c>
      <c r="H937" s="165">
        <v>6</v>
      </c>
      <c r="I937" s="166"/>
      <c r="L937" s="161"/>
      <c r="M937" s="167"/>
      <c r="N937" s="168"/>
      <c r="O937" s="168"/>
      <c r="P937" s="168"/>
      <c r="Q937" s="168"/>
      <c r="R937" s="168"/>
      <c r="S937" s="168"/>
      <c r="T937" s="169"/>
      <c r="AT937" s="163" t="s">
        <v>152</v>
      </c>
      <c r="AU937" s="163" t="s">
        <v>151</v>
      </c>
      <c r="AV937" s="13" t="s">
        <v>151</v>
      </c>
      <c r="AW937" s="13" t="s">
        <v>31</v>
      </c>
      <c r="AX937" s="13" t="s">
        <v>75</v>
      </c>
      <c r="AY937" s="163" t="s">
        <v>143</v>
      </c>
    </row>
    <row r="938" spans="1:65" s="14" customFormat="1" x14ac:dyDescent="0.2">
      <c r="B938" s="170"/>
      <c r="D938" s="162" t="s">
        <v>152</v>
      </c>
      <c r="E938" s="171" t="s">
        <v>1</v>
      </c>
      <c r="F938" s="172" t="s">
        <v>154</v>
      </c>
      <c r="H938" s="173">
        <v>126.34</v>
      </c>
      <c r="I938" s="174"/>
      <c r="L938" s="170"/>
      <c r="M938" s="175"/>
      <c r="N938" s="176"/>
      <c r="O938" s="176"/>
      <c r="P938" s="176"/>
      <c r="Q938" s="176"/>
      <c r="R938" s="176"/>
      <c r="S938" s="176"/>
      <c r="T938" s="177"/>
      <c r="AT938" s="171" t="s">
        <v>152</v>
      </c>
      <c r="AU938" s="171" t="s">
        <v>151</v>
      </c>
      <c r="AV938" s="14" t="s">
        <v>150</v>
      </c>
      <c r="AW938" s="14" t="s">
        <v>31</v>
      </c>
      <c r="AX938" s="14" t="s">
        <v>83</v>
      </c>
      <c r="AY938" s="171" t="s">
        <v>143</v>
      </c>
    </row>
    <row r="939" spans="1:65" s="2" customFormat="1" ht="24.2" customHeight="1" x14ac:dyDescent="0.2">
      <c r="A939" s="33"/>
      <c r="B939" s="146"/>
      <c r="C939" s="147" t="s">
        <v>1336</v>
      </c>
      <c r="D939" s="147" t="s">
        <v>146</v>
      </c>
      <c r="E939" s="148" t="s">
        <v>1319</v>
      </c>
      <c r="F939" s="149" t="s">
        <v>1320</v>
      </c>
      <c r="G939" s="150" t="s">
        <v>157</v>
      </c>
      <c r="H939" s="151">
        <v>162</v>
      </c>
      <c r="I939" s="152"/>
      <c r="J939" s="153">
        <f>ROUND(I939*H939,2)</f>
        <v>0</v>
      </c>
      <c r="K939" s="154"/>
      <c r="L939" s="34"/>
      <c r="M939" s="155" t="s">
        <v>1</v>
      </c>
      <c r="N939" s="156" t="s">
        <v>41</v>
      </c>
      <c r="O939" s="59"/>
      <c r="P939" s="157">
        <f>O939*H939</f>
        <v>0</v>
      </c>
      <c r="Q939" s="157">
        <v>0</v>
      </c>
      <c r="R939" s="157">
        <f>Q939*H939</f>
        <v>0</v>
      </c>
      <c r="S939" s="157">
        <v>0</v>
      </c>
      <c r="T939" s="158">
        <f>S939*H939</f>
        <v>0</v>
      </c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R939" s="159" t="s">
        <v>182</v>
      </c>
      <c r="AT939" s="159" t="s">
        <v>146</v>
      </c>
      <c r="AU939" s="159" t="s">
        <v>151</v>
      </c>
      <c r="AY939" s="18" t="s">
        <v>143</v>
      </c>
      <c r="BE939" s="160">
        <f>IF(N939="základná",J939,0)</f>
        <v>0</v>
      </c>
      <c r="BF939" s="160">
        <f>IF(N939="znížená",J939,0)</f>
        <v>0</v>
      </c>
      <c r="BG939" s="160">
        <f>IF(N939="zákl. prenesená",J939,0)</f>
        <v>0</v>
      </c>
      <c r="BH939" s="160">
        <f>IF(N939="zníž. prenesená",J939,0)</f>
        <v>0</v>
      </c>
      <c r="BI939" s="160">
        <f>IF(N939="nulová",J939,0)</f>
        <v>0</v>
      </c>
      <c r="BJ939" s="18" t="s">
        <v>151</v>
      </c>
      <c r="BK939" s="160">
        <f>ROUND(I939*H939,2)</f>
        <v>0</v>
      </c>
      <c r="BL939" s="18" t="s">
        <v>182</v>
      </c>
      <c r="BM939" s="159" t="s">
        <v>1355</v>
      </c>
    </row>
    <row r="940" spans="1:65" s="2" customFormat="1" ht="24.2" customHeight="1" x14ac:dyDescent="0.2">
      <c r="A940" s="33"/>
      <c r="B940" s="146"/>
      <c r="C940" s="147" t="s">
        <v>1340</v>
      </c>
      <c r="D940" s="147" t="s">
        <v>146</v>
      </c>
      <c r="E940" s="148" t="s">
        <v>1323</v>
      </c>
      <c r="F940" s="149" t="s">
        <v>1324</v>
      </c>
      <c r="G940" s="150" t="s">
        <v>157</v>
      </c>
      <c r="H940" s="151">
        <v>126.34</v>
      </c>
      <c r="I940" s="152"/>
      <c r="J940" s="153">
        <f>ROUND(I940*H940,2)</f>
        <v>0</v>
      </c>
      <c r="K940" s="154"/>
      <c r="L940" s="34"/>
      <c r="M940" s="155" t="s">
        <v>1</v>
      </c>
      <c r="N940" s="156" t="s">
        <v>41</v>
      </c>
      <c r="O940" s="59"/>
      <c r="P940" s="157">
        <f>O940*H940</f>
        <v>0</v>
      </c>
      <c r="Q940" s="157">
        <v>0</v>
      </c>
      <c r="R940" s="157">
        <f>Q940*H940</f>
        <v>0</v>
      </c>
      <c r="S940" s="157">
        <v>0</v>
      </c>
      <c r="T940" s="158">
        <f>S940*H940</f>
        <v>0</v>
      </c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R940" s="159" t="s">
        <v>182</v>
      </c>
      <c r="AT940" s="159" t="s">
        <v>146</v>
      </c>
      <c r="AU940" s="159" t="s">
        <v>151</v>
      </c>
      <c r="AY940" s="18" t="s">
        <v>143</v>
      </c>
      <c r="BE940" s="160">
        <f>IF(N940="základná",J940,0)</f>
        <v>0</v>
      </c>
      <c r="BF940" s="160">
        <f>IF(N940="znížená",J940,0)</f>
        <v>0</v>
      </c>
      <c r="BG940" s="160">
        <f>IF(N940="zákl. prenesená",J940,0)</f>
        <v>0</v>
      </c>
      <c r="BH940" s="160">
        <f>IF(N940="zníž. prenesená",J940,0)</f>
        <v>0</v>
      </c>
      <c r="BI940" s="160">
        <f>IF(N940="nulová",J940,0)</f>
        <v>0</v>
      </c>
      <c r="BJ940" s="18" t="s">
        <v>151</v>
      </c>
      <c r="BK940" s="160">
        <f>ROUND(I940*H940,2)</f>
        <v>0</v>
      </c>
      <c r="BL940" s="18" t="s">
        <v>182</v>
      </c>
      <c r="BM940" s="159" t="s">
        <v>1359</v>
      </c>
    </row>
    <row r="941" spans="1:65" s="13" customFormat="1" x14ac:dyDescent="0.2">
      <c r="B941" s="161"/>
      <c r="D941" s="162" t="s">
        <v>152</v>
      </c>
      <c r="E941" s="163" t="s">
        <v>1</v>
      </c>
      <c r="F941" s="164" t="s">
        <v>1968</v>
      </c>
      <c r="H941" s="165">
        <v>9.4</v>
      </c>
      <c r="I941" s="166"/>
      <c r="L941" s="161"/>
      <c r="M941" s="167"/>
      <c r="N941" s="168"/>
      <c r="O941" s="168"/>
      <c r="P941" s="168"/>
      <c r="Q941" s="168"/>
      <c r="R941" s="168"/>
      <c r="S941" s="168"/>
      <c r="T941" s="169"/>
      <c r="AT941" s="163" t="s">
        <v>152</v>
      </c>
      <c r="AU941" s="163" t="s">
        <v>151</v>
      </c>
      <c r="AV941" s="13" t="s">
        <v>151</v>
      </c>
      <c r="AW941" s="13" t="s">
        <v>31</v>
      </c>
      <c r="AX941" s="13" t="s">
        <v>75</v>
      </c>
      <c r="AY941" s="163" t="s">
        <v>143</v>
      </c>
    </row>
    <row r="942" spans="1:65" s="13" customFormat="1" x14ac:dyDescent="0.2">
      <c r="B942" s="161"/>
      <c r="D942" s="162" t="s">
        <v>152</v>
      </c>
      <c r="E942" s="163" t="s">
        <v>1</v>
      </c>
      <c r="F942" s="164" t="s">
        <v>1969</v>
      </c>
      <c r="H942" s="165">
        <v>20</v>
      </c>
      <c r="I942" s="166"/>
      <c r="L942" s="161"/>
      <c r="M942" s="167"/>
      <c r="N942" s="168"/>
      <c r="O942" s="168"/>
      <c r="P942" s="168"/>
      <c r="Q942" s="168"/>
      <c r="R942" s="168"/>
      <c r="S942" s="168"/>
      <c r="T942" s="169"/>
      <c r="AT942" s="163" t="s">
        <v>152</v>
      </c>
      <c r="AU942" s="163" t="s">
        <v>151</v>
      </c>
      <c r="AV942" s="13" t="s">
        <v>151</v>
      </c>
      <c r="AW942" s="13" t="s">
        <v>31</v>
      </c>
      <c r="AX942" s="13" t="s">
        <v>75</v>
      </c>
      <c r="AY942" s="163" t="s">
        <v>143</v>
      </c>
    </row>
    <row r="943" spans="1:65" s="13" customFormat="1" x14ac:dyDescent="0.2">
      <c r="B943" s="161"/>
      <c r="D943" s="162" t="s">
        <v>152</v>
      </c>
      <c r="E943" s="163" t="s">
        <v>1</v>
      </c>
      <c r="F943" s="164" t="s">
        <v>1970</v>
      </c>
      <c r="H943" s="165">
        <v>14.14</v>
      </c>
      <c r="I943" s="166"/>
      <c r="L943" s="161"/>
      <c r="M943" s="167"/>
      <c r="N943" s="168"/>
      <c r="O943" s="168"/>
      <c r="P943" s="168"/>
      <c r="Q943" s="168"/>
      <c r="R943" s="168"/>
      <c r="S943" s="168"/>
      <c r="T943" s="169"/>
      <c r="AT943" s="163" t="s">
        <v>152</v>
      </c>
      <c r="AU943" s="163" t="s">
        <v>151</v>
      </c>
      <c r="AV943" s="13" t="s">
        <v>151</v>
      </c>
      <c r="AW943" s="13" t="s">
        <v>31</v>
      </c>
      <c r="AX943" s="13" t="s">
        <v>75</v>
      </c>
      <c r="AY943" s="163" t="s">
        <v>143</v>
      </c>
    </row>
    <row r="944" spans="1:65" s="13" customFormat="1" x14ac:dyDescent="0.2">
      <c r="B944" s="161"/>
      <c r="D944" s="162" t="s">
        <v>152</v>
      </c>
      <c r="E944" s="163" t="s">
        <v>1</v>
      </c>
      <c r="F944" s="164" t="s">
        <v>1971</v>
      </c>
      <c r="H944" s="165">
        <v>53.74</v>
      </c>
      <c r="I944" s="166"/>
      <c r="L944" s="161"/>
      <c r="M944" s="167"/>
      <c r="N944" s="168"/>
      <c r="O944" s="168"/>
      <c r="P944" s="168"/>
      <c r="Q944" s="168"/>
      <c r="R944" s="168"/>
      <c r="S944" s="168"/>
      <c r="T944" s="169"/>
      <c r="AT944" s="163" t="s">
        <v>152</v>
      </c>
      <c r="AU944" s="163" t="s">
        <v>151</v>
      </c>
      <c r="AV944" s="13" t="s">
        <v>151</v>
      </c>
      <c r="AW944" s="13" t="s">
        <v>31</v>
      </c>
      <c r="AX944" s="13" t="s">
        <v>75</v>
      </c>
      <c r="AY944" s="163" t="s">
        <v>143</v>
      </c>
    </row>
    <row r="945" spans="1:65" s="13" customFormat="1" x14ac:dyDescent="0.2">
      <c r="B945" s="161"/>
      <c r="D945" s="162" t="s">
        <v>152</v>
      </c>
      <c r="E945" s="163" t="s">
        <v>1</v>
      </c>
      <c r="F945" s="164" t="s">
        <v>1972</v>
      </c>
      <c r="H945" s="165">
        <v>8.26</v>
      </c>
      <c r="I945" s="166"/>
      <c r="L945" s="161"/>
      <c r="M945" s="167"/>
      <c r="N945" s="168"/>
      <c r="O945" s="168"/>
      <c r="P945" s="168"/>
      <c r="Q945" s="168"/>
      <c r="R945" s="168"/>
      <c r="S945" s="168"/>
      <c r="T945" s="169"/>
      <c r="AT945" s="163" t="s">
        <v>152</v>
      </c>
      <c r="AU945" s="163" t="s">
        <v>151</v>
      </c>
      <c r="AV945" s="13" t="s">
        <v>151</v>
      </c>
      <c r="AW945" s="13" t="s">
        <v>31</v>
      </c>
      <c r="AX945" s="13" t="s">
        <v>75</v>
      </c>
      <c r="AY945" s="163" t="s">
        <v>143</v>
      </c>
    </row>
    <row r="946" spans="1:65" s="13" customFormat="1" x14ac:dyDescent="0.2">
      <c r="B946" s="161"/>
      <c r="D946" s="162" t="s">
        <v>152</v>
      </c>
      <c r="E946" s="163" t="s">
        <v>1</v>
      </c>
      <c r="F946" s="164" t="s">
        <v>1973</v>
      </c>
      <c r="H946" s="165">
        <v>14.8</v>
      </c>
      <c r="I946" s="166"/>
      <c r="L946" s="161"/>
      <c r="M946" s="167"/>
      <c r="N946" s="168"/>
      <c r="O946" s="168"/>
      <c r="P946" s="168"/>
      <c r="Q946" s="168"/>
      <c r="R946" s="168"/>
      <c r="S946" s="168"/>
      <c r="T946" s="169"/>
      <c r="AT946" s="163" t="s">
        <v>152</v>
      </c>
      <c r="AU946" s="163" t="s">
        <v>151</v>
      </c>
      <c r="AV946" s="13" t="s">
        <v>151</v>
      </c>
      <c r="AW946" s="13" t="s">
        <v>31</v>
      </c>
      <c r="AX946" s="13" t="s">
        <v>75</v>
      </c>
      <c r="AY946" s="163" t="s">
        <v>143</v>
      </c>
    </row>
    <row r="947" spans="1:65" s="13" customFormat="1" x14ac:dyDescent="0.2">
      <c r="B947" s="161"/>
      <c r="D947" s="162" t="s">
        <v>152</v>
      </c>
      <c r="E947" s="163" t="s">
        <v>1</v>
      </c>
      <c r="F947" s="164" t="s">
        <v>1974</v>
      </c>
      <c r="H947" s="165">
        <v>6</v>
      </c>
      <c r="I947" s="166"/>
      <c r="L947" s="161"/>
      <c r="M947" s="167"/>
      <c r="N947" s="168"/>
      <c r="O947" s="168"/>
      <c r="P947" s="168"/>
      <c r="Q947" s="168"/>
      <c r="R947" s="168"/>
      <c r="S947" s="168"/>
      <c r="T947" s="169"/>
      <c r="AT947" s="163" t="s">
        <v>152</v>
      </c>
      <c r="AU947" s="163" t="s">
        <v>151</v>
      </c>
      <c r="AV947" s="13" t="s">
        <v>151</v>
      </c>
      <c r="AW947" s="13" t="s">
        <v>31</v>
      </c>
      <c r="AX947" s="13" t="s">
        <v>75</v>
      </c>
      <c r="AY947" s="163" t="s">
        <v>143</v>
      </c>
    </row>
    <row r="948" spans="1:65" s="14" customFormat="1" x14ac:dyDescent="0.2">
      <c r="B948" s="170"/>
      <c r="D948" s="162" t="s">
        <v>152</v>
      </c>
      <c r="E948" s="171" t="s">
        <v>1</v>
      </c>
      <c r="F948" s="172" t="s">
        <v>154</v>
      </c>
      <c r="H948" s="173">
        <v>126.34</v>
      </c>
      <c r="I948" s="174"/>
      <c r="L948" s="170"/>
      <c r="M948" s="175"/>
      <c r="N948" s="176"/>
      <c r="O948" s="176"/>
      <c r="P948" s="176"/>
      <c r="Q948" s="176"/>
      <c r="R948" s="176"/>
      <c r="S948" s="176"/>
      <c r="T948" s="177"/>
      <c r="AT948" s="171" t="s">
        <v>152</v>
      </c>
      <c r="AU948" s="171" t="s">
        <v>151</v>
      </c>
      <c r="AV948" s="14" t="s">
        <v>150</v>
      </c>
      <c r="AW948" s="14" t="s">
        <v>31</v>
      </c>
      <c r="AX948" s="14" t="s">
        <v>83</v>
      </c>
      <c r="AY948" s="171" t="s">
        <v>143</v>
      </c>
    </row>
    <row r="949" spans="1:65" s="2" customFormat="1" ht="37.9" customHeight="1" x14ac:dyDescent="0.2">
      <c r="A949" s="33"/>
      <c r="B949" s="146"/>
      <c r="C949" s="147" t="s">
        <v>1344</v>
      </c>
      <c r="D949" s="147" t="s">
        <v>146</v>
      </c>
      <c r="E949" s="148" t="s">
        <v>1327</v>
      </c>
      <c r="F949" s="149" t="s">
        <v>1328</v>
      </c>
      <c r="G949" s="150" t="s">
        <v>157</v>
      </c>
      <c r="H949" s="151">
        <v>319.02</v>
      </c>
      <c r="I949" s="152"/>
      <c r="J949" s="153">
        <f>ROUND(I949*H949,2)</f>
        <v>0</v>
      </c>
      <c r="K949" s="154"/>
      <c r="L949" s="34"/>
      <c r="M949" s="155" t="s">
        <v>1</v>
      </c>
      <c r="N949" s="156" t="s">
        <v>41</v>
      </c>
      <c r="O949" s="59"/>
      <c r="P949" s="157">
        <f>O949*H949</f>
        <v>0</v>
      </c>
      <c r="Q949" s="157">
        <v>0</v>
      </c>
      <c r="R949" s="157">
        <f>Q949*H949</f>
        <v>0</v>
      </c>
      <c r="S949" s="157">
        <v>0</v>
      </c>
      <c r="T949" s="158">
        <f>S949*H949</f>
        <v>0</v>
      </c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R949" s="159" t="s">
        <v>182</v>
      </c>
      <c r="AT949" s="159" t="s">
        <v>146</v>
      </c>
      <c r="AU949" s="159" t="s">
        <v>151</v>
      </c>
      <c r="AY949" s="18" t="s">
        <v>143</v>
      </c>
      <c r="BE949" s="160">
        <f>IF(N949="základná",J949,0)</f>
        <v>0</v>
      </c>
      <c r="BF949" s="160">
        <f>IF(N949="znížená",J949,0)</f>
        <v>0</v>
      </c>
      <c r="BG949" s="160">
        <f>IF(N949="zákl. prenesená",J949,0)</f>
        <v>0</v>
      </c>
      <c r="BH949" s="160">
        <f>IF(N949="zníž. prenesená",J949,0)</f>
        <v>0</v>
      </c>
      <c r="BI949" s="160">
        <f>IF(N949="nulová",J949,0)</f>
        <v>0</v>
      </c>
      <c r="BJ949" s="18" t="s">
        <v>151</v>
      </c>
      <c r="BK949" s="160">
        <f>ROUND(I949*H949,2)</f>
        <v>0</v>
      </c>
      <c r="BL949" s="18" t="s">
        <v>182</v>
      </c>
      <c r="BM949" s="159" t="s">
        <v>1363</v>
      </c>
    </row>
    <row r="950" spans="1:65" s="13" customFormat="1" x14ac:dyDescent="0.2">
      <c r="B950" s="161"/>
      <c r="D950" s="162" t="s">
        <v>152</v>
      </c>
      <c r="E950" s="163" t="s">
        <v>1</v>
      </c>
      <c r="F950" s="164" t="s">
        <v>2207</v>
      </c>
      <c r="H950" s="165">
        <v>126.34</v>
      </c>
      <c r="I950" s="166"/>
      <c r="L950" s="161"/>
      <c r="M950" s="167"/>
      <c r="N950" s="168"/>
      <c r="O950" s="168"/>
      <c r="P950" s="168"/>
      <c r="Q950" s="168"/>
      <c r="R950" s="168"/>
      <c r="S950" s="168"/>
      <c r="T950" s="169"/>
      <c r="AT950" s="163" t="s">
        <v>152</v>
      </c>
      <c r="AU950" s="163" t="s">
        <v>151</v>
      </c>
      <c r="AV950" s="13" t="s">
        <v>151</v>
      </c>
      <c r="AW950" s="13" t="s">
        <v>31</v>
      </c>
      <c r="AX950" s="13" t="s">
        <v>75</v>
      </c>
      <c r="AY950" s="163" t="s">
        <v>143</v>
      </c>
    </row>
    <row r="951" spans="1:65" s="13" customFormat="1" x14ac:dyDescent="0.2">
      <c r="B951" s="161"/>
      <c r="D951" s="162" t="s">
        <v>152</v>
      </c>
      <c r="E951" s="163" t="s">
        <v>1</v>
      </c>
      <c r="F951" s="164" t="s">
        <v>2208</v>
      </c>
      <c r="H951" s="165">
        <v>54.39</v>
      </c>
      <c r="I951" s="166"/>
      <c r="L951" s="161"/>
      <c r="M951" s="167"/>
      <c r="N951" s="168"/>
      <c r="O951" s="168"/>
      <c r="P951" s="168"/>
      <c r="Q951" s="168"/>
      <c r="R951" s="168"/>
      <c r="S951" s="168"/>
      <c r="T951" s="169"/>
      <c r="AT951" s="163" t="s">
        <v>152</v>
      </c>
      <c r="AU951" s="163" t="s">
        <v>151</v>
      </c>
      <c r="AV951" s="13" t="s">
        <v>151</v>
      </c>
      <c r="AW951" s="13" t="s">
        <v>31</v>
      </c>
      <c r="AX951" s="13" t="s">
        <v>75</v>
      </c>
      <c r="AY951" s="163" t="s">
        <v>143</v>
      </c>
    </row>
    <row r="952" spans="1:65" s="13" customFormat="1" x14ac:dyDescent="0.2">
      <c r="B952" s="161"/>
      <c r="D952" s="162" t="s">
        <v>152</v>
      </c>
      <c r="E952" s="163" t="s">
        <v>1</v>
      </c>
      <c r="F952" s="164" t="s">
        <v>2209</v>
      </c>
      <c r="H952" s="165">
        <v>116.1</v>
      </c>
      <c r="I952" s="166"/>
      <c r="L952" s="161"/>
      <c r="M952" s="167"/>
      <c r="N952" s="168"/>
      <c r="O952" s="168"/>
      <c r="P952" s="168"/>
      <c r="Q952" s="168"/>
      <c r="R952" s="168"/>
      <c r="S952" s="168"/>
      <c r="T952" s="169"/>
      <c r="AT952" s="163" t="s">
        <v>152</v>
      </c>
      <c r="AU952" s="163" t="s">
        <v>151</v>
      </c>
      <c r="AV952" s="13" t="s">
        <v>151</v>
      </c>
      <c r="AW952" s="13" t="s">
        <v>31</v>
      </c>
      <c r="AX952" s="13" t="s">
        <v>75</v>
      </c>
      <c r="AY952" s="163" t="s">
        <v>143</v>
      </c>
    </row>
    <row r="953" spans="1:65" s="13" customFormat="1" x14ac:dyDescent="0.2">
      <c r="B953" s="161"/>
      <c r="D953" s="162" t="s">
        <v>152</v>
      </c>
      <c r="E953" s="163" t="s">
        <v>1</v>
      </c>
      <c r="F953" s="164" t="s">
        <v>2210</v>
      </c>
      <c r="H953" s="165">
        <v>22.19</v>
      </c>
      <c r="I953" s="166"/>
      <c r="L953" s="161"/>
      <c r="M953" s="167"/>
      <c r="N953" s="168"/>
      <c r="O953" s="168"/>
      <c r="P953" s="168"/>
      <c r="Q953" s="168"/>
      <c r="R953" s="168"/>
      <c r="S953" s="168"/>
      <c r="T953" s="169"/>
      <c r="AT953" s="163" t="s">
        <v>152</v>
      </c>
      <c r="AU953" s="163" t="s">
        <v>151</v>
      </c>
      <c r="AV953" s="13" t="s">
        <v>151</v>
      </c>
      <c r="AW953" s="13" t="s">
        <v>31</v>
      </c>
      <c r="AX953" s="13" t="s">
        <v>75</v>
      </c>
      <c r="AY953" s="163" t="s">
        <v>143</v>
      </c>
    </row>
    <row r="954" spans="1:65" s="14" customFormat="1" x14ac:dyDescent="0.2">
      <c r="B954" s="170"/>
      <c r="D954" s="162" t="s">
        <v>152</v>
      </c>
      <c r="E954" s="171" t="s">
        <v>1</v>
      </c>
      <c r="F954" s="172" t="s">
        <v>154</v>
      </c>
      <c r="H954" s="173">
        <v>319.02000000000004</v>
      </c>
      <c r="I954" s="174"/>
      <c r="L954" s="170"/>
      <c r="M954" s="175"/>
      <c r="N954" s="176"/>
      <c r="O954" s="176"/>
      <c r="P954" s="176"/>
      <c r="Q954" s="176"/>
      <c r="R954" s="176"/>
      <c r="S954" s="176"/>
      <c r="T954" s="177"/>
      <c r="AT954" s="171" t="s">
        <v>152</v>
      </c>
      <c r="AU954" s="171" t="s">
        <v>151</v>
      </c>
      <c r="AV954" s="14" t="s">
        <v>150</v>
      </c>
      <c r="AW954" s="14" t="s">
        <v>31</v>
      </c>
      <c r="AX954" s="14" t="s">
        <v>83</v>
      </c>
      <c r="AY954" s="171" t="s">
        <v>143</v>
      </c>
    </row>
    <row r="955" spans="1:65" s="12" customFormat="1" ht="25.9" customHeight="1" x14ac:dyDescent="0.2">
      <c r="B955" s="134"/>
      <c r="D955" s="135" t="s">
        <v>74</v>
      </c>
      <c r="E955" s="136" t="s">
        <v>215</v>
      </c>
      <c r="F955" s="136" t="s">
        <v>1333</v>
      </c>
      <c r="I955" s="137"/>
      <c r="J955" s="122">
        <f>BK955</f>
        <v>0</v>
      </c>
      <c r="L955" s="134"/>
      <c r="M955" s="138"/>
      <c r="N955" s="139"/>
      <c r="O955" s="139"/>
      <c r="P955" s="140">
        <f>P956+P1001</f>
        <v>0</v>
      </c>
      <c r="Q955" s="139"/>
      <c r="R955" s="140">
        <f>R956+R1001</f>
        <v>0</v>
      </c>
      <c r="S955" s="139"/>
      <c r="T955" s="141">
        <f>T956+T1001</f>
        <v>0</v>
      </c>
      <c r="AR955" s="135" t="s">
        <v>144</v>
      </c>
      <c r="AT955" s="142" t="s">
        <v>74</v>
      </c>
      <c r="AU955" s="142" t="s">
        <v>75</v>
      </c>
      <c r="AY955" s="135" t="s">
        <v>143</v>
      </c>
      <c r="BK955" s="143">
        <f>BK956+BK1001</f>
        <v>0</v>
      </c>
    </row>
    <row r="956" spans="1:65" s="12" customFormat="1" ht="22.9" customHeight="1" x14ac:dyDescent="0.2">
      <c r="B956" s="134"/>
      <c r="D956" s="135" t="s">
        <v>74</v>
      </c>
      <c r="E956" s="144" t="s">
        <v>1334</v>
      </c>
      <c r="F956" s="144" t="s">
        <v>1335</v>
      </c>
      <c r="I956" s="137"/>
      <c r="J956" s="145">
        <f>BK956</f>
        <v>0</v>
      </c>
      <c r="L956" s="134"/>
      <c r="M956" s="138"/>
      <c r="N956" s="139"/>
      <c r="O956" s="139"/>
      <c r="P956" s="140">
        <f>SUM(P957:P1000)</f>
        <v>0</v>
      </c>
      <c r="Q956" s="139"/>
      <c r="R956" s="140">
        <f>SUM(R957:R1000)</f>
        <v>0</v>
      </c>
      <c r="S956" s="139"/>
      <c r="T956" s="141">
        <f>SUM(T957:T1000)</f>
        <v>0</v>
      </c>
      <c r="AR956" s="135" t="s">
        <v>144</v>
      </c>
      <c r="AT956" s="142" t="s">
        <v>74</v>
      </c>
      <c r="AU956" s="142" t="s">
        <v>83</v>
      </c>
      <c r="AY956" s="135" t="s">
        <v>143</v>
      </c>
      <c r="BK956" s="143">
        <f>SUM(BK957:BK1000)</f>
        <v>0</v>
      </c>
    </row>
    <row r="957" spans="1:65" s="2" customFormat="1" ht="14.45" customHeight="1" x14ac:dyDescent="0.2">
      <c r="A957" s="33"/>
      <c r="B957" s="146"/>
      <c r="C957" s="178" t="s">
        <v>1348</v>
      </c>
      <c r="D957" s="178" t="s">
        <v>215</v>
      </c>
      <c r="E957" s="179" t="s">
        <v>1337</v>
      </c>
      <c r="F957" s="180" t="s">
        <v>1338</v>
      </c>
      <c r="G957" s="181" t="s">
        <v>178</v>
      </c>
      <c r="H957" s="182">
        <v>50</v>
      </c>
      <c r="I957" s="183"/>
      <c r="J957" s="184">
        <f t="shared" ref="J957:J1000" si="70">ROUND(I957*H957,2)</f>
        <v>0</v>
      </c>
      <c r="K957" s="185"/>
      <c r="L957" s="186"/>
      <c r="M957" s="187" t="s">
        <v>1</v>
      </c>
      <c r="N957" s="188" t="s">
        <v>41</v>
      </c>
      <c r="O957" s="59"/>
      <c r="P957" s="157">
        <f t="shared" ref="P957:P1000" si="71">O957*H957</f>
        <v>0</v>
      </c>
      <c r="Q957" s="157">
        <v>0</v>
      </c>
      <c r="R957" s="157">
        <f t="shared" ref="R957:R1000" si="72">Q957*H957</f>
        <v>0</v>
      </c>
      <c r="S957" s="157">
        <v>0</v>
      </c>
      <c r="T957" s="158">
        <f t="shared" ref="T957:T1000" si="73">S957*H957</f>
        <v>0</v>
      </c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R957" s="159" t="s">
        <v>694</v>
      </c>
      <c r="AT957" s="159" t="s">
        <v>215</v>
      </c>
      <c r="AU957" s="159" t="s">
        <v>151</v>
      </c>
      <c r="AY957" s="18" t="s">
        <v>143</v>
      </c>
      <c r="BE957" s="160">
        <f t="shared" ref="BE957:BE1000" si="74">IF(N957="základná",J957,0)</f>
        <v>0</v>
      </c>
      <c r="BF957" s="160">
        <f t="shared" ref="BF957:BF1000" si="75">IF(N957="znížená",J957,0)</f>
        <v>0</v>
      </c>
      <c r="BG957" s="160">
        <f t="shared" ref="BG957:BG1000" si="76">IF(N957="zákl. prenesená",J957,0)</f>
        <v>0</v>
      </c>
      <c r="BH957" s="160">
        <f t="shared" ref="BH957:BH1000" si="77">IF(N957="zníž. prenesená",J957,0)</f>
        <v>0</v>
      </c>
      <c r="BI957" s="160">
        <f t="shared" ref="BI957:BI1000" si="78">IF(N957="nulová",J957,0)</f>
        <v>0</v>
      </c>
      <c r="BJ957" s="18" t="s">
        <v>151</v>
      </c>
      <c r="BK957" s="160">
        <f t="shared" ref="BK957:BK1000" si="79">ROUND(I957*H957,2)</f>
        <v>0</v>
      </c>
      <c r="BL957" s="18" t="s">
        <v>287</v>
      </c>
      <c r="BM957" s="159" t="s">
        <v>1367</v>
      </c>
    </row>
    <row r="958" spans="1:65" s="2" customFormat="1" ht="14.45" customHeight="1" x14ac:dyDescent="0.2">
      <c r="A958" s="33"/>
      <c r="B958" s="146"/>
      <c r="C958" s="178" t="s">
        <v>1352</v>
      </c>
      <c r="D958" s="178" t="s">
        <v>215</v>
      </c>
      <c r="E958" s="179" t="s">
        <v>1341</v>
      </c>
      <c r="F958" s="180" t="s">
        <v>1342</v>
      </c>
      <c r="G958" s="181" t="s">
        <v>178</v>
      </c>
      <c r="H958" s="182">
        <v>50</v>
      </c>
      <c r="I958" s="183"/>
      <c r="J958" s="184">
        <f t="shared" si="70"/>
        <v>0</v>
      </c>
      <c r="K958" s="185"/>
      <c r="L958" s="186"/>
      <c r="M958" s="187" t="s">
        <v>1</v>
      </c>
      <c r="N958" s="188" t="s">
        <v>41</v>
      </c>
      <c r="O958" s="59"/>
      <c r="P958" s="157">
        <f t="shared" si="71"/>
        <v>0</v>
      </c>
      <c r="Q958" s="157">
        <v>0</v>
      </c>
      <c r="R958" s="157">
        <f t="shared" si="72"/>
        <v>0</v>
      </c>
      <c r="S958" s="157">
        <v>0</v>
      </c>
      <c r="T958" s="158">
        <f t="shared" si="73"/>
        <v>0</v>
      </c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R958" s="159" t="s">
        <v>694</v>
      </c>
      <c r="AT958" s="159" t="s">
        <v>215</v>
      </c>
      <c r="AU958" s="159" t="s">
        <v>151</v>
      </c>
      <c r="AY958" s="18" t="s">
        <v>143</v>
      </c>
      <c r="BE958" s="160">
        <f t="shared" si="74"/>
        <v>0</v>
      </c>
      <c r="BF958" s="160">
        <f t="shared" si="75"/>
        <v>0</v>
      </c>
      <c r="BG958" s="160">
        <f t="shared" si="76"/>
        <v>0</v>
      </c>
      <c r="BH958" s="160">
        <f t="shared" si="77"/>
        <v>0</v>
      </c>
      <c r="BI958" s="160">
        <f t="shared" si="78"/>
        <v>0</v>
      </c>
      <c r="BJ958" s="18" t="s">
        <v>151</v>
      </c>
      <c r="BK958" s="160">
        <f t="shared" si="79"/>
        <v>0</v>
      </c>
      <c r="BL958" s="18" t="s">
        <v>287</v>
      </c>
      <c r="BM958" s="159" t="s">
        <v>1371</v>
      </c>
    </row>
    <row r="959" spans="1:65" s="2" customFormat="1" ht="24.2" customHeight="1" x14ac:dyDescent="0.2">
      <c r="A959" s="33"/>
      <c r="B959" s="146"/>
      <c r="C959" s="178" t="s">
        <v>1356</v>
      </c>
      <c r="D959" s="178" t="s">
        <v>215</v>
      </c>
      <c r="E959" s="179" t="s">
        <v>1345</v>
      </c>
      <c r="F959" s="180" t="s">
        <v>1346</v>
      </c>
      <c r="G959" s="181" t="s">
        <v>178</v>
      </c>
      <c r="H959" s="182">
        <v>21</v>
      </c>
      <c r="I959" s="183"/>
      <c r="J959" s="184">
        <f t="shared" si="70"/>
        <v>0</v>
      </c>
      <c r="K959" s="185"/>
      <c r="L959" s="186"/>
      <c r="M959" s="187" t="s">
        <v>1</v>
      </c>
      <c r="N959" s="188" t="s">
        <v>41</v>
      </c>
      <c r="O959" s="59"/>
      <c r="P959" s="157">
        <f t="shared" si="71"/>
        <v>0</v>
      </c>
      <c r="Q959" s="157">
        <v>0</v>
      </c>
      <c r="R959" s="157">
        <f t="shared" si="72"/>
        <v>0</v>
      </c>
      <c r="S959" s="157">
        <v>0</v>
      </c>
      <c r="T959" s="158">
        <f t="shared" si="73"/>
        <v>0</v>
      </c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R959" s="159" t="s">
        <v>694</v>
      </c>
      <c r="AT959" s="159" t="s">
        <v>215</v>
      </c>
      <c r="AU959" s="159" t="s">
        <v>151</v>
      </c>
      <c r="AY959" s="18" t="s">
        <v>143</v>
      </c>
      <c r="BE959" s="160">
        <f t="shared" si="74"/>
        <v>0</v>
      </c>
      <c r="BF959" s="160">
        <f t="shared" si="75"/>
        <v>0</v>
      </c>
      <c r="BG959" s="160">
        <f t="shared" si="76"/>
        <v>0</v>
      </c>
      <c r="BH959" s="160">
        <f t="shared" si="77"/>
        <v>0</v>
      </c>
      <c r="BI959" s="160">
        <f t="shared" si="78"/>
        <v>0</v>
      </c>
      <c r="BJ959" s="18" t="s">
        <v>151</v>
      </c>
      <c r="BK959" s="160">
        <f t="shared" si="79"/>
        <v>0</v>
      </c>
      <c r="BL959" s="18" t="s">
        <v>287</v>
      </c>
      <c r="BM959" s="159" t="s">
        <v>1375</v>
      </c>
    </row>
    <row r="960" spans="1:65" s="2" customFormat="1" ht="14.45" customHeight="1" x14ac:dyDescent="0.2">
      <c r="A960" s="33"/>
      <c r="B960" s="146"/>
      <c r="C960" s="178" t="s">
        <v>1360</v>
      </c>
      <c r="D960" s="178" t="s">
        <v>215</v>
      </c>
      <c r="E960" s="179" t="s">
        <v>1349</v>
      </c>
      <c r="F960" s="180" t="s">
        <v>1350</v>
      </c>
      <c r="G960" s="181" t="s">
        <v>178</v>
      </c>
      <c r="H960" s="182">
        <v>21</v>
      </c>
      <c r="I960" s="183"/>
      <c r="J960" s="184">
        <f t="shared" si="70"/>
        <v>0</v>
      </c>
      <c r="K960" s="185"/>
      <c r="L960" s="186"/>
      <c r="M960" s="187" t="s">
        <v>1</v>
      </c>
      <c r="N960" s="188" t="s">
        <v>41</v>
      </c>
      <c r="O960" s="59"/>
      <c r="P960" s="157">
        <f t="shared" si="71"/>
        <v>0</v>
      </c>
      <c r="Q960" s="157">
        <v>0</v>
      </c>
      <c r="R960" s="157">
        <f t="shared" si="72"/>
        <v>0</v>
      </c>
      <c r="S960" s="157">
        <v>0</v>
      </c>
      <c r="T960" s="158">
        <f t="shared" si="73"/>
        <v>0</v>
      </c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R960" s="159" t="s">
        <v>694</v>
      </c>
      <c r="AT960" s="159" t="s">
        <v>215</v>
      </c>
      <c r="AU960" s="159" t="s">
        <v>151</v>
      </c>
      <c r="AY960" s="18" t="s">
        <v>143</v>
      </c>
      <c r="BE960" s="160">
        <f t="shared" si="74"/>
        <v>0</v>
      </c>
      <c r="BF960" s="160">
        <f t="shared" si="75"/>
        <v>0</v>
      </c>
      <c r="BG960" s="160">
        <f t="shared" si="76"/>
        <v>0</v>
      </c>
      <c r="BH960" s="160">
        <f t="shared" si="77"/>
        <v>0</v>
      </c>
      <c r="BI960" s="160">
        <f t="shared" si="78"/>
        <v>0</v>
      </c>
      <c r="BJ960" s="18" t="s">
        <v>151</v>
      </c>
      <c r="BK960" s="160">
        <f t="shared" si="79"/>
        <v>0</v>
      </c>
      <c r="BL960" s="18" t="s">
        <v>287</v>
      </c>
      <c r="BM960" s="159" t="s">
        <v>1379</v>
      </c>
    </row>
    <row r="961" spans="1:65" s="2" customFormat="1" ht="24.2" customHeight="1" x14ac:dyDescent="0.2">
      <c r="A961" s="33"/>
      <c r="B961" s="146"/>
      <c r="C961" s="178" t="s">
        <v>1364</v>
      </c>
      <c r="D961" s="178" t="s">
        <v>215</v>
      </c>
      <c r="E961" s="179" t="s">
        <v>1353</v>
      </c>
      <c r="F961" s="180" t="s">
        <v>1354</v>
      </c>
      <c r="G961" s="181" t="s">
        <v>178</v>
      </c>
      <c r="H961" s="182">
        <v>21</v>
      </c>
      <c r="I961" s="183"/>
      <c r="J961" s="184">
        <f t="shared" si="70"/>
        <v>0</v>
      </c>
      <c r="K961" s="185"/>
      <c r="L961" s="186"/>
      <c r="M961" s="187" t="s">
        <v>1</v>
      </c>
      <c r="N961" s="188" t="s">
        <v>41</v>
      </c>
      <c r="O961" s="59"/>
      <c r="P961" s="157">
        <f t="shared" si="71"/>
        <v>0</v>
      </c>
      <c r="Q961" s="157">
        <v>0</v>
      </c>
      <c r="R961" s="157">
        <f t="shared" si="72"/>
        <v>0</v>
      </c>
      <c r="S961" s="157">
        <v>0</v>
      </c>
      <c r="T961" s="158">
        <f t="shared" si="73"/>
        <v>0</v>
      </c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R961" s="159" t="s">
        <v>694</v>
      </c>
      <c r="AT961" s="159" t="s">
        <v>215</v>
      </c>
      <c r="AU961" s="159" t="s">
        <v>151</v>
      </c>
      <c r="AY961" s="18" t="s">
        <v>143</v>
      </c>
      <c r="BE961" s="160">
        <f t="shared" si="74"/>
        <v>0</v>
      </c>
      <c r="BF961" s="160">
        <f t="shared" si="75"/>
        <v>0</v>
      </c>
      <c r="BG961" s="160">
        <f t="shared" si="76"/>
        <v>0</v>
      </c>
      <c r="BH961" s="160">
        <f t="shared" si="77"/>
        <v>0</v>
      </c>
      <c r="BI961" s="160">
        <f t="shared" si="78"/>
        <v>0</v>
      </c>
      <c r="BJ961" s="18" t="s">
        <v>151</v>
      </c>
      <c r="BK961" s="160">
        <f t="shared" si="79"/>
        <v>0</v>
      </c>
      <c r="BL961" s="18" t="s">
        <v>287</v>
      </c>
      <c r="BM961" s="159" t="s">
        <v>1383</v>
      </c>
    </row>
    <row r="962" spans="1:65" s="2" customFormat="1" ht="14.45" customHeight="1" x14ac:dyDescent="0.2">
      <c r="A962" s="33"/>
      <c r="B962" s="146"/>
      <c r="C962" s="178" t="s">
        <v>1368</v>
      </c>
      <c r="D962" s="178" t="s">
        <v>215</v>
      </c>
      <c r="E962" s="179" t="s">
        <v>1357</v>
      </c>
      <c r="F962" s="180" t="s">
        <v>1358</v>
      </c>
      <c r="G962" s="181" t="s">
        <v>178</v>
      </c>
      <c r="H962" s="182">
        <v>21</v>
      </c>
      <c r="I962" s="183"/>
      <c r="J962" s="184">
        <f t="shared" si="70"/>
        <v>0</v>
      </c>
      <c r="K962" s="185"/>
      <c r="L962" s="186"/>
      <c r="M962" s="187" t="s">
        <v>1</v>
      </c>
      <c r="N962" s="188" t="s">
        <v>41</v>
      </c>
      <c r="O962" s="59"/>
      <c r="P962" s="157">
        <f t="shared" si="71"/>
        <v>0</v>
      </c>
      <c r="Q962" s="157">
        <v>0</v>
      </c>
      <c r="R962" s="157">
        <f t="shared" si="72"/>
        <v>0</v>
      </c>
      <c r="S962" s="157">
        <v>0</v>
      </c>
      <c r="T962" s="158">
        <f t="shared" si="73"/>
        <v>0</v>
      </c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R962" s="159" t="s">
        <v>694</v>
      </c>
      <c r="AT962" s="159" t="s">
        <v>215</v>
      </c>
      <c r="AU962" s="159" t="s">
        <v>151</v>
      </c>
      <c r="AY962" s="18" t="s">
        <v>143</v>
      </c>
      <c r="BE962" s="160">
        <f t="shared" si="74"/>
        <v>0</v>
      </c>
      <c r="BF962" s="160">
        <f t="shared" si="75"/>
        <v>0</v>
      </c>
      <c r="BG962" s="160">
        <f t="shared" si="76"/>
        <v>0</v>
      </c>
      <c r="BH962" s="160">
        <f t="shared" si="77"/>
        <v>0</v>
      </c>
      <c r="BI962" s="160">
        <f t="shared" si="78"/>
        <v>0</v>
      </c>
      <c r="BJ962" s="18" t="s">
        <v>151</v>
      </c>
      <c r="BK962" s="160">
        <f t="shared" si="79"/>
        <v>0</v>
      </c>
      <c r="BL962" s="18" t="s">
        <v>287</v>
      </c>
      <c r="BM962" s="159" t="s">
        <v>1387</v>
      </c>
    </row>
    <row r="963" spans="1:65" s="2" customFormat="1" ht="24.2" customHeight="1" x14ac:dyDescent="0.2">
      <c r="A963" s="33"/>
      <c r="B963" s="146"/>
      <c r="C963" s="178" t="s">
        <v>1372</v>
      </c>
      <c r="D963" s="178" t="s">
        <v>215</v>
      </c>
      <c r="E963" s="179" t="s">
        <v>1361</v>
      </c>
      <c r="F963" s="180" t="s">
        <v>1362</v>
      </c>
      <c r="G963" s="181" t="s">
        <v>178</v>
      </c>
      <c r="H963" s="182">
        <v>14</v>
      </c>
      <c r="I963" s="183"/>
      <c r="J963" s="184">
        <f t="shared" si="70"/>
        <v>0</v>
      </c>
      <c r="K963" s="185"/>
      <c r="L963" s="186"/>
      <c r="M963" s="187" t="s">
        <v>1</v>
      </c>
      <c r="N963" s="188" t="s">
        <v>41</v>
      </c>
      <c r="O963" s="59"/>
      <c r="P963" s="157">
        <f t="shared" si="71"/>
        <v>0</v>
      </c>
      <c r="Q963" s="157">
        <v>0</v>
      </c>
      <c r="R963" s="157">
        <f t="shared" si="72"/>
        <v>0</v>
      </c>
      <c r="S963" s="157">
        <v>0</v>
      </c>
      <c r="T963" s="158">
        <f t="shared" si="73"/>
        <v>0</v>
      </c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R963" s="159" t="s">
        <v>694</v>
      </c>
      <c r="AT963" s="159" t="s">
        <v>215</v>
      </c>
      <c r="AU963" s="159" t="s">
        <v>151</v>
      </c>
      <c r="AY963" s="18" t="s">
        <v>143</v>
      </c>
      <c r="BE963" s="160">
        <f t="shared" si="74"/>
        <v>0</v>
      </c>
      <c r="BF963" s="160">
        <f t="shared" si="75"/>
        <v>0</v>
      </c>
      <c r="BG963" s="160">
        <f t="shared" si="76"/>
        <v>0</v>
      </c>
      <c r="BH963" s="160">
        <f t="shared" si="77"/>
        <v>0</v>
      </c>
      <c r="BI963" s="160">
        <f t="shared" si="78"/>
        <v>0</v>
      </c>
      <c r="BJ963" s="18" t="s">
        <v>151</v>
      </c>
      <c r="BK963" s="160">
        <f t="shared" si="79"/>
        <v>0</v>
      </c>
      <c r="BL963" s="18" t="s">
        <v>287</v>
      </c>
      <c r="BM963" s="159" t="s">
        <v>1391</v>
      </c>
    </row>
    <row r="964" spans="1:65" s="2" customFormat="1" ht="14.45" customHeight="1" x14ac:dyDescent="0.2">
      <c r="A964" s="33"/>
      <c r="B964" s="146"/>
      <c r="C964" s="178" t="s">
        <v>1376</v>
      </c>
      <c r="D964" s="178" t="s">
        <v>215</v>
      </c>
      <c r="E964" s="179" t="s">
        <v>1365</v>
      </c>
      <c r="F964" s="180" t="s">
        <v>1366</v>
      </c>
      <c r="G964" s="181" t="s">
        <v>178</v>
      </c>
      <c r="H964" s="182">
        <v>14</v>
      </c>
      <c r="I964" s="183"/>
      <c r="J964" s="184">
        <f t="shared" si="70"/>
        <v>0</v>
      </c>
      <c r="K964" s="185"/>
      <c r="L964" s="186"/>
      <c r="M964" s="187" t="s">
        <v>1</v>
      </c>
      <c r="N964" s="188" t="s">
        <v>41</v>
      </c>
      <c r="O964" s="59"/>
      <c r="P964" s="157">
        <f t="shared" si="71"/>
        <v>0</v>
      </c>
      <c r="Q964" s="157">
        <v>0</v>
      </c>
      <c r="R964" s="157">
        <f t="shared" si="72"/>
        <v>0</v>
      </c>
      <c r="S964" s="157">
        <v>0</v>
      </c>
      <c r="T964" s="158">
        <f t="shared" si="73"/>
        <v>0</v>
      </c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R964" s="159" t="s">
        <v>694</v>
      </c>
      <c r="AT964" s="159" t="s">
        <v>215</v>
      </c>
      <c r="AU964" s="159" t="s">
        <v>151</v>
      </c>
      <c r="AY964" s="18" t="s">
        <v>143</v>
      </c>
      <c r="BE964" s="160">
        <f t="shared" si="74"/>
        <v>0</v>
      </c>
      <c r="BF964" s="160">
        <f t="shared" si="75"/>
        <v>0</v>
      </c>
      <c r="BG964" s="160">
        <f t="shared" si="76"/>
        <v>0</v>
      </c>
      <c r="BH964" s="160">
        <f t="shared" si="77"/>
        <v>0</v>
      </c>
      <c r="BI964" s="160">
        <f t="shared" si="78"/>
        <v>0</v>
      </c>
      <c r="BJ964" s="18" t="s">
        <v>151</v>
      </c>
      <c r="BK964" s="160">
        <f t="shared" si="79"/>
        <v>0</v>
      </c>
      <c r="BL964" s="18" t="s">
        <v>287</v>
      </c>
      <c r="BM964" s="159" t="s">
        <v>1394</v>
      </c>
    </row>
    <row r="965" spans="1:65" s="2" customFormat="1" ht="24.2" customHeight="1" x14ac:dyDescent="0.2">
      <c r="A965" s="33"/>
      <c r="B965" s="146"/>
      <c r="C965" s="178" t="s">
        <v>1380</v>
      </c>
      <c r="D965" s="178" t="s">
        <v>215</v>
      </c>
      <c r="E965" s="179" t="s">
        <v>1369</v>
      </c>
      <c r="F965" s="180" t="s">
        <v>1370</v>
      </c>
      <c r="G965" s="181" t="s">
        <v>178</v>
      </c>
      <c r="H965" s="182">
        <v>14</v>
      </c>
      <c r="I965" s="183"/>
      <c r="J965" s="184">
        <f t="shared" si="70"/>
        <v>0</v>
      </c>
      <c r="K965" s="185"/>
      <c r="L965" s="186"/>
      <c r="M965" s="187" t="s">
        <v>1</v>
      </c>
      <c r="N965" s="188" t="s">
        <v>41</v>
      </c>
      <c r="O965" s="59"/>
      <c r="P965" s="157">
        <f t="shared" si="71"/>
        <v>0</v>
      </c>
      <c r="Q965" s="157">
        <v>0</v>
      </c>
      <c r="R965" s="157">
        <f t="shared" si="72"/>
        <v>0</v>
      </c>
      <c r="S965" s="157">
        <v>0</v>
      </c>
      <c r="T965" s="158">
        <f t="shared" si="73"/>
        <v>0</v>
      </c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R965" s="159" t="s">
        <v>694</v>
      </c>
      <c r="AT965" s="159" t="s">
        <v>215</v>
      </c>
      <c r="AU965" s="159" t="s">
        <v>151</v>
      </c>
      <c r="AY965" s="18" t="s">
        <v>143</v>
      </c>
      <c r="BE965" s="160">
        <f t="shared" si="74"/>
        <v>0</v>
      </c>
      <c r="BF965" s="160">
        <f t="shared" si="75"/>
        <v>0</v>
      </c>
      <c r="BG965" s="160">
        <f t="shared" si="76"/>
        <v>0</v>
      </c>
      <c r="BH965" s="160">
        <f t="shared" si="77"/>
        <v>0</v>
      </c>
      <c r="BI965" s="160">
        <f t="shared" si="78"/>
        <v>0</v>
      </c>
      <c r="BJ965" s="18" t="s">
        <v>151</v>
      </c>
      <c r="BK965" s="160">
        <f t="shared" si="79"/>
        <v>0</v>
      </c>
      <c r="BL965" s="18" t="s">
        <v>287</v>
      </c>
      <c r="BM965" s="159" t="s">
        <v>1397</v>
      </c>
    </row>
    <row r="966" spans="1:65" s="2" customFormat="1" ht="24.2" customHeight="1" x14ac:dyDescent="0.2">
      <c r="A966" s="33"/>
      <c r="B966" s="146"/>
      <c r="C966" s="178" t="s">
        <v>1384</v>
      </c>
      <c r="D966" s="178" t="s">
        <v>215</v>
      </c>
      <c r="E966" s="179" t="s">
        <v>1373</v>
      </c>
      <c r="F966" s="180" t="s">
        <v>1374</v>
      </c>
      <c r="G966" s="181" t="s">
        <v>178</v>
      </c>
      <c r="H966" s="182">
        <v>2</v>
      </c>
      <c r="I966" s="183"/>
      <c r="J966" s="184">
        <f t="shared" si="70"/>
        <v>0</v>
      </c>
      <c r="K966" s="185"/>
      <c r="L966" s="186"/>
      <c r="M966" s="187" t="s">
        <v>1</v>
      </c>
      <c r="N966" s="188" t="s">
        <v>41</v>
      </c>
      <c r="O966" s="59"/>
      <c r="P966" s="157">
        <f t="shared" si="71"/>
        <v>0</v>
      </c>
      <c r="Q966" s="157">
        <v>0</v>
      </c>
      <c r="R966" s="157">
        <f t="shared" si="72"/>
        <v>0</v>
      </c>
      <c r="S966" s="157">
        <v>0</v>
      </c>
      <c r="T966" s="158">
        <f t="shared" si="73"/>
        <v>0</v>
      </c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R966" s="159" t="s">
        <v>694</v>
      </c>
      <c r="AT966" s="159" t="s">
        <v>215</v>
      </c>
      <c r="AU966" s="159" t="s">
        <v>151</v>
      </c>
      <c r="AY966" s="18" t="s">
        <v>143</v>
      </c>
      <c r="BE966" s="160">
        <f t="shared" si="74"/>
        <v>0</v>
      </c>
      <c r="BF966" s="160">
        <f t="shared" si="75"/>
        <v>0</v>
      </c>
      <c r="BG966" s="160">
        <f t="shared" si="76"/>
        <v>0</v>
      </c>
      <c r="BH966" s="160">
        <f t="shared" si="77"/>
        <v>0</v>
      </c>
      <c r="BI966" s="160">
        <f t="shared" si="78"/>
        <v>0</v>
      </c>
      <c r="BJ966" s="18" t="s">
        <v>151</v>
      </c>
      <c r="BK966" s="160">
        <f t="shared" si="79"/>
        <v>0</v>
      </c>
      <c r="BL966" s="18" t="s">
        <v>287</v>
      </c>
      <c r="BM966" s="159" t="s">
        <v>1400</v>
      </c>
    </row>
    <row r="967" spans="1:65" s="2" customFormat="1" ht="14.45" customHeight="1" x14ac:dyDescent="0.2">
      <c r="A967" s="33"/>
      <c r="B967" s="146"/>
      <c r="C967" s="178" t="s">
        <v>1388</v>
      </c>
      <c r="D967" s="178" t="s">
        <v>215</v>
      </c>
      <c r="E967" s="179" t="s">
        <v>1377</v>
      </c>
      <c r="F967" s="180" t="s">
        <v>1378</v>
      </c>
      <c r="G967" s="181" t="s">
        <v>178</v>
      </c>
      <c r="H967" s="182">
        <v>2</v>
      </c>
      <c r="I967" s="183"/>
      <c r="J967" s="184">
        <f t="shared" si="70"/>
        <v>0</v>
      </c>
      <c r="K967" s="185"/>
      <c r="L967" s="186"/>
      <c r="M967" s="187" t="s">
        <v>1</v>
      </c>
      <c r="N967" s="188" t="s">
        <v>41</v>
      </c>
      <c r="O967" s="59"/>
      <c r="P967" s="157">
        <f t="shared" si="71"/>
        <v>0</v>
      </c>
      <c r="Q967" s="157">
        <v>0</v>
      </c>
      <c r="R967" s="157">
        <f t="shared" si="72"/>
        <v>0</v>
      </c>
      <c r="S967" s="157">
        <v>0</v>
      </c>
      <c r="T967" s="158">
        <f t="shared" si="73"/>
        <v>0</v>
      </c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R967" s="159" t="s">
        <v>694</v>
      </c>
      <c r="AT967" s="159" t="s">
        <v>215</v>
      </c>
      <c r="AU967" s="159" t="s">
        <v>151</v>
      </c>
      <c r="AY967" s="18" t="s">
        <v>143</v>
      </c>
      <c r="BE967" s="160">
        <f t="shared" si="74"/>
        <v>0</v>
      </c>
      <c r="BF967" s="160">
        <f t="shared" si="75"/>
        <v>0</v>
      </c>
      <c r="BG967" s="160">
        <f t="shared" si="76"/>
        <v>0</v>
      </c>
      <c r="BH967" s="160">
        <f t="shared" si="77"/>
        <v>0</v>
      </c>
      <c r="BI967" s="160">
        <f t="shared" si="78"/>
        <v>0</v>
      </c>
      <c r="BJ967" s="18" t="s">
        <v>151</v>
      </c>
      <c r="BK967" s="160">
        <f t="shared" si="79"/>
        <v>0</v>
      </c>
      <c r="BL967" s="18" t="s">
        <v>287</v>
      </c>
      <c r="BM967" s="159" t="s">
        <v>1404</v>
      </c>
    </row>
    <row r="968" spans="1:65" s="2" customFormat="1" ht="24.2" customHeight="1" x14ac:dyDescent="0.2">
      <c r="A968" s="33"/>
      <c r="B968" s="146"/>
      <c r="C968" s="178" t="s">
        <v>1392</v>
      </c>
      <c r="D968" s="178" t="s">
        <v>215</v>
      </c>
      <c r="E968" s="179" t="s">
        <v>1381</v>
      </c>
      <c r="F968" s="180" t="s">
        <v>1382</v>
      </c>
      <c r="G968" s="181" t="s">
        <v>178</v>
      </c>
      <c r="H968" s="182">
        <v>7</v>
      </c>
      <c r="I968" s="183"/>
      <c r="J968" s="184">
        <f t="shared" si="70"/>
        <v>0</v>
      </c>
      <c r="K968" s="185"/>
      <c r="L968" s="186"/>
      <c r="M968" s="187" t="s">
        <v>1</v>
      </c>
      <c r="N968" s="188" t="s">
        <v>41</v>
      </c>
      <c r="O968" s="59"/>
      <c r="P968" s="157">
        <f t="shared" si="71"/>
        <v>0</v>
      </c>
      <c r="Q968" s="157">
        <v>0</v>
      </c>
      <c r="R968" s="157">
        <f t="shared" si="72"/>
        <v>0</v>
      </c>
      <c r="S968" s="157">
        <v>0</v>
      </c>
      <c r="T968" s="158">
        <f t="shared" si="73"/>
        <v>0</v>
      </c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R968" s="159" t="s">
        <v>694</v>
      </c>
      <c r="AT968" s="159" t="s">
        <v>215</v>
      </c>
      <c r="AU968" s="159" t="s">
        <v>151</v>
      </c>
      <c r="AY968" s="18" t="s">
        <v>143</v>
      </c>
      <c r="BE968" s="160">
        <f t="shared" si="74"/>
        <v>0</v>
      </c>
      <c r="BF968" s="160">
        <f t="shared" si="75"/>
        <v>0</v>
      </c>
      <c r="BG968" s="160">
        <f t="shared" si="76"/>
        <v>0</v>
      </c>
      <c r="BH968" s="160">
        <f t="shared" si="77"/>
        <v>0</v>
      </c>
      <c r="BI968" s="160">
        <f t="shared" si="78"/>
        <v>0</v>
      </c>
      <c r="BJ968" s="18" t="s">
        <v>151</v>
      </c>
      <c r="BK968" s="160">
        <f t="shared" si="79"/>
        <v>0</v>
      </c>
      <c r="BL968" s="18" t="s">
        <v>287</v>
      </c>
      <c r="BM968" s="159" t="s">
        <v>1407</v>
      </c>
    </row>
    <row r="969" spans="1:65" s="2" customFormat="1" ht="14.45" customHeight="1" x14ac:dyDescent="0.2">
      <c r="A969" s="33"/>
      <c r="B969" s="146"/>
      <c r="C969" s="178" t="s">
        <v>775</v>
      </c>
      <c r="D969" s="178" t="s">
        <v>215</v>
      </c>
      <c r="E969" s="179" t="s">
        <v>1385</v>
      </c>
      <c r="F969" s="180" t="s">
        <v>1386</v>
      </c>
      <c r="G969" s="181" t="s">
        <v>178</v>
      </c>
      <c r="H969" s="182">
        <v>7</v>
      </c>
      <c r="I969" s="183"/>
      <c r="J969" s="184">
        <f t="shared" si="70"/>
        <v>0</v>
      </c>
      <c r="K969" s="185"/>
      <c r="L969" s="186"/>
      <c r="M969" s="187" t="s">
        <v>1</v>
      </c>
      <c r="N969" s="188" t="s">
        <v>41</v>
      </c>
      <c r="O969" s="59"/>
      <c r="P969" s="157">
        <f t="shared" si="71"/>
        <v>0</v>
      </c>
      <c r="Q969" s="157">
        <v>0</v>
      </c>
      <c r="R969" s="157">
        <f t="shared" si="72"/>
        <v>0</v>
      </c>
      <c r="S969" s="157">
        <v>0</v>
      </c>
      <c r="T969" s="158">
        <f t="shared" si="73"/>
        <v>0</v>
      </c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R969" s="159" t="s">
        <v>694</v>
      </c>
      <c r="AT969" s="159" t="s">
        <v>215</v>
      </c>
      <c r="AU969" s="159" t="s">
        <v>151</v>
      </c>
      <c r="AY969" s="18" t="s">
        <v>143</v>
      </c>
      <c r="BE969" s="160">
        <f t="shared" si="74"/>
        <v>0</v>
      </c>
      <c r="BF969" s="160">
        <f t="shared" si="75"/>
        <v>0</v>
      </c>
      <c r="BG969" s="160">
        <f t="shared" si="76"/>
        <v>0</v>
      </c>
      <c r="BH969" s="160">
        <f t="shared" si="77"/>
        <v>0</v>
      </c>
      <c r="BI969" s="160">
        <f t="shared" si="78"/>
        <v>0</v>
      </c>
      <c r="BJ969" s="18" t="s">
        <v>151</v>
      </c>
      <c r="BK969" s="160">
        <f t="shared" si="79"/>
        <v>0</v>
      </c>
      <c r="BL969" s="18" t="s">
        <v>287</v>
      </c>
      <c r="BM969" s="159" t="s">
        <v>1410</v>
      </c>
    </row>
    <row r="970" spans="1:65" s="2" customFormat="1" ht="14.45" customHeight="1" x14ac:dyDescent="0.2">
      <c r="A970" s="33"/>
      <c r="B970" s="146"/>
      <c r="C970" s="178" t="s">
        <v>1398</v>
      </c>
      <c r="D970" s="178" t="s">
        <v>215</v>
      </c>
      <c r="E970" s="179" t="s">
        <v>1389</v>
      </c>
      <c r="F970" s="180" t="s">
        <v>1390</v>
      </c>
      <c r="G970" s="181" t="s">
        <v>178</v>
      </c>
      <c r="H970" s="182">
        <v>30</v>
      </c>
      <c r="I970" s="183"/>
      <c r="J970" s="184">
        <f t="shared" si="70"/>
        <v>0</v>
      </c>
      <c r="K970" s="185"/>
      <c r="L970" s="186"/>
      <c r="M970" s="187" t="s">
        <v>1</v>
      </c>
      <c r="N970" s="188" t="s">
        <v>41</v>
      </c>
      <c r="O970" s="59"/>
      <c r="P970" s="157">
        <f t="shared" si="71"/>
        <v>0</v>
      </c>
      <c r="Q970" s="157">
        <v>0</v>
      </c>
      <c r="R970" s="157">
        <f t="shared" si="72"/>
        <v>0</v>
      </c>
      <c r="S970" s="157">
        <v>0</v>
      </c>
      <c r="T970" s="158">
        <f t="shared" si="73"/>
        <v>0</v>
      </c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R970" s="159" t="s">
        <v>694</v>
      </c>
      <c r="AT970" s="159" t="s">
        <v>215</v>
      </c>
      <c r="AU970" s="159" t="s">
        <v>151</v>
      </c>
      <c r="AY970" s="18" t="s">
        <v>143</v>
      </c>
      <c r="BE970" s="160">
        <f t="shared" si="74"/>
        <v>0</v>
      </c>
      <c r="BF970" s="160">
        <f t="shared" si="75"/>
        <v>0</v>
      </c>
      <c r="BG970" s="160">
        <f t="shared" si="76"/>
        <v>0</v>
      </c>
      <c r="BH970" s="160">
        <f t="shared" si="77"/>
        <v>0</v>
      </c>
      <c r="BI970" s="160">
        <f t="shared" si="78"/>
        <v>0</v>
      </c>
      <c r="BJ970" s="18" t="s">
        <v>151</v>
      </c>
      <c r="BK970" s="160">
        <f t="shared" si="79"/>
        <v>0</v>
      </c>
      <c r="BL970" s="18" t="s">
        <v>287</v>
      </c>
      <c r="BM970" s="159" t="s">
        <v>1413</v>
      </c>
    </row>
    <row r="971" spans="1:65" s="2" customFormat="1" ht="14.45" customHeight="1" x14ac:dyDescent="0.2">
      <c r="A971" s="33"/>
      <c r="B971" s="146"/>
      <c r="C971" s="178" t="s">
        <v>1401</v>
      </c>
      <c r="D971" s="178" t="s">
        <v>215</v>
      </c>
      <c r="E971" s="179" t="s">
        <v>1393</v>
      </c>
      <c r="F971" s="180" t="s">
        <v>1390</v>
      </c>
      <c r="G971" s="181" t="s">
        <v>178</v>
      </c>
      <c r="H971" s="182">
        <v>30</v>
      </c>
      <c r="I971" s="183"/>
      <c r="J971" s="184">
        <f t="shared" si="70"/>
        <v>0</v>
      </c>
      <c r="K971" s="185"/>
      <c r="L971" s="186"/>
      <c r="M971" s="187" t="s">
        <v>1</v>
      </c>
      <c r="N971" s="188" t="s">
        <v>41</v>
      </c>
      <c r="O971" s="59"/>
      <c r="P971" s="157">
        <f t="shared" si="71"/>
        <v>0</v>
      </c>
      <c r="Q971" s="157">
        <v>0</v>
      </c>
      <c r="R971" s="157">
        <f t="shared" si="72"/>
        <v>0</v>
      </c>
      <c r="S971" s="157">
        <v>0</v>
      </c>
      <c r="T971" s="158">
        <f t="shared" si="73"/>
        <v>0</v>
      </c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R971" s="159" t="s">
        <v>694</v>
      </c>
      <c r="AT971" s="159" t="s">
        <v>215</v>
      </c>
      <c r="AU971" s="159" t="s">
        <v>151</v>
      </c>
      <c r="AY971" s="18" t="s">
        <v>143</v>
      </c>
      <c r="BE971" s="160">
        <f t="shared" si="74"/>
        <v>0</v>
      </c>
      <c r="BF971" s="160">
        <f t="shared" si="75"/>
        <v>0</v>
      </c>
      <c r="BG971" s="160">
        <f t="shared" si="76"/>
        <v>0</v>
      </c>
      <c r="BH971" s="160">
        <f t="shared" si="77"/>
        <v>0</v>
      </c>
      <c r="BI971" s="160">
        <f t="shared" si="78"/>
        <v>0</v>
      </c>
      <c r="BJ971" s="18" t="s">
        <v>151</v>
      </c>
      <c r="BK971" s="160">
        <f t="shared" si="79"/>
        <v>0</v>
      </c>
      <c r="BL971" s="18" t="s">
        <v>287</v>
      </c>
      <c r="BM971" s="159" t="s">
        <v>1416</v>
      </c>
    </row>
    <row r="972" spans="1:65" s="2" customFormat="1" ht="14.45" customHeight="1" x14ac:dyDescent="0.2">
      <c r="A972" s="33"/>
      <c r="B972" s="146"/>
      <c r="C972" s="178" t="s">
        <v>1405</v>
      </c>
      <c r="D972" s="178" t="s">
        <v>215</v>
      </c>
      <c r="E972" s="179" t="s">
        <v>1395</v>
      </c>
      <c r="F972" s="180" t="s">
        <v>1396</v>
      </c>
      <c r="G972" s="181" t="s">
        <v>178</v>
      </c>
      <c r="H972" s="182">
        <v>8</v>
      </c>
      <c r="I972" s="183"/>
      <c r="J972" s="184">
        <f t="shared" si="70"/>
        <v>0</v>
      </c>
      <c r="K972" s="185"/>
      <c r="L972" s="186"/>
      <c r="M972" s="187" t="s">
        <v>1</v>
      </c>
      <c r="N972" s="188" t="s">
        <v>41</v>
      </c>
      <c r="O972" s="59"/>
      <c r="P972" s="157">
        <f t="shared" si="71"/>
        <v>0</v>
      </c>
      <c r="Q972" s="157">
        <v>0</v>
      </c>
      <c r="R972" s="157">
        <f t="shared" si="72"/>
        <v>0</v>
      </c>
      <c r="S972" s="157">
        <v>0</v>
      </c>
      <c r="T972" s="158">
        <f t="shared" si="73"/>
        <v>0</v>
      </c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R972" s="159" t="s">
        <v>694</v>
      </c>
      <c r="AT972" s="159" t="s">
        <v>215</v>
      </c>
      <c r="AU972" s="159" t="s">
        <v>151</v>
      </c>
      <c r="AY972" s="18" t="s">
        <v>143</v>
      </c>
      <c r="BE972" s="160">
        <f t="shared" si="74"/>
        <v>0</v>
      </c>
      <c r="BF972" s="160">
        <f t="shared" si="75"/>
        <v>0</v>
      </c>
      <c r="BG972" s="160">
        <f t="shared" si="76"/>
        <v>0</v>
      </c>
      <c r="BH972" s="160">
        <f t="shared" si="77"/>
        <v>0</v>
      </c>
      <c r="BI972" s="160">
        <f t="shared" si="78"/>
        <v>0</v>
      </c>
      <c r="BJ972" s="18" t="s">
        <v>151</v>
      </c>
      <c r="BK972" s="160">
        <f t="shared" si="79"/>
        <v>0</v>
      </c>
      <c r="BL972" s="18" t="s">
        <v>287</v>
      </c>
      <c r="BM972" s="159" t="s">
        <v>1419</v>
      </c>
    </row>
    <row r="973" spans="1:65" s="2" customFormat="1" ht="14.45" customHeight="1" x14ac:dyDescent="0.2">
      <c r="A973" s="33"/>
      <c r="B973" s="146"/>
      <c r="C973" s="178" t="s">
        <v>783</v>
      </c>
      <c r="D973" s="178" t="s">
        <v>215</v>
      </c>
      <c r="E973" s="179" t="s">
        <v>1399</v>
      </c>
      <c r="F973" s="180" t="s">
        <v>1396</v>
      </c>
      <c r="G973" s="181" t="s">
        <v>178</v>
      </c>
      <c r="H973" s="182">
        <v>8</v>
      </c>
      <c r="I973" s="183"/>
      <c r="J973" s="184">
        <f t="shared" si="70"/>
        <v>0</v>
      </c>
      <c r="K973" s="185"/>
      <c r="L973" s="186"/>
      <c r="M973" s="187" t="s">
        <v>1</v>
      </c>
      <c r="N973" s="188" t="s">
        <v>41</v>
      </c>
      <c r="O973" s="59"/>
      <c r="P973" s="157">
        <f t="shared" si="71"/>
        <v>0</v>
      </c>
      <c r="Q973" s="157">
        <v>0</v>
      </c>
      <c r="R973" s="157">
        <f t="shared" si="72"/>
        <v>0</v>
      </c>
      <c r="S973" s="157">
        <v>0</v>
      </c>
      <c r="T973" s="158">
        <f t="shared" si="73"/>
        <v>0</v>
      </c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R973" s="159" t="s">
        <v>694</v>
      </c>
      <c r="AT973" s="159" t="s">
        <v>215</v>
      </c>
      <c r="AU973" s="159" t="s">
        <v>151</v>
      </c>
      <c r="AY973" s="18" t="s">
        <v>143</v>
      </c>
      <c r="BE973" s="160">
        <f t="shared" si="74"/>
        <v>0</v>
      </c>
      <c r="BF973" s="160">
        <f t="shared" si="75"/>
        <v>0</v>
      </c>
      <c r="BG973" s="160">
        <f t="shared" si="76"/>
        <v>0</v>
      </c>
      <c r="BH973" s="160">
        <f t="shared" si="77"/>
        <v>0</v>
      </c>
      <c r="BI973" s="160">
        <f t="shared" si="78"/>
        <v>0</v>
      </c>
      <c r="BJ973" s="18" t="s">
        <v>151</v>
      </c>
      <c r="BK973" s="160">
        <f t="shared" si="79"/>
        <v>0</v>
      </c>
      <c r="BL973" s="18" t="s">
        <v>287</v>
      </c>
      <c r="BM973" s="159" t="s">
        <v>1422</v>
      </c>
    </row>
    <row r="974" spans="1:65" s="2" customFormat="1" ht="14.45" customHeight="1" x14ac:dyDescent="0.2">
      <c r="A974" s="33"/>
      <c r="B974" s="146"/>
      <c r="C974" s="178" t="s">
        <v>1411</v>
      </c>
      <c r="D974" s="178" t="s">
        <v>215</v>
      </c>
      <c r="E974" s="179" t="s">
        <v>1402</v>
      </c>
      <c r="F974" s="180" t="s">
        <v>1403</v>
      </c>
      <c r="G974" s="181" t="s">
        <v>314</v>
      </c>
      <c r="H974" s="182">
        <v>50</v>
      </c>
      <c r="I974" s="183"/>
      <c r="J974" s="184">
        <f t="shared" si="70"/>
        <v>0</v>
      </c>
      <c r="K974" s="185"/>
      <c r="L974" s="186"/>
      <c r="M974" s="187" t="s">
        <v>1</v>
      </c>
      <c r="N974" s="188" t="s">
        <v>41</v>
      </c>
      <c r="O974" s="59"/>
      <c r="P974" s="157">
        <f t="shared" si="71"/>
        <v>0</v>
      </c>
      <c r="Q974" s="157">
        <v>0</v>
      </c>
      <c r="R974" s="157">
        <f t="shared" si="72"/>
        <v>0</v>
      </c>
      <c r="S974" s="157">
        <v>0</v>
      </c>
      <c r="T974" s="158">
        <f t="shared" si="73"/>
        <v>0</v>
      </c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R974" s="159" t="s">
        <v>694</v>
      </c>
      <c r="AT974" s="159" t="s">
        <v>215</v>
      </c>
      <c r="AU974" s="159" t="s">
        <v>151</v>
      </c>
      <c r="AY974" s="18" t="s">
        <v>143</v>
      </c>
      <c r="BE974" s="160">
        <f t="shared" si="74"/>
        <v>0</v>
      </c>
      <c r="BF974" s="160">
        <f t="shared" si="75"/>
        <v>0</v>
      </c>
      <c r="BG974" s="160">
        <f t="shared" si="76"/>
        <v>0</v>
      </c>
      <c r="BH974" s="160">
        <f t="shared" si="77"/>
        <v>0</v>
      </c>
      <c r="BI974" s="160">
        <f t="shared" si="78"/>
        <v>0</v>
      </c>
      <c r="BJ974" s="18" t="s">
        <v>151</v>
      </c>
      <c r="BK974" s="160">
        <f t="shared" si="79"/>
        <v>0</v>
      </c>
      <c r="BL974" s="18" t="s">
        <v>287</v>
      </c>
      <c r="BM974" s="159" t="s">
        <v>1425</v>
      </c>
    </row>
    <row r="975" spans="1:65" s="2" customFormat="1" ht="14.45" customHeight="1" x14ac:dyDescent="0.2">
      <c r="A975" s="33"/>
      <c r="B975" s="146"/>
      <c r="C975" s="178" t="s">
        <v>787</v>
      </c>
      <c r="D975" s="178" t="s">
        <v>215</v>
      </c>
      <c r="E975" s="179" t="s">
        <v>1406</v>
      </c>
      <c r="F975" s="180" t="s">
        <v>1403</v>
      </c>
      <c r="G975" s="181" t="s">
        <v>314</v>
      </c>
      <c r="H975" s="182">
        <v>50</v>
      </c>
      <c r="I975" s="183"/>
      <c r="J975" s="184">
        <f t="shared" si="70"/>
        <v>0</v>
      </c>
      <c r="K975" s="185"/>
      <c r="L975" s="186"/>
      <c r="M975" s="187" t="s">
        <v>1</v>
      </c>
      <c r="N975" s="188" t="s">
        <v>41</v>
      </c>
      <c r="O975" s="59"/>
      <c r="P975" s="157">
        <f t="shared" si="71"/>
        <v>0</v>
      </c>
      <c r="Q975" s="157">
        <v>0</v>
      </c>
      <c r="R975" s="157">
        <f t="shared" si="72"/>
        <v>0</v>
      </c>
      <c r="S975" s="157">
        <v>0</v>
      </c>
      <c r="T975" s="158">
        <f t="shared" si="73"/>
        <v>0</v>
      </c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R975" s="159" t="s">
        <v>694</v>
      </c>
      <c r="AT975" s="159" t="s">
        <v>215</v>
      </c>
      <c r="AU975" s="159" t="s">
        <v>151</v>
      </c>
      <c r="AY975" s="18" t="s">
        <v>143</v>
      </c>
      <c r="BE975" s="160">
        <f t="shared" si="74"/>
        <v>0</v>
      </c>
      <c r="BF975" s="160">
        <f t="shared" si="75"/>
        <v>0</v>
      </c>
      <c r="BG975" s="160">
        <f t="shared" si="76"/>
        <v>0</v>
      </c>
      <c r="BH975" s="160">
        <f t="shared" si="77"/>
        <v>0</v>
      </c>
      <c r="BI975" s="160">
        <f t="shared" si="78"/>
        <v>0</v>
      </c>
      <c r="BJ975" s="18" t="s">
        <v>151</v>
      </c>
      <c r="BK975" s="160">
        <f t="shared" si="79"/>
        <v>0</v>
      </c>
      <c r="BL975" s="18" t="s">
        <v>287</v>
      </c>
      <c r="BM975" s="159" t="s">
        <v>1429</v>
      </c>
    </row>
    <row r="976" spans="1:65" s="2" customFormat="1" ht="14.45" customHeight="1" x14ac:dyDescent="0.2">
      <c r="A976" s="33"/>
      <c r="B976" s="146"/>
      <c r="C976" s="178" t="s">
        <v>1417</v>
      </c>
      <c r="D976" s="178" t="s">
        <v>215</v>
      </c>
      <c r="E976" s="179" t="s">
        <v>1408</v>
      </c>
      <c r="F976" s="180" t="s">
        <v>1409</v>
      </c>
      <c r="G976" s="181" t="s">
        <v>178</v>
      </c>
      <c r="H976" s="182">
        <v>25</v>
      </c>
      <c r="I976" s="183"/>
      <c r="J976" s="184">
        <f t="shared" si="70"/>
        <v>0</v>
      </c>
      <c r="K976" s="185"/>
      <c r="L976" s="186"/>
      <c r="M976" s="187" t="s">
        <v>1</v>
      </c>
      <c r="N976" s="188" t="s">
        <v>41</v>
      </c>
      <c r="O976" s="59"/>
      <c r="P976" s="157">
        <f t="shared" si="71"/>
        <v>0</v>
      </c>
      <c r="Q976" s="157">
        <v>0</v>
      </c>
      <c r="R976" s="157">
        <f t="shared" si="72"/>
        <v>0</v>
      </c>
      <c r="S976" s="157">
        <v>0</v>
      </c>
      <c r="T976" s="158">
        <f t="shared" si="73"/>
        <v>0</v>
      </c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R976" s="159" t="s">
        <v>694</v>
      </c>
      <c r="AT976" s="159" t="s">
        <v>215</v>
      </c>
      <c r="AU976" s="159" t="s">
        <v>151</v>
      </c>
      <c r="AY976" s="18" t="s">
        <v>143</v>
      </c>
      <c r="BE976" s="160">
        <f t="shared" si="74"/>
        <v>0</v>
      </c>
      <c r="BF976" s="160">
        <f t="shared" si="75"/>
        <v>0</v>
      </c>
      <c r="BG976" s="160">
        <f t="shared" si="76"/>
        <v>0</v>
      </c>
      <c r="BH976" s="160">
        <f t="shared" si="77"/>
        <v>0</v>
      </c>
      <c r="BI976" s="160">
        <f t="shared" si="78"/>
        <v>0</v>
      </c>
      <c r="BJ976" s="18" t="s">
        <v>151</v>
      </c>
      <c r="BK976" s="160">
        <f t="shared" si="79"/>
        <v>0</v>
      </c>
      <c r="BL976" s="18" t="s">
        <v>287</v>
      </c>
      <c r="BM976" s="159" t="s">
        <v>1433</v>
      </c>
    </row>
    <row r="977" spans="1:65" s="2" customFormat="1" ht="14.45" customHeight="1" x14ac:dyDescent="0.2">
      <c r="A977" s="33"/>
      <c r="B977" s="146"/>
      <c r="C977" s="178" t="s">
        <v>791</v>
      </c>
      <c r="D977" s="178" t="s">
        <v>215</v>
      </c>
      <c r="E977" s="179" t="s">
        <v>2211</v>
      </c>
      <c r="F977" s="180" t="s">
        <v>1409</v>
      </c>
      <c r="G977" s="181" t="s">
        <v>178</v>
      </c>
      <c r="H977" s="182">
        <v>25</v>
      </c>
      <c r="I977" s="183"/>
      <c r="J977" s="184">
        <f t="shared" si="70"/>
        <v>0</v>
      </c>
      <c r="K977" s="185"/>
      <c r="L977" s="186"/>
      <c r="M977" s="187" t="s">
        <v>1</v>
      </c>
      <c r="N977" s="188" t="s">
        <v>41</v>
      </c>
      <c r="O977" s="59"/>
      <c r="P977" s="157">
        <f t="shared" si="71"/>
        <v>0</v>
      </c>
      <c r="Q977" s="157">
        <v>0</v>
      </c>
      <c r="R977" s="157">
        <f t="shared" si="72"/>
        <v>0</v>
      </c>
      <c r="S977" s="157">
        <v>0</v>
      </c>
      <c r="T977" s="158">
        <f t="shared" si="73"/>
        <v>0</v>
      </c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R977" s="159" t="s">
        <v>694</v>
      </c>
      <c r="AT977" s="159" t="s">
        <v>215</v>
      </c>
      <c r="AU977" s="159" t="s">
        <v>151</v>
      </c>
      <c r="AY977" s="18" t="s">
        <v>143</v>
      </c>
      <c r="BE977" s="160">
        <f t="shared" si="74"/>
        <v>0</v>
      </c>
      <c r="BF977" s="160">
        <f t="shared" si="75"/>
        <v>0</v>
      </c>
      <c r="BG977" s="160">
        <f t="shared" si="76"/>
        <v>0</v>
      </c>
      <c r="BH977" s="160">
        <f t="shared" si="77"/>
        <v>0</v>
      </c>
      <c r="BI977" s="160">
        <f t="shared" si="78"/>
        <v>0</v>
      </c>
      <c r="BJ977" s="18" t="s">
        <v>151</v>
      </c>
      <c r="BK977" s="160">
        <f t="shared" si="79"/>
        <v>0</v>
      </c>
      <c r="BL977" s="18" t="s">
        <v>287</v>
      </c>
      <c r="BM977" s="159" t="s">
        <v>1436</v>
      </c>
    </row>
    <row r="978" spans="1:65" s="2" customFormat="1" ht="24.2" customHeight="1" x14ac:dyDescent="0.2">
      <c r="A978" s="33"/>
      <c r="B978" s="146"/>
      <c r="C978" s="178" t="s">
        <v>1423</v>
      </c>
      <c r="D978" s="178" t="s">
        <v>215</v>
      </c>
      <c r="E978" s="179" t="s">
        <v>1414</v>
      </c>
      <c r="F978" s="180" t="s">
        <v>1415</v>
      </c>
      <c r="G978" s="181" t="s">
        <v>178</v>
      </c>
      <c r="H978" s="182">
        <v>0</v>
      </c>
      <c r="I978" s="183"/>
      <c r="J978" s="184">
        <f t="shared" si="70"/>
        <v>0</v>
      </c>
      <c r="K978" s="185"/>
      <c r="L978" s="186"/>
      <c r="M978" s="187" t="s">
        <v>1</v>
      </c>
      <c r="N978" s="188" t="s">
        <v>41</v>
      </c>
      <c r="O978" s="59"/>
      <c r="P978" s="157">
        <f t="shared" si="71"/>
        <v>0</v>
      </c>
      <c r="Q978" s="157">
        <v>0</v>
      </c>
      <c r="R978" s="157">
        <f t="shared" si="72"/>
        <v>0</v>
      </c>
      <c r="S978" s="157">
        <v>0</v>
      </c>
      <c r="T978" s="158">
        <f t="shared" si="73"/>
        <v>0</v>
      </c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R978" s="159" t="s">
        <v>694</v>
      </c>
      <c r="AT978" s="159" t="s">
        <v>215</v>
      </c>
      <c r="AU978" s="159" t="s">
        <v>151</v>
      </c>
      <c r="AY978" s="18" t="s">
        <v>143</v>
      </c>
      <c r="BE978" s="160">
        <f t="shared" si="74"/>
        <v>0</v>
      </c>
      <c r="BF978" s="160">
        <f t="shared" si="75"/>
        <v>0</v>
      </c>
      <c r="BG978" s="160">
        <f t="shared" si="76"/>
        <v>0</v>
      </c>
      <c r="BH978" s="160">
        <f t="shared" si="77"/>
        <v>0</v>
      </c>
      <c r="BI978" s="160">
        <f t="shared" si="78"/>
        <v>0</v>
      </c>
      <c r="BJ978" s="18" t="s">
        <v>151</v>
      </c>
      <c r="BK978" s="160">
        <f t="shared" si="79"/>
        <v>0</v>
      </c>
      <c r="BL978" s="18" t="s">
        <v>287</v>
      </c>
      <c r="BM978" s="159" t="s">
        <v>1440</v>
      </c>
    </row>
    <row r="979" spans="1:65" s="2" customFormat="1" ht="24.2" customHeight="1" x14ac:dyDescent="0.2">
      <c r="A979" s="33"/>
      <c r="B979" s="146"/>
      <c r="C979" s="178" t="s">
        <v>1426</v>
      </c>
      <c r="D979" s="178" t="s">
        <v>215</v>
      </c>
      <c r="E979" s="179" t="s">
        <v>1418</v>
      </c>
      <c r="F979" s="180" t="s">
        <v>1415</v>
      </c>
      <c r="G979" s="181" t="s">
        <v>178</v>
      </c>
      <c r="H979" s="182">
        <v>0</v>
      </c>
      <c r="I979" s="183"/>
      <c r="J979" s="184">
        <f t="shared" si="70"/>
        <v>0</v>
      </c>
      <c r="K979" s="185"/>
      <c r="L979" s="186"/>
      <c r="M979" s="187" t="s">
        <v>1</v>
      </c>
      <c r="N979" s="188" t="s">
        <v>41</v>
      </c>
      <c r="O979" s="59"/>
      <c r="P979" s="157">
        <f t="shared" si="71"/>
        <v>0</v>
      </c>
      <c r="Q979" s="157">
        <v>0</v>
      </c>
      <c r="R979" s="157">
        <f t="shared" si="72"/>
        <v>0</v>
      </c>
      <c r="S979" s="157">
        <v>0</v>
      </c>
      <c r="T979" s="158">
        <f t="shared" si="73"/>
        <v>0</v>
      </c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R979" s="159" t="s">
        <v>694</v>
      </c>
      <c r="AT979" s="159" t="s">
        <v>215</v>
      </c>
      <c r="AU979" s="159" t="s">
        <v>151</v>
      </c>
      <c r="AY979" s="18" t="s">
        <v>143</v>
      </c>
      <c r="BE979" s="160">
        <f t="shared" si="74"/>
        <v>0</v>
      </c>
      <c r="BF979" s="160">
        <f t="shared" si="75"/>
        <v>0</v>
      </c>
      <c r="BG979" s="160">
        <f t="shared" si="76"/>
        <v>0</v>
      </c>
      <c r="BH979" s="160">
        <f t="shared" si="77"/>
        <v>0</v>
      </c>
      <c r="BI979" s="160">
        <f t="shared" si="78"/>
        <v>0</v>
      </c>
      <c r="BJ979" s="18" t="s">
        <v>151</v>
      </c>
      <c r="BK979" s="160">
        <f t="shared" si="79"/>
        <v>0</v>
      </c>
      <c r="BL979" s="18" t="s">
        <v>287</v>
      </c>
      <c r="BM979" s="159" t="s">
        <v>1443</v>
      </c>
    </row>
    <row r="980" spans="1:65" s="2" customFormat="1" ht="24.2" customHeight="1" x14ac:dyDescent="0.2">
      <c r="A980" s="33"/>
      <c r="B980" s="146"/>
      <c r="C980" s="178" t="s">
        <v>1430</v>
      </c>
      <c r="D980" s="178" t="s">
        <v>215</v>
      </c>
      <c r="E980" s="179" t="s">
        <v>1420</v>
      </c>
      <c r="F980" s="180" t="s">
        <v>1421</v>
      </c>
      <c r="G980" s="181" t="s">
        <v>178</v>
      </c>
      <c r="H980" s="182">
        <v>0</v>
      </c>
      <c r="I980" s="183"/>
      <c r="J980" s="184">
        <f t="shared" si="70"/>
        <v>0</v>
      </c>
      <c r="K980" s="185"/>
      <c r="L980" s="186"/>
      <c r="M980" s="187" t="s">
        <v>1</v>
      </c>
      <c r="N980" s="188" t="s">
        <v>41</v>
      </c>
      <c r="O980" s="59"/>
      <c r="P980" s="157">
        <f t="shared" si="71"/>
        <v>0</v>
      </c>
      <c r="Q980" s="157">
        <v>0</v>
      </c>
      <c r="R980" s="157">
        <f t="shared" si="72"/>
        <v>0</v>
      </c>
      <c r="S980" s="157">
        <v>0</v>
      </c>
      <c r="T980" s="158">
        <f t="shared" si="73"/>
        <v>0</v>
      </c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R980" s="159" t="s">
        <v>694</v>
      </c>
      <c r="AT980" s="159" t="s">
        <v>215</v>
      </c>
      <c r="AU980" s="159" t="s">
        <v>151</v>
      </c>
      <c r="AY980" s="18" t="s">
        <v>143</v>
      </c>
      <c r="BE980" s="160">
        <f t="shared" si="74"/>
        <v>0</v>
      </c>
      <c r="BF980" s="160">
        <f t="shared" si="75"/>
        <v>0</v>
      </c>
      <c r="BG980" s="160">
        <f t="shared" si="76"/>
        <v>0</v>
      </c>
      <c r="BH980" s="160">
        <f t="shared" si="77"/>
        <v>0</v>
      </c>
      <c r="BI980" s="160">
        <f t="shared" si="78"/>
        <v>0</v>
      </c>
      <c r="BJ980" s="18" t="s">
        <v>151</v>
      </c>
      <c r="BK980" s="160">
        <f t="shared" si="79"/>
        <v>0</v>
      </c>
      <c r="BL980" s="18" t="s">
        <v>287</v>
      </c>
      <c r="BM980" s="159" t="s">
        <v>1447</v>
      </c>
    </row>
    <row r="981" spans="1:65" s="2" customFormat="1" ht="24.2" customHeight="1" x14ac:dyDescent="0.2">
      <c r="A981" s="33"/>
      <c r="B981" s="146"/>
      <c r="C981" s="178" t="s">
        <v>799</v>
      </c>
      <c r="D981" s="178" t="s">
        <v>215</v>
      </c>
      <c r="E981" s="179" t="s">
        <v>1424</v>
      </c>
      <c r="F981" s="180" t="s">
        <v>1421</v>
      </c>
      <c r="G981" s="181" t="s">
        <v>178</v>
      </c>
      <c r="H981" s="182">
        <v>0</v>
      </c>
      <c r="I981" s="183"/>
      <c r="J981" s="184">
        <f t="shared" si="70"/>
        <v>0</v>
      </c>
      <c r="K981" s="185"/>
      <c r="L981" s="186"/>
      <c r="M981" s="187" t="s">
        <v>1</v>
      </c>
      <c r="N981" s="188" t="s">
        <v>41</v>
      </c>
      <c r="O981" s="59"/>
      <c r="P981" s="157">
        <f t="shared" si="71"/>
        <v>0</v>
      </c>
      <c r="Q981" s="157">
        <v>0</v>
      </c>
      <c r="R981" s="157">
        <f t="shared" si="72"/>
        <v>0</v>
      </c>
      <c r="S981" s="157">
        <v>0</v>
      </c>
      <c r="T981" s="158">
        <f t="shared" si="73"/>
        <v>0</v>
      </c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R981" s="159" t="s">
        <v>694</v>
      </c>
      <c r="AT981" s="159" t="s">
        <v>215</v>
      </c>
      <c r="AU981" s="159" t="s">
        <v>151</v>
      </c>
      <c r="AY981" s="18" t="s">
        <v>143</v>
      </c>
      <c r="BE981" s="160">
        <f t="shared" si="74"/>
        <v>0</v>
      </c>
      <c r="BF981" s="160">
        <f t="shared" si="75"/>
        <v>0</v>
      </c>
      <c r="BG981" s="160">
        <f t="shared" si="76"/>
        <v>0</v>
      </c>
      <c r="BH981" s="160">
        <f t="shared" si="77"/>
        <v>0</v>
      </c>
      <c r="BI981" s="160">
        <f t="shared" si="78"/>
        <v>0</v>
      </c>
      <c r="BJ981" s="18" t="s">
        <v>151</v>
      </c>
      <c r="BK981" s="160">
        <f t="shared" si="79"/>
        <v>0</v>
      </c>
      <c r="BL981" s="18" t="s">
        <v>287</v>
      </c>
      <c r="BM981" s="159" t="s">
        <v>1450</v>
      </c>
    </row>
    <row r="982" spans="1:65" s="2" customFormat="1" ht="24.2" customHeight="1" x14ac:dyDescent="0.2">
      <c r="A982" s="33"/>
      <c r="B982" s="146"/>
      <c r="C982" s="178" t="s">
        <v>1437</v>
      </c>
      <c r="D982" s="178" t="s">
        <v>215</v>
      </c>
      <c r="E982" s="179" t="s">
        <v>1427</v>
      </c>
      <c r="F982" s="180" t="s">
        <v>1428</v>
      </c>
      <c r="G982" s="181" t="s">
        <v>178</v>
      </c>
      <c r="H982" s="182">
        <v>30</v>
      </c>
      <c r="I982" s="183"/>
      <c r="J982" s="184">
        <f t="shared" si="70"/>
        <v>0</v>
      </c>
      <c r="K982" s="185"/>
      <c r="L982" s="186"/>
      <c r="M982" s="187" t="s">
        <v>1</v>
      </c>
      <c r="N982" s="188" t="s">
        <v>41</v>
      </c>
      <c r="O982" s="59"/>
      <c r="P982" s="157">
        <f t="shared" si="71"/>
        <v>0</v>
      </c>
      <c r="Q982" s="157">
        <v>0</v>
      </c>
      <c r="R982" s="157">
        <f t="shared" si="72"/>
        <v>0</v>
      </c>
      <c r="S982" s="157">
        <v>0</v>
      </c>
      <c r="T982" s="158">
        <f t="shared" si="73"/>
        <v>0</v>
      </c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R982" s="159" t="s">
        <v>694</v>
      </c>
      <c r="AT982" s="159" t="s">
        <v>215</v>
      </c>
      <c r="AU982" s="159" t="s">
        <v>151</v>
      </c>
      <c r="AY982" s="18" t="s">
        <v>143</v>
      </c>
      <c r="BE982" s="160">
        <f t="shared" si="74"/>
        <v>0</v>
      </c>
      <c r="BF982" s="160">
        <f t="shared" si="75"/>
        <v>0</v>
      </c>
      <c r="BG982" s="160">
        <f t="shared" si="76"/>
        <v>0</v>
      </c>
      <c r="BH982" s="160">
        <f t="shared" si="77"/>
        <v>0</v>
      </c>
      <c r="BI982" s="160">
        <f t="shared" si="78"/>
        <v>0</v>
      </c>
      <c r="BJ982" s="18" t="s">
        <v>151</v>
      </c>
      <c r="BK982" s="160">
        <f t="shared" si="79"/>
        <v>0</v>
      </c>
      <c r="BL982" s="18" t="s">
        <v>287</v>
      </c>
      <c r="BM982" s="159" t="s">
        <v>1454</v>
      </c>
    </row>
    <row r="983" spans="1:65" s="2" customFormat="1" ht="24.2" customHeight="1" x14ac:dyDescent="0.2">
      <c r="A983" s="33"/>
      <c r="B983" s="146"/>
      <c r="C983" s="178" t="s">
        <v>803</v>
      </c>
      <c r="D983" s="178" t="s">
        <v>215</v>
      </c>
      <c r="E983" s="179" t="s">
        <v>1431</v>
      </c>
      <c r="F983" s="180" t="s">
        <v>1432</v>
      </c>
      <c r="G983" s="181" t="s">
        <v>314</v>
      </c>
      <c r="H983" s="182">
        <v>920</v>
      </c>
      <c r="I983" s="183"/>
      <c r="J983" s="184">
        <f t="shared" si="70"/>
        <v>0</v>
      </c>
      <c r="K983" s="185"/>
      <c r="L983" s="186"/>
      <c r="M983" s="187" t="s">
        <v>1</v>
      </c>
      <c r="N983" s="188" t="s">
        <v>41</v>
      </c>
      <c r="O983" s="59"/>
      <c r="P983" s="157">
        <f t="shared" si="71"/>
        <v>0</v>
      </c>
      <c r="Q983" s="157">
        <v>0</v>
      </c>
      <c r="R983" s="157">
        <f t="shared" si="72"/>
        <v>0</v>
      </c>
      <c r="S983" s="157">
        <v>0</v>
      </c>
      <c r="T983" s="158">
        <f t="shared" si="73"/>
        <v>0</v>
      </c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R983" s="159" t="s">
        <v>694</v>
      </c>
      <c r="AT983" s="159" t="s">
        <v>215</v>
      </c>
      <c r="AU983" s="159" t="s">
        <v>151</v>
      </c>
      <c r="AY983" s="18" t="s">
        <v>143</v>
      </c>
      <c r="BE983" s="160">
        <f t="shared" si="74"/>
        <v>0</v>
      </c>
      <c r="BF983" s="160">
        <f t="shared" si="75"/>
        <v>0</v>
      </c>
      <c r="BG983" s="160">
        <f t="shared" si="76"/>
        <v>0</v>
      </c>
      <c r="BH983" s="160">
        <f t="shared" si="77"/>
        <v>0</v>
      </c>
      <c r="BI983" s="160">
        <f t="shared" si="78"/>
        <v>0</v>
      </c>
      <c r="BJ983" s="18" t="s">
        <v>151</v>
      </c>
      <c r="BK983" s="160">
        <f t="shared" si="79"/>
        <v>0</v>
      </c>
      <c r="BL983" s="18" t="s">
        <v>287</v>
      </c>
      <c r="BM983" s="159" t="s">
        <v>1457</v>
      </c>
    </row>
    <row r="984" spans="1:65" s="2" customFormat="1" ht="24.2" customHeight="1" x14ac:dyDescent="0.2">
      <c r="A984" s="33"/>
      <c r="B984" s="146"/>
      <c r="C984" s="178" t="s">
        <v>1444</v>
      </c>
      <c r="D984" s="178" t="s">
        <v>215</v>
      </c>
      <c r="E984" s="179" t="s">
        <v>1434</v>
      </c>
      <c r="F984" s="180" t="s">
        <v>1435</v>
      </c>
      <c r="G984" s="181" t="s">
        <v>314</v>
      </c>
      <c r="H984" s="182">
        <v>42</v>
      </c>
      <c r="I984" s="183"/>
      <c r="J984" s="184">
        <f t="shared" si="70"/>
        <v>0</v>
      </c>
      <c r="K984" s="185"/>
      <c r="L984" s="186"/>
      <c r="M984" s="187" t="s">
        <v>1</v>
      </c>
      <c r="N984" s="188" t="s">
        <v>41</v>
      </c>
      <c r="O984" s="59"/>
      <c r="P984" s="157">
        <f t="shared" si="71"/>
        <v>0</v>
      </c>
      <c r="Q984" s="157">
        <v>0</v>
      </c>
      <c r="R984" s="157">
        <f t="shared" si="72"/>
        <v>0</v>
      </c>
      <c r="S984" s="157">
        <v>0</v>
      </c>
      <c r="T984" s="158">
        <f t="shared" si="73"/>
        <v>0</v>
      </c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R984" s="159" t="s">
        <v>694</v>
      </c>
      <c r="AT984" s="159" t="s">
        <v>215</v>
      </c>
      <c r="AU984" s="159" t="s">
        <v>151</v>
      </c>
      <c r="AY984" s="18" t="s">
        <v>143</v>
      </c>
      <c r="BE984" s="160">
        <f t="shared" si="74"/>
        <v>0</v>
      </c>
      <c r="BF984" s="160">
        <f t="shared" si="75"/>
        <v>0</v>
      </c>
      <c r="BG984" s="160">
        <f t="shared" si="76"/>
        <v>0</v>
      </c>
      <c r="BH984" s="160">
        <f t="shared" si="77"/>
        <v>0</v>
      </c>
      <c r="BI984" s="160">
        <f t="shared" si="78"/>
        <v>0</v>
      </c>
      <c r="BJ984" s="18" t="s">
        <v>151</v>
      </c>
      <c r="BK984" s="160">
        <f t="shared" si="79"/>
        <v>0</v>
      </c>
      <c r="BL984" s="18" t="s">
        <v>287</v>
      </c>
      <c r="BM984" s="159" t="s">
        <v>1461</v>
      </c>
    </row>
    <row r="985" spans="1:65" s="2" customFormat="1" ht="24.2" customHeight="1" x14ac:dyDescent="0.2">
      <c r="A985" s="33"/>
      <c r="B985" s="146"/>
      <c r="C985" s="178" t="s">
        <v>807</v>
      </c>
      <c r="D985" s="178" t="s">
        <v>215</v>
      </c>
      <c r="E985" s="179" t="s">
        <v>1438</v>
      </c>
      <c r="F985" s="180" t="s">
        <v>1439</v>
      </c>
      <c r="G985" s="181" t="s">
        <v>314</v>
      </c>
      <c r="H985" s="182">
        <v>875</v>
      </c>
      <c r="I985" s="183"/>
      <c r="J985" s="184">
        <f t="shared" si="70"/>
        <v>0</v>
      </c>
      <c r="K985" s="185"/>
      <c r="L985" s="186"/>
      <c r="M985" s="187" t="s">
        <v>1</v>
      </c>
      <c r="N985" s="188" t="s">
        <v>41</v>
      </c>
      <c r="O985" s="59"/>
      <c r="P985" s="157">
        <f t="shared" si="71"/>
        <v>0</v>
      </c>
      <c r="Q985" s="157">
        <v>0</v>
      </c>
      <c r="R985" s="157">
        <f t="shared" si="72"/>
        <v>0</v>
      </c>
      <c r="S985" s="157">
        <v>0</v>
      </c>
      <c r="T985" s="158">
        <f t="shared" si="73"/>
        <v>0</v>
      </c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R985" s="159" t="s">
        <v>694</v>
      </c>
      <c r="AT985" s="159" t="s">
        <v>215</v>
      </c>
      <c r="AU985" s="159" t="s">
        <v>151</v>
      </c>
      <c r="AY985" s="18" t="s">
        <v>143</v>
      </c>
      <c r="BE985" s="160">
        <f t="shared" si="74"/>
        <v>0</v>
      </c>
      <c r="BF985" s="160">
        <f t="shared" si="75"/>
        <v>0</v>
      </c>
      <c r="BG985" s="160">
        <f t="shared" si="76"/>
        <v>0</v>
      </c>
      <c r="BH985" s="160">
        <f t="shared" si="77"/>
        <v>0</v>
      </c>
      <c r="BI985" s="160">
        <f t="shared" si="78"/>
        <v>0</v>
      </c>
      <c r="BJ985" s="18" t="s">
        <v>151</v>
      </c>
      <c r="BK985" s="160">
        <f t="shared" si="79"/>
        <v>0</v>
      </c>
      <c r="BL985" s="18" t="s">
        <v>287</v>
      </c>
      <c r="BM985" s="159" t="s">
        <v>1465</v>
      </c>
    </row>
    <row r="986" spans="1:65" s="2" customFormat="1" ht="24.2" customHeight="1" x14ac:dyDescent="0.2">
      <c r="A986" s="33"/>
      <c r="B986" s="146"/>
      <c r="C986" s="178" t="s">
        <v>1451</v>
      </c>
      <c r="D986" s="178" t="s">
        <v>215</v>
      </c>
      <c r="E986" s="179" t="s">
        <v>1441</v>
      </c>
      <c r="F986" s="180" t="s">
        <v>1442</v>
      </c>
      <c r="G986" s="181" t="s">
        <v>314</v>
      </c>
      <c r="H986" s="182">
        <v>340</v>
      </c>
      <c r="I986" s="183"/>
      <c r="J986" s="184">
        <f t="shared" si="70"/>
        <v>0</v>
      </c>
      <c r="K986" s="185"/>
      <c r="L986" s="186"/>
      <c r="M986" s="187" t="s">
        <v>1</v>
      </c>
      <c r="N986" s="188" t="s">
        <v>41</v>
      </c>
      <c r="O986" s="59"/>
      <c r="P986" s="157">
        <f t="shared" si="71"/>
        <v>0</v>
      </c>
      <c r="Q986" s="157">
        <v>0</v>
      </c>
      <c r="R986" s="157">
        <f t="shared" si="72"/>
        <v>0</v>
      </c>
      <c r="S986" s="157">
        <v>0</v>
      </c>
      <c r="T986" s="158">
        <f t="shared" si="73"/>
        <v>0</v>
      </c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R986" s="159" t="s">
        <v>694</v>
      </c>
      <c r="AT986" s="159" t="s">
        <v>215</v>
      </c>
      <c r="AU986" s="159" t="s">
        <v>151</v>
      </c>
      <c r="AY986" s="18" t="s">
        <v>143</v>
      </c>
      <c r="BE986" s="160">
        <f t="shared" si="74"/>
        <v>0</v>
      </c>
      <c r="BF986" s="160">
        <f t="shared" si="75"/>
        <v>0</v>
      </c>
      <c r="BG986" s="160">
        <f t="shared" si="76"/>
        <v>0</v>
      </c>
      <c r="BH986" s="160">
        <f t="shared" si="77"/>
        <v>0</v>
      </c>
      <c r="BI986" s="160">
        <f t="shared" si="78"/>
        <v>0</v>
      </c>
      <c r="BJ986" s="18" t="s">
        <v>151</v>
      </c>
      <c r="BK986" s="160">
        <f t="shared" si="79"/>
        <v>0</v>
      </c>
      <c r="BL986" s="18" t="s">
        <v>287</v>
      </c>
      <c r="BM986" s="159" t="s">
        <v>1469</v>
      </c>
    </row>
    <row r="987" spans="1:65" s="2" customFormat="1" ht="24.2" customHeight="1" x14ac:dyDescent="0.2">
      <c r="A987" s="33"/>
      <c r="B987" s="146"/>
      <c r="C987" s="178" t="s">
        <v>811</v>
      </c>
      <c r="D987" s="178" t="s">
        <v>215</v>
      </c>
      <c r="E987" s="179" t="s">
        <v>1445</v>
      </c>
      <c r="F987" s="180" t="s">
        <v>1446</v>
      </c>
      <c r="G987" s="181" t="s">
        <v>314</v>
      </c>
      <c r="H987" s="182">
        <v>340</v>
      </c>
      <c r="I987" s="183"/>
      <c r="J987" s="184">
        <f t="shared" si="70"/>
        <v>0</v>
      </c>
      <c r="K987" s="185"/>
      <c r="L987" s="186"/>
      <c r="M987" s="187" t="s">
        <v>1</v>
      </c>
      <c r="N987" s="188" t="s">
        <v>41</v>
      </c>
      <c r="O987" s="59"/>
      <c r="P987" s="157">
        <f t="shared" si="71"/>
        <v>0</v>
      </c>
      <c r="Q987" s="157">
        <v>0</v>
      </c>
      <c r="R987" s="157">
        <f t="shared" si="72"/>
        <v>0</v>
      </c>
      <c r="S987" s="157">
        <v>0</v>
      </c>
      <c r="T987" s="158">
        <f t="shared" si="73"/>
        <v>0</v>
      </c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R987" s="159" t="s">
        <v>694</v>
      </c>
      <c r="AT987" s="159" t="s">
        <v>215</v>
      </c>
      <c r="AU987" s="159" t="s">
        <v>151</v>
      </c>
      <c r="AY987" s="18" t="s">
        <v>143</v>
      </c>
      <c r="BE987" s="160">
        <f t="shared" si="74"/>
        <v>0</v>
      </c>
      <c r="BF987" s="160">
        <f t="shared" si="75"/>
        <v>0</v>
      </c>
      <c r="BG987" s="160">
        <f t="shared" si="76"/>
        <v>0</v>
      </c>
      <c r="BH987" s="160">
        <f t="shared" si="77"/>
        <v>0</v>
      </c>
      <c r="BI987" s="160">
        <f t="shared" si="78"/>
        <v>0</v>
      </c>
      <c r="BJ987" s="18" t="s">
        <v>151</v>
      </c>
      <c r="BK987" s="160">
        <f t="shared" si="79"/>
        <v>0</v>
      </c>
      <c r="BL987" s="18" t="s">
        <v>287</v>
      </c>
      <c r="BM987" s="159" t="s">
        <v>1472</v>
      </c>
    </row>
    <row r="988" spans="1:65" s="2" customFormat="1" ht="24.2" customHeight="1" x14ac:dyDescent="0.2">
      <c r="A988" s="33"/>
      <c r="B988" s="146"/>
      <c r="C988" s="178" t="s">
        <v>1458</v>
      </c>
      <c r="D988" s="178" t="s">
        <v>215</v>
      </c>
      <c r="E988" s="179" t="s">
        <v>1448</v>
      </c>
      <c r="F988" s="180" t="s">
        <v>1449</v>
      </c>
      <c r="G988" s="181" t="s">
        <v>314</v>
      </c>
      <c r="H988" s="182">
        <v>70</v>
      </c>
      <c r="I988" s="183"/>
      <c r="J988" s="184">
        <f t="shared" si="70"/>
        <v>0</v>
      </c>
      <c r="K988" s="185"/>
      <c r="L988" s="186"/>
      <c r="M988" s="187" t="s">
        <v>1</v>
      </c>
      <c r="N988" s="188" t="s">
        <v>41</v>
      </c>
      <c r="O988" s="59"/>
      <c r="P988" s="157">
        <f t="shared" si="71"/>
        <v>0</v>
      </c>
      <c r="Q988" s="157">
        <v>0</v>
      </c>
      <c r="R988" s="157">
        <f t="shared" si="72"/>
        <v>0</v>
      </c>
      <c r="S988" s="157">
        <v>0</v>
      </c>
      <c r="T988" s="158">
        <f t="shared" si="73"/>
        <v>0</v>
      </c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R988" s="159" t="s">
        <v>694</v>
      </c>
      <c r="AT988" s="159" t="s">
        <v>215</v>
      </c>
      <c r="AU988" s="159" t="s">
        <v>151</v>
      </c>
      <c r="AY988" s="18" t="s">
        <v>143</v>
      </c>
      <c r="BE988" s="160">
        <f t="shared" si="74"/>
        <v>0</v>
      </c>
      <c r="BF988" s="160">
        <f t="shared" si="75"/>
        <v>0</v>
      </c>
      <c r="BG988" s="160">
        <f t="shared" si="76"/>
        <v>0</v>
      </c>
      <c r="BH988" s="160">
        <f t="shared" si="77"/>
        <v>0</v>
      </c>
      <c r="BI988" s="160">
        <f t="shared" si="78"/>
        <v>0</v>
      </c>
      <c r="BJ988" s="18" t="s">
        <v>151</v>
      </c>
      <c r="BK988" s="160">
        <f t="shared" si="79"/>
        <v>0</v>
      </c>
      <c r="BL988" s="18" t="s">
        <v>287</v>
      </c>
      <c r="BM988" s="159" t="s">
        <v>1476</v>
      </c>
    </row>
    <row r="989" spans="1:65" s="2" customFormat="1" ht="24.2" customHeight="1" x14ac:dyDescent="0.2">
      <c r="A989" s="33"/>
      <c r="B989" s="146"/>
      <c r="C989" s="178" t="s">
        <v>1462</v>
      </c>
      <c r="D989" s="178" t="s">
        <v>215</v>
      </c>
      <c r="E989" s="179" t="s">
        <v>1452</v>
      </c>
      <c r="F989" s="180" t="s">
        <v>1453</v>
      </c>
      <c r="G989" s="181" t="s">
        <v>314</v>
      </c>
      <c r="H989" s="182">
        <v>70</v>
      </c>
      <c r="I989" s="183"/>
      <c r="J989" s="184">
        <f t="shared" si="70"/>
        <v>0</v>
      </c>
      <c r="K989" s="185"/>
      <c r="L989" s="186"/>
      <c r="M989" s="187" t="s">
        <v>1</v>
      </c>
      <c r="N989" s="188" t="s">
        <v>41</v>
      </c>
      <c r="O989" s="59"/>
      <c r="P989" s="157">
        <f t="shared" si="71"/>
        <v>0</v>
      </c>
      <c r="Q989" s="157">
        <v>0</v>
      </c>
      <c r="R989" s="157">
        <f t="shared" si="72"/>
        <v>0</v>
      </c>
      <c r="S989" s="157">
        <v>0</v>
      </c>
      <c r="T989" s="158">
        <f t="shared" si="73"/>
        <v>0</v>
      </c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R989" s="159" t="s">
        <v>694</v>
      </c>
      <c r="AT989" s="159" t="s">
        <v>215</v>
      </c>
      <c r="AU989" s="159" t="s">
        <v>151</v>
      </c>
      <c r="AY989" s="18" t="s">
        <v>143</v>
      </c>
      <c r="BE989" s="160">
        <f t="shared" si="74"/>
        <v>0</v>
      </c>
      <c r="BF989" s="160">
        <f t="shared" si="75"/>
        <v>0</v>
      </c>
      <c r="BG989" s="160">
        <f t="shared" si="76"/>
        <v>0</v>
      </c>
      <c r="BH989" s="160">
        <f t="shared" si="77"/>
        <v>0</v>
      </c>
      <c r="BI989" s="160">
        <f t="shared" si="78"/>
        <v>0</v>
      </c>
      <c r="BJ989" s="18" t="s">
        <v>151</v>
      </c>
      <c r="BK989" s="160">
        <f t="shared" si="79"/>
        <v>0</v>
      </c>
      <c r="BL989" s="18" t="s">
        <v>287</v>
      </c>
      <c r="BM989" s="159" t="s">
        <v>1480</v>
      </c>
    </row>
    <row r="990" spans="1:65" s="2" customFormat="1" ht="14.45" customHeight="1" x14ac:dyDescent="0.2">
      <c r="A990" s="33"/>
      <c r="B990" s="146"/>
      <c r="C990" s="178" t="s">
        <v>1466</v>
      </c>
      <c r="D990" s="178" t="s">
        <v>215</v>
      </c>
      <c r="E990" s="179" t="s">
        <v>1455</v>
      </c>
      <c r="F990" s="180" t="s">
        <v>1456</v>
      </c>
      <c r="G990" s="181" t="s">
        <v>314</v>
      </c>
      <c r="H990" s="182">
        <v>300</v>
      </c>
      <c r="I990" s="183"/>
      <c r="J990" s="184">
        <f t="shared" si="70"/>
        <v>0</v>
      </c>
      <c r="K990" s="185"/>
      <c r="L990" s="186"/>
      <c r="M990" s="187" t="s">
        <v>1</v>
      </c>
      <c r="N990" s="188" t="s">
        <v>41</v>
      </c>
      <c r="O990" s="59"/>
      <c r="P990" s="157">
        <f t="shared" si="71"/>
        <v>0</v>
      </c>
      <c r="Q990" s="157">
        <v>0</v>
      </c>
      <c r="R990" s="157">
        <f t="shared" si="72"/>
        <v>0</v>
      </c>
      <c r="S990" s="157">
        <v>0</v>
      </c>
      <c r="T990" s="158">
        <f t="shared" si="73"/>
        <v>0</v>
      </c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R990" s="159" t="s">
        <v>694</v>
      </c>
      <c r="AT990" s="159" t="s">
        <v>215</v>
      </c>
      <c r="AU990" s="159" t="s">
        <v>151</v>
      </c>
      <c r="AY990" s="18" t="s">
        <v>143</v>
      </c>
      <c r="BE990" s="160">
        <f t="shared" si="74"/>
        <v>0</v>
      </c>
      <c r="BF990" s="160">
        <f t="shared" si="75"/>
        <v>0</v>
      </c>
      <c r="BG990" s="160">
        <f t="shared" si="76"/>
        <v>0</v>
      </c>
      <c r="BH990" s="160">
        <f t="shared" si="77"/>
        <v>0</v>
      </c>
      <c r="BI990" s="160">
        <f t="shared" si="78"/>
        <v>0</v>
      </c>
      <c r="BJ990" s="18" t="s">
        <v>151</v>
      </c>
      <c r="BK990" s="160">
        <f t="shared" si="79"/>
        <v>0</v>
      </c>
      <c r="BL990" s="18" t="s">
        <v>287</v>
      </c>
      <c r="BM990" s="159" t="s">
        <v>1484</v>
      </c>
    </row>
    <row r="991" spans="1:65" s="2" customFormat="1" ht="14.45" customHeight="1" x14ac:dyDescent="0.2">
      <c r="A991" s="33"/>
      <c r="B991" s="146"/>
      <c r="C991" s="178" t="s">
        <v>819</v>
      </c>
      <c r="D991" s="178" t="s">
        <v>215</v>
      </c>
      <c r="E991" s="179" t="s">
        <v>1459</v>
      </c>
      <c r="F991" s="180" t="s">
        <v>1460</v>
      </c>
      <c r="G991" s="181" t="s">
        <v>314</v>
      </c>
      <c r="H991" s="182">
        <v>300</v>
      </c>
      <c r="I991" s="183"/>
      <c r="J991" s="184">
        <f t="shared" si="70"/>
        <v>0</v>
      </c>
      <c r="K991" s="185"/>
      <c r="L991" s="186"/>
      <c r="M991" s="187" t="s">
        <v>1</v>
      </c>
      <c r="N991" s="188" t="s">
        <v>41</v>
      </c>
      <c r="O991" s="59"/>
      <c r="P991" s="157">
        <f t="shared" si="71"/>
        <v>0</v>
      </c>
      <c r="Q991" s="157">
        <v>0</v>
      </c>
      <c r="R991" s="157">
        <f t="shared" si="72"/>
        <v>0</v>
      </c>
      <c r="S991" s="157">
        <v>0</v>
      </c>
      <c r="T991" s="158">
        <f t="shared" si="73"/>
        <v>0</v>
      </c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R991" s="159" t="s">
        <v>694</v>
      </c>
      <c r="AT991" s="159" t="s">
        <v>215</v>
      </c>
      <c r="AU991" s="159" t="s">
        <v>151</v>
      </c>
      <c r="AY991" s="18" t="s">
        <v>143</v>
      </c>
      <c r="BE991" s="160">
        <f t="shared" si="74"/>
        <v>0</v>
      </c>
      <c r="BF991" s="160">
        <f t="shared" si="75"/>
        <v>0</v>
      </c>
      <c r="BG991" s="160">
        <f t="shared" si="76"/>
        <v>0</v>
      </c>
      <c r="BH991" s="160">
        <f t="shared" si="77"/>
        <v>0</v>
      </c>
      <c r="BI991" s="160">
        <f t="shared" si="78"/>
        <v>0</v>
      </c>
      <c r="BJ991" s="18" t="s">
        <v>151</v>
      </c>
      <c r="BK991" s="160">
        <f t="shared" si="79"/>
        <v>0</v>
      </c>
      <c r="BL991" s="18" t="s">
        <v>287</v>
      </c>
      <c r="BM991" s="159" t="s">
        <v>1488</v>
      </c>
    </row>
    <row r="992" spans="1:65" s="2" customFormat="1" ht="14.45" customHeight="1" x14ac:dyDescent="0.2">
      <c r="A992" s="33"/>
      <c r="B992" s="146"/>
      <c r="C992" s="178" t="s">
        <v>1473</v>
      </c>
      <c r="D992" s="178" t="s">
        <v>215</v>
      </c>
      <c r="E992" s="179" t="s">
        <v>1463</v>
      </c>
      <c r="F992" s="180" t="s">
        <v>1464</v>
      </c>
      <c r="G992" s="181" t="s">
        <v>178</v>
      </c>
      <c r="H992" s="182">
        <v>7</v>
      </c>
      <c r="I992" s="183"/>
      <c r="J992" s="184">
        <f t="shared" si="70"/>
        <v>0</v>
      </c>
      <c r="K992" s="185"/>
      <c r="L992" s="186"/>
      <c r="M992" s="187" t="s">
        <v>1</v>
      </c>
      <c r="N992" s="188" t="s">
        <v>41</v>
      </c>
      <c r="O992" s="59"/>
      <c r="P992" s="157">
        <f t="shared" si="71"/>
        <v>0</v>
      </c>
      <c r="Q992" s="157">
        <v>0</v>
      </c>
      <c r="R992" s="157">
        <f t="shared" si="72"/>
        <v>0</v>
      </c>
      <c r="S992" s="157">
        <v>0</v>
      </c>
      <c r="T992" s="158">
        <f t="shared" si="73"/>
        <v>0</v>
      </c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R992" s="159" t="s">
        <v>694</v>
      </c>
      <c r="AT992" s="159" t="s">
        <v>215</v>
      </c>
      <c r="AU992" s="159" t="s">
        <v>151</v>
      </c>
      <c r="AY992" s="18" t="s">
        <v>143</v>
      </c>
      <c r="BE992" s="160">
        <f t="shared" si="74"/>
        <v>0</v>
      </c>
      <c r="BF992" s="160">
        <f t="shared" si="75"/>
        <v>0</v>
      </c>
      <c r="BG992" s="160">
        <f t="shared" si="76"/>
        <v>0</v>
      </c>
      <c r="BH992" s="160">
        <f t="shared" si="77"/>
        <v>0</v>
      </c>
      <c r="BI992" s="160">
        <f t="shared" si="78"/>
        <v>0</v>
      </c>
      <c r="BJ992" s="18" t="s">
        <v>151</v>
      </c>
      <c r="BK992" s="160">
        <f t="shared" si="79"/>
        <v>0</v>
      </c>
      <c r="BL992" s="18" t="s">
        <v>287</v>
      </c>
      <c r="BM992" s="159" t="s">
        <v>1492</v>
      </c>
    </row>
    <row r="993" spans="1:65" s="2" customFormat="1" ht="24.2" customHeight="1" x14ac:dyDescent="0.2">
      <c r="A993" s="33"/>
      <c r="B993" s="146"/>
      <c r="C993" s="178" t="s">
        <v>1477</v>
      </c>
      <c r="D993" s="178" t="s">
        <v>215</v>
      </c>
      <c r="E993" s="179" t="s">
        <v>1467</v>
      </c>
      <c r="F993" s="180" t="s">
        <v>1468</v>
      </c>
      <c r="G993" s="181" t="s">
        <v>178</v>
      </c>
      <c r="H993" s="182">
        <v>8</v>
      </c>
      <c r="I993" s="183"/>
      <c r="J993" s="184">
        <f t="shared" si="70"/>
        <v>0</v>
      </c>
      <c r="K993" s="185"/>
      <c r="L993" s="186"/>
      <c r="M993" s="187" t="s">
        <v>1</v>
      </c>
      <c r="N993" s="188" t="s">
        <v>41</v>
      </c>
      <c r="O993" s="59"/>
      <c r="P993" s="157">
        <f t="shared" si="71"/>
        <v>0</v>
      </c>
      <c r="Q993" s="157">
        <v>0</v>
      </c>
      <c r="R993" s="157">
        <f t="shared" si="72"/>
        <v>0</v>
      </c>
      <c r="S993" s="157">
        <v>0</v>
      </c>
      <c r="T993" s="158">
        <f t="shared" si="73"/>
        <v>0</v>
      </c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R993" s="159" t="s">
        <v>694</v>
      </c>
      <c r="AT993" s="159" t="s">
        <v>215</v>
      </c>
      <c r="AU993" s="159" t="s">
        <v>151</v>
      </c>
      <c r="AY993" s="18" t="s">
        <v>143</v>
      </c>
      <c r="BE993" s="160">
        <f t="shared" si="74"/>
        <v>0</v>
      </c>
      <c r="BF993" s="160">
        <f t="shared" si="75"/>
        <v>0</v>
      </c>
      <c r="BG993" s="160">
        <f t="shared" si="76"/>
        <v>0</v>
      </c>
      <c r="BH993" s="160">
        <f t="shared" si="77"/>
        <v>0</v>
      </c>
      <c r="BI993" s="160">
        <f t="shared" si="78"/>
        <v>0</v>
      </c>
      <c r="BJ993" s="18" t="s">
        <v>151</v>
      </c>
      <c r="BK993" s="160">
        <f t="shared" si="79"/>
        <v>0</v>
      </c>
      <c r="BL993" s="18" t="s">
        <v>287</v>
      </c>
      <c r="BM993" s="159" t="s">
        <v>1496</v>
      </c>
    </row>
    <row r="994" spans="1:65" s="2" customFormat="1" ht="24.2" customHeight="1" x14ac:dyDescent="0.2">
      <c r="A994" s="33"/>
      <c r="B994" s="146"/>
      <c r="C994" s="178" t="s">
        <v>1481</v>
      </c>
      <c r="D994" s="178" t="s">
        <v>215</v>
      </c>
      <c r="E994" s="179" t="s">
        <v>1470</v>
      </c>
      <c r="F994" s="180" t="s">
        <v>1471</v>
      </c>
      <c r="G994" s="181" t="s">
        <v>178</v>
      </c>
      <c r="H994" s="182">
        <v>6</v>
      </c>
      <c r="I994" s="183"/>
      <c r="J994" s="184">
        <f t="shared" si="70"/>
        <v>0</v>
      </c>
      <c r="K994" s="185"/>
      <c r="L994" s="186"/>
      <c r="M994" s="187" t="s">
        <v>1</v>
      </c>
      <c r="N994" s="188" t="s">
        <v>41</v>
      </c>
      <c r="O994" s="59"/>
      <c r="P994" s="157">
        <f t="shared" si="71"/>
        <v>0</v>
      </c>
      <c r="Q994" s="157">
        <v>0</v>
      </c>
      <c r="R994" s="157">
        <f t="shared" si="72"/>
        <v>0</v>
      </c>
      <c r="S994" s="157">
        <v>0</v>
      </c>
      <c r="T994" s="158">
        <f t="shared" si="73"/>
        <v>0</v>
      </c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R994" s="159" t="s">
        <v>694</v>
      </c>
      <c r="AT994" s="159" t="s">
        <v>215</v>
      </c>
      <c r="AU994" s="159" t="s">
        <v>151</v>
      </c>
      <c r="AY994" s="18" t="s">
        <v>143</v>
      </c>
      <c r="BE994" s="160">
        <f t="shared" si="74"/>
        <v>0</v>
      </c>
      <c r="BF994" s="160">
        <f t="shared" si="75"/>
        <v>0</v>
      </c>
      <c r="BG994" s="160">
        <f t="shared" si="76"/>
        <v>0</v>
      </c>
      <c r="BH994" s="160">
        <f t="shared" si="77"/>
        <v>0</v>
      </c>
      <c r="BI994" s="160">
        <f t="shared" si="78"/>
        <v>0</v>
      </c>
      <c r="BJ994" s="18" t="s">
        <v>151</v>
      </c>
      <c r="BK994" s="160">
        <f t="shared" si="79"/>
        <v>0</v>
      </c>
      <c r="BL994" s="18" t="s">
        <v>287</v>
      </c>
      <c r="BM994" s="159" t="s">
        <v>1502</v>
      </c>
    </row>
    <row r="995" spans="1:65" s="2" customFormat="1" ht="24.2" customHeight="1" x14ac:dyDescent="0.2">
      <c r="A995" s="33"/>
      <c r="B995" s="146"/>
      <c r="C995" s="178" t="s">
        <v>1485</v>
      </c>
      <c r="D995" s="178" t="s">
        <v>215</v>
      </c>
      <c r="E995" s="179" t="s">
        <v>1474</v>
      </c>
      <c r="F995" s="180" t="s">
        <v>1475</v>
      </c>
      <c r="G995" s="181" t="s">
        <v>178</v>
      </c>
      <c r="H995" s="182">
        <v>7</v>
      </c>
      <c r="I995" s="183"/>
      <c r="J995" s="184">
        <f t="shared" si="70"/>
        <v>0</v>
      </c>
      <c r="K995" s="185"/>
      <c r="L995" s="186"/>
      <c r="M995" s="187" t="s">
        <v>1</v>
      </c>
      <c r="N995" s="188" t="s">
        <v>41</v>
      </c>
      <c r="O995" s="59"/>
      <c r="P995" s="157">
        <f t="shared" si="71"/>
        <v>0</v>
      </c>
      <c r="Q995" s="157">
        <v>0</v>
      </c>
      <c r="R995" s="157">
        <f t="shared" si="72"/>
        <v>0</v>
      </c>
      <c r="S995" s="157">
        <v>0</v>
      </c>
      <c r="T995" s="158">
        <f t="shared" si="73"/>
        <v>0</v>
      </c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R995" s="159" t="s">
        <v>694</v>
      </c>
      <c r="AT995" s="159" t="s">
        <v>215</v>
      </c>
      <c r="AU995" s="159" t="s">
        <v>151</v>
      </c>
      <c r="AY995" s="18" t="s">
        <v>143</v>
      </c>
      <c r="BE995" s="160">
        <f t="shared" si="74"/>
        <v>0</v>
      </c>
      <c r="BF995" s="160">
        <f t="shared" si="75"/>
        <v>0</v>
      </c>
      <c r="BG995" s="160">
        <f t="shared" si="76"/>
        <v>0</v>
      </c>
      <c r="BH995" s="160">
        <f t="shared" si="77"/>
        <v>0</v>
      </c>
      <c r="BI995" s="160">
        <f t="shared" si="78"/>
        <v>0</v>
      </c>
      <c r="BJ995" s="18" t="s">
        <v>151</v>
      </c>
      <c r="BK995" s="160">
        <f t="shared" si="79"/>
        <v>0</v>
      </c>
      <c r="BL995" s="18" t="s">
        <v>287</v>
      </c>
      <c r="BM995" s="159" t="s">
        <v>1506</v>
      </c>
    </row>
    <row r="996" spans="1:65" s="2" customFormat="1" ht="24.2" customHeight="1" x14ac:dyDescent="0.2">
      <c r="A996" s="33"/>
      <c r="B996" s="146"/>
      <c r="C996" s="178" t="s">
        <v>1489</v>
      </c>
      <c r="D996" s="178" t="s">
        <v>215</v>
      </c>
      <c r="E996" s="179" t="s">
        <v>1478</v>
      </c>
      <c r="F996" s="180" t="s">
        <v>1479</v>
      </c>
      <c r="G996" s="181" t="s">
        <v>342</v>
      </c>
      <c r="H996" s="182">
        <v>135</v>
      </c>
      <c r="I996" s="183"/>
      <c r="J996" s="184">
        <f t="shared" si="70"/>
        <v>0</v>
      </c>
      <c r="K996" s="185"/>
      <c r="L996" s="186"/>
      <c r="M996" s="187" t="s">
        <v>1</v>
      </c>
      <c r="N996" s="188" t="s">
        <v>41</v>
      </c>
      <c r="O996" s="59"/>
      <c r="P996" s="157">
        <f t="shared" si="71"/>
        <v>0</v>
      </c>
      <c r="Q996" s="157">
        <v>0</v>
      </c>
      <c r="R996" s="157">
        <f t="shared" si="72"/>
        <v>0</v>
      </c>
      <c r="S996" s="157">
        <v>0</v>
      </c>
      <c r="T996" s="158">
        <f t="shared" si="73"/>
        <v>0</v>
      </c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R996" s="159" t="s">
        <v>694</v>
      </c>
      <c r="AT996" s="159" t="s">
        <v>215</v>
      </c>
      <c r="AU996" s="159" t="s">
        <v>151</v>
      </c>
      <c r="AY996" s="18" t="s">
        <v>143</v>
      </c>
      <c r="BE996" s="160">
        <f t="shared" si="74"/>
        <v>0</v>
      </c>
      <c r="BF996" s="160">
        <f t="shared" si="75"/>
        <v>0</v>
      </c>
      <c r="BG996" s="160">
        <f t="shared" si="76"/>
        <v>0</v>
      </c>
      <c r="BH996" s="160">
        <f t="shared" si="77"/>
        <v>0</v>
      </c>
      <c r="BI996" s="160">
        <f t="shared" si="78"/>
        <v>0</v>
      </c>
      <c r="BJ996" s="18" t="s">
        <v>151</v>
      </c>
      <c r="BK996" s="160">
        <f t="shared" si="79"/>
        <v>0</v>
      </c>
      <c r="BL996" s="18" t="s">
        <v>287</v>
      </c>
      <c r="BM996" s="159" t="s">
        <v>1514</v>
      </c>
    </row>
    <row r="997" spans="1:65" s="2" customFormat="1" ht="14.45" customHeight="1" x14ac:dyDescent="0.2">
      <c r="A997" s="33"/>
      <c r="B997" s="146"/>
      <c r="C997" s="178" t="s">
        <v>1493</v>
      </c>
      <c r="D997" s="178" t="s">
        <v>215</v>
      </c>
      <c r="E997" s="179" t="s">
        <v>1938</v>
      </c>
      <c r="F997" s="180" t="s">
        <v>1483</v>
      </c>
      <c r="G997" s="181" t="s">
        <v>342</v>
      </c>
      <c r="H997" s="182">
        <v>1</v>
      </c>
      <c r="I997" s="183"/>
      <c r="J997" s="184">
        <f t="shared" si="70"/>
        <v>0</v>
      </c>
      <c r="K997" s="185"/>
      <c r="L997" s="186"/>
      <c r="M997" s="187" t="s">
        <v>1</v>
      </c>
      <c r="N997" s="188" t="s">
        <v>41</v>
      </c>
      <c r="O997" s="59"/>
      <c r="P997" s="157">
        <f t="shared" si="71"/>
        <v>0</v>
      </c>
      <c r="Q997" s="157">
        <v>0</v>
      </c>
      <c r="R997" s="157">
        <f t="shared" si="72"/>
        <v>0</v>
      </c>
      <c r="S997" s="157">
        <v>0</v>
      </c>
      <c r="T997" s="158">
        <f t="shared" si="73"/>
        <v>0</v>
      </c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R997" s="159" t="s">
        <v>694</v>
      </c>
      <c r="AT997" s="159" t="s">
        <v>215</v>
      </c>
      <c r="AU997" s="159" t="s">
        <v>151</v>
      </c>
      <c r="AY997" s="18" t="s">
        <v>143</v>
      </c>
      <c r="BE997" s="160">
        <f t="shared" si="74"/>
        <v>0</v>
      </c>
      <c r="BF997" s="160">
        <f t="shared" si="75"/>
        <v>0</v>
      </c>
      <c r="BG997" s="160">
        <f t="shared" si="76"/>
        <v>0</v>
      </c>
      <c r="BH997" s="160">
        <f t="shared" si="77"/>
        <v>0</v>
      </c>
      <c r="BI997" s="160">
        <f t="shared" si="78"/>
        <v>0</v>
      </c>
      <c r="BJ997" s="18" t="s">
        <v>151</v>
      </c>
      <c r="BK997" s="160">
        <f t="shared" si="79"/>
        <v>0</v>
      </c>
      <c r="BL997" s="18" t="s">
        <v>287</v>
      </c>
      <c r="BM997" s="159" t="s">
        <v>1927</v>
      </c>
    </row>
    <row r="998" spans="1:65" s="2" customFormat="1" ht="14.45" customHeight="1" x14ac:dyDescent="0.2">
      <c r="A998" s="33"/>
      <c r="B998" s="146"/>
      <c r="C998" s="178" t="s">
        <v>1499</v>
      </c>
      <c r="D998" s="178" t="s">
        <v>215</v>
      </c>
      <c r="E998" s="179" t="s">
        <v>1941</v>
      </c>
      <c r="F998" s="180" t="s">
        <v>1487</v>
      </c>
      <c r="G998" s="181" t="s">
        <v>342</v>
      </c>
      <c r="H998" s="182">
        <v>1</v>
      </c>
      <c r="I998" s="183"/>
      <c r="J998" s="184">
        <f t="shared" si="70"/>
        <v>0</v>
      </c>
      <c r="K998" s="185"/>
      <c r="L998" s="186"/>
      <c r="M998" s="187" t="s">
        <v>1</v>
      </c>
      <c r="N998" s="188" t="s">
        <v>41</v>
      </c>
      <c r="O998" s="59"/>
      <c r="P998" s="157">
        <f t="shared" si="71"/>
        <v>0</v>
      </c>
      <c r="Q998" s="157">
        <v>0</v>
      </c>
      <c r="R998" s="157">
        <f t="shared" si="72"/>
        <v>0</v>
      </c>
      <c r="S998" s="157">
        <v>0</v>
      </c>
      <c r="T998" s="158">
        <f t="shared" si="73"/>
        <v>0</v>
      </c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R998" s="159" t="s">
        <v>694</v>
      </c>
      <c r="AT998" s="159" t="s">
        <v>215</v>
      </c>
      <c r="AU998" s="159" t="s">
        <v>151</v>
      </c>
      <c r="AY998" s="18" t="s">
        <v>143</v>
      </c>
      <c r="BE998" s="160">
        <f t="shared" si="74"/>
        <v>0</v>
      </c>
      <c r="BF998" s="160">
        <f t="shared" si="75"/>
        <v>0</v>
      </c>
      <c r="BG998" s="160">
        <f t="shared" si="76"/>
        <v>0</v>
      </c>
      <c r="BH998" s="160">
        <f t="shared" si="77"/>
        <v>0</v>
      </c>
      <c r="BI998" s="160">
        <f t="shared" si="78"/>
        <v>0</v>
      </c>
      <c r="BJ998" s="18" t="s">
        <v>151</v>
      </c>
      <c r="BK998" s="160">
        <f t="shared" si="79"/>
        <v>0</v>
      </c>
      <c r="BL998" s="18" t="s">
        <v>287</v>
      </c>
      <c r="BM998" s="159" t="s">
        <v>1929</v>
      </c>
    </row>
    <row r="999" spans="1:65" s="2" customFormat="1" ht="14.45" customHeight="1" x14ac:dyDescent="0.2">
      <c r="A999" s="33"/>
      <c r="B999" s="146"/>
      <c r="C999" s="178" t="s">
        <v>1503</v>
      </c>
      <c r="D999" s="178" t="s">
        <v>215</v>
      </c>
      <c r="E999" s="179" t="s">
        <v>1491</v>
      </c>
      <c r="F999" s="180" t="s">
        <v>1491</v>
      </c>
      <c r="G999" s="181" t="s">
        <v>454</v>
      </c>
      <c r="H999" s="207"/>
      <c r="I999" s="183"/>
      <c r="J999" s="184">
        <f t="shared" si="70"/>
        <v>0</v>
      </c>
      <c r="K999" s="185"/>
      <c r="L999" s="186"/>
      <c r="M999" s="187" t="s">
        <v>1</v>
      </c>
      <c r="N999" s="188" t="s">
        <v>41</v>
      </c>
      <c r="O999" s="59"/>
      <c r="P999" s="157">
        <f t="shared" si="71"/>
        <v>0</v>
      </c>
      <c r="Q999" s="157">
        <v>0</v>
      </c>
      <c r="R999" s="157">
        <f t="shared" si="72"/>
        <v>0</v>
      </c>
      <c r="S999" s="157">
        <v>0</v>
      </c>
      <c r="T999" s="158">
        <f t="shared" si="73"/>
        <v>0</v>
      </c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R999" s="159" t="s">
        <v>694</v>
      </c>
      <c r="AT999" s="159" t="s">
        <v>215</v>
      </c>
      <c r="AU999" s="159" t="s">
        <v>151</v>
      </c>
      <c r="AY999" s="18" t="s">
        <v>143</v>
      </c>
      <c r="BE999" s="160">
        <f t="shared" si="74"/>
        <v>0</v>
      </c>
      <c r="BF999" s="160">
        <f t="shared" si="75"/>
        <v>0</v>
      </c>
      <c r="BG999" s="160">
        <f t="shared" si="76"/>
        <v>0</v>
      </c>
      <c r="BH999" s="160">
        <f t="shared" si="77"/>
        <v>0</v>
      </c>
      <c r="BI999" s="160">
        <f t="shared" si="78"/>
        <v>0</v>
      </c>
      <c r="BJ999" s="18" t="s">
        <v>151</v>
      </c>
      <c r="BK999" s="160">
        <f t="shared" si="79"/>
        <v>0</v>
      </c>
      <c r="BL999" s="18" t="s">
        <v>287</v>
      </c>
      <c r="BM999" s="159" t="s">
        <v>1931</v>
      </c>
    </row>
    <row r="1000" spans="1:65" s="2" customFormat="1" ht="14.45" customHeight="1" x14ac:dyDescent="0.2">
      <c r="A1000" s="33"/>
      <c r="B1000" s="146"/>
      <c r="C1000" s="178" t="s">
        <v>1511</v>
      </c>
      <c r="D1000" s="178" t="s">
        <v>215</v>
      </c>
      <c r="E1000" s="179" t="s">
        <v>1947</v>
      </c>
      <c r="F1000" s="180" t="s">
        <v>1495</v>
      </c>
      <c r="G1000" s="181" t="s">
        <v>454</v>
      </c>
      <c r="H1000" s="207"/>
      <c r="I1000" s="183"/>
      <c r="J1000" s="184">
        <f t="shared" si="70"/>
        <v>0</v>
      </c>
      <c r="K1000" s="185"/>
      <c r="L1000" s="186"/>
      <c r="M1000" s="187" t="s">
        <v>1</v>
      </c>
      <c r="N1000" s="188" t="s">
        <v>41</v>
      </c>
      <c r="O1000" s="59"/>
      <c r="P1000" s="157">
        <f t="shared" si="71"/>
        <v>0</v>
      </c>
      <c r="Q1000" s="157">
        <v>0</v>
      </c>
      <c r="R1000" s="157">
        <f t="shared" si="72"/>
        <v>0</v>
      </c>
      <c r="S1000" s="157">
        <v>0</v>
      </c>
      <c r="T1000" s="158">
        <f t="shared" si="73"/>
        <v>0</v>
      </c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R1000" s="159" t="s">
        <v>694</v>
      </c>
      <c r="AT1000" s="159" t="s">
        <v>215</v>
      </c>
      <c r="AU1000" s="159" t="s">
        <v>151</v>
      </c>
      <c r="AY1000" s="18" t="s">
        <v>143</v>
      </c>
      <c r="BE1000" s="160">
        <f t="shared" si="74"/>
        <v>0</v>
      </c>
      <c r="BF1000" s="160">
        <f t="shared" si="75"/>
        <v>0</v>
      </c>
      <c r="BG1000" s="160">
        <f t="shared" si="76"/>
        <v>0</v>
      </c>
      <c r="BH1000" s="160">
        <f t="shared" si="77"/>
        <v>0</v>
      </c>
      <c r="BI1000" s="160">
        <f t="shared" si="78"/>
        <v>0</v>
      </c>
      <c r="BJ1000" s="18" t="s">
        <v>151</v>
      </c>
      <c r="BK1000" s="160">
        <f t="shared" si="79"/>
        <v>0</v>
      </c>
      <c r="BL1000" s="18" t="s">
        <v>287</v>
      </c>
      <c r="BM1000" s="159" t="s">
        <v>1933</v>
      </c>
    </row>
    <row r="1001" spans="1:65" s="12" customFormat="1" ht="22.9" customHeight="1" x14ac:dyDescent="0.2">
      <c r="B1001" s="134"/>
      <c r="D1001" s="135" t="s">
        <v>74</v>
      </c>
      <c r="E1001" s="144" t="s">
        <v>1497</v>
      </c>
      <c r="F1001" s="144" t="s">
        <v>1498</v>
      </c>
      <c r="I1001" s="137"/>
      <c r="J1001" s="145">
        <f>BK1001</f>
        <v>0</v>
      </c>
      <c r="L1001" s="134"/>
      <c r="M1001" s="138"/>
      <c r="N1001" s="139"/>
      <c r="O1001" s="139"/>
      <c r="P1001" s="140">
        <f>SUM(P1002:P1004)</f>
        <v>0</v>
      </c>
      <c r="Q1001" s="139"/>
      <c r="R1001" s="140">
        <f>SUM(R1002:R1004)</f>
        <v>0</v>
      </c>
      <c r="S1001" s="139"/>
      <c r="T1001" s="141">
        <f>SUM(T1002:T1004)</f>
        <v>0</v>
      </c>
      <c r="AR1001" s="135" t="s">
        <v>83</v>
      </c>
      <c r="AT1001" s="142" t="s">
        <v>74</v>
      </c>
      <c r="AU1001" s="142" t="s">
        <v>83</v>
      </c>
      <c r="AY1001" s="135" t="s">
        <v>143</v>
      </c>
      <c r="BK1001" s="143">
        <f>SUM(BK1002:BK1004)</f>
        <v>0</v>
      </c>
    </row>
    <row r="1002" spans="1:65" s="2" customFormat="1" ht="37.9" customHeight="1" x14ac:dyDescent="0.2">
      <c r="A1002" s="33"/>
      <c r="B1002" s="146"/>
      <c r="C1002" s="178" t="s">
        <v>1922</v>
      </c>
      <c r="D1002" s="178" t="s">
        <v>215</v>
      </c>
      <c r="E1002" s="179" t="s">
        <v>1500</v>
      </c>
      <c r="F1002" s="180" t="s">
        <v>1501</v>
      </c>
      <c r="G1002" s="181" t="s">
        <v>1</v>
      </c>
      <c r="H1002" s="182">
        <v>1</v>
      </c>
      <c r="I1002" s="183"/>
      <c r="J1002" s="184">
        <f>ROUND(I1002*H1002,2)</f>
        <v>0</v>
      </c>
      <c r="K1002" s="185"/>
      <c r="L1002" s="186"/>
      <c r="M1002" s="187" t="s">
        <v>1</v>
      </c>
      <c r="N1002" s="188" t="s">
        <v>41</v>
      </c>
      <c r="O1002" s="59"/>
      <c r="P1002" s="157">
        <f>O1002*H1002</f>
        <v>0</v>
      </c>
      <c r="Q1002" s="157">
        <v>0</v>
      </c>
      <c r="R1002" s="157">
        <f>Q1002*H1002</f>
        <v>0</v>
      </c>
      <c r="S1002" s="157">
        <v>0</v>
      </c>
      <c r="T1002" s="158">
        <f>S1002*H1002</f>
        <v>0</v>
      </c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R1002" s="159" t="s">
        <v>163</v>
      </c>
      <c r="AT1002" s="159" t="s">
        <v>215</v>
      </c>
      <c r="AU1002" s="159" t="s">
        <v>151</v>
      </c>
      <c r="AY1002" s="18" t="s">
        <v>143</v>
      </c>
      <c r="BE1002" s="160">
        <f>IF(N1002="základná",J1002,0)</f>
        <v>0</v>
      </c>
      <c r="BF1002" s="160">
        <f>IF(N1002="znížená",J1002,0)</f>
        <v>0</v>
      </c>
      <c r="BG1002" s="160">
        <f>IF(N1002="zákl. prenesená",J1002,0)</f>
        <v>0</v>
      </c>
      <c r="BH1002" s="160">
        <f>IF(N1002="zníž. prenesená",J1002,0)</f>
        <v>0</v>
      </c>
      <c r="BI1002" s="160">
        <f>IF(N1002="nulová",J1002,0)</f>
        <v>0</v>
      </c>
      <c r="BJ1002" s="18" t="s">
        <v>151</v>
      </c>
      <c r="BK1002" s="160">
        <f>ROUND(I1002*H1002,2)</f>
        <v>0</v>
      </c>
      <c r="BL1002" s="18" t="s">
        <v>150</v>
      </c>
      <c r="BM1002" s="159" t="s">
        <v>1934</v>
      </c>
    </row>
    <row r="1003" spans="1:65" s="2" customFormat="1" ht="24.2" customHeight="1" x14ac:dyDescent="0.2">
      <c r="A1003" s="33"/>
      <c r="B1003" s="146"/>
      <c r="C1003" s="178" t="s">
        <v>1923</v>
      </c>
      <c r="D1003" s="178" t="s">
        <v>215</v>
      </c>
      <c r="E1003" s="179" t="s">
        <v>2212</v>
      </c>
      <c r="F1003" s="180" t="s">
        <v>2213</v>
      </c>
      <c r="G1003" s="181" t="s">
        <v>1</v>
      </c>
      <c r="H1003" s="182">
        <v>1</v>
      </c>
      <c r="I1003" s="183"/>
      <c r="J1003" s="184">
        <f>ROUND(I1003*H1003,2)</f>
        <v>0</v>
      </c>
      <c r="K1003" s="185"/>
      <c r="L1003" s="186"/>
      <c r="M1003" s="187" t="s">
        <v>1</v>
      </c>
      <c r="N1003" s="188" t="s">
        <v>41</v>
      </c>
      <c r="O1003" s="59"/>
      <c r="P1003" s="157">
        <f>O1003*H1003</f>
        <v>0</v>
      </c>
      <c r="Q1003" s="157">
        <v>0</v>
      </c>
      <c r="R1003" s="157">
        <f>Q1003*H1003</f>
        <v>0</v>
      </c>
      <c r="S1003" s="157">
        <v>0</v>
      </c>
      <c r="T1003" s="158">
        <f>S1003*H1003</f>
        <v>0</v>
      </c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R1003" s="159" t="s">
        <v>163</v>
      </c>
      <c r="AT1003" s="159" t="s">
        <v>215</v>
      </c>
      <c r="AU1003" s="159" t="s">
        <v>151</v>
      </c>
      <c r="AY1003" s="18" t="s">
        <v>143</v>
      </c>
      <c r="BE1003" s="160">
        <f>IF(N1003="základná",J1003,0)</f>
        <v>0</v>
      </c>
      <c r="BF1003" s="160">
        <f>IF(N1003="znížená",J1003,0)</f>
        <v>0</v>
      </c>
      <c r="BG1003" s="160">
        <f>IF(N1003="zákl. prenesená",J1003,0)</f>
        <v>0</v>
      </c>
      <c r="BH1003" s="160">
        <f>IF(N1003="zníž. prenesená",J1003,0)</f>
        <v>0</v>
      </c>
      <c r="BI1003" s="160">
        <f>IF(N1003="nulová",J1003,0)</f>
        <v>0</v>
      </c>
      <c r="BJ1003" s="18" t="s">
        <v>151</v>
      </c>
      <c r="BK1003" s="160">
        <f>ROUND(I1003*H1003,2)</f>
        <v>0</v>
      </c>
      <c r="BL1003" s="18" t="s">
        <v>150</v>
      </c>
      <c r="BM1003" s="159" t="s">
        <v>1936</v>
      </c>
    </row>
    <row r="1004" spans="1:65" s="2" customFormat="1" ht="37.9" customHeight="1" x14ac:dyDescent="0.2">
      <c r="A1004" s="33"/>
      <c r="B1004" s="146"/>
      <c r="C1004" s="178" t="s">
        <v>1924</v>
      </c>
      <c r="D1004" s="178" t="s">
        <v>215</v>
      </c>
      <c r="E1004" s="179" t="s">
        <v>1504</v>
      </c>
      <c r="F1004" s="180" t="s">
        <v>1505</v>
      </c>
      <c r="G1004" s="181" t="s">
        <v>1</v>
      </c>
      <c r="H1004" s="182">
        <v>12</v>
      </c>
      <c r="I1004" s="183"/>
      <c r="J1004" s="184">
        <f>ROUND(I1004*H1004,2)</f>
        <v>0</v>
      </c>
      <c r="K1004" s="185"/>
      <c r="L1004" s="186"/>
      <c r="M1004" s="187" t="s">
        <v>1</v>
      </c>
      <c r="N1004" s="188" t="s">
        <v>41</v>
      </c>
      <c r="O1004" s="59"/>
      <c r="P1004" s="157">
        <f>O1004*H1004</f>
        <v>0</v>
      </c>
      <c r="Q1004" s="157">
        <v>0</v>
      </c>
      <c r="R1004" s="157">
        <f>Q1004*H1004</f>
        <v>0</v>
      </c>
      <c r="S1004" s="157">
        <v>0</v>
      </c>
      <c r="T1004" s="158">
        <f>S1004*H1004</f>
        <v>0</v>
      </c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R1004" s="159" t="s">
        <v>163</v>
      </c>
      <c r="AT1004" s="159" t="s">
        <v>215</v>
      </c>
      <c r="AU1004" s="159" t="s">
        <v>151</v>
      </c>
      <c r="AY1004" s="18" t="s">
        <v>143</v>
      </c>
      <c r="BE1004" s="160">
        <f>IF(N1004="základná",J1004,0)</f>
        <v>0</v>
      </c>
      <c r="BF1004" s="160">
        <f>IF(N1004="znížená",J1004,0)</f>
        <v>0</v>
      </c>
      <c r="BG1004" s="160">
        <f>IF(N1004="zákl. prenesená",J1004,0)</f>
        <v>0</v>
      </c>
      <c r="BH1004" s="160">
        <f>IF(N1004="zníž. prenesená",J1004,0)</f>
        <v>0</v>
      </c>
      <c r="BI1004" s="160">
        <f>IF(N1004="nulová",J1004,0)</f>
        <v>0</v>
      </c>
      <c r="BJ1004" s="18" t="s">
        <v>151</v>
      </c>
      <c r="BK1004" s="160">
        <f>ROUND(I1004*H1004,2)</f>
        <v>0</v>
      </c>
      <c r="BL1004" s="18" t="s">
        <v>150</v>
      </c>
      <c r="BM1004" s="159" t="s">
        <v>1939</v>
      </c>
    </row>
    <row r="1005" spans="1:65" s="12" customFormat="1" ht="25.9" customHeight="1" x14ac:dyDescent="0.2">
      <c r="B1005" s="134"/>
      <c r="D1005" s="135" t="s">
        <v>74</v>
      </c>
      <c r="E1005" s="136" t="s">
        <v>1507</v>
      </c>
      <c r="F1005" s="136" t="s">
        <v>1508</v>
      </c>
      <c r="I1005" s="137"/>
      <c r="J1005" s="122">
        <f>BK1005</f>
        <v>0</v>
      </c>
      <c r="L1005" s="134"/>
      <c r="M1005" s="138"/>
      <c r="N1005" s="139"/>
      <c r="O1005" s="139"/>
      <c r="P1005" s="140">
        <f>P1006</f>
        <v>0</v>
      </c>
      <c r="Q1005" s="139"/>
      <c r="R1005" s="140">
        <f>R1006</f>
        <v>0</v>
      </c>
      <c r="S1005" s="139"/>
      <c r="T1005" s="141">
        <f>T1006</f>
        <v>0</v>
      </c>
      <c r="AR1005" s="135" t="s">
        <v>165</v>
      </c>
      <c r="AT1005" s="142" t="s">
        <v>74</v>
      </c>
      <c r="AU1005" s="142" t="s">
        <v>75</v>
      </c>
      <c r="AY1005" s="135" t="s">
        <v>143</v>
      </c>
      <c r="BK1005" s="143">
        <f>BK1006</f>
        <v>0</v>
      </c>
    </row>
    <row r="1006" spans="1:65" s="12" customFormat="1" ht="22.9" customHeight="1" x14ac:dyDescent="0.2">
      <c r="B1006" s="134"/>
      <c r="D1006" s="135" t="s">
        <v>74</v>
      </c>
      <c r="E1006" s="144" t="s">
        <v>1509</v>
      </c>
      <c r="F1006" s="144" t="s">
        <v>1510</v>
      </c>
      <c r="I1006" s="137"/>
      <c r="J1006" s="145">
        <f>BK1006</f>
        <v>0</v>
      </c>
      <c r="L1006" s="134"/>
      <c r="M1006" s="138"/>
      <c r="N1006" s="139"/>
      <c r="O1006" s="139"/>
      <c r="P1006" s="140">
        <f>P1007</f>
        <v>0</v>
      </c>
      <c r="Q1006" s="139"/>
      <c r="R1006" s="140">
        <f>R1007</f>
        <v>0</v>
      </c>
      <c r="S1006" s="139"/>
      <c r="T1006" s="141">
        <f>T1007</f>
        <v>0</v>
      </c>
      <c r="AR1006" s="135" t="s">
        <v>165</v>
      </c>
      <c r="AT1006" s="142" t="s">
        <v>74</v>
      </c>
      <c r="AU1006" s="142" t="s">
        <v>83</v>
      </c>
      <c r="AY1006" s="135" t="s">
        <v>143</v>
      </c>
      <c r="BK1006" s="143">
        <f>BK1007</f>
        <v>0</v>
      </c>
    </row>
    <row r="1007" spans="1:65" s="2" customFormat="1" ht="14.45" customHeight="1" x14ac:dyDescent="0.2">
      <c r="A1007" s="33"/>
      <c r="B1007" s="146"/>
      <c r="C1007" s="147" t="s">
        <v>1925</v>
      </c>
      <c r="D1007" s="147" t="s">
        <v>146</v>
      </c>
      <c r="E1007" s="148" t="s">
        <v>1512</v>
      </c>
      <c r="F1007" s="149" t="s">
        <v>1513</v>
      </c>
      <c r="G1007" s="150" t="s">
        <v>454</v>
      </c>
      <c r="H1007" s="199"/>
      <c r="I1007" s="152"/>
      <c r="J1007" s="153">
        <f>ROUND(I1007*H1007,2)</f>
        <v>0</v>
      </c>
      <c r="K1007" s="154"/>
      <c r="L1007" s="34"/>
      <c r="M1007" s="155" t="s">
        <v>1</v>
      </c>
      <c r="N1007" s="156" t="s">
        <v>41</v>
      </c>
      <c r="O1007" s="59"/>
      <c r="P1007" s="157">
        <f>O1007*H1007</f>
        <v>0</v>
      </c>
      <c r="Q1007" s="157">
        <v>0</v>
      </c>
      <c r="R1007" s="157">
        <f>Q1007*H1007</f>
        <v>0</v>
      </c>
      <c r="S1007" s="157">
        <v>0</v>
      </c>
      <c r="T1007" s="158">
        <f>S1007*H1007</f>
        <v>0</v>
      </c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R1007" s="159" t="s">
        <v>150</v>
      </c>
      <c r="AT1007" s="159" t="s">
        <v>146</v>
      </c>
      <c r="AU1007" s="159" t="s">
        <v>151</v>
      </c>
      <c r="AY1007" s="18" t="s">
        <v>143</v>
      </c>
      <c r="BE1007" s="160">
        <f>IF(N1007="základná",J1007,0)</f>
        <v>0</v>
      </c>
      <c r="BF1007" s="160">
        <f>IF(N1007="znížená",J1007,0)</f>
        <v>0</v>
      </c>
      <c r="BG1007" s="160">
        <f>IF(N1007="zákl. prenesená",J1007,0)</f>
        <v>0</v>
      </c>
      <c r="BH1007" s="160">
        <f>IF(N1007="zníž. prenesená",J1007,0)</f>
        <v>0</v>
      </c>
      <c r="BI1007" s="160">
        <f>IF(N1007="nulová",J1007,0)</f>
        <v>0</v>
      </c>
      <c r="BJ1007" s="18" t="s">
        <v>151</v>
      </c>
      <c r="BK1007" s="160">
        <f>ROUND(I1007*H1007,2)</f>
        <v>0</v>
      </c>
      <c r="BL1007" s="18" t="s">
        <v>150</v>
      </c>
      <c r="BM1007" s="159" t="s">
        <v>1942</v>
      </c>
    </row>
    <row r="1008" spans="1:65" s="2" customFormat="1" ht="49.9" customHeight="1" x14ac:dyDescent="0.2">
      <c r="A1008" s="33"/>
      <c r="B1008" s="34"/>
      <c r="C1008" s="33"/>
      <c r="D1008" s="33"/>
      <c r="E1008" s="136" t="s">
        <v>1515</v>
      </c>
      <c r="F1008" s="136" t="s">
        <v>1516</v>
      </c>
      <c r="G1008" s="33"/>
      <c r="H1008" s="33"/>
      <c r="I1008" s="33"/>
      <c r="J1008" s="122">
        <f t="shared" ref="J1008:J1013" si="80">BK1008</f>
        <v>0</v>
      </c>
      <c r="K1008" s="33"/>
      <c r="L1008" s="34"/>
      <c r="M1008" s="208"/>
      <c r="N1008" s="209"/>
      <c r="O1008" s="59"/>
      <c r="P1008" s="59"/>
      <c r="Q1008" s="59"/>
      <c r="R1008" s="59"/>
      <c r="S1008" s="59"/>
      <c r="T1008" s="60"/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T1008" s="18" t="s">
        <v>74</v>
      </c>
      <c r="AU1008" s="18" t="s">
        <v>75</v>
      </c>
      <c r="AY1008" s="18" t="s">
        <v>1517</v>
      </c>
      <c r="BK1008" s="160">
        <f>SUM(BK1009:BK1013)</f>
        <v>0</v>
      </c>
    </row>
    <row r="1009" spans="1:63" s="2" customFormat="1" ht="16.350000000000001" customHeight="1" x14ac:dyDescent="0.2">
      <c r="A1009" s="33"/>
      <c r="B1009" s="34"/>
      <c r="C1009" s="210" t="s">
        <v>1</v>
      </c>
      <c r="D1009" s="210" t="s">
        <v>146</v>
      </c>
      <c r="E1009" s="211" t="s">
        <v>1</v>
      </c>
      <c r="F1009" s="212" t="s">
        <v>1</v>
      </c>
      <c r="G1009" s="213" t="s">
        <v>1</v>
      </c>
      <c r="H1009" s="214"/>
      <c r="I1009" s="215"/>
      <c r="J1009" s="216">
        <f t="shared" si="80"/>
        <v>0</v>
      </c>
      <c r="K1009" s="217"/>
      <c r="L1009" s="34"/>
      <c r="M1009" s="218" t="s">
        <v>1</v>
      </c>
      <c r="N1009" s="219" t="s">
        <v>41</v>
      </c>
      <c r="O1009" s="59"/>
      <c r="P1009" s="59"/>
      <c r="Q1009" s="59"/>
      <c r="R1009" s="59"/>
      <c r="S1009" s="59"/>
      <c r="T1009" s="60"/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T1009" s="18" t="s">
        <v>1517</v>
      </c>
      <c r="AU1009" s="18" t="s">
        <v>83</v>
      </c>
      <c r="AY1009" s="18" t="s">
        <v>1517</v>
      </c>
      <c r="BE1009" s="160">
        <f>IF(N1009="základná",J1009,0)</f>
        <v>0</v>
      </c>
      <c r="BF1009" s="160">
        <f>IF(N1009="znížená",J1009,0)</f>
        <v>0</v>
      </c>
      <c r="BG1009" s="160">
        <f>IF(N1009="zákl. prenesená",J1009,0)</f>
        <v>0</v>
      </c>
      <c r="BH1009" s="160">
        <f>IF(N1009="zníž. prenesená",J1009,0)</f>
        <v>0</v>
      </c>
      <c r="BI1009" s="160">
        <f>IF(N1009="nulová",J1009,0)</f>
        <v>0</v>
      </c>
      <c r="BJ1009" s="18" t="s">
        <v>151</v>
      </c>
      <c r="BK1009" s="160">
        <f>I1009*H1009</f>
        <v>0</v>
      </c>
    </row>
    <row r="1010" spans="1:63" s="2" customFormat="1" ht="16.350000000000001" customHeight="1" x14ac:dyDescent="0.2">
      <c r="A1010" s="33"/>
      <c r="B1010" s="34"/>
      <c r="C1010" s="210" t="s">
        <v>1</v>
      </c>
      <c r="D1010" s="210" t="s">
        <v>146</v>
      </c>
      <c r="E1010" s="211" t="s">
        <v>1</v>
      </c>
      <c r="F1010" s="212" t="s">
        <v>1</v>
      </c>
      <c r="G1010" s="213" t="s">
        <v>1</v>
      </c>
      <c r="H1010" s="214"/>
      <c r="I1010" s="215"/>
      <c r="J1010" s="216">
        <f t="shared" si="80"/>
        <v>0</v>
      </c>
      <c r="K1010" s="217"/>
      <c r="L1010" s="34"/>
      <c r="M1010" s="218" t="s">
        <v>1</v>
      </c>
      <c r="N1010" s="219" t="s">
        <v>41</v>
      </c>
      <c r="O1010" s="59"/>
      <c r="P1010" s="59"/>
      <c r="Q1010" s="59"/>
      <c r="R1010" s="59"/>
      <c r="S1010" s="59"/>
      <c r="T1010" s="60"/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T1010" s="18" t="s">
        <v>1517</v>
      </c>
      <c r="AU1010" s="18" t="s">
        <v>83</v>
      </c>
      <c r="AY1010" s="18" t="s">
        <v>1517</v>
      </c>
      <c r="BE1010" s="160">
        <f>IF(N1010="základná",J1010,0)</f>
        <v>0</v>
      </c>
      <c r="BF1010" s="160">
        <f>IF(N1010="znížená",J1010,0)</f>
        <v>0</v>
      </c>
      <c r="BG1010" s="160">
        <f>IF(N1010="zákl. prenesená",J1010,0)</f>
        <v>0</v>
      </c>
      <c r="BH1010" s="160">
        <f>IF(N1010="zníž. prenesená",J1010,0)</f>
        <v>0</v>
      </c>
      <c r="BI1010" s="160">
        <f>IF(N1010="nulová",J1010,0)</f>
        <v>0</v>
      </c>
      <c r="BJ1010" s="18" t="s">
        <v>151</v>
      </c>
      <c r="BK1010" s="160">
        <f>I1010*H1010</f>
        <v>0</v>
      </c>
    </row>
    <row r="1011" spans="1:63" s="2" customFormat="1" ht="16.350000000000001" customHeight="1" x14ac:dyDescent="0.2">
      <c r="A1011" s="33"/>
      <c r="B1011" s="34"/>
      <c r="C1011" s="210" t="s">
        <v>1</v>
      </c>
      <c r="D1011" s="210" t="s">
        <v>146</v>
      </c>
      <c r="E1011" s="211" t="s">
        <v>1</v>
      </c>
      <c r="F1011" s="212" t="s">
        <v>1</v>
      </c>
      <c r="G1011" s="213" t="s">
        <v>1</v>
      </c>
      <c r="H1011" s="214"/>
      <c r="I1011" s="215"/>
      <c r="J1011" s="216">
        <f t="shared" si="80"/>
        <v>0</v>
      </c>
      <c r="K1011" s="217"/>
      <c r="L1011" s="34"/>
      <c r="M1011" s="218" t="s">
        <v>1</v>
      </c>
      <c r="N1011" s="219" t="s">
        <v>41</v>
      </c>
      <c r="O1011" s="59"/>
      <c r="P1011" s="59"/>
      <c r="Q1011" s="59"/>
      <c r="R1011" s="59"/>
      <c r="S1011" s="59"/>
      <c r="T1011" s="60"/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T1011" s="18" t="s">
        <v>1517</v>
      </c>
      <c r="AU1011" s="18" t="s">
        <v>83</v>
      </c>
      <c r="AY1011" s="18" t="s">
        <v>1517</v>
      </c>
      <c r="BE1011" s="160">
        <f>IF(N1011="základná",J1011,0)</f>
        <v>0</v>
      </c>
      <c r="BF1011" s="160">
        <f>IF(N1011="znížená",J1011,0)</f>
        <v>0</v>
      </c>
      <c r="BG1011" s="160">
        <f>IF(N1011="zákl. prenesená",J1011,0)</f>
        <v>0</v>
      </c>
      <c r="BH1011" s="160">
        <f>IF(N1011="zníž. prenesená",J1011,0)</f>
        <v>0</v>
      </c>
      <c r="BI1011" s="160">
        <f>IF(N1011="nulová",J1011,0)</f>
        <v>0</v>
      </c>
      <c r="BJ1011" s="18" t="s">
        <v>151</v>
      </c>
      <c r="BK1011" s="160">
        <f>I1011*H1011</f>
        <v>0</v>
      </c>
    </row>
    <row r="1012" spans="1:63" s="2" customFormat="1" ht="16.350000000000001" customHeight="1" x14ac:dyDescent="0.2">
      <c r="A1012" s="33"/>
      <c r="B1012" s="34"/>
      <c r="C1012" s="210" t="s">
        <v>1</v>
      </c>
      <c r="D1012" s="210" t="s">
        <v>146</v>
      </c>
      <c r="E1012" s="211" t="s">
        <v>1</v>
      </c>
      <c r="F1012" s="212" t="s">
        <v>1</v>
      </c>
      <c r="G1012" s="213" t="s">
        <v>1</v>
      </c>
      <c r="H1012" s="214"/>
      <c r="I1012" s="215"/>
      <c r="J1012" s="216">
        <f t="shared" si="80"/>
        <v>0</v>
      </c>
      <c r="K1012" s="217"/>
      <c r="L1012" s="34"/>
      <c r="M1012" s="218" t="s">
        <v>1</v>
      </c>
      <c r="N1012" s="219" t="s">
        <v>41</v>
      </c>
      <c r="O1012" s="59"/>
      <c r="P1012" s="59"/>
      <c r="Q1012" s="59"/>
      <c r="R1012" s="59"/>
      <c r="S1012" s="59"/>
      <c r="T1012" s="60"/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T1012" s="18" t="s">
        <v>1517</v>
      </c>
      <c r="AU1012" s="18" t="s">
        <v>83</v>
      </c>
      <c r="AY1012" s="18" t="s">
        <v>1517</v>
      </c>
      <c r="BE1012" s="160">
        <f>IF(N1012="základná",J1012,0)</f>
        <v>0</v>
      </c>
      <c r="BF1012" s="160">
        <f>IF(N1012="znížená",J1012,0)</f>
        <v>0</v>
      </c>
      <c r="BG1012" s="160">
        <f>IF(N1012="zákl. prenesená",J1012,0)</f>
        <v>0</v>
      </c>
      <c r="BH1012" s="160">
        <f>IF(N1012="zníž. prenesená",J1012,0)</f>
        <v>0</v>
      </c>
      <c r="BI1012" s="160">
        <f>IF(N1012="nulová",J1012,0)</f>
        <v>0</v>
      </c>
      <c r="BJ1012" s="18" t="s">
        <v>151</v>
      </c>
      <c r="BK1012" s="160">
        <f>I1012*H1012</f>
        <v>0</v>
      </c>
    </row>
    <row r="1013" spans="1:63" s="2" customFormat="1" ht="16.350000000000001" customHeight="1" x14ac:dyDescent="0.2">
      <c r="A1013" s="33"/>
      <c r="B1013" s="34"/>
      <c r="C1013" s="210" t="s">
        <v>1</v>
      </c>
      <c r="D1013" s="210" t="s">
        <v>146</v>
      </c>
      <c r="E1013" s="211" t="s">
        <v>1</v>
      </c>
      <c r="F1013" s="212" t="s">
        <v>1</v>
      </c>
      <c r="G1013" s="213" t="s">
        <v>1</v>
      </c>
      <c r="H1013" s="214"/>
      <c r="I1013" s="215"/>
      <c r="J1013" s="216">
        <f t="shared" si="80"/>
        <v>0</v>
      </c>
      <c r="K1013" s="217"/>
      <c r="L1013" s="34"/>
      <c r="M1013" s="218" t="s">
        <v>1</v>
      </c>
      <c r="N1013" s="219" t="s">
        <v>41</v>
      </c>
      <c r="O1013" s="220"/>
      <c r="P1013" s="220"/>
      <c r="Q1013" s="220"/>
      <c r="R1013" s="220"/>
      <c r="S1013" s="220"/>
      <c r="T1013" s="221"/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T1013" s="18" t="s">
        <v>1517</v>
      </c>
      <c r="AU1013" s="18" t="s">
        <v>83</v>
      </c>
      <c r="AY1013" s="18" t="s">
        <v>1517</v>
      </c>
      <c r="BE1013" s="160">
        <f>IF(N1013="základná",J1013,0)</f>
        <v>0</v>
      </c>
      <c r="BF1013" s="160">
        <f>IF(N1013="znížená",J1013,0)</f>
        <v>0</v>
      </c>
      <c r="BG1013" s="160">
        <f>IF(N1013="zákl. prenesená",J1013,0)</f>
        <v>0</v>
      </c>
      <c r="BH1013" s="160">
        <f>IF(N1013="zníž. prenesená",J1013,0)</f>
        <v>0</v>
      </c>
      <c r="BI1013" s="160">
        <f>IF(N1013="nulová",J1013,0)</f>
        <v>0</v>
      </c>
      <c r="BJ1013" s="18" t="s">
        <v>151</v>
      </c>
      <c r="BK1013" s="160">
        <f>I1013*H1013</f>
        <v>0</v>
      </c>
    </row>
    <row r="1014" spans="1:63" s="2" customFormat="1" ht="6.95" customHeight="1" x14ac:dyDescent="0.2">
      <c r="A1014" s="33"/>
      <c r="B1014" s="48"/>
      <c r="C1014" s="49"/>
      <c r="D1014" s="49"/>
      <c r="E1014" s="49"/>
      <c r="F1014" s="49"/>
      <c r="G1014" s="49"/>
      <c r="H1014" s="49"/>
      <c r="I1014" s="49"/>
      <c r="J1014" s="49"/>
      <c r="K1014" s="49"/>
      <c r="L1014" s="34"/>
      <c r="M1014" s="33"/>
      <c r="O1014" s="33"/>
      <c r="P1014" s="33"/>
      <c r="Q1014" s="33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</row>
  </sheetData>
  <autoFilter ref="C143:K1013" xr:uid="{00000000-0009-0000-0000-000003000000}"/>
  <mergeCells count="9">
    <mergeCell ref="E87:H87"/>
    <mergeCell ref="E134:H134"/>
    <mergeCell ref="E136:H136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009:D1014" xr:uid="{00000000-0002-0000-0300-000000000000}">
      <formula1>"K, M"</formula1>
    </dataValidation>
    <dataValidation type="list" allowBlank="1" showInputMessage="1" showErrorMessage="1" error="Povolené sú hodnoty základná, znížená, nulová." sqref="N1009:N1014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7"/>
  <sheetViews>
    <sheetView showGridLines="0" workbookViewId="0"/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 x14ac:dyDescent="0.2">
      <c r="L2" s="256" t="s">
        <v>5</v>
      </c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8" t="s">
        <v>93</v>
      </c>
      <c r="AZ2" s="222" t="s">
        <v>46</v>
      </c>
      <c r="BA2" s="222" t="s">
        <v>1</v>
      </c>
      <c r="BB2" s="222" t="s">
        <v>1</v>
      </c>
      <c r="BC2" s="222" t="s">
        <v>2214</v>
      </c>
      <c r="BD2" s="222" t="s">
        <v>151</v>
      </c>
    </row>
    <row r="3" spans="1:5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75</v>
      </c>
    </row>
    <row r="4" spans="1:56" s="1" customFormat="1" ht="24.95" customHeight="1" x14ac:dyDescent="0.2">
      <c r="B4" s="21"/>
      <c r="D4" s="22" t="s">
        <v>94</v>
      </c>
      <c r="L4" s="21"/>
      <c r="M4" s="94" t="s">
        <v>9</v>
      </c>
      <c r="AT4" s="18" t="s">
        <v>3</v>
      </c>
    </row>
    <row r="5" spans="1:56" s="1" customFormat="1" ht="6.95" customHeight="1" x14ac:dyDescent="0.2">
      <c r="B5" s="21"/>
      <c r="L5" s="21"/>
    </row>
    <row r="6" spans="1:56" s="1" customFormat="1" ht="12" customHeight="1" x14ac:dyDescent="0.2">
      <c r="B6" s="21"/>
      <c r="D6" s="28" t="s">
        <v>15</v>
      </c>
      <c r="L6" s="21"/>
    </row>
    <row r="7" spans="1:56" s="1" customFormat="1" ht="16.5" customHeight="1" x14ac:dyDescent="0.2">
      <c r="B7" s="21"/>
      <c r="E7" s="271" t="str">
        <f>'Rekapitulácia stavby'!K6</f>
        <v>Rekonštrukcia toaliet FA STU_ ľava strana_pravá strana _aula</v>
      </c>
      <c r="F7" s="272"/>
      <c r="G7" s="272"/>
      <c r="H7" s="272"/>
      <c r="L7" s="21"/>
    </row>
    <row r="8" spans="1:56" s="2" customFormat="1" ht="12" customHeight="1" x14ac:dyDescent="0.2">
      <c r="A8" s="33"/>
      <c r="B8" s="34"/>
      <c r="C8" s="33"/>
      <c r="D8" s="28" t="s">
        <v>95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 x14ac:dyDescent="0.2">
      <c r="A9" s="33"/>
      <c r="B9" s="34"/>
      <c r="C9" s="33"/>
      <c r="D9" s="33"/>
      <c r="E9" s="250" t="s">
        <v>2215</v>
      </c>
      <c r="F9" s="270"/>
      <c r="G9" s="270"/>
      <c r="H9" s="270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20</v>
      </c>
      <c r="G12" s="33"/>
      <c r="H12" s="33"/>
      <c r="I12" s="28" t="s">
        <v>21</v>
      </c>
      <c r="J12" s="56" t="str">
        <f>'Rekapitulácia stavby'!AN8</f>
        <v>20. 12. 2020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 x14ac:dyDescent="0.2">
      <c r="A15" s="33"/>
      <c r="B15" s="34"/>
      <c r="C15" s="33"/>
      <c r="D15" s="33"/>
      <c r="E15" s="26" t="s">
        <v>25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73" t="str">
        <f>'Rekapitulácia stavby'!E14</f>
        <v>Vyplň údaj</v>
      </c>
      <c r="F18" s="265"/>
      <c r="G18" s="265"/>
      <c r="H18" s="265"/>
      <c r="I18" s="28" t="s">
        <v>26</v>
      </c>
      <c r="J18" s="29" t="str">
        <f>'Rekapitulácia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">
        <v>1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">
        <v>30</v>
      </c>
      <c r="F21" s="33"/>
      <c r="G21" s="33"/>
      <c r="H21" s="33"/>
      <c r="I21" s="28" t="s">
        <v>26</v>
      </c>
      <c r="J21" s="26" t="s">
        <v>1</v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">
        <v>33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34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5"/>
      <c r="B27" s="96"/>
      <c r="C27" s="95"/>
      <c r="D27" s="95"/>
      <c r="E27" s="269" t="s">
        <v>1</v>
      </c>
      <c r="F27" s="269"/>
      <c r="G27" s="269"/>
      <c r="H27" s="269"/>
      <c r="I27" s="95"/>
      <c r="J27" s="95"/>
      <c r="K27" s="95"/>
      <c r="L27" s="97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98" t="s">
        <v>35</v>
      </c>
      <c r="E30" s="33"/>
      <c r="F30" s="33"/>
      <c r="G30" s="33"/>
      <c r="H30" s="33"/>
      <c r="I30" s="33"/>
      <c r="J30" s="72">
        <f>ROUND(J122,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99" t="s">
        <v>39</v>
      </c>
      <c r="E33" s="28" t="s">
        <v>40</v>
      </c>
      <c r="F33" s="100">
        <f>ROUND((ROUND((SUM(BE122:BE170)),  2) + SUM(BE172:BE176)), 2)</f>
        <v>0</v>
      </c>
      <c r="G33" s="33"/>
      <c r="H33" s="33"/>
      <c r="I33" s="101">
        <v>0.2</v>
      </c>
      <c r="J33" s="100">
        <f>ROUND((ROUND(((SUM(BE122:BE170))*I33),  2) + (SUM(BE172:BE176)*I33)),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28" t="s">
        <v>41</v>
      </c>
      <c r="F34" s="100">
        <f>ROUND((ROUND((SUM(BF122:BF170)),  2) + SUM(BF172:BF176)), 2)</f>
        <v>0</v>
      </c>
      <c r="G34" s="33"/>
      <c r="H34" s="33"/>
      <c r="I34" s="101">
        <v>0.2</v>
      </c>
      <c r="J34" s="100">
        <f>ROUND((ROUND(((SUM(BF122:BF170))*I34),  2) + (SUM(BF172:BF176)*I34)),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42</v>
      </c>
      <c r="F35" s="100">
        <f>ROUND((ROUND((SUM(BG122:BG170)),  2) + SUM(BG172:BG176)), 2)</f>
        <v>0</v>
      </c>
      <c r="G35" s="33"/>
      <c r="H35" s="33"/>
      <c r="I35" s="101">
        <v>0.2</v>
      </c>
      <c r="J35" s="100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43</v>
      </c>
      <c r="F36" s="100">
        <f>ROUND((ROUND((SUM(BH122:BH170)),  2) + SUM(BH172:BH176)), 2)</f>
        <v>0</v>
      </c>
      <c r="G36" s="33"/>
      <c r="H36" s="33"/>
      <c r="I36" s="101">
        <v>0.2</v>
      </c>
      <c r="J36" s="100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28" t="s">
        <v>44</v>
      </c>
      <c r="F37" s="100">
        <f>ROUND((ROUND((SUM(BI122:BI170)),  2) + SUM(BI172:BI176)), 2)</f>
        <v>0</v>
      </c>
      <c r="G37" s="33"/>
      <c r="H37" s="33"/>
      <c r="I37" s="101">
        <v>0</v>
      </c>
      <c r="J37" s="100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2"/>
      <c r="D39" s="103" t="s">
        <v>45</v>
      </c>
      <c r="E39" s="61"/>
      <c r="F39" s="61"/>
      <c r="G39" s="104" t="s">
        <v>46</v>
      </c>
      <c r="H39" s="105" t="s">
        <v>47</v>
      </c>
      <c r="I39" s="61"/>
      <c r="J39" s="106">
        <f>SUM(J30:J37)</f>
        <v>0</v>
      </c>
      <c r="K39" s="107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6" t="s">
        <v>50</v>
      </c>
      <c r="E61" s="36"/>
      <c r="F61" s="108" t="s">
        <v>51</v>
      </c>
      <c r="G61" s="46" t="s">
        <v>50</v>
      </c>
      <c r="H61" s="36"/>
      <c r="I61" s="36"/>
      <c r="J61" s="109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6" t="s">
        <v>50</v>
      </c>
      <c r="E76" s="36"/>
      <c r="F76" s="108" t="s">
        <v>51</v>
      </c>
      <c r="G76" s="46" t="s">
        <v>50</v>
      </c>
      <c r="H76" s="36"/>
      <c r="I76" s="36"/>
      <c r="J76" s="109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97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71" t="str">
        <f>E7</f>
        <v>Rekonštrukcia toaliet FA STU_ ľava strana_pravá strana _aula</v>
      </c>
      <c r="F85" s="272"/>
      <c r="G85" s="272"/>
      <c r="H85" s="272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95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50" t="str">
        <f>E9</f>
        <v>S - Prečerpávajúce zariadenie</v>
      </c>
      <c r="F87" s="270"/>
      <c r="G87" s="270"/>
      <c r="H87" s="270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>FA STU, Bratislava</v>
      </c>
      <c r="G89" s="33"/>
      <c r="H89" s="33"/>
      <c r="I89" s="28" t="s">
        <v>21</v>
      </c>
      <c r="J89" s="56" t="str">
        <f>IF(J12="","",J12)</f>
        <v>20. 12. 2020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25.7" customHeight="1" x14ac:dyDescent="0.2">
      <c r="A91" s="33"/>
      <c r="B91" s="34"/>
      <c r="C91" s="28" t="s">
        <v>23</v>
      </c>
      <c r="D91" s="33"/>
      <c r="E91" s="33"/>
      <c r="F91" s="26" t="str">
        <f>E15</f>
        <v>FA STU, Nám. Slobody, Bratislava</v>
      </c>
      <c r="G91" s="33"/>
      <c r="H91" s="33"/>
      <c r="I91" s="28" t="s">
        <v>29</v>
      </c>
      <c r="J91" s="31" t="str">
        <f>E21</f>
        <v>Ing. arch Hronský, Ing arch. Daniel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Žákovičová Mária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0" t="s">
        <v>98</v>
      </c>
      <c r="D94" s="102"/>
      <c r="E94" s="102"/>
      <c r="F94" s="102"/>
      <c r="G94" s="102"/>
      <c r="H94" s="102"/>
      <c r="I94" s="102"/>
      <c r="J94" s="111" t="s">
        <v>99</v>
      </c>
      <c r="K94" s="102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2" t="s">
        <v>100</v>
      </c>
      <c r="D96" s="33"/>
      <c r="E96" s="33"/>
      <c r="F96" s="33"/>
      <c r="G96" s="33"/>
      <c r="H96" s="33"/>
      <c r="I96" s="33"/>
      <c r="J96" s="72">
        <f>J122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101</v>
      </c>
    </row>
    <row r="97" spans="1:31" s="9" customFormat="1" ht="24.95" customHeight="1" x14ac:dyDescent="0.2">
      <c r="B97" s="113"/>
      <c r="D97" s="114" t="s">
        <v>102</v>
      </c>
      <c r="E97" s="115"/>
      <c r="F97" s="115"/>
      <c r="G97" s="115"/>
      <c r="H97" s="115"/>
      <c r="I97" s="115"/>
      <c r="J97" s="116">
        <f>J123</f>
        <v>0</v>
      </c>
      <c r="L97" s="113"/>
    </row>
    <row r="98" spans="1:31" s="10" customFormat="1" ht="19.899999999999999" customHeight="1" x14ac:dyDescent="0.2">
      <c r="B98" s="117"/>
      <c r="D98" s="118" t="s">
        <v>2216</v>
      </c>
      <c r="E98" s="119"/>
      <c r="F98" s="119"/>
      <c r="G98" s="119"/>
      <c r="H98" s="119"/>
      <c r="I98" s="119"/>
      <c r="J98" s="120">
        <f>J124</f>
        <v>0</v>
      </c>
      <c r="L98" s="117"/>
    </row>
    <row r="99" spans="1:31" s="10" customFormat="1" ht="19.899999999999999" customHeight="1" x14ac:dyDescent="0.2">
      <c r="B99" s="117"/>
      <c r="D99" s="118" t="s">
        <v>106</v>
      </c>
      <c r="E99" s="119"/>
      <c r="F99" s="119"/>
      <c r="G99" s="119"/>
      <c r="H99" s="119"/>
      <c r="I99" s="119"/>
      <c r="J99" s="120">
        <f>J161</f>
        <v>0</v>
      </c>
      <c r="L99" s="117"/>
    </row>
    <row r="100" spans="1:31" s="9" customFormat="1" ht="24.95" customHeight="1" x14ac:dyDescent="0.2">
      <c r="B100" s="113"/>
      <c r="D100" s="114" t="s">
        <v>107</v>
      </c>
      <c r="E100" s="115"/>
      <c r="F100" s="115"/>
      <c r="G100" s="115"/>
      <c r="H100" s="115"/>
      <c r="I100" s="115"/>
      <c r="J100" s="116">
        <f>J163</f>
        <v>0</v>
      </c>
      <c r="L100" s="113"/>
    </row>
    <row r="101" spans="1:31" s="10" customFormat="1" ht="19.899999999999999" customHeight="1" x14ac:dyDescent="0.2">
      <c r="B101" s="117"/>
      <c r="D101" s="118" t="s">
        <v>2217</v>
      </c>
      <c r="E101" s="119"/>
      <c r="F101" s="119"/>
      <c r="G101" s="119"/>
      <c r="H101" s="119"/>
      <c r="I101" s="119"/>
      <c r="J101" s="120">
        <f>J164</f>
        <v>0</v>
      </c>
      <c r="L101" s="117"/>
    </row>
    <row r="102" spans="1:31" s="9" customFormat="1" ht="21.75" customHeight="1" x14ac:dyDescent="0.2">
      <c r="B102" s="113"/>
      <c r="D102" s="121" t="s">
        <v>128</v>
      </c>
      <c r="J102" s="122">
        <f>J171</f>
        <v>0</v>
      </c>
      <c r="L102" s="113"/>
    </row>
    <row r="103" spans="1:31" s="2" customFormat="1" ht="21.75" customHeight="1" x14ac:dyDescent="0.2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6.95" customHeight="1" x14ac:dyDescent="0.2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6.95" customHeight="1" x14ac:dyDescent="0.2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4.95" customHeight="1" x14ac:dyDescent="0.2">
      <c r="A109" s="33"/>
      <c r="B109" s="34"/>
      <c r="C109" s="22" t="s">
        <v>129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5" customHeight="1" x14ac:dyDescent="0.2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 x14ac:dyDescent="0.2">
      <c r="A111" s="33"/>
      <c r="B111" s="34"/>
      <c r="C111" s="28" t="s">
        <v>15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 x14ac:dyDescent="0.2">
      <c r="A112" s="33"/>
      <c r="B112" s="34"/>
      <c r="C112" s="33"/>
      <c r="D112" s="33"/>
      <c r="E112" s="271" t="str">
        <f>E7</f>
        <v>Rekonštrukcia toaliet FA STU_ ľava strana_pravá strana _aula</v>
      </c>
      <c r="F112" s="272"/>
      <c r="G112" s="272"/>
      <c r="H112" s="272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 x14ac:dyDescent="0.2">
      <c r="A113" s="33"/>
      <c r="B113" s="34"/>
      <c r="C113" s="28" t="s">
        <v>95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 x14ac:dyDescent="0.2">
      <c r="A114" s="33"/>
      <c r="B114" s="34"/>
      <c r="C114" s="33"/>
      <c r="D114" s="33"/>
      <c r="E114" s="250" t="str">
        <f>E9</f>
        <v>S - Prečerpávajúce zariadenie</v>
      </c>
      <c r="F114" s="270"/>
      <c r="G114" s="270"/>
      <c r="H114" s="270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 x14ac:dyDescent="0.2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 x14ac:dyDescent="0.2">
      <c r="A116" s="33"/>
      <c r="B116" s="34"/>
      <c r="C116" s="28" t="s">
        <v>19</v>
      </c>
      <c r="D116" s="33"/>
      <c r="E116" s="33"/>
      <c r="F116" s="26" t="str">
        <f>F12</f>
        <v>FA STU, Bratislava</v>
      </c>
      <c r="G116" s="33"/>
      <c r="H116" s="33"/>
      <c r="I116" s="28" t="s">
        <v>21</v>
      </c>
      <c r="J116" s="56" t="str">
        <f>IF(J12="","",J12)</f>
        <v>20. 12. 2020</v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 x14ac:dyDescent="0.2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25.7" customHeight="1" x14ac:dyDescent="0.2">
      <c r="A118" s="33"/>
      <c r="B118" s="34"/>
      <c r="C118" s="28" t="s">
        <v>23</v>
      </c>
      <c r="D118" s="33"/>
      <c r="E118" s="33"/>
      <c r="F118" s="26" t="str">
        <f>E15</f>
        <v>FA STU, Nám. Slobody, Bratislava</v>
      </c>
      <c r="G118" s="33"/>
      <c r="H118" s="33"/>
      <c r="I118" s="28" t="s">
        <v>29</v>
      </c>
      <c r="J118" s="31" t="str">
        <f>E21</f>
        <v>Ing. arch Hronský, Ing arch. Daniel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 x14ac:dyDescent="0.2">
      <c r="A119" s="33"/>
      <c r="B119" s="34"/>
      <c r="C119" s="28" t="s">
        <v>27</v>
      </c>
      <c r="D119" s="33"/>
      <c r="E119" s="33"/>
      <c r="F119" s="26" t="str">
        <f>IF(E18="","",E18)</f>
        <v>Vyplň údaj</v>
      </c>
      <c r="G119" s="33"/>
      <c r="H119" s="33"/>
      <c r="I119" s="28" t="s">
        <v>32</v>
      </c>
      <c r="J119" s="31" t="str">
        <f>E24</f>
        <v>Žákovičová Mária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 x14ac:dyDescent="0.2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 x14ac:dyDescent="0.2">
      <c r="A121" s="123"/>
      <c r="B121" s="124"/>
      <c r="C121" s="125" t="s">
        <v>130</v>
      </c>
      <c r="D121" s="126" t="s">
        <v>60</v>
      </c>
      <c r="E121" s="126" t="s">
        <v>56</v>
      </c>
      <c r="F121" s="126" t="s">
        <v>57</v>
      </c>
      <c r="G121" s="126" t="s">
        <v>131</v>
      </c>
      <c r="H121" s="126" t="s">
        <v>132</v>
      </c>
      <c r="I121" s="126" t="s">
        <v>133</v>
      </c>
      <c r="J121" s="127" t="s">
        <v>99</v>
      </c>
      <c r="K121" s="128" t="s">
        <v>134</v>
      </c>
      <c r="L121" s="129"/>
      <c r="M121" s="63" t="s">
        <v>1</v>
      </c>
      <c r="N121" s="64" t="s">
        <v>39</v>
      </c>
      <c r="O121" s="64" t="s">
        <v>135</v>
      </c>
      <c r="P121" s="64" t="s">
        <v>136</v>
      </c>
      <c r="Q121" s="64" t="s">
        <v>137</v>
      </c>
      <c r="R121" s="64" t="s">
        <v>138</v>
      </c>
      <c r="S121" s="64" t="s">
        <v>139</v>
      </c>
      <c r="T121" s="65" t="s">
        <v>140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9" customHeight="1" x14ac:dyDescent="0.25">
      <c r="A122" s="33"/>
      <c r="B122" s="34"/>
      <c r="C122" s="70" t="s">
        <v>100</v>
      </c>
      <c r="D122" s="33"/>
      <c r="E122" s="33"/>
      <c r="F122" s="33"/>
      <c r="G122" s="33"/>
      <c r="H122" s="33"/>
      <c r="I122" s="33"/>
      <c r="J122" s="130">
        <f>BK122</f>
        <v>0</v>
      </c>
      <c r="K122" s="33"/>
      <c r="L122" s="34"/>
      <c r="M122" s="66"/>
      <c r="N122" s="57"/>
      <c r="O122" s="67"/>
      <c r="P122" s="131">
        <f>P123+P163+P171</f>
        <v>0</v>
      </c>
      <c r="Q122" s="67"/>
      <c r="R122" s="131">
        <f>R123+R163+R171</f>
        <v>0.10314119999999999</v>
      </c>
      <c r="S122" s="67"/>
      <c r="T122" s="132">
        <f>T123+T163+T171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101</v>
      </c>
      <c r="BK122" s="133">
        <f>BK123+BK163+BK171</f>
        <v>0</v>
      </c>
    </row>
    <row r="123" spans="1:65" s="12" customFormat="1" ht="25.9" customHeight="1" x14ac:dyDescent="0.2">
      <c r="B123" s="134"/>
      <c r="D123" s="135" t="s">
        <v>74</v>
      </c>
      <c r="E123" s="136" t="s">
        <v>141</v>
      </c>
      <c r="F123" s="136" t="s">
        <v>142</v>
      </c>
      <c r="I123" s="137"/>
      <c r="J123" s="122">
        <f>BK123</f>
        <v>0</v>
      </c>
      <c r="L123" s="134"/>
      <c r="M123" s="138"/>
      <c r="N123" s="139"/>
      <c r="O123" s="139"/>
      <c r="P123" s="140">
        <f>P124+P161</f>
        <v>0</v>
      </c>
      <c r="Q123" s="139"/>
      <c r="R123" s="140">
        <f>R124+R161</f>
        <v>0.10314119999999999</v>
      </c>
      <c r="S123" s="139"/>
      <c r="T123" s="141">
        <f>T124+T161</f>
        <v>0</v>
      </c>
      <c r="AR123" s="135" t="s">
        <v>83</v>
      </c>
      <c r="AT123" s="142" t="s">
        <v>74</v>
      </c>
      <c r="AU123" s="142" t="s">
        <v>75</v>
      </c>
      <c r="AY123" s="135" t="s">
        <v>143</v>
      </c>
      <c r="BK123" s="143">
        <f>BK124+BK161</f>
        <v>0</v>
      </c>
    </row>
    <row r="124" spans="1:65" s="12" customFormat="1" ht="22.9" customHeight="1" x14ac:dyDescent="0.2">
      <c r="B124" s="134"/>
      <c r="D124" s="135" t="s">
        <v>74</v>
      </c>
      <c r="E124" s="144" t="s">
        <v>163</v>
      </c>
      <c r="F124" s="144" t="s">
        <v>2218</v>
      </c>
      <c r="I124" s="137"/>
      <c r="J124" s="145">
        <f>BK124</f>
        <v>0</v>
      </c>
      <c r="L124" s="134"/>
      <c r="M124" s="138"/>
      <c r="N124" s="139"/>
      <c r="O124" s="139"/>
      <c r="P124" s="140">
        <f>SUM(P125:P160)</f>
        <v>0</v>
      </c>
      <c r="Q124" s="139"/>
      <c r="R124" s="140">
        <f>SUM(R125:R160)</f>
        <v>0.10314119999999999</v>
      </c>
      <c r="S124" s="139"/>
      <c r="T124" s="141">
        <f>SUM(T125:T160)</f>
        <v>0</v>
      </c>
      <c r="AR124" s="135" t="s">
        <v>83</v>
      </c>
      <c r="AT124" s="142" t="s">
        <v>74</v>
      </c>
      <c r="AU124" s="142" t="s">
        <v>83</v>
      </c>
      <c r="AY124" s="135" t="s">
        <v>143</v>
      </c>
      <c r="BK124" s="143">
        <f>SUM(BK125:BK160)</f>
        <v>0</v>
      </c>
    </row>
    <row r="125" spans="1:65" s="2" customFormat="1" ht="24.2" customHeight="1" x14ac:dyDescent="0.2">
      <c r="A125" s="33"/>
      <c r="B125" s="146"/>
      <c r="C125" s="147" t="s">
        <v>83</v>
      </c>
      <c r="D125" s="197" t="s">
        <v>146</v>
      </c>
      <c r="E125" s="148" t="s">
        <v>2219</v>
      </c>
      <c r="F125" s="149" t="s">
        <v>2220</v>
      </c>
      <c r="G125" s="150" t="s">
        <v>178</v>
      </c>
      <c r="H125" s="151">
        <v>1</v>
      </c>
      <c r="I125" s="152"/>
      <c r="J125" s="153">
        <f>ROUND(I125*H125,2)</f>
        <v>0</v>
      </c>
      <c r="K125" s="154"/>
      <c r="L125" s="34"/>
      <c r="M125" s="155" t="s">
        <v>1</v>
      </c>
      <c r="N125" s="156" t="s">
        <v>41</v>
      </c>
      <c r="O125" s="59"/>
      <c r="P125" s="157">
        <f>O125*H125</f>
        <v>0</v>
      </c>
      <c r="Q125" s="157">
        <v>3.82E-3</v>
      </c>
      <c r="R125" s="157">
        <f>Q125*H125</f>
        <v>3.82E-3</v>
      </c>
      <c r="S125" s="157">
        <v>0</v>
      </c>
      <c r="T125" s="158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59" t="s">
        <v>150</v>
      </c>
      <c r="AT125" s="159" t="s">
        <v>146</v>
      </c>
      <c r="AU125" s="159" t="s">
        <v>151</v>
      </c>
      <c r="AY125" s="18" t="s">
        <v>143</v>
      </c>
      <c r="BE125" s="160">
        <f>IF(N125="základná",J125,0)</f>
        <v>0</v>
      </c>
      <c r="BF125" s="160">
        <f>IF(N125="znížená",J125,0)</f>
        <v>0</v>
      </c>
      <c r="BG125" s="160">
        <f>IF(N125="zákl. prenesená",J125,0)</f>
        <v>0</v>
      </c>
      <c r="BH125" s="160">
        <f>IF(N125="zníž. prenesená",J125,0)</f>
        <v>0</v>
      </c>
      <c r="BI125" s="160">
        <f>IF(N125="nulová",J125,0)</f>
        <v>0</v>
      </c>
      <c r="BJ125" s="18" t="s">
        <v>151</v>
      </c>
      <c r="BK125" s="160">
        <f>ROUND(I125*H125,2)</f>
        <v>0</v>
      </c>
      <c r="BL125" s="18" t="s">
        <v>150</v>
      </c>
      <c r="BM125" s="159" t="s">
        <v>2221</v>
      </c>
    </row>
    <row r="126" spans="1:65" s="13" customFormat="1" x14ac:dyDescent="0.2">
      <c r="B126" s="161"/>
      <c r="D126" s="162" t="s">
        <v>152</v>
      </c>
      <c r="E126" s="163" t="s">
        <v>1</v>
      </c>
      <c r="F126" s="164" t="s">
        <v>83</v>
      </c>
      <c r="H126" s="165">
        <v>1</v>
      </c>
      <c r="I126" s="166"/>
      <c r="L126" s="161"/>
      <c r="M126" s="167"/>
      <c r="N126" s="168"/>
      <c r="O126" s="168"/>
      <c r="P126" s="168"/>
      <c r="Q126" s="168"/>
      <c r="R126" s="168"/>
      <c r="S126" s="168"/>
      <c r="T126" s="169"/>
      <c r="AT126" s="163" t="s">
        <v>152</v>
      </c>
      <c r="AU126" s="163" t="s">
        <v>151</v>
      </c>
      <c r="AV126" s="13" t="s">
        <v>151</v>
      </c>
      <c r="AW126" s="13" t="s">
        <v>31</v>
      </c>
      <c r="AX126" s="13" t="s">
        <v>75</v>
      </c>
      <c r="AY126" s="163" t="s">
        <v>143</v>
      </c>
    </row>
    <row r="127" spans="1:65" s="14" customFormat="1" x14ac:dyDescent="0.2">
      <c r="B127" s="170"/>
      <c r="D127" s="162" t="s">
        <v>152</v>
      </c>
      <c r="E127" s="171" t="s">
        <v>1</v>
      </c>
      <c r="F127" s="172" t="s">
        <v>154</v>
      </c>
      <c r="H127" s="173">
        <v>1</v>
      </c>
      <c r="I127" s="174"/>
      <c r="L127" s="170"/>
      <c r="M127" s="175"/>
      <c r="N127" s="176"/>
      <c r="O127" s="176"/>
      <c r="P127" s="176"/>
      <c r="Q127" s="176"/>
      <c r="R127" s="176"/>
      <c r="S127" s="176"/>
      <c r="T127" s="177"/>
      <c r="AT127" s="171" t="s">
        <v>152</v>
      </c>
      <c r="AU127" s="171" t="s">
        <v>151</v>
      </c>
      <c r="AV127" s="14" t="s">
        <v>150</v>
      </c>
      <c r="AW127" s="14" t="s">
        <v>31</v>
      </c>
      <c r="AX127" s="14" t="s">
        <v>83</v>
      </c>
      <c r="AY127" s="171" t="s">
        <v>143</v>
      </c>
    </row>
    <row r="128" spans="1:65" s="2" customFormat="1" ht="24.2" customHeight="1" x14ac:dyDescent="0.2">
      <c r="A128" s="33"/>
      <c r="B128" s="146"/>
      <c r="C128" s="178" t="s">
        <v>151</v>
      </c>
      <c r="D128" s="198" t="s">
        <v>215</v>
      </c>
      <c r="E128" s="179" t="s">
        <v>2222</v>
      </c>
      <c r="F128" s="180" t="s">
        <v>2223</v>
      </c>
      <c r="G128" s="181" t="s">
        <v>178</v>
      </c>
      <c r="H128" s="182">
        <v>1</v>
      </c>
      <c r="I128" s="183"/>
      <c r="J128" s="184">
        <f>ROUND(I128*H128,2)</f>
        <v>0</v>
      </c>
      <c r="K128" s="185"/>
      <c r="L128" s="186"/>
      <c r="M128" s="187" t="s">
        <v>1</v>
      </c>
      <c r="N128" s="188" t="s">
        <v>41</v>
      </c>
      <c r="O128" s="59"/>
      <c r="P128" s="157">
        <f>O128*H128</f>
        <v>0</v>
      </c>
      <c r="Q128" s="157">
        <v>9.5999999999999992E-3</v>
      </c>
      <c r="R128" s="157">
        <f>Q128*H128</f>
        <v>9.5999999999999992E-3</v>
      </c>
      <c r="S128" s="157">
        <v>0</v>
      </c>
      <c r="T128" s="158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59" t="s">
        <v>163</v>
      </c>
      <c r="AT128" s="159" t="s">
        <v>215</v>
      </c>
      <c r="AU128" s="159" t="s">
        <v>151</v>
      </c>
      <c r="AY128" s="18" t="s">
        <v>143</v>
      </c>
      <c r="BE128" s="160">
        <f>IF(N128="základná",J128,0)</f>
        <v>0</v>
      </c>
      <c r="BF128" s="160">
        <f>IF(N128="znížená",J128,0)</f>
        <v>0</v>
      </c>
      <c r="BG128" s="160">
        <f>IF(N128="zákl. prenesená",J128,0)</f>
        <v>0</v>
      </c>
      <c r="BH128" s="160">
        <f>IF(N128="zníž. prenesená",J128,0)</f>
        <v>0</v>
      </c>
      <c r="BI128" s="160">
        <f>IF(N128="nulová",J128,0)</f>
        <v>0</v>
      </c>
      <c r="BJ128" s="18" t="s">
        <v>151</v>
      </c>
      <c r="BK128" s="160">
        <f>ROUND(I128*H128,2)</f>
        <v>0</v>
      </c>
      <c r="BL128" s="18" t="s">
        <v>150</v>
      </c>
      <c r="BM128" s="159" t="s">
        <v>2224</v>
      </c>
    </row>
    <row r="129" spans="1:65" s="2" customFormat="1" ht="24.2" customHeight="1" x14ac:dyDescent="0.2">
      <c r="A129" s="33"/>
      <c r="B129" s="146"/>
      <c r="C129" s="147" t="s">
        <v>144</v>
      </c>
      <c r="D129" s="197" t="s">
        <v>146</v>
      </c>
      <c r="E129" s="148" t="s">
        <v>2225</v>
      </c>
      <c r="F129" s="149" t="s">
        <v>2226</v>
      </c>
      <c r="G129" s="150" t="s">
        <v>314</v>
      </c>
      <c r="H129" s="151">
        <v>7.58</v>
      </c>
      <c r="I129" s="152"/>
      <c r="J129" s="153">
        <f>ROUND(I129*H129,2)</f>
        <v>0</v>
      </c>
      <c r="K129" s="154"/>
      <c r="L129" s="34"/>
      <c r="M129" s="155" t="s">
        <v>1</v>
      </c>
      <c r="N129" s="156" t="s">
        <v>41</v>
      </c>
      <c r="O129" s="59"/>
      <c r="P129" s="157">
        <f>O129*H129</f>
        <v>0</v>
      </c>
      <c r="Q129" s="157">
        <v>0</v>
      </c>
      <c r="R129" s="157">
        <f>Q129*H129</f>
        <v>0</v>
      </c>
      <c r="S129" s="157">
        <v>0</v>
      </c>
      <c r="T129" s="158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59" t="s">
        <v>150</v>
      </c>
      <c r="AT129" s="159" t="s">
        <v>146</v>
      </c>
      <c r="AU129" s="159" t="s">
        <v>151</v>
      </c>
      <c r="AY129" s="18" t="s">
        <v>143</v>
      </c>
      <c r="BE129" s="160">
        <f>IF(N129="základná",J129,0)</f>
        <v>0</v>
      </c>
      <c r="BF129" s="160">
        <f>IF(N129="znížená",J129,0)</f>
        <v>0</v>
      </c>
      <c r="BG129" s="160">
        <f>IF(N129="zákl. prenesená",J129,0)</f>
        <v>0</v>
      </c>
      <c r="BH129" s="160">
        <f>IF(N129="zníž. prenesená",J129,0)</f>
        <v>0</v>
      </c>
      <c r="BI129" s="160">
        <f>IF(N129="nulová",J129,0)</f>
        <v>0</v>
      </c>
      <c r="BJ129" s="18" t="s">
        <v>151</v>
      </c>
      <c r="BK129" s="160">
        <f>ROUND(I129*H129,2)</f>
        <v>0</v>
      </c>
      <c r="BL129" s="18" t="s">
        <v>150</v>
      </c>
      <c r="BM129" s="159" t="s">
        <v>2227</v>
      </c>
    </row>
    <row r="130" spans="1:65" s="16" customFormat="1" x14ac:dyDescent="0.2">
      <c r="B130" s="200"/>
      <c r="D130" s="162" t="s">
        <v>152</v>
      </c>
      <c r="E130" s="201" t="s">
        <v>1</v>
      </c>
      <c r="F130" s="202" t="s">
        <v>2228</v>
      </c>
      <c r="H130" s="201" t="s">
        <v>1</v>
      </c>
      <c r="I130" s="203"/>
      <c r="L130" s="200"/>
      <c r="M130" s="204"/>
      <c r="N130" s="205"/>
      <c r="O130" s="205"/>
      <c r="P130" s="205"/>
      <c r="Q130" s="205"/>
      <c r="R130" s="205"/>
      <c r="S130" s="205"/>
      <c r="T130" s="206"/>
      <c r="AT130" s="201" t="s">
        <v>152</v>
      </c>
      <c r="AU130" s="201" t="s">
        <v>151</v>
      </c>
      <c r="AV130" s="16" t="s">
        <v>83</v>
      </c>
      <c r="AW130" s="16" t="s">
        <v>31</v>
      </c>
      <c r="AX130" s="16" t="s">
        <v>75</v>
      </c>
      <c r="AY130" s="201" t="s">
        <v>143</v>
      </c>
    </row>
    <row r="131" spans="1:65" s="13" customFormat="1" x14ac:dyDescent="0.2">
      <c r="B131" s="161"/>
      <c r="D131" s="162" t="s">
        <v>152</v>
      </c>
      <c r="E131" s="163" t="s">
        <v>1</v>
      </c>
      <c r="F131" s="164" t="s">
        <v>2229</v>
      </c>
      <c r="H131" s="165">
        <v>7.58</v>
      </c>
      <c r="I131" s="166"/>
      <c r="L131" s="161"/>
      <c r="M131" s="167"/>
      <c r="N131" s="168"/>
      <c r="O131" s="168"/>
      <c r="P131" s="168"/>
      <c r="Q131" s="168"/>
      <c r="R131" s="168"/>
      <c r="S131" s="168"/>
      <c r="T131" s="169"/>
      <c r="AT131" s="163" t="s">
        <v>152</v>
      </c>
      <c r="AU131" s="163" t="s">
        <v>151</v>
      </c>
      <c r="AV131" s="13" t="s">
        <v>151</v>
      </c>
      <c r="AW131" s="13" t="s">
        <v>31</v>
      </c>
      <c r="AX131" s="13" t="s">
        <v>75</v>
      </c>
      <c r="AY131" s="163" t="s">
        <v>143</v>
      </c>
    </row>
    <row r="132" spans="1:65" s="15" customFormat="1" x14ac:dyDescent="0.2">
      <c r="B132" s="189"/>
      <c r="D132" s="162" t="s">
        <v>152</v>
      </c>
      <c r="E132" s="190" t="s">
        <v>46</v>
      </c>
      <c r="F132" s="191" t="s">
        <v>1530</v>
      </c>
      <c r="H132" s="192">
        <v>7.58</v>
      </c>
      <c r="I132" s="193"/>
      <c r="L132" s="189"/>
      <c r="M132" s="194"/>
      <c r="N132" s="195"/>
      <c r="O132" s="195"/>
      <c r="P132" s="195"/>
      <c r="Q132" s="195"/>
      <c r="R132" s="195"/>
      <c r="S132" s="195"/>
      <c r="T132" s="196"/>
      <c r="AT132" s="190" t="s">
        <v>152</v>
      </c>
      <c r="AU132" s="190" t="s">
        <v>151</v>
      </c>
      <c r="AV132" s="15" t="s">
        <v>144</v>
      </c>
      <c r="AW132" s="15" t="s">
        <v>31</v>
      </c>
      <c r="AX132" s="15" t="s">
        <v>75</v>
      </c>
      <c r="AY132" s="190" t="s">
        <v>143</v>
      </c>
    </row>
    <row r="133" spans="1:65" s="14" customFormat="1" x14ac:dyDescent="0.2">
      <c r="B133" s="170"/>
      <c r="D133" s="162" t="s">
        <v>152</v>
      </c>
      <c r="E133" s="171" t="s">
        <v>1</v>
      </c>
      <c r="F133" s="172" t="s">
        <v>154</v>
      </c>
      <c r="H133" s="173">
        <v>7.58</v>
      </c>
      <c r="I133" s="174"/>
      <c r="L133" s="170"/>
      <c r="M133" s="175"/>
      <c r="N133" s="176"/>
      <c r="O133" s="176"/>
      <c r="P133" s="176"/>
      <c r="Q133" s="176"/>
      <c r="R133" s="176"/>
      <c r="S133" s="176"/>
      <c r="T133" s="177"/>
      <c r="AT133" s="171" t="s">
        <v>152</v>
      </c>
      <c r="AU133" s="171" t="s">
        <v>151</v>
      </c>
      <c r="AV133" s="14" t="s">
        <v>150</v>
      </c>
      <c r="AW133" s="14" t="s">
        <v>31</v>
      </c>
      <c r="AX133" s="14" t="s">
        <v>83</v>
      </c>
      <c r="AY133" s="171" t="s">
        <v>143</v>
      </c>
    </row>
    <row r="134" spans="1:65" s="2" customFormat="1" ht="24.2" customHeight="1" x14ac:dyDescent="0.2">
      <c r="A134" s="33"/>
      <c r="B134" s="146"/>
      <c r="C134" s="178" t="s">
        <v>150</v>
      </c>
      <c r="D134" s="198" t="s">
        <v>215</v>
      </c>
      <c r="E134" s="179" t="s">
        <v>2230</v>
      </c>
      <c r="F134" s="180" t="s">
        <v>2231</v>
      </c>
      <c r="G134" s="181" t="s">
        <v>314</v>
      </c>
      <c r="H134" s="182">
        <v>7.58</v>
      </c>
      <c r="I134" s="183"/>
      <c r="J134" s="184">
        <f>ROUND(I134*H134,2)</f>
        <v>0</v>
      </c>
      <c r="K134" s="185"/>
      <c r="L134" s="186"/>
      <c r="M134" s="187" t="s">
        <v>1</v>
      </c>
      <c r="N134" s="188" t="s">
        <v>41</v>
      </c>
      <c r="O134" s="59"/>
      <c r="P134" s="157">
        <f>O134*H134</f>
        <v>0</v>
      </c>
      <c r="Q134" s="157">
        <v>2.14E-3</v>
      </c>
      <c r="R134" s="157">
        <f>Q134*H134</f>
        <v>1.6221200000000002E-2</v>
      </c>
      <c r="S134" s="157">
        <v>0</v>
      </c>
      <c r="T134" s="15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59" t="s">
        <v>163</v>
      </c>
      <c r="AT134" s="159" t="s">
        <v>215</v>
      </c>
      <c r="AU134" s="159" t="s">
        <v>151</v>
      </c>
      <c r="AY134" s="18" t="s">
        <v>143</v>
      </c>
      <c r="BE134" s="160">
        <f>IF(N134="základná",J134,0)</f>
        <v>0</v>
      </c>
      <c r="BF134" s="160">
        <f>IF(N134="znížená",J134,0)</f>
        <v>0</v>
      </c>
      <c r="BG134" s="160">
        <f>IF(N134="zákl. prenesená",J134,0)</f>
        <v>0</v>
      </c>
      <c r="BH134" s="160">
        <f>IF(N134="zníž. prenesená",J134,0)</f>
        <v>0</v>
      </c>
      <c r="BI134" s="160">
        <f>IF(N134="nulová",J134,0)</f>
        <v>0</v>
      </c>
      <c r="BJ134" s="18" t="s">
        <v>151</v>
      </c>
      <c r="BK134" s="160">
        <f>ROUND(I134*H134,2)</f>
        <v>0</v>
      </c>
      <c r="BL134" s="18" t="s">
        <v>150</v>
      </c>
      <c r="BM134" s="159" t="s">
        <v>2232</v>
      </c>
    </row>
    <row r="135" spans="1:65" s="2" customFormat="1" ht="24.2" customHeight="1" x14ac:dyDescent="0.2">
      <c r="A135" s="33"/>
      <c r="B135" s="146"/>
      <c r="C135" s="147" t="s">
        <v>165</v>
      </c>
      <c r="D135" s="197" t="s">
        <v>146</v>
      </c>
      <c r="E135" s="148" t="s">
        <v>2233</v>
      </c>
      <c r="F135" s="149" t="s">
        <v>2234</v>
      </c>
      <c r="G135" s="150" t="s">
        <v>178</v>
      </c>
      <c r="H135" s="151">
        <v>16</v>
      </c>
      <c r="I135" s="152"/>
      <c r="J135" s="153">
        <f>ROUND(I135*H135,2)</f>
        <v>0</v>
      </c>
      <c r="K135" s="154"/>
      <c r="L135" s="34"/>
      <c r="M135" s="155" t="s">
        <v>1</v>
      </c>
      <c r="N135" s="156" t="s">
        <v>41</v>
      </c>
      <c r="O135" s="59"/>
      <c r="P135" s="157">
        <f>O135*H135</f>
        <v>0</v>
      </c>
      <c r="Q135" s="157">
        <v>0</v>
      </c>
      <c r="R135" s="157">
        <f>Q135*H135</f>
        <v>0</v>
      </c>
      <c r="S135" s="157">
        <v>0</v>
      </c>
      <c r="T135" s="15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59" t="s">
        <v>150</v>
      </c>
      <c r="AT135" s="159" t="s">
        <v>146</v>
      </c>
      <c r="AU135" s="159" t="s">
        <v>151</v>
      </c>
      <c r="AY135" s="18" t="s">
        <v>143</v>
      </c>
      <c r="BE135" s="160">
        <f>IF(N135="základná",J135,0)</f>
        <v>0</v>
      </c>
      <c r="BF135" s="160">
        <f>IF(N135="znížená",J135,0)</f>
        <v>0</v>
      </c>
      <c r="BG135" s="160">
        <f>IF(N135="zákl. prenesená",J135,0)</f>
        <v>0</v>
      </c>
      <c r="BH135" s="160">
        <f>IF(N135="zníž. prenesená",J135,0)</f>
        <v>0</v>
      </c>
      <c r="BI135" s="160">
        <f>IF(N135="nulová",J135,0)</f>
        <v>0</v>
      </c>
      <c r="BJ135" s="18" t="s">
        <v>151</v>
      </c>
      <c r="BK135" s="160">
        <f>ROUND(I135*H135,2)</f>
        <v>0</v>
      </c>
      <c r="BL135" s="18" t="s">
        <v>150</v>
      </c>
      <c r="BM135" s="159" t="s">
        <v>2235</v>
      </c>
    </row>
    <row r="136" spans="1:65" s="16" customFormat="1" x14ac:dyDescent="0.2">
      <c r="B136" s="200"/>
      <c r="D136" s="162" t="s">
        <v>152</v>
      </c>
      <c r="E136" s="201" t="s">
        <v>1</v>
      </c>
      <c r="F136" s="202" t="s">
        <v>2236</v>
      </c>
      <c r="H136" s="201" t="s">
        <v>1</v>
      </c>
      <c r="I136" s="203"/>
      <c r="L136" s="200"/>
      <c r="M136" s="204"/>
      <c r="N136" s="205"/>
      <c r="O136" s="205"/>
      <c r="P136" s="205"/>
      <c r="Q136" s="205"/>
      <c r="R136" s="205"/>
      <c r="S136" s="205"/>
      <c r="T136" s="206"/>
      <c r="AT136" s="201" t="s">
        <v>152</v>
      </c>
      <c r="AU136" s="201" t="s">
        <v>151</v>
      </c>
      <c r="AV136" s="16" t="s">
        <v>83</v>
      </c>
      <c r="AW136" s="16" t="s">
        <v>31</v>
      </c>
      <c r="AX136" s="16" t="s">
        <v>75</v>
      </c>
      <c r="AY136" s="201" t="s">
        <v>143</v>
      </c>
    </row>
    <row r="137" spans="1:65" s="13" customFormat="1" x14ac:dyDescent="0.2">
      <c r="B137" s="161"/>
      <c r="D137" s="162" t="s">
        <v>152</v>
      </c>
      <c r="E137" s="163" t="s">
        <v>1</v>
      </c>
      <c r="F137" s="164" t="s">
        <v>151</v>
      </c>
      <c r="H137" s="165">
        <v>2</v>
      </c>
      <c r="I137" s="166"/>
      <c r="L137" s="161"/>
      <c r="M137" s="167"/>
      <c r="N137" s="168"/>
      <c r="O137" s="168"/>
      <c r="P137" s="168"/>
      <c r="Q137" s="168"/>
      <c r="R137" s="168"/>
      <c r="S137" s="168"/>
      <c r="T137" s="169"/>
      <c r="AT137" s="163" t="s">
        <v>152</v>
      </c>
      <c r="AU137" s="163" t="s">
        <v>151</v>
      </c>
      <c r="AV137" s="13" t="s">
        <v>151</v>
      </c>
      <c r="AW137" s="13" t="s">
        <v>31</v>
      </c>
      <c r="AX137" s="13" t="s">
        <v>75</v>
      </c>
      <c r="AY137" s="163" t="s">
        <v>143</v>
      </c>
    </row>
    <row r="138" spans="1:65" s="16" customFormat="1" x14ac:dyDescent="0.2">
      <c r="B138" s="200"/>
      <c r="D138" s="162" t="s">
        <v>152</v>
      </c>
      <c r="E138" s="201" t="s">
        <v>1</v>
      </c>
      <c r="F138" s="202" t="s">
        <v>2237</v>
      </c>
      <c r="H138" s="201" t="s">
        <v>1</v>
      </c>
      <c r="I138" s="203"/>
      <c r="L138" s="200"/>
      <c r="M138" s="204"/>
      <c r="N138" s="205"/>
      <c r="O138" s="205"/>
      <c r="P138" s="205"/>
      <c r="Q138" s="205"/>
      <c r="R138" s="205"/>
      <c r="S138" s="205"/>
      <c r="T138" s="206"/>
      <c r="AT138" s="201" t="s">
        <v>152</v>
      </c>
      <c r="AU138" s="201" t="s">
        <v>151</v>
      </c>
      <c r="AV138" s="16" t="s">
        <v>83</v>
      </c>
      <c r="AW138" s="16" t="s">
        <v>31</v>
      </c>
      <c r="AX138" s="16" t="s">
        <v>75</v>
      </c>
      <c r="AY138" s="201" t="s">
        <v>143</v>
      </c>
    </row>
    <row r="139" spans="1:65" s="13" customFormat="1" x14ac:dyDescent="0.2">
      <c r="B139" s="161"/>
      <c r="D139" s="162" t="s">
        <v>152</v>
      </c>
      <c r="E139" s="163" t="s">
        <v>1</v>
      </c>
      <c r="F139" s="164" t="s">
        <v>196</v>
      </c>
      <c r="H139" s="165">
        <v>13</v>
      </c>
      <c r="I139" s="166"/>
      <c r="L139" s="161"/>
      <c r="M139" s="167"/>
      <c r="N139" s="168"/>
      <c r="O139" s="168"/>
      <c r="P139" s="168"/>
      <c r="Q139" s="168"/>
      <c r="R139" s="168"/>
      <c r="S139" s="168"/>
      <c r="T139" s="169"/>
      <c r="AT139" s="163" t="s">
        <v>152</v>
      </c>
      <c r="AU139" s="163" t="s">
        <v>151</v>
      </c>
      <c r="AV139" s="13" t="s">
        <v>151</v>
      </c>
      <c r="AW139" s="13" t="s">
        <v>31</v>
      </c>
      <c r="AX139" s="13" t="s">
        <v>75</v>
      </c>
      <c r="AY139" s="163" t="s">
        <v>143</v>
      </c>
    </row>
    <row r="140" spans="1:65" s="16" customFormat="1" x14ac:dyDescent="0.2">
      <c r="B140" s="200"/>
      <c r="D140" s="162" t="s">
        <v>152</v>
      </c>
      <c r="E140" s="201" t="s">
        <v>1</v>
      </c>
      <c r="F140" s="202" t="s">
        <v>2238</v>
      </c>
      <c r="H140" s="201" t="s">
        <v>1</v>
      </c>
      <c r="I140" s="203"/>
      <c r="L140" s="200"/>
      <c r="M140" s="204"/>
      <c r="N140" s="205"/>
      <c r="O140" s="205"/>
      <c r="P140" s="205"/>
      <c r="Q140" s="205"/>
      <c r="R140" s="205"/>
      <c r="S140" s="205"/>
      <c r="T140" s="206"/>
      <c r="AT140" s="201" t="s">
        <v>152</v>
      </c>
      <c r="AU140" s="201" t="s">
        <v>151</v>
      </c>
      <c r="AV140" s="16" t="s">
        <v>83</v>
      </c>
      <c r="AW140" s="16" t="s">
        <v>31</v>
      </c>
      <c r="AX140" s="16" t="s">
        <v>75</v>
      </c>
      <c r="AY140" s="201" t="s">
        <v>143</v>
      </c>
    </row>
    <row r="141" spans="1:65" s="13" customFormat="1" x14ac:dyDescent="0.2">
      <c r="B141" s="161"/>
      <c r="D141" s="162" t="s">
        <v>152</v>
      </c>
      <c r="E141" s="163" t="s">
        <v>1</v>
      </c>
      <c r="F141" s="164" t="s">
        <v>83</v>
      </c>
      <c r="H141" s="165">
        <v>1</v>
      </c>
      <c r="I141" s="166"/>
      <c r="L141" s="161"/>
      <c r="M141" s="167"/>
      <c r="N141" s="168"/>
      <c r="O141" s="168"/>
      <c r="P141" s="168"/>
      <c r="Q141" s="168"/>
      <c r="R141" s="168"/>
      <c r="S141" s="168"/>
      <c r="T141" s="169"/>
      <c r="AT141" s="163" t="s">
        <v>152</v>
      </c>
      <c r="AU141" s="163" t="s">
        <v>151</v>
      </c>
      <c r="AV141" s="13" t="s">
        <v>151</v>
      </c>
      <c r="AW141" s="13" t="s">
        <v>31</v>
      </c>
      <c r="AX141" s="13" t="s">
        <v>75</v>
      </c>
      <c r="AY141" s="163" t="s">
        <v>143</v>
      </c>
    </row>
    <row r="142" spans="1:65" s="14" customFormat="1" x14ac:dyDescent="0.2">
      <c r="B142" s="170"/>
      <c r="D142" s="162" t="s">
        <v>152</v>
      </c>
      <c r="E142" s="171" t="s">
        <v>1</v>
      </c>
      <c r="F142" s="172" t="s">
        <v>154</v>
      </c>
      <c r="H142" s="173">
        <v>16</v>
      </c>
      <c r="I142" s="174"/>
      <c r="L142" s="170"/>
      <c r="M142" s="175"/>
      <c r="N142" s="176"/>
      <c r="O142" s="176"/>
      <c r="P142" s="176"/>
      <c r="Q142" s="176"/>
      <c r="R142" s="176"/>
      <c r="S142" s="176"/>
      <c r="T142" s="177"/>
      <c r="AT142" s="171" t="s">
        <v>152</v>
      </c>
      <c r="AU142" s="171" t="s">
        <v>151</v>
      </c>
      <c r="AV142" s="14" t="s">
        <v>150</v>
      </c>
      <c r="AW142" s="14" t="s">
        <v>31</v>
      </c>
      <c r="AX142" s="14" t="s">
        <v>83</v>
      </c>
      <c r="AY142" s="171" t="s">
        <v>143</v>
      </c>
    </row>
    <row r="143" spans="1:65" s="2" customFormat="1" ht="24.2" customHeight="1" x14ac:dyDescent="0.2">
      <c r="A143" s="33"/>
      <c r="B143" s="146"/>
      <c r="C143" s="178" t="s">
        <v>160</v>
      </c>
      <c r="D143" s="198" t="s">
        <v>215</v>
      </c>
      <c r="E143" s="179" t="s">
        <v>2239</v>
      </c>
      <c r="F143" s="180" t="s">
        <v>2240</v>
      </c>
      <c r="G143" s="181" t="s">
        <v>178</v>
      </c>
      <c r="H143" s="182">
        <v>13</v>
      </c>
      <c r="I143" s="183"/>
      <c r="J143" s="184">
        <f>ROUND(I143*H143,2)</f>
        <v>0</v>
      </c>
      <c r="K143" s="185"/>
      <c r="L143" s="186"/>
      <c r="M143" s="187" t="s">
        <v>1</v>
      </c>
      <c r="N143" s="188" t="s">
        <v>41</v>
      </c>
      <c r="O143" s="59"/>
      <c r="P143" s="157">
        <f>O143*H143</f>
        <v>0</v>
      </c>
      <c r="Q143" s="157">
        <v>5.8E-4</v>
      </c>
      <c r="R143" s="157">
        <f>Q143*H143</f>
        <v>7.5399999999999998E-3</v>
      </c>
      <c r="S143" s="157">
        <v>0</v>
      </c>
      <c r="T143" s="158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59" t="s">
        <v>163</v>
      </c>
      <c r="AT143" s="159" t="s">
        <v>215</v>
      </c>
      <c r="AU143" s="159" t="s">
        <v>151</v>
      </c>
      <c r="AY143" s="18" t="s">
        <v>143</v>
      </c>
      <c r="BE143" s="160">
        <f>IF(N143="základná",J143,0)</f>
        <v>0</v>
      </c>
      <c r="BF143" s="160">
        <f>IF(N143="znížená",J143,0)</f>
        <v>0</v>
      </c>
      <c r="BG143" s="160">
        <f>IF(N143="zákl. prenesená",J143,0)</f>
        <v>0</v>
      </c>
      <c r="BH143" s="160">
        <f>IF(N143="zníž. prenesená",J143,0)</f>
        <v>0</v>
      </c>
      <c r="BI143" s="160">
        <f>IF(N143="nulová",J143,0)</f>
        <v>0</v>
      </c>
      <c r="BJ143" s="18" t="s">
        <v>151</v>
      </c>
      <c r="BK143" s="160">
        <f>ROUND(I143*H143,2)</f>
        <v>0</v>
      </c>
      <c r="BL143" s="18" t="s">
        <v>150</v>
      </c>
      <c r="BM143" s="159" t="s">
        <v>2241</v>
      </c>
    </row>
    <row r="144" spans="1:65" s="13" customFormat="1" x14ac:dyDescent="0.2">
      <c r="B144" s="161"/>
      <c r="D144" s="162" t="s">
        <v>152</v>
      </c>
      <c r="E144" s="163" t="s">
        <v>1</v>
      </c>
      <c r="F144" s="164" t="s">
        <v>196</v>
      </c>
      <c r="H144" s="165">
        <v>13</v>
      </c>
      <c r="I144" s="166"/>
      <c r="L144" s="161"/>
      <c r="M144" s="167"/>
      <c r="N144" s="168"/>
      <c r="O144" s="168"/>
      <c r="P144" s="168"/>
      <c r="Q144" s="168"/>
      <c r="R144" s="168"/>
      <c r="S144" s="168"/>
      <c r="T144" s="169"/>
      <c r="AT144" s="163" t="s">
        <v>152</v>
      </c>
      <c r="AU144" s="163" t="s">
        <v>151</v>
      </c>
      <c r="AV144" s="13" t="s">
        <v>151</v>
      </c>
      <c r="AW144" s="13" t="s">
        <v>31</v>
      </c>
      <c r="AX144" s="13" t="s">
        <v>75</v>
      </c>
      <c r="AY144" s="163" t="s">
        <v>143</v>
      </c>
    </row>
    <row r="145" spans="1:65" s="14" customFormat="1" x14ac:dyDescent="0.2">
      <c r="B145" s="170"/>
      <c r="D145" s="162" t="s">
        <v>152</v>
      </c>
      <c r="E145" s="171" t="s">
        <v>1</v>
      </c>
      <c r="F145" s="172" t="s">
        <v>154</v>
      </c>
      <c r="H145" s="173">
        <v>13</v>
      </c>
      <c r="I145" s="174"/>
      <c r="L145" s="170"/>
      <c r="M145" s="175"/>
      <c r="N145" s="176"/>
      <c r="O145" s="176"/>
      <c r="P145" s="176"/>
      <c r="Q145" s="176"/>
      <c r="R145" s="176"/>
      <c r="S145" s="176"/>
      <c r="T145" s="177"/>
      <c r="AT145" s="171" t="s">
        <v>152</v>
      </c>
      <c r="AU145" s="171" t="s">
        <v>151</v>
      </c>
      <c r="AV145" s="14" t="s">
        <v>150</v>
      </c>
      <c r="AW145" s="14" t="s">
        <v>31</v>
      </c>
      <c r="AX145" s="14" t="s">
        <v>83</v>
      </c>
      <c r="AY145" s="171" t="s">
        <v>143</v>
      </c>
    </row>
    <row r="146" spans="1:65" s="2" customFormat="1" ht="24.2" customHeight="1" x14ac:dyDescent="0.2">
      <c r="A146" s="33"/>
      <c r="B146" s="146"/>
      <c r="C146" s="178" t="s">
        <v>175</v>
      </c>
      <c r="D146" s="198" t="s">
        <v>215</v>
      </c>
      <c r="E146" s="179" t="s">
        <v>2242</v>
      </c>
      <c r="F146" s="180" t="s">
        <v>2243</v>
      </c>
      <c r="G146" s="181" t="s">
        <v>178</v>
      </c>
      <c r="H146" s="182">
        <v>2</v>
      </c>
      <c r="I146" s="183"/>
      <c r="J146" s="184">
        <f>ROUND(I146*H146,2)</f>
        <v>0</v>
      </c>
      <c r="K146" s="185"/>
      <c r="L146" s="186"/>
      <c r="M146" s="187" t="s">
        <v>1</v>
      </c>
      <c r="N146" s="188" t="s">
        <v>41</v>
      </c>
      <c r="O146" s="59"/>
      <c r="P146" s="157">
        <f>O146*H146</f>
        <v>0</v>
      </c>
      <c r="Q146" s="157">
        <v>2.5400000000000002E-3</v>
      </c>
      <c r="R146" s="157">
        <f>Q146*H146</f>
        <v>5.0800000000000003E-3</v>
      </c>
      <c r="S146" s="157">
        <v>0</v>
      </c>
      <c r="T146" s="15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59" t="s">
        <v>163</v>
      </c>
      <c r="AT146" s="159" t="s">
        <v>215</v>
      </c>
      <c r="AU146" s="159" t="s">
        <v>151</v>
      </c>
      <c r="AY146" s="18" t="s">
        <v>143</v>
      </c>
      <c r="BE146" s="160">
        <f>IF(N146="základná",J146,0)</f>
        <v>0</v>
      </c>
      <c r="BF146" s="160">
        <f>IF(N146="znížená",J146,0)</f>
        <v>0</v>
      </c>
      <c r="BG146" s="160">
        <f>IF(N146="zákl. prenesená",J146,0)</f>
        <v>0</v>
      </c>
      <c r="BH146" s="160">
        <f>IF(N146="zníž. prenesená",J146,0)</f>
        <v>0</v>
      </c>
      <c r="BI146" s="160">
        <f>IF(N146="nulová",J146,0)</f>
        <v>0</v>
      </c>
      <c r="BJ146" s="18" t="s">
        <v>151</v>
      </c>
      <c r="BK146" s="160">
        <f>ROUND(I146*H146,2)</f>
        <v>0</v>
      </c>
      <c r="BL146" s="18" t="s">
        <v>150</v>
      </c>
      <c r="BM146" s="159" t="s">
        <v>2244</v>
      </c>
    </row>
    <row r="147" spans="1:65" s="13" customFormat="1" x14ac:dyDescent="0.2">
      <c r="B147" s="161"/>
      <c r="D147" s="162" t="s">
        <v>152</v>
      </c>
      <c r="E147" s="163" t="s">
        <v>1</v>
      </c>
      <c r="F147" s="164" t="s">
        <v>151</v>
      </c>
      <c r="H147" s="165">
        <v>2</v>
      </c>
      <c r="I147" s="166"/>
      <c r="L147" s="161"/>
      <c r="M147" s="167"/>
      <c r="N147" s="168"/>
      <c r="O147" s="168"/>
      <c r="P147" s="168"/>
      <c r="Q147" s="168"/>
      <c r="R147" s="168"/>
      <c r="S147" s="168"/>
      <c r="T147" s="169"/>
      <c r="AT147" s="163" t="s">
        <v>152</v>
      </c>
      <c r="AU147" s="163" t="s">
        <v>151</v>
      </c>
      <c r="AV147" s="13" t="s">
        <v>151</v>
      </c>
      <c r="AW147" s="13" t="s">
        <v>31</v>
      </c>
      <c r="AX147" s="13" t="s">
        <v>75</v>
      </c>
      <c r="AY147" s="163" t="s">
        <v>143</v>
      </c>
    </row>
    <row r="148" spans="1:65" s="14" customFormat="1" x14ac:dyDescent="0.2">
      <c r="B148" s="170"/>
      <c r="D148" s="162" t="s">
        <v>152</v>
      </c>
      <c r="E148" s="171" t="s">
        <v>1</v>
      </c>
      <c r="F148" s="172" t="s">
        <v>154</v>
      </c>
      <c r="H148" s="173">
        <v>2</v>
      </c>
      <c r="I148" s="174"/>
      <c r="L148" s="170"/>
      <c r="M148" s="175"/>
      <c r="N148" s="176"/>
      <c r="O148" s="176"/>
      <c r="P148" s="176"/>
      <c r="Q148" s="176"/>
      <c r="R148" s="176"/>
      <c r="S148" s="176"/>
      <c r="T148" s="177"/>
      <c r="AT148" s="171" t="s">
        <v>152</v>
      </c>
      <c r="AU148" s="171" t="s">
        <v>151</v>
      </c>
      <c r="AV148" s="14" t="s">
        <v>150</v>
      </c>
      <c r="AW148" s="14" t="s">
        <v>31</v>
      </c>
      <c r="AX148" s="14" t="s">
        <v>83</v>
      </c>
      <c r="AY148" s="171" t="s">
        <v>143</v>
      </c>
    </row>
    <row r="149" spans="1:65" s="2" customFormat="1" ht="24.2" customHeight="1" x14ac:dyDescent="0.2">
      <c r="A149" s="33"/>
      <c r="B149" s="146"/>
      <c r="C149" s="178" t="s">
        <v>163</v>
      </c>
      <c r="D149" s="198" t="s">
        <v>215</v>
      </c>
      <c r="E149" s="179" t="s">
        <v>2245</v>
      </c>
      <c r="F149" s="180" t="s">
        <v>2246</v>
      </c>
      <c r="G149" s="181" t="s">
        <v>178</v>
      </c>
      <c r="H149" s="182">
        <v>1</v>
      </c>
      <c r="I149" s="183"/>
      <c r="J149" s="184">
        <f t="shared" ref="J149:J154" si="0">ROUND(I149*H149,2)</f>
        <v>0</v>
      </c>
      <c r="K149" s="185"/>
      <c r="L149" s="186"/>
      <c r="M149" s="187" t="s">
        <v>1</v>
      </c>
      <c r="N149" s="188" t="s">
        <v>41</v>
      </c>
      <c r="O149" s="59"/>
      <c r="P149" s="157">
        <f t="shared" ref="P149:P154" si="1">O149*H149</f>
        <v>0</v>
      </c>
      <c r="Q149" s="157">
        <v>5.0000000000000001E-4</v>
      </c>
      <c r="R149" s="157">
        <f t="shared" ref="R149:R154" si="2">Q149*H149</f>
        <v>5.0000000000000001E-4</v>
      </c>
      <c r="S149" s="157">
        <v>0</v>
      </c>
      <c r="T149" s="158">
        <f t="shared" ref="T149:T154" si="3"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59" t="s">
        <v>163</v>
      </c>
      <c r="AT149" s="159" t="s">
        <v>215</v>
      </c>
      <c r="AU149" s="159" t="s">
        <v>151</v>
      </c>
      <c r="AY149" s="18" t="s">
        <v>143</v>
      </c>
      <c r="BE149" s="160">
        <f t="shared" ref="BE149:BE154" si="4">IF(N149="základná",J149,0)</f>
        <v>0</v>
      </c>
      <c r="BF149" s="160">
        <f t="shared" ref="BF149:BF154" si="5">IF(N149="znížená",J149,0)</f>
        <v>0</v>
      </c>
      <c r="BG149" s="160">
        <f t="shared" ref="BG149:BG154" si="6">IF(N149="zákl. prenesená",J149,0)</f>
        <v>0</v>
      </c>
      <c r="BH149" s="160">
        <f t="shared" ref="BH149:BH154" si="7">IF(N149="zníž. prenesená",J149,0)</f>
        <v>0</v>
      </c>
      <c r="BI149" s="160">
        <f t="shared" ref="BI149:BI154" si="8">IF(N149="nulová",J149,0)</f>
        <v>0</v>
      </c>
      <c r="BJ149" s="18" t="s">
        <v>151</v>
      </c>
      <c r="BK149" s="160">
        <f t="shared" ref="BK149:BK154" si="9">ROUND(I149*H149,2)</f>
        <v>0</v>
      </c>
      <c r="BL149" s="18" t="s">
        <v>150</v>
      </c>
      <c r="BM149" s="159" t="s">
        <v>2247</v>
      </c>
    </row>
    <row r="150" spans="1:65" s="2" customFormat="1" ht="14.45" customHeight="1" x14ac:dyDescent="0.2">
      <c r="A150" s="33"/>
      <c r="B150" s="146"/>
      <c r="C150" s="147" t="s">
        <v>183</v>
      </c>
      <c r="D150" s="197" t="s">
        <v>146</v>
      </c>
      <c r="E150" s="148" t="s">
        <v>2248</v>
      </c>
      <c r="F150" s="149" t="s">
        <v>2249</v>
      </c>
      <c r="G150" s="150" t="s">
        <v>178</v>
      </c>
      <c r="H150" s="151">
        <v>1</v>
      </c>
      <c r="I150" s="152"/>
      <c r="J150" s="153">
        <f t="shared" si="0"/>
        <v>0</v>
      </c>
      <c r="K150" s="154"/>
      <c r="L150" s="34"/>
      <c r="M150" s="155" t="s">
        <v>1</v>
      </c>
      <c r="N150" s="156" t="s">
        <v>41</v>
      </c>
      <c r="O150" s="59"/>
      <c r="P150" s="157">
        <f t="shared" si="1"/>
        <v>0</v>
      </c>
      <c r="Q150" s="157">
        <v>6.9999999999999994E-5</v>
      </c>
      <c r="R150" s="157">
        <f t="shared" si="2"/>
        <v>6.9999999999999994E-5</v>
      </c>
      <c r="S150" s="157">
        <v>0</v>
      </c>
      <c r="T150" s="158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59" t="s">
        <v>150</v>
      </c>
      <c r="AT150" s="159" t="s">
        <v>146</v>
      </c>
      <c r="AU150" s="159" t="s">
        <v>151</v>
      </c>
      <c r="AY150" s="18" t="s">
        <v>143</v>
      </c>
      <c r="BE150" s="160">
        <f t="shared" si="4"/>
        <v>0</v>
      </c>
      <c r="BF150" s="160">
        <f t="shared" si="5"/>
        <v>0</v>
      </c>
      <c r="BG150" s="160">
        <f t="shared" si="6"/>
        <v>0</v>
      </c>
      <c r="BH150" s="160">
        <f t="shared" si="7"/>
        <v>0</v>
      </c>
      <c r="BI150" s="160">
        <f t="shared" si="8"/>
        <v>0</v>
      </c>
      <c r="BJ150" s="18" t="s">
        <v>151</v>
      </c>
      <c r="BK150" s="160">
        <f t="shared" si="9"/>
        <v>0</v>
      </c>
      <c r="BL150" s="18" t="s">
        <v>150</v>
      </c>
      <c r="BM150" s="159" t="s">
        <v>2250</v>
      </c>
    </row>
    <row r="151" spans="1:65" s="2" customFormat="1" ht="24.2" customHeight="1" x14ac:dyDescent="0.2">
      <c r="A151" s="33"/>
      <c r="B151" s="146"/>
      <c r="C151" s="178" t="s">
        <v>168</v>
      </c>
      <c r="D151" s="198" t="s">
        <v>215</v>
      </c>
      <c r="E151" s="179" t="s">
        <v>2251</v>
      </c>
      <c r="F151" s="180" t="s">
        <v>2252</v>
      </c>
      <c r="G151" s="181" t="s">
        <v>178</v>
      </c>
      <c r="H151" s="182">
        <v>1</v>
      </c>
      <c r="I151" s="183"/>
      <c r="J151" s="184">
        <f t="shared" si="0"/>
        <v>0</v>
      </c>
      <c r="K151" s="185"/>
      <c r="L151" s="186"/>
      <c r="M151" s="187" t="s">
        <v>1</v>
      </c>
      <c r="N151" s="188" t="s">
        <v>41</v>
      </c>
      <c r="O151" s="59"/>
      <c r="P151" s="157">
        <f t="shared" si="1"/>
        <v>0</v>
      </c>
      <c r="Q151" s="157">
        <v>1.73E-3</v>
      </c>
      <c r="R151" s="157">
        <f t="shared" si="2"/>
        <v>1.73E-3</v>
      </c>
      <c r="S151" s="157">
        <v>0</v>
      </c>
      <c r="T151" s="158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59" t="s">
        <v>163</v>
      </c>
      <c r="AT151" s="159" t="s">
        <v>215</v>
      </c>
      <c r="AU151" s="159" t="s">
        <v>151</v>
      </c>
      <c r="AY151" s="18" t="s">
        <v>143</v>
      </c>
      <c r="BE151" s="160">
        <f t="shared" si="4"/>
        <v>0</v>
      </c>
      <c r="BF151" s="160">
        <f t="shared" si="5"/>
        <v>0</v>
      </c>
      <c r="BG151" s="160">
        <f t="shared" si="6"/>
        <v>0</v>
      </c>
      <c r="BH151" s="160">
        <f t="shared" si="7"/>
        <v>0</v>
      </c>
      <c r="BI151" s="160">
        <f t="shared" si="8"/>
        <v>0</v>
      </c>
      <c r="BJ151" s="18" t="s">
        <v>151</v>
      </c>
      <c r="BK151" s="160">
        <f t="shared" si="9"/>
        <v>0</v>
      </c>
      <c r="BL151" s="18" t="s">
        <v>150</v>
      </c>
      <c r="BM151" s="159" t="s">
        <v>2253</v>
      </c>
    </row>
    <row r="152" spans="1:65" s="2" customFormat="1" ht="24.2" customHeight="1" x14ac:dyDescent="0.2">
      <c r="A152" s="33"/>
      <c r="B152" s="146"/>
      <c r="C152" s="147" t="s">
        <v>189</v>
      </c>
      <c r="D152" s="197" t="s">
        <v>146</v>
      </c>
      <c r="E152" s="148" t="s">
        <v>2254</v>
      </c>
      <c r="F152" s="149" t="s">
        <v>2255</v>
      </c>
      <c r="G152" s="150" t="s">
        <v>178</v>
      </c>
      <c r="H152" s="151">
        <v>1</v>
      </c>
      <c r="I152" s="152"/>
      <c r="J152" s="153">
        <f t="shared" si="0"/>
        <v>0</v>
      </c>
      <c r="K152" s="154"/>
      <c r="L152" s="34"/>
      <c r="M152" s="155" t="s">
        <v>1</v>
      </c>
      <c r="N152" s="156" t="s">
        <v>41</v>
      </c>
      <c r="O152" s="59"/>
      <c r="P152" s="157">
        <f t="shared" si="1"/>
        <v>0</v>
      </c>
      <c r="Q152" s="157">
        <v>7.9000000000000001E-4</v>
      </c>
      <c r="R152" s="157">
        <f t="shared" si="2"/>
        <v>7.9000000000000001E-4</v>
      </c>
      <c r="S152" s="157">
        <v>0</v>
      </c>
      <c r="T152" s="158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59" t="s">
        <v>150</v>
      </c>
      <c r="AT152" s="159" t="s">
        <v>146</v>
      </c>
      <c r="AU152" s="159" t="s">
        <v>151</v>
      </c>
      <c r="AY152" s="18" t="s">
        <v>143</v>
      </c>
      <c r="BE152" s="160">
        <f t="shared" si="4"/>
        <v>0</v>
      </c>
      <c r="BF152" s="160">
        <f t="shared" si="5"/>
        <v>0</v>
      </c>
      <c r="BG152" s="160">
        <f t="shared" si="6"/>
        <v>0</v>
      </c>
      <c r="BH152" s="160">
        <f t="shared" si="7"/>
        <v>0</v>
      </c>
      <c r="BI152" s="160">
        <f t="shared" si="8"/>
        <v>0</v>
      </c>
      <c r="BJ152" s="18" t="s">
        <v>151</v>
      </c>
      <c r="BK152" s="160">
        <f t="shared" si="9"/>
        <v>0</v>
      </c>
      <c r="BL152" s="18" t="s">
        <v>150</v>
      </c>
      <c r="BM152" s="159" t="s">
        <v>2256</v>
      </c>
    </row>
    <row r="153" spans="1:65" s="2" customFormat="1" ht="14.45" customHeight="1" x14ac:dyDescent="0.2">
      <c r="A153" s="33"/>
      <c r="B153" s="146"/>
      <c r="C153" s="178" t="s">
        <v>172</v>
      </c>
      <c r="D153" s="198" t="s">
        <v>215</v>
      </c>
      <c r="E153" s="179" t="s">
        <v>2257</v>
      </c>
      <c r="F153" s="180" t="s">
        <v>2258</v>
      </c>
      <c r="G153" s="181" t="s">
        <v>178</v>
      </c>
      <c r="H153" s="182">
        <v>1</v>
      </c>
      <c r="I153" s="183"/>
      <c r="J153" s="184">
        <f t="shared" si="0"/>
        <v>0</v>
      </c>
      <c r="K153" s="185"/>
      <c r="L153" s="186"/>
      <c r="M153" s="187" t="s">
        <v>1</v>
      </c>
      <c r="N153" s="188" t="s">
        <v>41</v>
      </c>
      <c r="O153" s="59"/>
      <c r="P153" s="157">
        <f t="shared" si="1"/>
        <v>0</v>
      </c>
      <c r="Q153" s="157">
        <v>4.7E-2</v>
      </c>
      <c r="R153" s="157">
        <f t="shared" si="2"/>
        <v>4.7E-2</v>
      </c>
      <c r="S153" s="157">
        <v>0</v>
      </c>
      <c r="T153" s="158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59" t="s">
        <v>163</v>
      </c>
      <c r="AT153" s="159" t="s">
        <v>215</v>
      </c>
      <c r="AU153" s="159" t="s">
        <v>151</v>
      </c>
      <c r="AY153" s="18" t="s">
        <v>143</v>
      </c>
      <c r="BE153" s="160">
        <f t="shared" si="4"/>
        <v>0</v>
      </c>
      <c r="BF153" s="160">
        <f t="shared" si="5"/>
        <v>0</v>
      </c>
      <c r="BG153" s="160">
        <f t="shared" si="6"/>
        <v>0</v>
      </c>
      <c r="BH153" s="160">
        <f t="shared" si="7"/>
        <v>0</v>
      </c>
      <c r="BI153" s="160">
        <f t="shared" si="8"/>
        <v>0</v>
      </c>
      <c r="BJ153" s="18" t="s">
        <v>151</v>
      </c>
      <c r="BK153" s="160">
        <f t="shared" si="9"/>
        <v>0</v>
      </c>
      <c r="BL153" s="18" t="s">
        <v>150</v>
      </c>
      <c r="BM153" s="159" t="s">
        <v>2259</v>
      </c>
    </row>
    <row r="154" spans="1:65" s="2" customFormat="1" ht="24.2" customHeight="1" x14ac:dyDescent="0.2">
      <c r="A154" s="33"/>
      <c r="B154" s="146"/>
      <c r="C154" s="147" t="s">
        <v>196</v>
      </c>
      <c r="D154" s="197" t="s">
        <v>146</v>
      </c>
      <c r="E154" s="148" t="s">
        <v>2260</v>
      </c>
      <c r="F154" s="149" t="s">
        <v>2261</v>
      </c>
      <c r="G154" s="150" t="s">
        <v>178</v>
      </c>
      <c r="H154" s="151">
        <v>1</v>
      </c>
      <c r="I154" s="152"/>
      <c r="J154" s="153">
        <f t="shared" si="0"/>
        <v>0</v>
      </c>
      <c r="K154" s="154"/>
      <c r="L154" s="34"/>
      <c r="M154" s="155" t="s">
        <v>1</v>
      </c>
      <c r="N154" s="156" t="s">
        <v>41</v>
      </c>
      <c r="O154" s="59"/>
      <c r="P154" s="157">
        <f t="shared" si="1"/>
        <v>0</v>
      </c>
      <c r="Q154" s="157">
        <v>7.9000000000000001E-4</v>
      </c>
      <c r="R154" s="157">
        <f t="shared" si="2"/>
        <v>7.9000000000000001E-4</v>
      </c>
      <c r="S154" s="157">
        <v>0</v>
      </c>
      <c r="T154" s="158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59" t="s">
        <v>150</v>
      </c>
      <c r="AT154" s="159" t="s">
        <v>146</v>
      </c>
      <c r="AU154" s="159" t="s">
        <v>151</v>
      </c>
      <c r="AY154" s="18" t="s">
        <v>143</v>
      </c>
      <c r="BE154" s="160">
        <f t="shared" si="4"/>
        <v>0</v>
      </c>
      <c r="BF154" s="160">
        <f t="shared" si="5"/>
        <v>0</v>
      </c>
      <c r="BG154" s="160">
        <f t="shared" si="6"/>
        <v>0</v>
      </c>
      <c r="BH154" s="160">
        <f t="shared" si="7"/>
        <v>0</v>
      </c>
      <c r="BI154" s="160">
        <f t="shared" si="8"/>
        <v>0</v>
      </c>
      <c r="BJ154" s="18" t="s">
        <v>151</v>
      </c>
      <c r="BK154" s="160">
        <f t="shared" si="9"/>
        <v>0</v>
      </c>
      <c r="BL154" s="18" t="s">
        <v>150</v>
      </c>
      <c r="BM154" s="159" t="s">
        <v>2262</v>
      </c>
    </row>
    <row r="155" spans="1:65" s="13" customFormat="1" x14ac:dyDescent="0.2">
      <c r="B155" s="161"/>
      <c r="D155" s="162" t="s">
        <v>152</v>
      </c>
      <c r="E155" s="163" t="s">
        <v>1</v>
      </c>
      <c r="F155" s="164" t="s">
        <v>83</v>
      </c>
      <c r="H155" s="165">
        <v>1</v>
      </c>
      <c r="I155" s="166"/>
      <c r="L155" s="161"/>
      <c r="M155" s="167"/>
      <c r="N155" s="168"/>
      <c r="O155" s="168"/>
      <c r="P155" s="168"/>
      <c r="Q155" s="168"/>
      <c r="R155" s="168"/>
      <c r="S155" s="168"/>
      <c r="T155" s="169"/>
      <c r="AT155" s="163" t="s">
        <v>152</v>
      </c>
      <c r="AU155" s="163" t="s">
        <v>151</v>
      </c>
      <c r="AV155" s="13" t="s">
        <v>151</v>
      </c>
      <c r="AW155" s="13" t="s">
        <v>31</v>
      </c>
      <c r="AX155" s="13" t="s">
        <v>75</v>
      </c>
      <c r="AY155" s="163" t="s">
        <v>143</v>
      </c>
    </row>
    <row r="156" spans="1:65" s="14" customFormat="1" x14ac:dyDescent="0.2">
      <c r="B156" s="170"/>
      <c r="D156" s="162" t="s">
        <v>152</v>
      </c>
      <c r="E156" s="171" t="s">
        <v>1</v>
      </c>
      <c r="F156" s="172" t="s">
        <v>154</v>
      </c>
      <c r="H156" s="173">
        <v>1</v>
      </c>
      <c r="I156" s="174"/>
      <c r="L156" s="170"/>
      <c r="M156" s="175"/>
      <c r="N156" s="176"/>
      <c r="O156" s="176"/>
      <c r="P156" s="176"/>
      <c r="Q156" s="176"/>
      <c r="R156" s="176"/>
      <c r="S156" s="176"/>
      <c r="T156" s="177"/>
      <c r="AT156" s="171" t="s">
        <v>152</v>
      </c>
      <c r="AU156" s="171" t="s">
        <v>151</v>
      </c>
      <c r="AV156" s="14" t="s">
        <v>150</v>
      </c>
      <c r="AW156" s="14" t="s">
        <v>31</v>
      </c>
      <c r="AX156" s="14" t="s">
        <v>83</v>
      </c>
      <c r="AY156" s="171" t="s">
        <v>143</v>
      </c>
    </row>
    <row r="157" spans="1:65" s="2" customFormat="1" ht="24.2" customHeight="1" x14ac:dyDescent="0.2">
      <c r="A157" s="33"/>
      <c r="B157" s="146"/>
      <c r="C157" s="178" t="s">
        <v>179</v>
      </c>
      <c r="D157" s="198" t="s">
        <v>215</v>
      </c>
      <c r="E157" s="179" t="s">
        <v>2263</v>
      </c>
      <c r="F157" s="180" t="s">
        <v>2264</v>
      </c>
      <c r="G157" s="181" t="s">
        <v>178</v>
      </c>
      <c r="H157" s="182">
        <v>1</v>
      </c>
      <c r="I157" s="183"/>
      <c r="J157" s="184">
        <f>ROUND(I157*H157,2)</f>
        <v>0</v>
      </c>
      <c r="K157" s="185"/>
      <c r="L157" s="186"/>
      <c r="M157" s="187" t="s">
        <v>1</v>
      </c>
      <c r="N157" s="188" t="s">
        <v>41</v>
      </c>
      <c r="O157" s="59"/>
      <c r="P157" s="157">
        <f>O157*H157</f>
        <v>0</v>
      </c>
      <c r="Q157" s="157">
        <v>0.01</v>
      </c>
      <c r="R157" s="157">
        <f>Q157*H157</f>
        <v>0.01</v>
      </c>
      <c r="S157" s="157">
        <v>0</v>
      </c>
      <c r="T157" s="158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59" t="s">
        <v>163</v>
      </c>
      <c r="AT157" s="159" t="s">
        <v>215</v>
      </c>
      <c r="AU157" s="159" t="s">
        <v>151</v>
      </c>
      <c r="AY157" s="18" t="s">
        <v>143</v>
      </c>
      <c r="BE157" s="160">
        <f>IF(N157="základná",J157,0)</f>
        <v>0</v>
      </c>
      <c r="BF157" s="160">
        <f>IF(N157="znížená",J157,0)</f>
        <v>0</v>
      </c>
      <c r="BG157" s="160">
        <f>IF(N157="zákl. prenesená",J157,0)</f>
        <v>0</v>
      </c>
      <c r="BH157" s="160">
        <f>IF(N157="zníž. prenesená",J157,0)</f>
        <v>0</v>
      </c>
      <c r="BI157" s="160">
        <f>IF(N157="nulová",J157,0)</f>
        <v>0</v>
      </c>
      <c r="BJ157" s="18" t="s">
        <v>151</v>
      </c>
      <c r="BK157" s="160">
        <f>ROUND(I157*H157,2)</f>
        <v>0</v>
      </c>
      <c r="BL157" s="18" t="s">
        <v>150</v>
      </c>
      <c r="BM157" s="159" t="s">
        <v>2265</v>
      </c>
    </row>
    <row r="158" spans="1:65" s="2" customFormat="1" ht="24.2" customHeight="1" x14ac:dyDescent="0.2">
      <c r="A158" s="33"/>
      <c r="B158" s="146"/>
      <c r="C158" s="147" t="s">
        <v>204</v>
      </c>
      <c r="D158" s="197" t="s">
        <v>146</v>
      </c>
      <c r="E158" s="148" t="s">
        <v>2266</v>
      </c>
      <c r="F158" s="149" t="s">
        <v>2267</v>
      </c>
      <c r="G158" s="150" t="s">
        <v>314</v>
      </c>
      <c r="H158" s="151">
        <v>7.58</v>
      </c>
      <c r="I158" s="152"/>
      <c r="J158" s="153">
        <f>ROUND(I158*H158,2)</f>
        <v>0</v>
      </c>
      <c r="K158" s="154"/>
      <c r="L158" s="34"/>
      <c r="M158" s="155" t="s">
        <v>1</v>
      </c>
      <c r="N158" s="156" t="s">
        <v>41</v>
      </c>
      <c r="O158" s="59"/>
      <c r="P158" s="157">
        <f>O158*H158</f>
        <v>0</v>
      </c>
      <c r="Q158" s="157">
        <v>0</v>
      </c>
      <c r="R158" s="157">
        <f>Q158*H158</f>
        <v>0</v>
      </c>
      <c r="S158" s="157">
        <v>0</v>
      </c>
      <c r="T158" s="15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59" t="s">
        <v>150</v>
      </c>
      <c r="AT158" s="159" t="s">
        <v>146</v>
      </c>
      <c r="AU158" s="159" t="s">
        <v>151</v>
      </c>
      <c r="AY158" s="18" t="s">
        <v>143</v>
      </c>
      <c r="BE158" s="160">
        <f>IF(N158="základná",J158,0)</f>
        <v>0</v>
      </c>
      <c r="BF158" s="160">
        <f>IF(N158="znížená",J158,0)</f>
        <v>0</v>
      </c>
      <c r="BG158" s="160">
        <f>IF(N158="zákl. prenesená",J158,0)</f>
        <v>0</v>
      </c>
      <c r="BH158" s="160">
        <f>IF(N158="zníž. prenesená",J158,0)</f>
        <v>0</v>
      </c>
      <c r="BI158" s="160">
        <f>IF(N158="nulová",J158,0)</f>
        <v>0</v>
      </c>
      <c r="BJ158" s="18" t="s">
        <v>151</v>
      </c>
      <c r="BK158" s="160">
        <f>ROUND(I158*H158,2)</f>
        <v>0</v>
      </c>
      <c r="BL158" s="18" t="s">
        <v>150</v>
      </c>
      <c r="BM158" s="159" t="s">
        <v>2268</v>
      </c>
    </row>
    <row r="159" spans="1:65" s="13" customFormat="1" x14ac:dyDescent="0.2">
      <c r="B159" s="161"/>
      <c r="D159" s="162" t="s">
        <v>152</v>
      </c>
      <c r="E159" s="163" t="s">
        <v>1</v>
      </c>
      <c r="F159" s="164" t="s">
        <v>46</v>
      </c>
      <c r="H159" s="165">
        <v>7.58</v>
      </c>
      <c r="I159" s="166"/>
      <c r="L159" s="161"/>
      <c r="M159" s="167"/>
      <c r="N159" s="168"/>
      <c r="O159" s="168"/>
      <c r="P159" s="168"/>
      <c r="Q159" s="168"/>
      <c r="R159" s="168"/>
      <c r="S159" s="168"/>
      <c r="T159" s="169"/>
      <c r="AT159" s="163" t="s">
        <v>152</v>
      </c>
      <c r="AU159" s="163" t="s">
        <v>151</v>
      </c>
      <c r="AV159" s="13" t="s">
        <v>151</v>
      </c>
      <c r="AW159" s="13" t="s">
        <v>31</v>
      </c>
      <c r="AX159" s="13" t="s">
        <v>75</v>
      </c>
      <c r="AY159" s="163" t="s">
        <v>143</v>
      </c>
    </row>
    <row r="160" spans="1:65" s="14" customFormat="1" x14ac:dyDescent="0.2">
      <c r="B160" s="170"/>
      <c r="D160" s="162" t="s">
        <v>152</v>
      </c>
      <c r="E160" s="171" t="s">
        <v>1</v>
      </c>
      <c r="F160" s="172" t="s">
        <v>154</v>
      </c>
      <c r="H160" s="173">
        <v>7.58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1" t="s">
        <v>152</v>
      </c>
      <c r="AU160" s="171" t="s">
        <v>151</v>
      </c>
      <c r="AV160" s="14" t="s">
        <v>150</v>
      </c>
      <c r="AW160" s="14" t="s">
        <v>31</v>
      </c>
      <c r="AX160" s="14" t="s">
        <v>83</v>
      </c>
      <c r="AY160" s="171" t="s">
        <v>143</v>
      </c>
    </row>
    <row r="161" spans="1:65" s="12" customFormat="1" ht="22.9" customHeight="1" x14ac:dyDescent="0.2">
      <c r="B161" s="134"/>
      <c r="D161" s="135" t="s">
        <v>74</v>
      </c>
      <c r="E161" s="144" t="s">
        <v>372</v>
      </c>
      <c r="F161" s="144" t="s">
        <v>373</v>
      </c>
      <c r="I161" s="137"/>
      <c r="J161" s="145">
        <f>BK161</f>
        <v>0</v>
      </c>
      <c r="L161" s="134"/>
      <c r="M161" s="138"/>
      <c r="N161" s="139"/>
      <c r="O161" s="139"/>
      <c r="P161" s="140">
        <f>P162</f>
        <v>0</v>
      </c>
      <c r="Q161" s="139"/>
      <c r="R161" s="140">
        <f>R162</f>
        <v>0</v>
      </c>
      <c r="S161" s="139"/>
      <c r="T161" s="141">
        <f>T162</f>
        <v>0</v>
      </c>
      <c r="AR161" s="135" t="s">
        <v>83</v>
      </c>
      <c r="AT161" s="142" t="s">
        <v>74</v>
      </c>
      <c r="AU161" s="142" t="s">
        <v>83</v>
      </c>
      <c r="AY161" s="135" t="s">
        <v>143</v>
      </c>
      <c r="BK161" s="143">
        <f>BK162</f>
        <v>0</v>
      </c>
    </row>
    <row r="162" spans="1:65" s="2" customFormat="1" ht="24.2" customHeight="1" x14ac:dyDescent="0.2">
      <c r="A162" s="33"/>
      <c r="B162" s="146"/>
      <c r="C162" s="147" t="s">
        <v>182</v>
      </c>
      <c r="D162" s="197" t="s">
        <v>146</v>
      </c>
      <c r="E162" s="148" t="s">
        <v>2269</v>
      </c>
      <c r="F162" s="149" t="s">
        <v>2270</v>
      </c>
      <c r="G162" s="150" t="s">
        <v>333</v>
      </c>
      <c r="H162" s="151">
        <v>0.10299999999999999</v>
      </c>
      <c r="I162" s="152"/>
      <c r="J162" s="153">
        <f>ROUND(I162*H162,2)</f>
        <v>0</v>
      </c>
      <c r="K162" s="154"/>
      <c r="L162" s="34"/>
      <c r="M162" s="155" t="s">
        <v>1</v>
      </c>
      <c r="N162" s="156" t="s">
        <v>41</v>
      </c>
      <c r="O162" s="59"/>
      <c r="P162" s="157">
        <f>O162*H162</f>
        <v>0</v>
      </c>
      <c r="Q162" s="157">
        <v>0</v>
      </c>
      <c r="R162" s="157">
        <f>Q162*H162</f>
        <v>0</v>
      </c>
      <c r="S162" s="157">
        <v>0</v>
      </c>
      <c r="T162" s="158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59" t="s">
        <v>150</v>
      </c>
      <c r="AT162" s="159" t="s">
        <v>146</v>
      </c>
      <c r="AU162" s="159" t="s">
        <v>151</v>
      </c>
      <c r="AY162" s="18" t="s">
        <v>143</v>
      </c>
      <c r="BE162" s="160">
        <f>IF(N162="základná",J162,0)</f>
        <v>0</v>
      </c>
      <c r="BF162" s="160">
        <f>IF(N162="znížená",J162,0)</f>
        <v>0</v>
      </c>
      <c r="BG162" s="160">
        <f>IF(N162="zákl. prenesená",J162,0)</f>
        <v>0</v>
      </c>
      <c r="BH162" s="160">
        <f>IF(N162="zníž. prenesená",J162,0)</f>
        <v>0</v>
      </c>
      <c r="BI162" s="160">
        <f>IF(N162="nulová",J162,0)</f>
        <v>0</v>
      </c>
      <c r="BJ162" s="18" t="s">
        <v>151</v>
      </c>
      <c r="BK162" s="160">
        <f>ROUND(I162*H162,2)</f>
        <v>0</v>
      </c>
      <c r="BL162" s="18" t="s">
        <v>150</v>
      </c>
      <c r="BM162" s="159" t="s">
        <v>2271</v>
      </c>
    </row>
    <row r="163" spans="1:65" s="12" customFormat="1" ht="25.9" customHeight="1" x14ac:dyDescent="0.2">
      <c r="B163" s="134"/>
      <c r="D163" s="135" t="s">
        <v>74</v>
      </c>
      <c r="E163" s="136" t="s">
        <v>377</v>
      </c>
      <c r="F163" s="136" t="s">
        <v>378</v>
      </c>
      <c r="I163" s="137"/>
      <c r="J163" s="122">
        <f>BK163</f>
        <v>0</v>
      </c>
      <c r="L163" s="134"/>
      <c r="M163" s="138"/>
      <c r="N163" s="139"/>
      <c r="O163" s="139"/>
      <c r="P163" s="140">
        <f>P164</f>
        <v>0</v>
      </c>
      <c r="Q163" s="139"/>
      <c r="R163" s="140">
        <f>R164</f>
        <v>0</v>
      </c>
      <c r="S163" s="139"/>
      <c r="T163" s="141">
        <f>T164</f>
        <v>0</v>
      </c>
      <c r="AR163" s="135" t="s">
        <v>151</v>
      </c>
      <c r="AT163" s="142" t="s">
        <v>74</v>
      </c>
      <c r="AU163" s="142" t="s">
        <v>75</v>
      </c>
      <c r="AY163" s="135" t="s">
        <v>143</v>
      </c>
      <c r="BK163" s="143">
        <f>BK164</f>
        <v>0</v>
      </c>
    </row>
    <row r="164" spans="1:65" s="12" customFormat="1" ht="22.9" customHeight="1" x14ac:dyDescent="0.2">
      <c r="B164" s="134"/>
      <c r="D164" s="135" t="s">
        <v>74</v>
      </c>
      <c r="E164" s="144" t="s">
        <v>2272</v>
      </c>
      <c r="F164" s="144" t="s">
        <v>2273</v>
      </c>
      <c r="I164" s="137"/>
      <c r="J164" s="145">
        <f>BK164</f>
        <v>0</v>
      </c>
      <c r="L164" s="134"/>
      <c r="M164" s="138"/>
      <c r="N164" s="139"/>
      <c r="O164" s="139"/>
      <c r="P164" s="140">
        <f>SUM(P165:P170)</f>
        <v>0</v>
      </c>
      <c r="Q164" s="139"/>
      <c r="R164" s="140">
        <f>SUM(R165:R170)</f>
        <v>0</v>
      </c>
      <c r="S164" s="139"/>
      <c r="T164" s="141">
        <f>SUM(T165:T170)</f>
        <v>0</v>
      </c>
      <c r="AR164" s="135" t="s">
        <v>151</v>
      </c>
      <c r="AT164" s="142" t="s">
        <v>74</v>
      </c>
      <c r="AU164" s="142" t="s">
        <v>83</v>
      </c>
      <c r="AY164" s="135" t="s">
        <v>143</v>
      </c>
      <c r="BK164" s="143">
        <f>SUM(BK165:BK170)</f>
        <v>0</v>
      </c>
    </row>
    <row r="165" spans="1:65" s="2" customFormat="1" ht="24.2" customHeight="1" x14ac:dyDescent="0.2">
      <c r="A165" s="33"/>
      <c r="B165" s="146"/>
      <c r="C165" s="147" t="s">
        <v>211</v>
      </c>
      <c r="D165" s="147" t="s">
        <v>146</v>
      </c>
      <c r="E165" s="148" t="s">
        <v>2274</v>
      </c>
      <c r="F165" s="149" t="s">
        <v>2275</v>
      </c>
      <c r="G165" s="150" t="s">
        <v>178</v>
      </c>
      <c r="H165" s="151">
        <v>1</v>
      </c>
      <c r="I165" s="152"/>
      <c r="J165" s="153">
        <f t="shared" ref="J165:J170" si="10">ROUND(I165*H165,2)</f>
        <v>0</v>
      </c>
      <c r="K165" s="154"/>
      <c r="L165" s="34"/>
      <c r="M165" s="155" t="s">
        <v>1</v>
      </c>
      <c r="N165" s="156" t="s">
        <v>41</v>
      </c>
      <c r="O165" s="59"/>
      <c r="P165" s="157">
        <f t="shared" ref="P165:P170" si="11">O165*H165</f>
        <v>0</v>
      </c>
      <c r="Q165" s="157">
        <v>0</v>
      </c>
      <c r="R165" s="157">
        <f t="shared" ref="R165:R170" si="12">Q165*H165</f>
        <v>0</v>
      </c>
      <c r="S165" s="157">
        <v>0</v>
      </c>
      <c r="T165" s="158">
        <f t="shared" ref="T165:T170" si="13"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59" t="s">
        <v>182</v>
      </c>
      <c r="AT165" s="159" t="s">
        <v>146</v>
      </c>
      <c r="AU165" s="159" t="s">
        <v>151</v>
      </c>
      <c r="AY165" s="18" t="s">
        <v>143</v>
      </c>
      <c r="BE165" s="160">
        <f t="shared" ref="BE165:BE170" si="14">IF(N165="základná",J165,0)</f>
        <v>0</v>
      </c>
      <c r="BF165" s="160">
        <f t="shared" ref="BF165:BF170" si="15">IF(N165="znížená",J165,0)</f>
        <v>0</v>
      </c>
      <c r="BG165" s="160">
        <f t="shared" ref="BG165:BG170" si="16">IF(N165="zákl. prenesená",J165,0)</f>
        <v>0</v>
      </c>
      <c r="BH165" s="160">
        <f t="shared" ref="BH165:BH170" si="17">IF(N165="zníž. prenesená",J165,0)</f>
        <v>0</v>
      </c>
      <c r="BI165" s="160">
        <f t="shared" ref="BI165:BI170" si="18">IF(N165="nulová",J165,0)</f>
        <v>0</v>
      </c>
      <c r="BJ165" s="18" t="s">
        <v>151</v>
      </c>
      <c r="BK165" s="160">
        <f t="shared" ref="BK165:BK170" si="19">ROUND(I165*H165,2)</f>
        <v>0</v>
      </c>
      <c r="BL165" s="18" t="s">
        <v>182</v>
      </c>
      <c r="BM165" s="159" t="s">
        <v>151</v>
      </c>
    </row>
    <row r="166" spans="1:65" s="2" customFormat="1" ht="49.15" customHeight="1" x14ac:dyDescent="0.2">
      <c r="A166" s="33"/>
      <c r="B166" s="146"/>
      <c r="C166" s="178" t="s">
        <v>186</v>
      </c>
      <c r="D166" s="178" t="s">
        <v>215</v>
      </c>
      <c r="E166" s="179" t="s">
        <v>2276</v>
      </c>
      <c r="F166" s="180" t="s">
        <v>2277</v>
      </c>
      <c r="G166" s="181" t="s">
        <v>178</v>
      </c>
      <c r="H166" s="182">
        <v>1</v>
      </c>
      <c r="I166" s="183"/>
      <c r="J166" s="184">
        <f t="shared" si="10"/>
        <v>0</v>
      </c>
      <c r="K166" s="185"/>
      <c r="L166" s="186"/>
      <c r="M166" s="187" t="s">
        <v>1</v>
      </c>
      <c r="N166" s="188" t="s">
        <v>41</v>
      </c>
      <c r="O166" s="59"/>
      <c r="P166" s="157">
        <f t="shared" si="11"/>
        <v>0</v>
      </c>
      <c r="Q166" s="157">
        <v>0</v>
      </c>
      <c r="R166" s="157">
        <f t="shared" si="12"/>
        <v>0</v>
      </c>
      <c r="S166" s="157">
        <v>0</v>
      </c>
      <c r="T166" s="158">
        <f t="shared" si="1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59" t="s">
        <v>210</v>
      </c>
      <c r="AT166" s="159" t="s">
        <v>215</v>
      </c>
      <c r="AU166" s="159" t="s">
        <v>151</v>
      </c>
      <c r="AY166" s="18" t="s">
        <v>143</v>
      </c>
      <c r="BE166" s="160">
        <f t="shared" si="14"/>
        <v>0</v>
      </c>
      <c r="BF166" s="160">
        <f t="shared" si="15"/>
        <v>0</v>
      </c>
      <c r="BG166" s="160">
        <f t="shared" si="16"/>
        <v>0</v>
      </c>
      <c r="BH166" s="160">
        <f t="shared" si="17"/>
        <v>0</v>
      </c>
      <c r="BI166" s="160">
        <f t="shared" si="18"/>
        <v>0</v>
      </c>
      <c r="BJ166" s="18" t="s">
        <v>151</v>
      </c>
      <c r="BK166" s="160">
        <f t="shared" si="19"/>
        <v>0</v>
      </c>
      <c r="BL166" s="18" t="s">
        <v>182</v>
      </c>
      <c r="BM166" s="159" t="s">
        <v>150</v>
      </c>
    </row>
    <row r="167" spans="1:65" s="2" customFormat="1" ht="14.45" customHeight="1" x14ac:dyDescent="0.2">
      <c r="A167" s="33"/>
      <c r="B167" s="146"/>
      <c r="C167" s="178" t="s">
        <v>220</v>
      </c>
      <c r="D167" s="178" t="s">
        <v>215</v>
      </c>
      <c r="E167" s="179" t="s">
        <v>2278</v>
      </c>
      <c r="F167" s="180" t="s">
        <v>2279</v>
      </c>
      <c r="G167" s="181" t="s">
        <v>178</v>
      </c>
      <c r="H167" s="182">
        <v>1</v>
      </c>
      <c r="I167" s="183"/>
      <c r="J167" s="184">
        <f t="shared" si="10"/>
        <v>0</v>
      </c>
      <c r="K167" s="185"/>
      <c r="L167" s="186"/>
      <c r="M167" s="187" t="s">
        <v>1</v>
      </c>
      <c r="N167" s="188" t="s">
        <v>41</v>
      </c>
      <c r="O167" s="59"/>
      <c r="P167" s="157">
        <f t="shared" si="11"/>
        <v>0</v>
      </c>
      <c r="Q167" s="157">
        <v>0</v>
      </c>
      <c r="R167" s="157">
        <f t="shared" si="12"/>
        <v>0</v>
      </c>
      <c r="S167" s="157">
        <v>0</v>
      </c>
      <c r="T167" s="158">
        <f t="shared" si="1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59" t="s">
        <v>210</v>
      </c>
      <c r="AT167" s="159" t="s">
        <v>215</v>
      </c>
      <c r="AU167" s="159" t="s">
        <v>151</v>
      </c>
      <c r="AY167" s="18" t="s">
        <v>143</v>
      </c>
      <c r="BE167" s="160">
        <f t="shared" si="14"/>
        <v>0</v>
      </c>
      <c r="BF167" s="160">
        <f t="shared" si="15"/>
        <v>0</v>
      </c>
      <c r="BG167" s="160">
        <f t="shared" si="16"/>
        <v>0</v>
      </c>
      <c r="BH167" s="160">
        <f t="shared" si="17"/>
        <v>0</v>
      </c>
      <c r="BI167" s="160">
        <f t="shared" si="18"/>
        <v>0</v>
      </c>
      <c r="BJ167" s="18" t="s">
        <v>151</v>
      </c>
      <c r="BK167" s="160">
        <f t="shared" si="19"/>
        <v>0</v>
      </c>
      <c r="BL167" s="18" t="s">
        <v>182</v>
      </c>
      <c r="BM167" s="159" t="s">
        <v>160</v>
      </c>
    </row>
    <row r="168" spans="1:65" s="2" customFormat="1" ht="14.45" customHeight="1" x14ac:dyDescent="0.2">
      <c r="A168" s="33"/>
      <c r="B168" s="146"/>
      <c r="C168" s="178" t="s">
        <v>7</v>
      </c>
      <c r="D168" s="178" t="s">
        <v>215</v>
      </c>
      <c r="E168" s="179" t="s">
        <v>2280</v>
      </c>
      <c r="F168" s="180" t="s">
        <v>2281</v>
      </c>
      <c r="G168" s="181" t="s">
        <v>178</v>
      </c>
      <c r="H168" s="182">
        <v>1</v>
      </c>
      <c r="I168" s="183"/>
      <c r="J168" s="184">
        <f t="shared" si="10"/>
        <v>0</v>
      </c>
      <c r="K168" s="185"/>
      <c r="L168" s="186"/>
      <c r="M168" s="187" t="s">
        <v>1</v>
      </c>
      <c r="N168" s="188" t="s">
        <v>41</v>
      </c>
      <c r="O168" s="59"/>
      <c r="P168" s="157">
        <f t="shared" si="11"/>
        <v>0</v>
      </c>
      <c r="Q168" s="157">
        <v>0</v>
      </c>
      <c r="R168" s="157">
        <f t="shared" si="12"/>
        <v>0</v>
      </c>
      <c r="S168" s="157">
        <v>0</v>
      </c>
      <c r="T168" s="158">
        <f t="shared" si="1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59" t="s">
        <v>210</v>
      </c>
      <c r="AT168" s="159" t="s">
        <v>215</v>
      </c>
      <c r="AU168" s="159" t="s">
        <v>151</v>
      </c>
      <c r="AY168" s="18" t="s">
        <v>143</v>
      </c>
      <c r="BE168" s="160">
        <f t="shared" si="14"/>
        <v>0</v>
      </c>
      <c r="BF168" s="160">
        <f t="shared" si="15"/>
        <v>0</v>
      </c>
      <c r="BG168" s="160">
        <f t="shared" si="16"/>
        <v>0</v>
      </c>
      <c r="BH168" s="160">
        <f t="shared" si="17"/>
        <v>0</v>
      </c>
      <c r="BI168" s="160">
        <f t="shared" si="18"/>
        <v>0</v>
      </c>
      <c r="BJ168" s="18" t="s">
        <v>151</v>
      </c>
      <c r="BK168" s="160">
        <f t="shared" si="19"/>
        <v>0</v>
      </c>
      <c r="BL168" s="18" t="s">
        <v>182</v>
      </c>
      <c r="BM168" s="159" t="s">
        <v>163</v>
      </c>
    </row>
    <row r="169" spans="1:65" s="2" customFormat="1" ht="14.45" customHeight="1" x14ac:dyDescent="0.2">
      <c r="A169" s="33"/>
      <c r="B169" s="146"/>
      <c r="C169" s="178" t="s">
        <v>228</v>
      </c>
      <c r="D169" s="178" t="s">
        <v>215</v>
      </c>
      <c r="E169" s="179" t="s">
        <v>2282</v>
      </c>
      <c r="F169" s="180" t="s">
        <v>2283</v>
      </c>
      <c r="G169" s="181" t="s">
        <v>178</v>
      </c>
      <c r="H169" s="182">
        <v>1</v>
      </c>
      <c r="I169" s="183"/>
      <c r="J169" s="184">
        <f t="shared" si="10"/>
        <v>0</v>
      </c>
      <c r="K169" s="185"/>
      <c r="L169" s="186"/>
      <c r="M169" s="187" t="s">
        <v>1</v>
      </c>
      <c r="N169" s="188" t="s">
        <v>41</v>
      </c>
      <c r="O169" s="59"/>
      <c r="P169" s="157">
        <f t="shared" si="11"/>
        <v>0</v>
      </c>
      <c r="Q169" s="157">
        <v>0</v>
      </c>
      <c r="R169" s="157">
        <f t="shared" si="12"/>
        <v>0</v>
      </c>
      <c r="S169" s="157">
        <v>0</v>
      </c>
      <c r="T169" s="158">
        <f t="shared" si="1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59" t="s">
        <v>210</v>
      </c>
      <c r="AT169" s="159" t="s">
        <v>215</v>
      </c>
      <c r="AU169" s="159" t="s">
        <v>151</v>
      </c>
      <c r="AY169" s="18" t="s">
        <v>143</v>
      </c>
      <c r="BE169" s="160">
        <f t="shared" si="14"/>
        <v>0</v>
      </c>
      <c r="BF169" s="160">
        <f t="shared" si="15"/>
        <v>0</v>
      </c>
      <c r="BG169" s="160">
        <f t="shared" si="16"/>
        <v>0</v>
      </c>
      <c r="BH169" s="160">
        <f t="shared" si="17"/>
        <v>0</v>
      </c>
      <c r="BI169" s="160">
        <f t="shared" si="18"/>
        <v>0</v>
      </c>
      <c r="BJ169" s="18" t="s">
        <v>151</v>
      </c>
      <c r="BK169" s="160">
        <f t="shared" si="19"/>
        <v>0</v>
      </c>
      <c r="BL169" s="18" t="s">
        <v>182</v>
      </c>
      <c r="BM169" s="159" t="s">
        <v>168</v>
      </c>
    </row>
    <row r="170" spans="1:65" s="2" customFormat="1" ht="24.2" customHeight="1" x14ac:dyDescent="0.2">
      <c r="A170" s="33"/>
      <c r="B170" s="146"/>
      <c r="C170" s="147" t="s">
        <v>192</v>
      </c>
      <c r="D170" s="147" t="s">
        <v>146</v>
      </c>
      <c r="E170" s="148" t="s">
        <v>2284</v>
      </c>
      <c r="F170" s="149" t="s">
        <v>2285</v>
      </c>
      <c r="G170" s="150" t="s">
        <v>454</v>
      </c>
      <c r="H170" s="199"/>
      <c r="I170" s="152"/>
      <c r="J170" s="153">
        <f t="shared" si="10"/>
        <v>0</v>
      </c>
      <c r="K170" s="154"/>
      <c r="L170" s="34"/>
      <c r="M170" s="155" t="s">
        <v>1</v>
      </c>
      <c r="N170" s="156" t="s">
        <v>41</v>
      </c>
      <c r="O170" s="59"/>
      <c r="P170" s="157">
        <f t="shared" si="11"/>
        <v>0</v>
      </c>
      <c r="Q170" s="157">
        <v>0</v>
      </c>
      <c r="R170" s="157">
        <f t="shared" si="12"/>
        <v>0</v>
      </c>
      <c r="S170" s="157">
        <v>0</v>
      </c>
      <c r="T170" s="158">
        <f t="shared" si="1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59" t="s">
        <v>182</v>
      </c>
      <c r="AT170" s="159" t="s">
        <v>146</v>
      </c>
      <c r="AU170" s="159" t="s">
        <v>151</v>
      </c>
      <c r="AY170" s="18" t="s">
        <v>143</v>
      </c>
      <c r="BE170" s="160">
        <f t="shared" si="14"/>
        <v>0</v>
      </c>
      <c r="BF170" s="160">
        <f t="shared" si="15"/>
        <v>0</v>
      </c>
      <c r="BG170" s="160">
        <f t="shared" si="16"/>
        <v>0</v>
      </c>
      <c r="BH170" s="160">
        <f t="shared" si="17"/>
        <v>0</v>
      </c>
      <c r="BI170" s="160">
        <f t="shared" si="18"/>
        <v>0</v>
      </c>
      <c r="BJ170" s="18" t="s">
        <v>151</v>
      </c>
      <c r="BK170" s="160">
        <f t="shared" si="19"/>
        <v>0</v>
      </c>
      <c r="BL170" s="18" t="s">
        <v>182</v>
      </c>
      <c r="BM170" s="159" t="s">
        <v>172</v>
      </c>
    </row>
    <row r="171" spans="1:65" s="2" customFormat="1" ht="49.9" customHeight="1" x14ac:dyDescent="0.2">
      <c r="A171" s="33"/>
      <c r="B171" s="34"/>
      <c r="C171" s="33"/>
      <c r="D171" s="33"/>
      <c r="E171" s="136" t="s">
        <v>1515</v>
      </c>
      <c r="F171" s="136" t="s">
        <v>1516</v>
      </c>
      <c r="G171" s="33"/>
      <c r="H171" s="33"/>
      <c r="I171" s="33"/>
      <c r="J171" s="122">
        <f t="shared" ref="J171:J176" si="20">BK171</f>
        <v>0</v>
      </c>
      <c r="K171" s="33"/>
      <c r="L171" s="34"/>
      <c r="M171" s="208"/>
      <c r="N171" s="209"/>
      <c r="O171" s="59"/>
      <c r="P171" s="59"/>
      <c r="Q171" s="59"/>
      <c r="R171" s="59"/>
      <c r="S171" s="59"/>
      <c r="T171" s="60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T171" s="18" t="s">
        <v>74</v>
      </c>
      <c r="AU171" s="18" t="s">
        <v>75</v>
      </c>
      <c r="AY171" s="18" t="s">
        <v>1517</v>
      </c>
      <c r="BK171" s="160">
        <f>SUM(BK172:BK176)</f>
        <v>0</v>
      </c>
    </row>
    <row r="172" spans="1:65" s="2" customFormat="1" ht="16.350000000000001" customHeight="1" x14ac:dyDescent="0.2">
      <c r="A172" s="33"/>
      <c r="B172" s="34"/>
      <c r="C172" s="210" t="s">
        <v>1</v>
      </c>
      <c r="D172" s="210" t="s">
        <v>146</v>
      </c>
      <c r="E172" s="211" t="s">
        <v>1</v>
      </c>
      <c r="F172" s="212" t="s">
        <v>1</v>
      </c>
      <c r="G172" s="213" t="s">
        <v>1</v>
      </c>
      <c r="H172" s="214"/>
      <c r="I172" s="215"/>
      <c r="J172" s="216">
        <f t="shared" si="20"/>
        <v>0</v>
      </c>
      <c r="K172" s="217"/>
      <c r="L172" s="34"/>
      <c r="M172" s="218" t="s">
        <v>1</v>
      </c>
      <c r="N172" s="219" t="s">
        <v>41</v>
      </c>
      <c r="O172" s="59"/>
      <c r="P172" s="59"/>
      <c r="Q172" s="59"/>
      <c r="R172" s="59"/>
      <c r="S172" s="59"/>
      <c r="T172" s="60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T172" s="18" t="s">
        <v>1517</v>
      </c>
      <c r="AU172" s="18" t="s">
        <v>83</v>
      </c>
      <c r="AY172" s="18" t="s">
        <v>1517</v>
      </c>
      <c r="BE172" s="160">
        <f>IF(N172="základná",J172,0)</f>
        <v>0</v>
      </c>
      <c r="BF172" s="160">
        <f>IF(N172="znížená",J172,0)</f>
        <v>0</v>
      </c>
      <c r="BG172" s="160">
        <f>IF(N172="zákl. prenesená",J172,0)</f>
        <v>0</v>
      </c>
      <c r="BH172" s="160">
        <f>IF(N172="zníž. prenesená",J172,0)</f>
        <v>0</v>
      </c>
      <c r="BI172" s="160">
        <f>IF(N172="nulová",J172,0)</f>
        <v>0</v>
      </c>
      <c r="BJ172" s="18" t="s">
        <v>151</v>
      </c>
      <c r="BK172" s="160">
        <f>I172*H172</f>
        <v>0</v>
      </c>
    </row>
    <row r="173" spans="1:65" s="2" customFormat="1" ht="16.350000000000001" customHeight="1" x14ac:dyDescent="0.2">
      <c r="A173" s="33"/>
      <c r="B173" s="34"/>
      <c r="C173" s="210" t="s">
        <v>1</v>
      </c>
      <c r="D173" s="210" t="s">
        <v>146</v>
      </c>
      <c r="E173" s="211" t="s">
        <v>1</v>
      </c>
      <c r="F173" s="212" t="s">
        <v>1</v>
      </c>
      <c r="G173" s="213" t="s">
        <v>1</v>
      </c>
      <c r="H173" s="214"/>
      <c r="I173" s="215"/>
      <c r="J173" s="216">
        <f t="shared" si="20"/>
        <v>0</v>
      </c>
      <c r="K173" s="217"/>
      <c r="L173" s="34"/>
      <c r="M173" s="218" t="s">
        <v>1</v>
      </c>
      <c r="N173" s="219" t="s">
        <v>41</v>
      </c>
      <c r="O173" s="59"/>
      <c r="P173" s="59"/>
      <c r="Q173" s="59"/>
      <c r="R173" s="59"/>
      <c r="S173" s="59"/>
      <c r="T173" s="60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8" t="s">
        <v>1517</v>
      </c>
      <c r="AU173" s="18" t="s">
        <v>83</v>
      </c>
      <c r="AY173" s="18" t="s">
        <v>1517</v>
      </c>
      <c r="BE173" s="160">
        <f>IF(N173="základná",J173,0)</f>
        <v>0</v>
      </c>
      <c r="BF173" s="160">
        <f>IF(N173="znížená",J173,0)</f>
        <v>0</v>
      </c>
      <c r="BG173" s="160">
        <f>IF(N173="zákl. prenesená",J173,0)</f>
        <v>0</v>
      </c>
      <c r="BH173" s="160">
        <f>IF(N173="zníž. prenesená",J173,0)</f>
        <v>0</v>
      </c>
      <c r="BI173" s="160">
        <f>IF(N173="nulová",J173,0)</f>
        <v>0</v>
      </c>
      <c r="BJ173" s="18" t="s">
        <v>151</v>
      </c>
      <c r="BK173" s="160">
        <f>I173*H173</f>
        <v>0</v>
      </c>
    </row>
    <row r="174" spans="1:65" s="2" customFormat="1" ht="16.350000000000001" customHeight="1" x14ac:dyDescent="0.2">
      <c r="A174" s="33"/>
      <c r="B174" s="34"/>
      <c r="C174" s="210" t="s">
        <v>1</v>
      </c>
      <c r="D174" s="210" t="s">
        <v>146</v>
      </c>
      <c r="E174" s="211" t="s">
        <v>1</v>
      </c>
      <c r="F174" s="212" t="s">
        <v>1</v>
      </c>
      <c r="G174" s="213" t="s">
        <v>1</v>
      </c>
      <c r="H174" s="214"/>
      <c r="I174" s="215"/>
      <c r="J174" s="216">
        <f t="shared" si="20"/>
        <v>0</v>
      </c>
      <c r="K174" s="217"/>
      <c r="L174" s="34"/>
      <c r="M174" s="218" t="s">
        <v>1</v>
      </c>
      <c r="N174" s="219" t="s">
        <v>41</v>
      </c>
      <c r="O174" s="59"/>
      <c r="P174" s="59"/>
      <c r="Q174" s="59"/>
      <c r="R174" s="59"/>
      <c r="S174" s="59"/>
      <c r="T174" s="60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8" t="s">
        <v>1517</v>
      </c>
      <c r="AU174" s="18" t="s">
        <v>83</v>
      </c>
      <c r="AY174" s="18" t="s">
        <v>1517</v>
      </c>
      <c r="BE174" s="160">
        <f>IF(N174="základná",J174,0)</f>
        <v>0</v>
      </c>
      <c r="BF174" s="160">
        <f>IF(N174="znížená",J174,0)</f>
        <v>0</v>
      </c>
      <c r="BG174" s="160">
        <f>IF(N174="zákl. prenesená",J174,0)</f>
        <v>0</v>
      </c>
      <c r="BH174" s="160">
        <f>IF(N174="zníž. prenesená",J174,0)</f>
        <v>0</v>
      </c>
      <c r="BI174" s="160">
        <f>IF(N174="nulová",J174,0)</f>
        <v>0</v>
      </c>
      <c r="BJ174" s="18" t="s">
        <v>151</v>
      </c>
      <c r="BK174" s="160">
        <f>I174*H174</f>
        <v>0</v>
      </c>
    </row>
    <row r="175" spans="1:65" s="2" customFormat="1" ht="16.350000000000001" customHeight="1" x14ac:dyDescent="0.2">
      <c r="A175" s="33"/>
      <c r="B175" s="34"/>
      <c r="C175" s="210" t="s">
        <v>1</v>
      </c>
      <c r="D175" s="210" t="s">
        <v>146</v>
      </c>
      <c r="E175" s="211" t="s">
        <v>1</v>
      </c>
      <c r="F175" s="212" t="s">
        <v>1</v>
      </c>
      <c r="G175" s="213" t="s">
        <v>1</v>
      </c>
      <c r="H175" s="214"/>
      <c r="I175" s="215"/>
      <c r="J175" s="216">
        <f t="shared" si="20"/>
        <v>0</v>
      </c>
      <c r="K175" s="217"/>
      <c r="L175" s="34"/>
      <c r="M175" s="218" t="s">
        <v>1</v>
      </c>
      <c r="N175" s="219" t="s">
        <v>41</v>
      </c>
      <c r="O175" s="59"/>
      <c r="P175" s="59"/>
      <c r="Q175" s="59"/>
      <c r="R175" s="59"/>
      <c r="S175" s="59"/>
      <c r="T175" s="60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T175" s="18" t="s">
        <v>1517</v>
      </c>
      <c r="AU175" s="18" t="s">
        <v>83</v>
      </c>
      <c r="AY175" s="18" t="s">
        <v>1517</v>
      </c>
      <c r="BE175" s="160">
        <f>IF(N175="základná",J175,0)</f>
        <v>0</v>
      </c>
      <c r="BF175" s="160">
        <f>IF(N175="znížená",J175,0)</f>
        <v>0</v>
      </c>
      <c r="BG175" s="160">
        <f>IF(N175="zákl. prenesená",J175,0)</f>
        <v>0</v>
      </c>
      <c r="BH175" s="160">
        <f>IF(N175="zníž. prenesená",J175,0)</f>
        <v>0</v>
      </c>
      <c r="BI175" s="160">
        <f>IF(N175="nulová",J175,0)</f>
        <v>0</v>
      </c>
      <c r="BJ175" s="18" t="s">
        <v>151</v>
      </c>
      <c r="BK175" s="160">
        <f>I175*H175</f>
        <v>0</v>
      </c>
    </row>
    <row r="176" spans="1:65" s="2" customFormat="1" ht="16.350000000000001" customHeight="1" x14ac:dyDescent="0.2">
      <c r="A176" s="33"/>
      <c r="B176" s="34"/>
      <c r="C176" s="210" t="s">
        <v>1</v>
      </c>
      <c r="D176" s="210" t="s">
        <v>146</v>
      </c>
      <c r="E176" s="211" t="s">
        <v>1</v>
      </c>
      <c r="F176" s="212" t="s">
        <v>1</v>
      </c>
      <c r="G176" s="213" t="s">
        <v>1</v>
      </c>
      <c r="H176" s="214"/>
      <c r="I176" s="215"/>
      <c r="J176" s="216">
        <f t="shared" si="20"/>
        <v>0</v>
      </c>
      <c r="K176" s="217"/>
      <c r="L176" s="34"/>
      <c r="M176" s="218" t="s">
        <v>1</v>
      </c>
      <c r="N176" s="219" t="s">
        <v>41</v>
      </c>
      <c r="O176" s="220"/>
      <c r="P176" s="220"/>
      <c r="Q176" s="220"/>
      <c r="R176" s="220"/>
      <c r="S176" s="220"/>
      <c r="T176" s="221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T176" s="18" t="s">
        <v>1517</v>
      </c>
      <c r="AU176" s="18" t="s">
        <v>83</v>
      </c>
      <c r="AY176" s="18" t="s">
        <v>1517</v>
      </c>
      <c r="BE176" s="160">
        <f>IF(N176="základná",J176,0)</f>
        <v>0</v>
      </c>
      <c r="BF176" s="160">
        <f>IF(N176="znížená",J176,0)</f>
        <v>0</v>
      </c>
      <c r="BG176" s="160">
        <f>IF(N176="zákl. prenesená",J176,0)</f>
        <v>0</v>
      </c>
      <c r="BH176" s="160">
        <f>IF(N176="zníž. prenesená",J176,0)</f>
        <v>0</v>
      </c>
      <c r="BI176" s="160">
        <f>IF(N176="nulová",J176,0)</f>
        <v>0</v>
      </c>
      <c r="BJ176" s="18" t="s">
        <v>151</v>
      </c>
      <c r="BK176" s="160">
        <f>I176*H176</f>
        <v>0</v>
      </c>
    </row>
    <row r="177" spans="1:31" s="2" customFormat="1" ht="6.95" customHeight="1" x14ac:dyDescent="0.2">
      <c r="A177" s="33"/>
      <c r="B177" s="48"/>
      <c r="C177" s="49"/>
      <c r="D177" s="49"/>
      <c r="E177" s="49"/>
      <c r="F177" s="49"/>
      <c r="G177" s="49"/>
      <c r="H177" s="49"/>
      <c r="I177" s="49"/>
      <c r="J177" s="49"/>
      <c r="K177" s="49"/>
      <c r="L177" s="34"/>
      <c r="M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</row>
  </sheetData>
  <autoFilter ref="C121:K176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72:D177" xr:uid="{00000000-0002-0000-0400-000000000000}">
      <formula1>"K, M"</formula1>
    </dataValidation>
    <dataValidation type="list" allowBlank="1" showInputMessage="1" showErrorMessage="1" error="Povolené sú hodnoty základná, znížená, nulová." sqref="N172:N177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9"/>
  <sheetViews>
    <sheetView showGridLines="0" workbookViewId="0"/>
  </sheetViews>
  <sheetFormatPr defaultRowHeight="11.25" x14ac:dyDescent="0.2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 x14ac:dyDescent="0.2"/>
    <row r="2" spans="1:8" s="1" customFormat="1" ht="36.950000000000003" customHeight="1" x14ac:dyDescent="0.2"/>
    <row r="3" spans="1:8" s="1" customFormat="1" ht="6.95" customHeight="1" x14ac:dyDescent="0.2">
      <c r="B3" s="19"/>
      <c r="C3" s="20"/>
      <c r="D3" s="20"/>
      <c r="E3" s="20"/>
      <c r="F3" s="20"/>
      <c r="G3" s="20"/>
      <c r="H3" s="21"/>
    </row>
    <row r="4" spans="1:8" s="1" customFormat="1" ht="24.95" customHeight="1" x14ac:dyDescent="0.2">
      <c r="B4" s="21"/>
      <c r="C4" s="22" t="s">
        <v>2286</v>
      </c>
      <c r="H4" s="21"/>
    </row>
    <row r="5" spans="1:8" s="1" customFormat="1" ht="12" customHeight="1" x14ac:dyDescent="0.2">
      <c r="B5" s="21"/>
      <c r="C5" s="25" t="s">
        <v>12</v>
      </c>
      <c r="D5" s="269" t="s">
        <v>13</v>
      </c>
      <c r="E5" s="257"/>
      <c r="F5" s="257"/>
      <c r="H5" s="21"/>
    </row>
    <row r="6" spans="1:8" s="1" customFormat="1" ht="36.950000000000003" customHeight="1" x14ac:dyDescent="0.2">
      <c r="B6" s="21"/>
      <c r="C6" s="27" t="s">
        <v>15</v>
      </c>
      <c r="D6" s="266" t="s">
        <v>16</v>
      </c>
      <c r="E6" s="257"/>
      <c r="F6" s="257"/>
      <c r="H6" s="21"/>
    </row>
    <row r="7" spans="1:8" s="1" customFormat="1" ht="16.5" customHeight="1" x14ac:dyDescent="0.2">
      <c r="B7" s="21"/>
      <c r="C7" s="28" t="s">
        <v>21</v>
      </c>
      <c r="D7" s="56" t="str">
        <f>'Rekapitulácia stavby'!AN8</f>
        <v>20. 12. 2020</v>
      </c>
      <c r="H7" s="21"/>
    </row>
    <row r="8" spans="1:8" s="2" customFormat="1" ht="10.9" customHeight="1" x14ac:dyDescent="0.2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 x14ac:dyDescent="0.2">
      <c r="A9" s="123"/>
      <c r="B9" s="124"/>
      <c r="C9" s="125" t="s">
        <v>56</v>
      </c>
      <c r="D9" s="126" t="s">
        <v>57</v>
      </c>
      <c r="E9" s="126" t="s">
        <v>131</v>
      </c>
      <c r="F9" s="127" t="s">
        <v>2287</v>
      </c>
      <c r="G9" s="123"/>
      <c r="H9" s="124"/>
    </row>
    <row r="10" spans="1:8" s="2" customFormat="1" ht="26.45" customHeight="1" x14ac:dyDescent="0.2">
      <c r="A10" s="33"/>
      <c r="B10" s="34"/>
      <c r="C10" s="223" t="s">
        <v>2288</v>
      </c>
      <c r="D10" s="223" t="s">
        <v>92</v>
      </c>
      <c r="E10" s="33"/>
      <c r="F10" s="33"/>
      <c r="G10" s="33"/>
      <c r="H10" s="34"/>
    </row>
    <row r="11" spans="1:8" s="2" customFormat="1" ht="16.899999999999999" customHeight="1" x14ac:dyDescent="0.2">
      <c r="A11" s="33"/>
      <c r="B11" s="34"/>
      <c r="C11" s="224" t="s">
        <v>46</v>
      </c>
      <c r="D11" s="225" t="s">
        <v>1</v>
      </c>
      <c r="E11" s="226" t="s">
        <v>1</v>
      </c>
      <c r="F11" s="227">
        <v>7.58</v>
      </c>
      <c r="G11" s="33"/>
      <c r="H11" s="34"/>
    </row>
    <row r="12" spans="1:8" s="2" customFormat="1" ht="16.899999999999999" customHeight="1" x14ac:dyDescent="0.2">
      <c r="A12" s="33"/>
      <c r="B12" s="34"/>
      <c r="C12" s="228" t="s">
        <v>1</v>
      </c>
      <c r="D12" s="228" t="s">
        <v>2228</v>
      </c>
      <c r="E12" s="18" t="s">
        <v>1</v>
      </c>
      <c r="F12" s="229">
        <v>0</v>
      </c>
      <c r="G12" s="33"/>
      <c r="H12" s="34"/>
    </row>
    <row r="13" spans="1:8" s="2" customFormat="1" ht="16.899999999999999" customHeight="1" x14ac:dyDescent="0.2">
      <c r="A13" s="33"/>
      <c r="B13" s="34"/>
      <c r="C13" s="228" t="s">
        <v>1</v>
      </c>
      <c r="D13" s="228" t="s">
        <v>2229</v>
      </c>
      <c r="E13" s="18" t="s">
        <v>1</v>
      </c>
      <c r="F13" s="229">
        <v>7.58</v>
      </c>
      <c r="G13" s="33"/>
      <c r="H13" s="34"/>
    </row>
    <row r="14" spans="1:8" s="2" customFormat="1" ht="16.899999999999999" customHeight="1" x14ac:dyDescent="0.2">
      <c r="A14" s="33"/>
      <c r="B14" s="34"/>
      <c r="C14" s="228" t="s">
        <v>46</v>
      </c>
      <c r="D14" s="228" t="s">
        <v>1530</v>
      </c>
      <c r="E14" s="18" t="s">
        <v>1</v>
      </c>
      <c r="F14" s="229">
        <v>7.58</v>
      </c>
      <c r="G14" s="33"/>
      <c r="H14" s="34"/>
    </row>
    <row r="15" spans="1:8" s="2" customFormat="1" ht="16.899999999999999" customHeight="1" x14ac:dyDescent="0.2">
      <c r="A15" s="33"/>
      <c r="B15" s="34"/>
      <c r="C15" s="230" t="s">
        <v>2289</v>
      </c>
      <c r="D15" s="33"/>
      <c r="E15" s="33"/>
      <c r="F15" s="33"/>
      <c r="G15" s="33"/>
      <c r="H15" s="34"/>
    </row>
    <row r="16" spans="1:8" s="2" customFormat="1" ht="16.899999999999999" customHeight="1" x14ac:dyDescent="0.2">
      <c r="A16" s="33"/>
      <c r="B16" s="34"/>
      <c r="C16" s="228" t="s">
        <v>2225</v>
      </c>
      <c r="D16" s="228" t="s">
        <v>2226</v>
      </c>
      <c r="E16" s="18" t="s">
        <v>314</v>
      </c>
      <c r="F16" s="229">
        <v>7.58</v>
      </c>
      <c r="G16" s="33"/>
      <c r="H16" s="34"/>
    </row>
    <row r="17" spans="1:8" s="2" customFormat="1" ht="16.899999999999999" customHeight="1" x14ac:dyDescent="0.2">
      <c r="A17" s="33"/>
      <c r="B17" s="34"/>
      <c r="C17" s="228" t="s">
        <v>2266</v>
      </c>
      <c r="D17" s="228" t="s">
        <v>2267</v>
      </c>
      <c r="E17" s="18" t="s">
        <v>314</v>
      </c>
      <c r="F17" s="229">
        <v>7.58</v>
      </c>
      <c r="G17" s="33"/>
      <c r="H17" s="34"/>
    </row>
    <row r="18" spans="1:8" s="2" customFormat="1" ht="7.35" customHeight="1" x14ac:dyDescent="0.2">
      <c r="A18" s="33"/>
      <c r="B18" s="48"/>
      <c r="C18" s="49"/>
      <c r="D18" s="49"/>
      <c r="E18" s="49"/>
      <c r="F18" s="49"/>
      <c r="G18" s="49"/>
      <c r="H18" s="34"/>
    </row>
    <row r="19" spans="1:8" s="2" customFormat="1" x14ac:dyDescent="0.2">
      <c r="A19" s="33"/>
      <c r="B19" s="33"/>
      <c r="C19" s="33"/>
      <c r="D19" s="33"/>
      <c r="E19" s="33"/>
      <c r="F19" s="33"/>
      <c r="G19" s="33"/>
      <c r="H19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A - Rekonštrukcia toaliet...</vt:lpstr>
      <vt:lpstr>L - Rekonštrukcia toaliet...</vt:lpstr>
      <vt:lpstr>P - Rekonštrukcia toaliet...</vt:lpstr>
      <vt:lpstr>S - Prečerpávajúce zariad...</vt:lpstr>
      <vt:lpstr>Zoznam figúr</vt:lpstr>
      <vt:lpstr>'A - Rekonštrukcia toaliet...'!Názvy_tlače</vt:lpstr>
      <vt:lpstr>'L - Rekonštrukcia toaliet...'!Názvy_tlače</vt:lpstr>
      <vt:lpstr>'P - Rekonštrukcia toaliet...'!Názvy_tlače</vt:lpstr>
      <vt:lpstr>'Rekapitulácia stavby'!Názvy_tlače</vt:lpstr>
      <vt:lpstr>'S - Prečerpávajúce zariad...'!Názvy_tlače</vt:lpstr>
      <vt:lpstr>'Zoznam figúr'!Názvy_tlače</vt:lpstr>
      <vt:lpstr>'A - Rekonštrukcia toaliet...'!Oblasť_tlače</vt:lpstr>
      <vt:lpstr>'L - Rekonštrukcia toaliet...'!Oblasť_tlače</vt:lpstr>
      <vt:lpstr>'P - Rekonštrukcia toaliet...'!Oblasť_tlače</vt:lpstr>
      <vt:lpstr>'Rekapitulácia stavby'!Oblasť_tlače</vt:lpstr>
      <vt:lpstr>'S - Prečerpávajúce zariad...'!Oblasť_tlače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SERVER\globstav</dc:creator>
  <cp:lastModifiedBy>Peter Morgenstein</cp:lastModifiedBy>
  <dcterms:created xsi:type="dcterms:W3CDTF">2020-12-21T14:14:23Z</dcterms:created>
  <dcterms:modified xsi:type="dcterms:W3CDTF">2020-12-22T12:32:01Z</dcterms:modified>
</cp:coreProperties>
</file>