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70" windowWidth="27495" windowHeight="11700"/>
  </bookViews>
  <sheets>
    <sheet name="Rekapitulácia stavby" sheetId="1" r:id="rId1"/>
    <sheet name="A - Rekonštrukcia toaliet..." sheetId="2" r:id="rId2"/>
    <sheet name="L - Rekonštrukcia toaliet..." sheetId="3" r:id="rId3"/>
    <sheet name="P - Rekonštrukcia toaliet..." sheetId="4" r:id="rId4"/>
    <sheet name="S - Prečerpávajúce zariad..." sheetId="5" r:id="rId5"/>
  </sheets>
  <definedNames>
    <definedName name="_xlnm._FilterDatabase" localSheetId="1" hidden="1">'A - Rekonštrukcia toaliet...'!$C$145:$L$632</definedName>
    <definedName name="_xlnm._FilterDatabase" localSheetId="2" hidden="1">'L - Rekonštrukcia toaliet...'!$C$145:$L$863</definedName>
    <definedName name="_xlnm._FilterDatabase" localSheetId="3" hidden="1">'P - Rekonštrukcia toaliet...'!$C$146:$L$974</definedName>
    <definedName name="_xlnm._FilterDatabase" localSheetId="4" hidden="1">'S - Prečerpávajúce zariad...'!$C$121:$L$130</definedName>
    <definedName name="_xlnm.Print_Titles" localSheetId="1">'A - Rekonštrukcia toaliet...'!$145:$145</definedName>
    <definedName name="_xlnm.Print_Titles" localSheetId="2">'L - Rekonštrukcia toaliet...'!$145:$145</definedName>
    <definedName name="_xlnm.Print_Titles" localSheetId="3">'P - Rekonštrukcia toaliet...'!$146:$146</definedName>
    <definedName name="_xlnm.Print_Titles" localSheetId="0">'Rekapitulácia stavby'!$92:$92</definedName>
    <definedName name="_xlnm.Print_Titles" localSheetId="4">'S - Prečerpávajúce zariad...'!$121:$121</definedName>
    <definedName name="_xlnm.Print_Area" localSheetId="1">'A - Rekonštrukcia toaliet...'!$C$4:$K$76,'A - Rekonštrukcia toaliet...'!$C$82:$K$125,'A - Rekonštrukcia toaliet...'!$C$131:$K$632</definedName>
    <definedName name="_xlnm.Print_Area" localSheetId="2">'L - Rekonštrukcia toaliet...'!$C$4:$K$76,'L - Rekonštrukcia toaliet...'!$C$82:$K$125,'L - Rekonštrukcia toaliet...'!$C$131:$K$863</definedName>
    <definedName name="_xlnm.Print_Area" localSheetId="3">'P - Rekonštrukcia toaliet...'!$C$4:$K$76,'P - Rekonštrukcia toaliet...'!$C$82:$K$126,'P - Rekonštrukcia toaliet...'!$C$132:$K$974</definedName>
    <definedName name="_xlnm.Print_Area" localSheetId="0">'Rekapitulácia stavby'!$D$4:$AO$76,'Rekapitulácia stavby'!$C$82:$AQ$100</definedName>
    <definedName name="_xlnm.Print_Area" localSheetId="4">'S - Prečerpávajúce zariad...'!$C$4:$K$76,'S - Prečerpávajúce zariad...'!$C$82:$K$101,'S - Prečerpávajúce zariad...'!$C$107:$K$130</definedName>
  </definedNames>
  <calcPr calcId="144525"/>
</workbook>
</file>

<file path=xl/calcChain.xml><?xml version="1.0" encoding="utf-8"?>
<calcChain xmlns="http://schemas.openxmlformats.org/spreadsheetml/2006/main">
  <c r="K41" i="5" l="1"/>
  <c r="K40" i="5"/>
  <c r="BA99" i="1"/>
  <c r="K39" i="5"/>
  <c r="AZ99" i="1"/>
  <c r="BI130" i="5"/>
  <c r="BH130" i="5"/>
  <c r="BG130" i="5"/>
  <c r="BE130" i="5"/>
  <c r="X130" i="5"/>
  <c r="V130" i="5"/>
  <c r="T130" i="5"/>
  <c r="P130" i="5"/>
  <c r="BI129" i="5"/>
  <c r="BH129" i="5"/>
  <c r="BG129" i="5"/>
  <c r="BE129" i="5"/>
  <c r="X129" i="5"/>
  <c r="V129" i="5"/>
  <c r="T129" i="5"/>
  <c r="P129" i="5"/>
  <c r="BI128" i="5"/>
  <c r="BH128" i="5"/>
  <c r="BG128" i="5"/>
  <c r="BE128" i="5"/>
  <c r="X128" i="5"/>
  <c r="V128" i="5"/>
  <c r="T128" i="5"/>
  <c r="P128" i="5"/>
  <c r="BI127" i="5"/>
  <c r="BH127" i="5"/>
  <c r="BG127" i="5"/>
  <c r="BE127" i="5"/>
  <c r="X127" i="5"/>
  <c r="V127" i="5"/>
  <c r="T127" i="5"/>
  <c r="P127" i="5"/>
  <c r="BI126" i="5"/>
  <c r="BH126" i="5"/>
  <c r="BG126" i="5"/>
  <c r="BE126" i="5"/>
  <c r="X126" i="5"/>
  <c r="V126" i="5"/>
  <c r="T126" i="5"/>
  <c r="P126" i="5"/>
  <c r="BI125" i="5"/>
  <c r="BH125" i="5"/>
  <c r="BG125" i="5"/>
  <c r="BE125" i="5"/>
  <c r="X125" i="5"/>
  <c r="V125" i="5"/>
  <c r="T125" i="5"/>
  <c r="P125" i="5"/>
  <c r="J119" i="5"/>
  <c r="J118" i="5"/>
  <c r="F118" i="5"/>
  <c r="F116" i="5"/>
  <c r="E114" i="5"/>
  <c r="J94" i="5"/>
  <c r="J93" i="5"/>
  <c r="F93" i="5"/>
  <c r="F91" i="5"/>
  <c r="E89" i="5"/>
  <c r="J20" i="5"/>
  <c r="E20" i="5"/>
  <c r="F119" i="5" s="1"/>
  <c r="J19" i="5"/>
  <c r="J14" i="5"/>
  <c r="J91" i="5" s="1"/>
  <c r="E7" i="5"/>
  <c r="E85" i="5" s="1"/>
  <c r="K41" i="4"/>
  <c r="K40" i="4"/>
  <c r="BA98" i="1"/>
  <c r="K39" i="4"/>
  <c r="AZ98" i="1" s="1"/>
  <c r="BI974" i="4"/>
  <c r="BH974" i="4"/>
  <c r="BG974" i="4"/>
  <c r="BE974" i="4"/>
  <c r="X974" i="4"/>
  <c r="X973" i="4"/>
  <c r="X972" i="4"/>
  <c r="V974" i="4"/>
  <c r="V973" i="4" s="1"/>
  <c r="V972" i="4" s="1"/>
  <c r="T974" i="4"/>
  <c r="T973" i="4"/>
  <c r="T972" i="4" s="1"/>
  <c r="P974" i="4"/>
  <c r="BI971" i="4"/>
  <c r="BH971" i="4"/>
  <c r="BG971" i="4"/>
  <c r="BE971" i="4"/>
  <c r="X971" i="4"/>
  <c r="V971" i="4"/>
  <c r="T971" i="4"/>
  <c r="P971" i="4"/>
  <c r="BI970" i="4"/>
  <c r="BH970" i="4"/>
  <c r="BG970" i="4"/>
  <c r="BE970" i="4"/>
  <c r="X970" i="4"/>
  <c r="V970" i="4"/>
  <c r="T970" i="4"/>
  <c r="P970" i="4"/>
  <c r="BI969" i="4"/>
  <c r="BH969" i="4"/>
  <c r="BG969" i="4"/>
  <c r="BE969" i="4"/>
  <c r="X969" i="4"/>
  <c r="V969" i="4"/>
  <c r="T969" i="4"/>
  <c r="P969" i="4"/>
  <c r="BI967" i="4"/>
  <c r="BH967" i="4"/>
  <c r="BG967" i="4"/>
  <c r="BE967" i="4"/>
  <c r="X967" i="4"/>
  <c r="V967" i="4"/>
  <c r="T967" i="4"/>
  <c r="P967" i="4"/>
  <c r="BI966" i="4"/>
  <c r="BH966" i="4"/>
  <c r="BG966" i="4"/>
  <c r="BE966" i="4"/>
  <c r="X966" i="4"/>
  <c r="V966" i="4"/>
  <c r="T966" i="4"/>
  <c r="P966" i="4"/>
  <c r="BI965" i="4"/>
  <c r="BH965" i="4"/>
  <c r="BG965" i="4"/>
  <c r="BE965" i="4"/>
  <c r="X965" i="4"/>
  <c r="V965" i="4"/>
  <c r="T965" i="4"/>
  <c r="P965" i="4"/>
  <c r="BI964" i="4"/>
  <c r="BH964" i="4"/>
  <c r="BG964" i="4"/>
  <c r="BE964" i="4"/>
  <c r="X964" i="4"/>
  <c r="V964" i="4"/>
  <c r="T964" i="4"/>
  <c r="P964" i="4"/>
  <c r="BI963" i="4"/>
  <c r="BH963" i="4"/>
  <c r="BG963" i="4"/>
  <c r="BE963" i="4"/>
  <c r="X963" i="4"/>
  <c r="V963" i="4"/>
  <c r="T963" i="4"/>
  <c r="P963" i="4"/>
  <c r="BI962" i="4"/>
  <c r="BH962" i="4"/>
  <c r="BG962" i="4"/>
  <c r="BE962" i="4"/>
  <c r="X962" i="4"/>
  <c r="V962" i="4"/>
  <c r="T962" i="4"/>
  <c r="P962" i="4"/>
  <c r="BI961" i="4"/>
  <c r="BH961" i="4"/>
  <c r="BG961" i="4"/>
  <c r="BE961" i="4"/>
  <c r="X961" i="4"/>
  <c r="V961" i="4"/>
  <c r="T961" i="4"/>
  <c r="P961" i="4"/>
  <c r="BI960" i="4"/>
  <c r="BH960" i="4"/>
  <c r="BG960" i="4"/>
  <c r="BE960" i="4"/>
  <c r="X960" i="4"/>
  <c r="V960" i="4"/>
  <c r="T960" i="4"/>
  <c r="P960" i="4"/>
  <c r="BI959" i="4"/>
  <c r="BH959" i="4"/>
  <c r="BG959" i="4"/>
  <c r="BE959" i="4"/>
  <c r="X959" i="4"/>
  <c r="V959" i="4"/>
  <c r="T959" i="4"/>
  <c r="P959" i="4"/>
  <c r="BI958" i="4"/>
  <c r="BH958" i="4"/>
  <c r="BG958" i="4"/>
  <c r="BE958" i="4"/>
  <c r="X958" i="4"/>
  <c r="V958" i="4"/>
  <c r="T958" i="4"/>
  <c r="P958" i="4"/>
  <c r="BI957" i="4"/>
  <c r="BH957" i="4"/>
  <c r="BG957" i="4"/>
  <c r="BE957" i="4"/>
  <c r="X957" i="4"/>
  <c r="V957" i="4"/>
  <c r="T957" i="4"/>
  <c r="P957" i="4"/>
  <c r="BI956" i="4"/>
  <c r="BH956" i="4"/>
  <c r="BG956" i="4"/>
  <c r="BE956" i="4"/>
  <c r="X956" i="4"/>
  <c r="V956" i="4"/>
  <c r="T956" i="4"/>
  <c r="P956" i="4"/>
  <c r="BI955" i="4"/>
  <c r="BH955" i="4"/>
  <c r="BG955" i="4"/>
  <c r="BE955" i="4"/>
  <c r="X955" i="4"/>
  <c r="V955" i="4"/>
  <c r="T955" i="4"/>
  <c r="P955" i="4"/>
  <c r="BI954" i="4"/>
  <c r="BH954" i="4"/>
  <c r="BG954" i="4"/>
  <c r="BE954" i="4"/>
  <c r="X954" i="4"/>
  <c r="V954" i="4"/>
  <c r="T954" i="4"/>
  <c r="P954" i="4"/>
  <c r="BI953" i="4"/>
  <c r="BH953" i="4"/>
  <c r="BG953" i="4"/>
  <c r="BE953" i="4"/>
  <c r="X953" i="4"/>
  <c r="V953" i="4"/>
  <c r="T953" i="4"/>
  <c r="P953" i="4"/>
  <c r="BI952" i="4"/>
  <c r="BH952" i="4"/>
  <c r="BG952" i="4"/>
  <c r="BE952" i="4"/>
  <c r="X952" i="4"/>
  <c r="V952" i="4"/>
  <c r="T952" i="4"/>
  <c r="P952" i="4"/>
  <c r="BI951" i="4"/>
  <c r="BH951" i="4"/>
  <c r="BG951" i="4"/>
  <c r="BE951" i="4"/>
  <c r="X951" i="4"/>
  <c r="V951" i="4"/>
  <c r="T951" i="4"/>
  <c r="P951" i="4"/>
  <c r="BI950" i="4"/>
  <c r="BH950" i="4"/>
  <c r="BG950" i="4"/>
  <c r="BE950" i="4"/>
  <c r="X950" i="4"/>
  <c r="V950" i="4"/>
  <c r="T950" i="4"/>
  <c r="P950" i="4"/>
  <c r="BI949" i="4"/>
  <c r="BH949" i="4"/>
  <c r="BG949" i="4"/>
  <c r="BE949" i="4"/>
  <c r="X949" i="4"/>
  <c r="V949" i="4"/>
  <c r="T949" i="4"/>
  <c r="P949" i="4"/>
  <c r="BI948" i="4"/>
  <c r="BH948" i="4"/>
  <c r="BG948" i="4"/>
  <c r="BE948" i="4"/>
  <c r="X948" i="4"/>
  <c r="V948" i="4"/>
  <c r="T948" i="4"/>
  <c r="P948" i="4"/>
  <c r="BI947" i="4"/>
  <c r="BH947" i="4"/>
  <c r="BG947" i="4"/>
  <c r="BE947" i="4"/>
  <c r="X947" i="4"/>
  <c r="V947" i="4"/>
  <c r="T947" i="4"/>
  <c r="P947" i="4"/>
  <c r="BI946" i="4"/>
  <c r="BH946" i="4"/>
  <c r="BG946" i="4"/>
  <c r="BE946" i="4"/>
  <c r="X946" i="4"/>
  <c r="V946" i="4"/>
  <c r="T946" i="4"/>
  <c r="P946" i="4"/>
  <c r="BI945" i="4"/>
  <c r="BH945" i="4"/>
  <c r="BG945" i="4"/>
  <c r="BE945" i="4"/>
  <c r="X945" i="4"/>
  <c r="V945" i="4"/>
  <c r="T945" i="4"/>
  <c r="P945" i="4"/>
  <c r="BI944" i="4"/>
  <c r="BH944" i="4"/>
  <c r="BG944" i="4"/>
  <c r="BE944" i="4"/>
  <c r="X944" i="4"/>
  <c r="V944" i="4"/>
  <c r="T944" i="4"/>
  <c r="P944" i="4"/>
  <c r="BI943" i="4"/>
  <c r="BH943" i="4"/>
  <c r="BG943" i="4"/>
  <c r="BE943" i="4"/>
  <c r="X943" i="4"/>
  <c r="V943" i="4"/>
  <c r="T943" i="4"/>
  <c r="P943" i="4"/>
  <c r="BI942" i="4"/>
  <c r="BH942" i="4"/>
  <c r="BG942" i="4"/>
  <c r="BE942" i="4"/>
  <c r="X942" i="4"/>
  <c r="V942" i="4"/>
  <c r="T942" i="4"/>
  <c r="P942" i="4"/>
  <c r="BI941" i="4"/>
  <c r="BH941" i="4"/>
  <c r="BG941" i="4"/>
  <c r="BE941" i="4"/>
  <c r="X941" i="4"/>
  <c r="V941" i="4"/>
  <c r="T941" i="4"/>
  <c r="P941" i="4"/>
  <c r="BI940" i="4"/>
  <c r="BH940" i="4"/>
  <c r="BG940" i="4"/>
  <c r="BE940" i="4"/>
  <c r="X940" i="4"/>
  <c r="V940" i="4"/>
  <c r="T940" i="4"/>
  <c r="P940" i="4"/>
  <c r="BI939" i="4"/>
  <c r="BH939" i="4"/>
  <c r="BG939" i="4"/>
  <c r="BE939" i="4"/>
  <c r="X939" i="4"/>
  <c r="V939" i="4"/>
  <c r="T939" i="4"/>
  <c r="P939" i="4"/>
  <c r="BI938" i="4"/>
  <c r="BH938" i="4"/>
  <c r="BG938" i="4"/>
  <c r="BE938" i="4"/>
  <c r="X938" i="4"/>
  <c r="V938" i="4"/>
  <c r="T938" i="4"/>
  <c r="P938" i="4"/>
  <c r="BI937" i="4"/>
  <c r="BH937" i="4"/>
  <c r="BG937" i="4"/>
  <c r="BE937" i="4"/>
  <c r="X937" i="4"/>
  <c r="V937" i="4"/>
  <c r="T937" i="4"/>
  <c r="P937" i="4"/>
  <c r="BI936" i="4"/>
  <c r="BH936" i="4"/>
  <c r="BG936" i="4"/>
  <c r="BE936" i="4"/>
  <c r="X936" i="4"/>
  <c r="V936" i="4"/>
  <c r="T936" i="4"/>
  <c r="P936" i="4"/>
  <c r="BI935" i="4"/>
  <c r="BH935" i="4"/>
  <c r="BG935" i="4"/>
  <c r="BE935" i="4"/>
  <c r="X935" i="4"/>
  <c r="V935" i="4"/>
  <c r="T935" i="4"/>
  <c r="P935" i="4"/>
  <c r="BI934" i="4"/>
  <c r="BH934" i="4"/>
  <c r="BG934" i="4"/>
  <c r="BE934" i="4"/>
  <c r="X934" i="4"/>
  <c r="V934" i="4"/>
  <c r="T934" i="4"/>
  <c r="P934" i="4"/>
  <c r="BI933" i="4"/>
  <c r="BH933" i="4"/>
  <c r="BG933" i="4"/>
  <c r="BE933" i="4"/>
  <c r="X933" i="4"/>
  <c r="V933" i="4"/>
  <c r="T933" i="4"/>
  <c r="P933" i="4"/>
  <c r="BI932" i="4"/>
  <c r="BH932" i="4"/>
  <c r="BG932" i="4"/>
  <c r="BE932" i="4"/>
  <c r="X932" i="4"/>
  <c r="V932" i="4"/>
  <c r="T932" i="4"/>
  <c r="P932" i="4"/>
  <c r="BI931" i="4"/>
  <c r="BH931" i="4"/>
  <c r="BG931" i="4"/>
  <c r="BE931" i="4"/>
  <c r="X931" i="4"/>
  <c r="V931" i="4"/>
  <c r="T931" i="4"/>
  <c r="P931" i="4"/>
  <c r="BI930" i="4"/>
  <c r="BH930" i="4"/>
  <c r="BG930" i="4"/>
  <c r="BE930" i="4"/>
  <c r="X930" i="4"/>
  <c r="V930" i="4"/>
  <c r="T930" i="4"/>
  <c r="P930" i="4"/>
  <c r="BI929" i="4"/>
  <c r="BH929" i="4"/>
  <c r="BG929" i="4"/>
  <c r="BE929" i="4"/>
  <c r="X929" i="4"/>
  <c r="V929" i="4"/>
  <c r="T929" i="4"/>
  <c r="P929" i="4"/>
  <c r="BI928" i="4"/>
  <c r="BH928" i="4"/>
  <c r="BG928" i="4"/>
  <c r="BE928" i="4"/>
  <c r="X928" i="4"/>
  <c r="V928" i="4"/>
  <c r="T928" i="4"/>
  <c r="P928" i="4"/>
  <c r="BI927" i="4"/>
  <c r="BH927" i="4"/>
  <c r="BG927" i="4"/>
  <c r="BE927" i="4"/>
  <c r="X927" i="4"/>
  <c r="V927" i="4"/>
  <c r="T927" i="4"/>
  <c r="P927" i="4"/>
  <c r="BI926" i="4"/>
  <c r="BH926" i="4"/>
  <c r="BG926" i="4"/>
  <c r="BE926" i="4"/>
  <c r="X926" i="4"/>
  <c r="V926" i="4"/>
  <c r="T926" i="4"/>
  <c r="P926" i="4"/>
  <c r="BI925" i="4"/>
  <c r="BH925" i="4"/>
  <c r="BG925" i="4"/>
  <c r="BE925" i="4"/>
  <c r="X925" i="4"/>
  <c r="V925" i="4"/>
  <c r="T925" i="4"/>
  <c r="P925" i="4"/>
  <c r="BI924" i="4"/>
  <c r="BH924" i="4"/>
  <c r="BG924" i="4"/>
  <c r="BE924" i="4"/>
  <c r="X924" i="4"/>
  <c r="V924" i="4"/>
  <c r="T924" i="4"/>
  <c r="P924" i="4"/>
  <c r="BI916" i="4"/>
  <c r="BH916" i="4"/>
  <c r="BG916" i="4"/>
  <c r="BE916" i="4"/>
  <c r="X916" i="4"/>
  <c r="V916" i="4"/>
  <c r="T916" i="4"/>
  <c r="P916" i="4"/>
  <c r="BI907" i="4"/>
  <c r="BH907" i="4"/>
  <c r="BG907" i="4"/>
  <c r="BE907" i="4"/>
  <c r="X907" i="4"/>
  <c r="V907" i="4"/>
  <c r="T907" i="4"/>
  <c r="P907" i="4"/>
  <c r="BI906" i="4"/>
  <c r="BH906" i="4"/>
  <c r="BG906" i="4"/>
  <c r="BE906" i="4"/>
  <c r="X906" i="4"/>
  <c r="V906" i="4"/>
  <c r="T906" i="4"/>
  <c r="P906" i="4"/>
  <c r="BI897" i="4"/>
  <c r="BH897" i="4"/>
  <c r="BG897" i="4"/>
  <c r="BE897" i="4"/>
  <c r="X897" i="4"/>
  <c r="V897" i="4"/>
  <c r="T897" i="4"/>
  <c r="P897" i="4"/>
  <c r="BI895" i="4"/>
  <c r="BH895" i="4"/>
  <c r="BG895" i="4"/>
  <c r="BE895" i="4"/>
  <c r="X895" i="4"/>
  <c r="V895" i="4"/>
  <c r="T895" i="4"/>
  <c r="P895" i="4"/>
  <c r="BI893" i="4"/>
  <c r="BH893" i="4"/>
  <c r="BG893" i="4"/>
  <c r="BE893" i="4"/>
  <c r="X893" i="4"/>
  <c r="V893" i="4"/>
  <c r="T893" i="4"/>
  <c r="P893" i="4"/>
  <c r="BI890" i="4"/>
  <c r="BH890" i="4"/>
  <c r="BG890" i="4"/>
  <c r="BE890" i="4"/>
  <c r="X890" i="4"/>
  <c r="V890" i="4"/>
  <c r="T890" i="4"/>
  <c r="P890" i="4"/>
  <c r="BI873" i="4"/>
  <c r="BH873" i="4"/>
  <c r="BG873" i="4"/>
  <c r="BE873" i="4"/>
  <c r="X873" i="4"/>
  <c r="V873" i="4"/>
  <c r="T873" i="4"/>
  <c r="P873" i="4"/>
  <c r="BI859" i="4"/>
  <c r="BH859" i="4"/>
  <c r="BG859" i="4"/>
  <c r="BE859" i="4"/>
  <c r="X859" i="4"/>
  <c r="V859" i="4"/>
  <c r="T859" i="4"/>
  <c r="P859" i="4"/>
  <c r="BI857" i="4"/>
  <c r="BH857" i="4"/>
  <c r="BG857" i="4"/>
  <c r="BE857" i="4"/>
  <c r="X857" i="4"/>
  <c r="V857" i="4"/>
  <c r="T857" i="4"/>
  <c r="P857" i="4"/>
  <c r="BI843" i="4"/>
  <c r="BH843" i="4"/>
  <c r="BG843" i="4"/>
  <c r="BE843" i="4"/>
  <c r="X843" i="4"/>
  <c r="V843" i="4"/>
  <c r="T843" i="4"/>
  <c r="P843" i="4"/>
  <c r="BI829" i="4"/>
  <c r="BH829" i="4"/>
  <c r="BG829" i="4"/>
  <c r="BE829" i="4"/>
  <c r="X829" i="4"/>
  <c r="V829" i="4"/>
  <c r="T829" i="4"/>
  <c r="P829" i="4"/>
  <c r="BI815" i="4"/>
  <c r="BH815" i="4"/>
  <c r="BG815" i="4"/>
  <c r="BE815" i="4"/>
  <c r="X815" i="4"/>
  <c r="V815" i="4"/>
  <c r="T815" i="4"/>
  <c r="P815" i="4"/>
  <c r="BI801" i="4"/>
  <c r="BH801" i="4"/>
  <c r="BG801" i="4"/>
  <c r="BE801" i="4"/>
  <c r="X801" i="4"/>
  <c r="V801" i="4"/>
  <c r="T801" i="4"/>
  <c r="P801" i="4"/>
  <c r="BI799" i="4"/>
  <c r="BH799" i="4"/>
  <c r="BG799" i="4"/>
  <c r="BE799" i="4"/>
  <c r="X799" i="4"/>
  <c r="V799" i="4"/>
  <c r="T799" i="4"/>
  <c r="P799" i="4"/>
  <c r="BI797" i="4"/>
  <c r="BH797" i="4"/>
  <c r="BG797" i="4"/>
  <c r="BE797" i="4"/>
  <c r="X797" i="4"/>
  <c r="V797" i="4"/>
  <c r="T797" i="4"/>
  <c r="P797" i="4"/>
  <c r="BI788" i="4"/>
  <c r="BH788" i="4"/>
  <c r="BG788" i="4"/>
  <c r="BE788" i="4"/>
  <c r="X788" i="4"/>
  <c r="V788" i="4"/>
  <c r="T788" i="4"/>
  <c r="P788" i="4"/>
  <c r="BI786" i="4"/>
  <c r="BH786" i="4"/>
  <c r="BG786" i="4"/>
  <c r="BE786" i="4"/>
  <c r="X786" i="4"/>
  <c r="V786" i="4"/>
  <c r="T786" i="4"/>
  <c r="P786" i="4"/>
  <c r="BI769" i="4"/>
  <c r="BH769" i="4"/>
  <c r="BG769" i="4"/>
  <c r="BE769" i="4"/>
  <c r="X769" i="4"/>
  <c r="V769" i="4"/>
  <c r="T769" i="4"/>
  <c r="P769" i="4"/>
  <c r="BI767" i="4"/>
  <c r="BH767" i="4"/>
  <c r="BG767" i="4"/>
  <c r="BE767" i="4"/>
  <c r="X767" i="4"/>
  <c r="V767" i="4"/>
  <c r="T767" i="4"/>
  <c r="P767" i="4"/>
  <c r="BI766" i="4"/>
  <c r="BH766" i="4"/>
  <c r="BG766" i="4"/>
  <c r="BE766" i="4"/>
  <c r="X766" i="4"/>
  <c r="V766" i="4"/>
  <c r="T766" i="4"/>
  <c r="P766" i="4"/>
  <c r="BI764" i="4"/>
  <c r="BH764" i="4"/>
  <c r="BG764" i="4"/>
  <c r="BE764" i="4"/>
  <c r="X764" i="4"/>
  <c r="V764" i="4"/>
  <c r="T764" i="4"/>
  <c r="P764" i="4"/>
  <c r="BI756" i="4"/>
  <c r="BH756" i="4"/>
  <c r="BG756" i="4"/>
  <c r="BE756" i="4"/>
  <c r="X756" i="4"/>
  <c r="V756" i="4"/>
  <c r="T756" i="4"/>
  <c r="P756" i="4"/>
  <c r="BI754" i="4"/>
  <c r="BH754" i="4"/>
  <c r="BG754" i="4"/>
  <c r="BE754" i="4"/>
  <c r="X754" i="4"/>
  <c r="V754" i="4"/>
  <c r="T754" i="4"/>
  <c r="P754" i="4"/>
  <c r="BI745" i="4"/>
  <c r="BH745" i="4"/>
  <c r="BG745" i="4"/>
  <c r="BE745" i="4"/>
  <c r="X745" i="4"/>
  <c r="V745" i="4"/>
  <c r="T745" i="4"/>
  <c r="P745" i="4"/>
  <c r="BI743" i="4"/>
  <c r="BH743" i="4"/>
  <c r="BG743" i="4"/>
  <c r="BE743" i="4"/>
  <c r="X743" i="4"/>
  <c r="V743" i="4"/>
  <c r="T743" i="4"/>
  <c r="P743" i="4"/>
  <c r="BI741" i="4"/>
  <c r="BH741" i="4"/>
  <c r="BG741" i="4"/>
  <c r="BE741" i="4"/>
  <c r="X741" i="4"/>
  <c r="V741" i="4"/>
  <c r="T741" i="4"/>
  <c r="P741" i="4"/>
  <c r="BI739" i="4"/>
  <c r="BH739" i="4"/>
  <c r="BG739" i="4"/>
  <c r="BE739" i="4"/>
  <c r="X739" i="4"/>
  <c r="V739" i="4"/>
  <c r="T739" i="4"/>
  <c r="P739" i="4"/>
  <c r="BI738" i="4"/>
  <c r="BH738" i="4"/>
  <c r="BG738" i="4"/>
  <c r="BE738" i="4"/>
  <c r="X738" i="4"/>
  <c r="V738" i="4"/>
  <c r="T738" i="4"/>
  <c r="P738" i="4"/>
  <c r="BI730" i="4"/>
  <c r="BH730" i="4"/>
  <c r="BG730" i="4"/>
  <c r="BE730" i="4"/>
  <c r="X730" i="4"/>
  <c r="V730" i="4"/>
  <c r="T730" i="4"/>
  <c r="P730" i="4"/>
  <c r="BI728" i="4"/>
  <c r="BH728" i="4"/>
  <c r="BG728" i="4"/>
  <c r="BE728" i="4"/>
  <c r="X728" i="4"/>
  <c r="V728" i="4"/>
  <c r="T728" i="4"/>
  <c r="P728" i="4"/>
  <c r="BI726" i="4"/>
  <c r="BH726" i="4"/>
  <c r="BG726" i="4"/>
  <c r="BE726" i="4"/>
  <c r="X726" i="4"/>
  <c r="V726" i="4"/>
  <c r="T726" i="4"/>
  <c r="P726" i="4"/>
  <c r="BI724" i="4"/>
  <c r="BH724" i="4"/>
  <c r="BG724" i="4"/>
  <c r="BE724" i="4"/>
  <c r="X724" i="4"/>
  <c r="V724" i="4"/>
  <c r="T724" i="4"/>
  <c r="P724" i="4"/>
  <c r="BI720" i="4"/>
  <c r="BH720" i="4"/>
  <c r="BG720" i="4"/>
  <c r="BE720" i="4"/>
  <c r="X720" i="4"/>
  <c r="V720" i="4"/>
  <c r="T720" i="4"/>
  <c r="P720" i="4"/>
  <c r="BI718" i="4"/>
  <c r="BH718" i="4"/>
  <c r="BG718" i="4"/>
  <c r="BE718" i="4"/>
  <c r="X718" i="4"/>
  <c r="V718" i="4"/>
  <c r="T718" i="4"/>
  <c r="P718" i="4"/>
  <c r="BI707" i="4"/>
  <c r="BH707" i="4"/>
  <c r="BG707" i="4"/>
  <c r="BE707" i="4"/>
  <c r="X707" i="4"/>
  <c r="V707" i="4"/>
  <c r="T707" i="4"/>
  <c r="P707" i="4"/>
  <c r="BI693" i="4"/>
  <c r="BH693" i="4"/>
  <c r="BG693" i="4"/>
  <c r="BE693" i="4"/>
  <c r="X693" i="4"/>
  <c r="V693" i="4"/>
  <c r="T693" i="4"/>
  <c r="P693" i="4"/>
  <c r="BI691" i="4"/>
  <c r="BH691" i="4"/>
  <c r="BG691" i="4"/>
  <c r="BE691" i="4"/>
  <c r="X691" i="4"/>
  <c r="V691" i="4"/>
  <c r="T691" i="4"/>
  <c r="P691" i="4"/>
  <c r="BI689" i="4"/>
  <c r="BH689" i="4"/>
  <c r="BG689" i="4"/>
  <c r="BE689" i="4"/>
  <c r="X689" i="4"/>
  <c r="V689" i="4"/>
  <c r="T689" i="4"/>
  <c r="P689" i="4"/>
  <c r="BI687" i="4"/>
  <c r="BH687" i="4"/>
  <c r="BG687" i="4"/>
  <c r="BE687" i="4"/>
  <c r="X687" i="4"/>
  <c r="V687" i="4"/>
  <c r="T687" i="4"/>
  <c r="P687" i="4"/>
  <c r="BI686" i="4"/>
  <c r="BH686" i="4"/>
  <c r="BG686" i="4"/>
  <c r="BE686" i="4"/>
  <c r="X686" i="4"/>
  <c r="V686" i="4"/>
  <c r="T686" i="4"/>
  <c r="P686" i="4"/>
  <c r="BI685" i="4"/>
  <c r="BH685" i="4"/>
  <c r="BG685" i="4"/>
  <c r="BE685" i="4"/>
  <c r="X685" i="4"/>
  <c r="V685" i="4"/>
  <c r="T685" i="4"/>
  <c r="P685" i="4"/>
  <c r="BI684" i="4"/>
  <c r="BH684" i="4"/>
  <c r="BG684" i="4"/>
  <c r="BE684" i="4"/>
  <c r="X684" i="4"/>
  <c r="V684" i="4"/>
  <c r="T684" i="4"/>
  <c r="P684" i="4"/>
  <c r="BI676" i="4"/>
  <c r="BH676" i="4"/>
  <c r="BG676" i="4"/>
  <c r="BE676" i="4"/>
  <c r="X676" i="4"/>
  <c r="V676" i="4"/>
  <c r="T676" i="4"/>
  <c r="P676" i="4"/>
  <c r="BI667" i="4"/>
  <c r="BH667" i="4"/>
  <c r="BG667" i="4"/>
  <c r="BE667" i="4"/>
  <c r="X667" i="4"/>
  <c r="V667" i="4"/>
  <c r="T667" i="4"/>
  <c r="P667" i="4"/>
  <c r="BI659" i="4"/>
  <c r="BH659" i="4"/>
  <c r="BG659" i="4"/>
  <c r="BE659" i="4"/>
  <c r="X659" i="4"/>
  <c r="V659" i="4"/>
  <c r="T659" i="4"/>
  <c r="P659" i="4"/>
  <c r="BI651" i="4"/>
  <c r="BH651" i="4"/>
  <c r="BG651" i="4"/>
  <c r="BE651" i="4"/>
  <c r="X651" i="4"/>
  <c r="V651" i="4"/>
  <c r="T651" i="4"/>
  <c r="P651" i="4"/>
  <c r="BI642" i="4"/>
  <c r="BH642" i="4"/>
  <c r="BG642" i="4"/>
  <c r="BE642" i="4"/>
  <c r="X642" i="4"/>
  <c r="V642" i="4"/>
  <c r="T642" i="4"/>
  <c r="P642" i="4"/>
  <c r="BI626" i="4"/>
  <c r="BH626" i="4"/>
  <c r="BG626" i="4"/>
  <c r="BE626" i="4"/>
  <c r="X626" i="4"/>
  <c r="V626" i="4"/>
  <c r="T626" i="4"/>
  <c r="P626" i="4"/>
  <c r="BI618" i="4"/>
  <c r="BH618" i="4"/>
  <c r="BG618" i="4"/>
  <c r="BE618" i="4"/>
  <c r="X618" i="4"/>
  <c r="V618" i="4"/>
  <c r="T618" i="4"/>
  <c r="P618" i="4"/>
  <c r="BI594" i="4"/>
  <c r="BH594" i="4"/>
  <c r="BG594" i="4"/>
  <c r="BE594" i="4"/>
  <c r="X594" i="4"/>
  <c r="V594" i="4"/>
  <c r="T594" i="4"/>
  <c r="P594" i="4"/>
  <c r="BI593" i="4"/>
  <c r="BH593" i="4"/>
  <c r="BG593" i="4"/>
  <c r="BE593" i="4"/>
  <c r="X593" i="4"/>
  <c r="V593" i="4"/>
  <c r="T593" i="4"/>
  <c r="P593" i="4"/>
  <c r="BI591" i="4"/>
  <c r="BH591" i="4"/>
  <c r="BG591" i="4"/>
  <c r="BE591" i="4"/>
  <c r="X591" i="4"/>
  <c r="V591" i="4"/>
  <c r="T591" i="4"/>
  <c r="P591" i="4"/>
  <c r="BI589" i="4"/>
  <c r="BH589" i="4"/>
  <c r="BG589" i="4"/>
  <c r="BE589" i="4"/>
  <c r="X589" i="4"/>
  <c r="V589" i="4"/>
  <c r="T589" i="4"/>
  <c r="P589" i="4"/>
  <c r="BI581" i="4"/>
  <c r="BH581" i="4"/>
  <c r="BG581" i="4"/>
  <c r="BE581" i="4"/>
  <c r="X581" i="4"/>
  <c r="V581" i="4"/>
  <c r="T581" i="4"/>
  <c r="P581" i="4"/>
  <c r="BI579" i="4"/>
  <c r="BH579" i="4"/>
  <c r="BG579" i="4"/>
  <c r="BE579" i="4"/>
  <c r="X579" i="4"/>
  <c r="V579" i="4"/>
  <c r="T579" i="4"/>
  <c r="P579" i="4"/>
  <c r="BI577" i="4"/>
  <c r="BH577" i="4"/>
  <c r="BG577" i="4"/>
  <c r="BE577" i="4"/>
  <c r="X577" i="4"/>
  <c r="V577" i="4"/>
  <c r="T577" i="4"/>
  <c r="P577" i="4"/>
  <c r="BI576" i="4"/>
  <c r="BH576" i="4"/>
  <c r="BG576" i="4"/>
  <c r="BE576" i="4"/>
  <c r="X576" i="4"/>
  <c r="V576" i="4"/>
  <c r="T576" i="4"/>
  <c r="P576" i="4"/>
  <c r="BI574" i="4"/>
  <c r="BH574" i="4"/>
  <c r="BG574" i="4"/>
  <c r="BE574" i="4"/>
  <c r="X574" i="4"/>
  <c r="V574" i="4"/>
  <c r="T574" i="4"/>
  <c r="P574" i="4"/>
  <c r="BI573" i="4"/>
  <c r="BH573" i="4"/>
  <c r="BG573" i="4"/>
  <c r="BE573" i="4"/>
  <c r="X573" i="4"/>
  <c r="V573" i="4"/>
  <c r="T573" i="4"/>
  <c r="P573" i="4"/>
  <c r="BI571" i="4"/>
  <c r="BH571" i="4"/>
  <c r="BG571" i="4"/>
  <c r="BE571" i="4"/>
  <c r="X571" i="4"/>
  <c r="X570" i="4"/>
  <c r="V571" i="4"/>
  <c r="V570" i="4"/>
  <c r="T571" i="4"/>
  <c r="T570" i="4"/>
  <c r="P571" i="4"/>
  <c r="BI569" i="4"/>
  <c r="BH569" i="4"/>
  <c r="BG569" i="4"/>
  <c r="BE569" i="4"/>
  <c r="X569" i="4"/>
  <c r="V569" i="4"/>
  <c r="T569" i="4"/>
  <c r="P569" i="4"/>
  <c r="BI568" i="4"/>
  <c r="BH568" i="4"/>
  <c r="BG568" i="4"/>
  <c r="BE568" i="4"/>
  <c r="X568" i="4"/>
  <c r="V568" i="4"/>
  <c r="T568" i="4"/>
  <c r="P568" i="4"/>
  <c r="BI567" i="4"/>
  <c r="BH567" i="4"/>
  <c r="BG567" i="4"/>
  <c r="BE567" i="4"/>
  <c r="X567" i="4"/>
  <c r="V567" i="4"/>
  <c r="T567" i="4"/>
  <c r="P567" i="4"/>
  <c r="BI566" i="4"/>
  <c r="BH566" i="4"/>
  <c r="BG566" i="4"/>
  <c r="BE566" i="4"/>
  <c r="X566" i="4"/>
  <c r="V566" i="4"/>
  <c r="T566" i="4"/>
  <c r="P566" i="4"/>
  <c r="BI565" i="4"/>
  <c r="BH565" i="4"/>
  <c r="BG565" i="4"/>
  <c r="BE565" i="4"/>
  <c r="X565" i="4"/>
  <c r="V565" i="4"/>
  <c r="T565" i="4"/>
  <c r="P565" i="4"/>
  <c r="BI564" i="4"/>
  <c r="BH564" i="4"/>
  <c r="BG564" i="4"/>
  <c r="BE564" i="4"/>
  <c r="X564" i="4"/>
  <c r="V564" i="4"/>
  <c r="T564" i="4"/>
  <c r="P564" i="4"/>
  <c r="BI563" i="4"/>
  <c r="BH563" i="4"/>
  <c r="BG563" i="4"/>
  <c r="BE563" i="4"/>
  <c r="X563" i="4"/>
  <c r="V563" i="4"/>
  <c r="T563" i="4"/>
  <c r="P563" i="4"/>
  <c r="BI562" i="4"/>
  <c r="BH562" i="4"/>
  <c r="BG562" i="4"/>
  <c r="BE562" i="4"/>
  <c r="X562" i="4"/>
  <c r="V562" i="4"/>
  <c r="T562" i="4"/>
  <c r="P562" i="4"/>
  <c r="BI561" i="4"/>
  <c r="BH561" i="4"/>
  <c r="BG561" i="4"/>
  <c r="BE561" i="4"/>
  <c r="X561" i="4"/>
  <c r="V561" i="4"/>
  <c r="T561" i="4"/>
  <c r="P561" i="4"/>
  <c r="BI560" i="4"/>
  <c r="BH560" i="4"/>
  <c r="BG560" i="4"/>
  <c r="BE560" i="4"/>
  <c r="X560" i="4"/>
  <c r="V560" i="4"/>
  <c r="T560" i="4"/>
  <c r="P560" i="4"/>
  <c r="BI559" i="4"/>
  <c r="BH559" i="4"/>
  <c r="BG559" i="4"/>
  <c r="BE559" i="4"/>
  <c r="X559" i="4"/>
  <c r="V559" i="4"/>
  <c r="T559" i="4"/>
  <c r="P559" i="4"/>
  <c r="BI558" i="4"/>
  <c r="BH558" i="4"/>
  <c r="BG558" i="4"/>
  <c r="BE558" i="4"/>
  <c r="X558" i="4"/>
  <c r="V558" i="4"/>
  <c r="T558" i="4"/>
  <c r="P558" i="4"/>
  <c r="BI557" i="4"/>
  <c r="BH557" i="4"/>
  <c r="BG557" i="4"/>
  <c r="BE557" i="4"/>
  <c r="X557" i="4"/>
  <c r="V557" i="4"/>
  <c r="T557" i="4"/>
  <c r="P557" i="4"/>
  <c r="BI556" i="4"/>
  <c r="BH556" i="4"/>
  <c r="BG556" i="4"/>
  <c r="BE556" i="4"/>
  <c r="X556" i="4"/>
  <c r="V556" i="4"/>
  <c r="T556" i="4"/>
  <c r="P556" i="4"/>
  <c r="BI555" i="4"/>
  <c r="BH555" i="4"/>
  <c r="BG555" i="4"/>
  <c r="BE555" i="4"/>
  <c r="X555" i="4"/>
  <c r="V555" i="4"/>
  <c r="T555" i="4"/>
  <c r="P555" i="4"/>
  <c r="BI554" i="4"/>
  <c r="BH554" i="4"/>
  <c r="BG554" i="4"/>
  <c r="BE554" i="4"/>
  <c r="X554" i="4"/>
  <c r="V554" i="4"/>
  <c r="T554" i="4"/>
  <c r="P554" i="4"/>
  <c r="BI553" i="4"/>
  <c r="BH553" i="4"/>
  <c r="BG553" i="4"/>
  <c r="BE553" i="4"/>
  <c r="X553" i="4"/>
  <c r="V553" i="4"/>
  <c r="T553" i="4"/>
  <c r="P553" i="4"/>
  <c r="BI552" i="4"/>
  <c r="BH552" i="4"/>
  <c r="BG552" i="4"/>
  <c r="BE552" i="4"/>
  <c r="X552" i="4"/>
  <c r="V552" i="4"/>
  <c r="T552" i="4"/>
  <c r="P552" i="4"/>
  <c r="BI551" i="4"/>
  <c r="BH551" i="4"/>
  <c r="BG551" i="4"/>
  <c r="BE551" i="4"/>
  <c r="X551" i="4"/>
  <c r="V551" i="4"/>
  <c r="T551" i="4"/>
  <c r="P551" i="4"/>
  <c r="BI550" i="4"/>
  <c r="BH550" i="4"/>
  <c r="BG550" i="4"/>
  <c r="BE550" i="4"/>
  <c r="X550" i="4"/>
  <c r="V550" i="4"/>
  <c r="T550" i="4"/>
  <c r="P550" i="4"/>
  <c r="BI549" i="4"/>
  <c r="BH549" i="4"/>
  <c r="BG549" i="4"/>
  <c r="BE549" i="4"/>
  <c r="X549" i="4"/>
  <c r="V549" i="4"/>
  <c r="T549" i="4"/>
  <c r="P549" i="4"/>
  <c r="BI548" i="4"/>
  <c r="BH548" i="4"/>
  <c r="BG548" i="4"/>
  <c r="BE548" i="4"/>
  <c r="X548" i="4"/>
  <c r="V548" i="4"/>
  <c r="T548" i="4"/>
  <c r="P548" i="4"/>
  <c r="BI547" i="4"/>
  <c r="BH547" i="4"/>
  <c r="BG547" i="4"/>
  <c r="BE547" i="4"/>
  <c r="X547" i="4"/>
  <c r="V547" i="4"/>
  <c r="T547" i="4"/>
  <c r="P547" i="4"/>
  <c r="BI546" i="4"/>
  <c r="BH546" i="4"/>
  <c r="BG546" i="4"/>
  <c r="BE546" i="4"/>
  <c r="X546" i="4"/>
  <c r="V546" i="4"/>
  <c r="T546" i="4"/>
  <c r="P546" i="4"/>
  <c r="BI545" i="4"/>
  <c r="BH545" i="4"/>
  <c r="BG545" i="4"/>
  <c r="BE545" i="4"/>
  <c r="X545" i="4"/>
  <c r="V545" i="4"/>
  <c r="T545" i="4"/>
  <c r="P545" i="4"/>
  <c r="BI544" i="4"/>
  <c r="BH544" i="4"/>
  <c r="BG544" i="4"/>
  <c r="BE544" i="4"/>
  <c r="X544" i="4"/>
  <c r="V544" i="4"/>
  <c r="T544" i="4"/>
  <c r="P544" i="4"/>
  <c r="BI543" i="4"/>
  <c r="BH543" i="4"/>
  <c r="BG543" i="4"/>
  <c r="BE543" i="4"/>
  <c r="X543" i="4"/>
  <c r="V543" i="4"/>
  <c r="T543" i="4"/>
  <c r="P543" i="4"/>
  <c r="BI542" i="4"/>
  <c r="BH542" i="4"/>
  <c r="BG542" i="4"/>
  <c r="BE542" i="4"/>
  <c r="X542" i="4"/>
  <c r="V542" i="4"/>
  <c r="T542" i="4"/>
  <c r="P542" i="4"/>
  <c r="BI541" i="4"/>
  <c r="BH541" i="4"/>
  <c r="BG541" i="4"/>
  <c r="BE541" i="4"/>
  <c r="X541" i="4"/>
  <c r="V541" i="4"/>
  <c r="T541" i="4"/>
  <c r="P541" i="4"/>
  <c r="BI540" i="4"/>
  <c r="BH540" i="4"/>
  <c r="BG540" i="4"/>
  <c r="BE540" i="4"/>
  <c r="X540" i="4"/>
  <c r="V540" i="4"/>
  <c r="T540" i="4"/>
  <c r="P540" i="4"/>
  <c r="BI539" i="4"/>
  <c r="BH539" i="4"/>
  <c r="BG539" i="4"/>
  <c r="BE539" i="4"/>
  <c r="X539" i="4"/>
  <c r="V539" i="4"/>
  <c r="T539" i="4"/>
  <c r="P539" i="4"/>
  <c r="BI538" i="4"/>
  <c r="BH538" i="4"/>
  <c r="BG538" i="4"/>
  <c r="BE538" i="4"/>
  <c r="X538" i="4"/>
  <c r="V538" i="4"/>
  <c r="T538" i="4"/>
  <c r="P538" i="4"/>
  <c r="BI536" i="4"/>
  <c r="BH536" i="4"/>
  <c r="BG536" i="4"/>
  <c r="BE536" i="4"/>
  <c r="X536" i="4"/>
  <c r="V536" i="4"/>
  <c r="T536" i="4"/>
  <c r="P536" i="4"/>
  <c r="BI535" i="4"/>
  <c r="BH535" i="4"/>
  <c r="BG535" i="4"/>
  <c r="BE535" i="4"/>
  <c r="X535" i="4"/>
  <c r="V535" i="4"/>
  <c r="T535" i="4"/>
  <c r="P535" i="4"/>
  <c r="BI534" i="4"/>
  <c r="BH534" i="4"/>
  <c r="BG534" i="4"/>
  <c r="BE534" i="4"/>
  <c r="X534" i="4"/>
  <c r="V534" i="4"/>
  <c r="T534" i="4"/>
  <c r="P534" i="4"/>
  <c r="BI533" i="4"/>
  <c r="BH533" i="4"/>
  <c r="BG533" i="4"/>
  <c r="BE533" i="4"/>
  <c r="X533" i="4"/>
  <c r="V533" i="4"/>
  <c r="T533" i="4"/>
  <c r="P533" i="4"/>
  <c r="BI532" i="4"/>
  <c r="BH532" i="4"/>
  <c r="BG532" i="4"/>
  <c r="BE532" i="4"/>
  <c r="X532" i="4"/>
  <c r="V532" i="4"/>
  <c r="T532" i="4"/>
  <c r="P532" i="4"/>
  <c r="BI531" i="4"/>
  <c r="BH531" i="4"/>
  <c r="BG531" i="4"/>
  <c r="BE531" i="4"/>
  <c r="X531" i="4"/>
  <c r="V531" i="4"/>
  <c r="T531" i="4"/>
  <c r="P531" i="4"/>
  <c r="BI530" i="4"/>
  <c r="BH530" i="4"/>
  <c r="BG530" i="4"/>
  <c r="BE530" i="4"/>
  <c r="X530" i="4"/>
  <c r="V530" i="4"/>
  <c r="T530" i="4"/>
  <c r="P530" i="4"/>
  <c r="BI529" i="4"/>
  <c r="BH529" i="4"/>
  <c r="BG529" i="4"/>
  <c r="BE529" i="4"/>
  <c r="X529" i="4"/>
  <c r="V529" i="4"/>
  <c r="T529" i="4"/>
  <c r="P529" i="4"/>
  <c r="BI528" i="4"/>
  <c r="BH528" i="4"/>
  <c r="BG528" i="4"/>
  <c r="BE528" i="4"/>
  <c r="X528" i="4"/>
  <c r="V528" i="4"/>
  <c r="T528" i="4"/>
  <c r="P528" i="4"/>
  <c r="BI527" i="4"/>
  <c r="BH527" i="4"/>
  <c r="BG527" i="4"/>
  <c r="BE527" i="4"/>
  <c r="X527" i="4"/>
  <c r="V527" i="4"/>
  <c r="T527" i="4"/>
  <c r="P527" i="4"/>
  <c r="BI526" i="4"/>
  <c r="BH526" i="4"/>
  <c r="BG526" i="4"/>
  <c r="BE526" i="4"/>
  <c r="X526" i="4"/>
  <c r="V526" i="4"/>
  <c r="T526" i="4"/>
  <c r="P526" i="4"/>
  <c r="BI525" i="4"/>
  <c r="BH525" i="4"/>
  <c r="BG525" i="4"/>
  <c r="BE525" i="4"/>
  <c r="X525" i="4"/>
  <c r="V525" i="4"/>
  <c r="T525" i="4"/>
  <c r="P525" i="4"/>
  <c r="BI524" i="4"/>
  <c r="BH524" i="4"/>
  <c r="BG524" i="4"/>
  <c r="BE524" i="4"/>
  <c r="X524" i="4"/>
  <c r="V524" i="4"/>
  <c r="T524" i="4"/>
  <c r="P524" i="4"/>
  <c r="BI523" i="4"/>
  <c r="BH523" i="4"/>
  <c r="BG523" i="4"/>
  <c r="BE523" i="4"/>
  <c r="X523" i="4"/>
  <c r="V523" i="4"/>
  <c r="T523" i="4"/>
  <c r="P523" i="4"/>
  <c r="BI522" i="4"/>
  <c r="BH522" i="4"/>
  <c r="BG522" i="4"/>
  <c r="BE522" i="4"/>
  <c r="X522" i="4"/>
  <c r="V522" i="4"/>
  <c r="T522" i="4"/>
  <c r="P522" i="4"/>
  <c r="BI521" i="4"/>
  <c r="BH521" i="4"/>
  <c r="BG521" i="4"/>
  <c r="BE521" i="4"/>
  <c r="X521" i="4"/>
  <c r="V521" i="4"/>
  <c r="T521" i="4"/>
  <c r="P521" i="4"/>
  <c r="BI520" i="4"/>
  <c r="BH520" i="4"/>
  <c r="BG520" i="4"/>
  <c r="BE520" i="4"/>
  <c r="X520" i="4"/>
  <c r="V520" i="4"/>
  <c r="T520" i="4"/>
  <c r="P520" i="4"/>
  <c r="BI519" i="4"/>
  <c r="BH519" i="4"/>
  <c r="BG519" i="4"/>
  <c r="BE519" i="4"/>
  <c r="X519" i="4"/>
  <c r="V519" i="4"/>
  <c r="T519" i="4"/>
  <c r="P519" i="4"/>
  <c r="BI518" i="4"/>
  <c r="BH518" i="4"/>
  <c r="BG518" i="4"/>
  <c r="BE518" i="4"/>
  <c r="X518" i="4"/>
  <c r="V518" i="4"/>
  <c r="T518" i="4"/>
  <c r="P518" i="4"/>
  <c r="BI517" i="4"/>
  <c r="BH517" i="4"/>
  <c r="BG517" i="4"/>
  <c r="BE517" i="4"/>
  <c r="X517" i="4"/>
  <c r="V517" i="4"/>
  <c r="T517" i="4"/>
  <c r="P517" i="4"/>
  <c r="BI516" i="4"/>
  <c r="BH516" i="4"/>
  <c r="BG516" i="4"/>
  <c r="BE516" i="4"/>
  <c r="X516" i="4"/>
  <c r="V516" i="4"/>
  <c r="T516" i="4"/>
  <c r="P516" i="4"/>
  <c r="BI515" i="4"/>
  <c r="BH515" i="4"/>
  <c r="BG515" i="4"/>
  <c r="BE515" i="4"/>
  <c r="X515" i="4"/>
  <c r="V515" i="4"/>
  <c r="T515" i="4"/>
  <c r="P515" i="4"/>
  <c r="BI514" i="4"/>
  <c r="BH514" i="4"/>
  <c r="BG514" i="4"/>
  <c r="BE514" i="4"/>
  <c r="X514" i="4"/>
  <c r="V514" i="4"/>
  <c r="T514" i="4"/>
  <c r="P514" i="4"/>
  <c r="BI513" i="4"/>
  <c r="BH513" i="4"/>
  <c r="BG513" i="4"/>
  <c r="BE513" i="4"/>
  <c r="X513" i="4"/>
  <c r="V513" i="4"/>
  <c r="T513" i="4"/>
  <c r="P513" i="4"/>
  <c r="BI512" i="4"/>
  <c r="BH512" i="4"/>
  <c r="BG512" i="4"/>
  <c r="BE512" i="4"/>
  <c r="X512" i="4"/>
  <c r="V512" i="4"/>
  <c r="T512" i="4"/>
  <c r="P512" i="4"/>
  <c r="BI511" i="4"/>
  <c r="BH511" i="4"/>
  <c r="BG511" i="4"/>
  <c r="BE511" i="4"/>
  <c r="X511" i="4"/>
  <c r="V511" i="4"/>
  <c r="T511" i="4"/>
  <c r="P511" i="4"/>
  <c r="BI510" i="4"/>
  <c r="BH510" i="4"/>
  <c r="BG510" i="4"/>
  <c r="BE510" i="4"/>
  <c r="X510" i="4"/>
  <c r="V510" i="4"/>
  <c r="T510" i="4"/>
  <c r="P510" i="4"/>
  <c r="BI509" i="4"/>
  <c r="BH509" i="4"/>
  <c r="BG509" i="4"/>
  <c r="BE509" i="4"/>
  <c r="X509" i="4"/>
  <c r="V509" i="4"/>
  <c r="T509" i="4"/>
  <c r="P509" i="4"/>
  <c r="BI508" i="4"/>
  <c r="BH508" i="4"/>
  <c r="BG508" i="4"/>
  <c r="BE508" i="4"/>
  <c r="X508" i="4"/>
  <c r="V508" i="4"/>
  <c r="T508" i="4"/>
  <c r="P508" i="4"/>
  <c r="BI507" i="4"/>
  <c r="BH507" i="4"/>
  <c r="BG507" i="4"/>
  <c r="BE507" i="4"/>
  <c r="X507" i="4"/>
  <c r="V507" i="4"/>
  <c r="T507" i="4"/>
  <c r="P507" i="4"/>
  <c r="BI506" i="4"/>
  <c r="BH506" i="4"/>
  <c r="BG506" i="4"/>
  <c r="BE506" i="4"/>
  <c r="X506" i="4"/>
  <c r="V506" i="4"/>
  <c r="T506" i="4"/>
  <c r="P506" i="4"/>
  <c r="BI505" i="4"/>
  <c r="BH505" i="4"/>
  <c r="BG505" i="4"/>
  <c r="BE505" i="4"/>
  <c r="X505" i="4"/>
  <c r="V505" i="4"/>
  <c r="T505" i="4"/>
  <c r="P505" i="4"/>
  <c r="BI504" i="4"/>
  <c r="BH504" i="4"/>
  <c r="BG504" i="4"/>
  <c r="BE504" i="4"/>
  <c r="X504" i="4"/>
  <c r="V504" i="4"/>
  <c r="T504" i="4"/>
  <c r="P504" i="4"/>
  <c r="BI503" i="4"/>
  <c r="BH503" i="4"/>
  <c r="BG503" i="4"/>
  <c r="BE503" i="4"/>
  <c r="X503" i="4"/>
  <c r="V503" i="4"/>
  <c r="T503" i="4"/>
  <c r="P503" i="4"/>
  <c r="BI502" i="4"/>
  <c r="BH502" i="4"/>
  <c r="BG502" i="4"/>
  <c r="BE502" i="4"/>
  <c r="X502" i="4"/>
  <c r="V502" i="4"/>
  <c r="T502" i="4"/>
  <c r="P502" i="4"/>
  <c r="BI501" i="4"/>
  <c r="BH501" i="4"/>
  <c r="BG501" i="4"/>
  <c r="BE501" i="4"/>
  <c r="X501" i="4"/>
  <c r="V501" i="4"/>
  <c r="T501" i="4"/>
  <c r="P501" i="4"/>
  <c r="BI500" i="4"/>
  <c r="BH500" i="4"/>
  <c r="BG500" i="4"/>
  <c r="BE500" i="4"/>
  <c r="X500" i="4"/>
  <c r="V500" i="4"/>
  <c r="T500" i="4"/>
  <c r="P500" i="4"/>
  <c r="BI499" i="4"/>
  <c r="BH499" i="4"/>
  <c r="BG499" i="4"/>
  <c r="BE499" i="4"/>
  <c r="X499" i="4"/>
  <c r="V499" i="4"/>
  <c r="T499" i="4"/>
  <c r="P499" i="4"/>
  <c r="BI498" i="4"/>
  <c r="BH498" i="4"/>
  <c r="BG498" i="4"/>
  <c r="BE498" i="4"/>
  <c r="X498" i="4"/>
  <c r="V498" i="4"/>
  <c r="T498" i="4"/>
  <c r="P498" i="4"/>
  <c r="BI497" i="4"/>
  <c r="BH497" i="4"/>
  <c r="BG497" i="4"/>
  <c r="BE497" i="4"/>
  <c r="X497" i="4"/>
  <c r="V497" i="4"/>
  <c r="T497" i="4"/>
  <c r="P497" i="4"/>
  <c r="BI496" i="4"/>
  <c r="BH496" i="4"/>
  <c r="BG496" i="4"/>
  <c r="BE496" i="4"/>
  <c r="X496" i="4"/>
  <c r="V496" i="4"/>
  <c r="T496" i="4"/>
  <c r="P496" i="4"/>
  <c r="BI495" i="4"/>
  <c r="BH495" i="4"/>
  <c r="BG495" i="4"/>
  <c r="BE495" i="4"/>
  <c r="X495" i="4"/>
  <c r="V495" i="4"/>
  <c r="T495" i="4"/>
  <c r="P495" i="4"/>
  <c r="BI494" i="4"/>
  <c r="BH494" i="4"/>
  <c r="BG494" i="4"/>
  <c r="BE494" i="4"/>
  <c r="X494" i="4"/>
  <c r="V494" i="4"/>
  <c r="T494" i="4"/>
  <c r="P494" i="4"/>
  <c r="BI493" i="4"/>
  <c r="BH493" i="4"/>
  <c r="BG493" i="4"/>
  <c r="BE493" i="4"/>
  <c r="X493" i="4"/>
  <c r="V493" i="4"/>
  <c r="T493" i="4"/>
  <c r="P493" i="4"/>
  <c r="BI492" i="4"/>
  <c r="BH492" i="4"/>
  <c r="BG492" i="4"/>
  <c r="BE492" i="4"/>
  <c r="X492" i="4"/>
  <c r="V492" i="4"/>
  <c r="T492" i="4"/>
  <c r="P492" i="4"/>
  <c r="BI491" i="4"/>
  <c r="BH491" i="4"/>
  <c r="BG491" i="4"/>
  <c r="BE491" i="4"/>
  <c r="X491" i="4"/>
  <c r="V491" i="4"/>
  <c r="T491" i="4"/>
  <c r="P491" i="4"/>
  <c r="BI490" i="4"/>
  <c r="BH490" i="4"/>
  <c r="BG490" i="4"/>
  <c r="BE490" i="4"/>
  <c r="X490" i="4"/>
  <c r="V490" i="4"/>
  <c r="T490" i="4"/>
  <c r="P490" i="4"/>
  <c r="BI489" i="4"/>
  <c r="BH489" i="4"/>
  <c r="BG489" i="4"/>
  <c r="BE489" i="4"/>
  <c r="X489" i="4"/>
  <c r="V489" i="4"/>
  <c r="T489" i="4"/>
  <c r="P489" i="4"/>
  <c r="BI488" i="4"/>
  <c r="BH488" i="4"/>
  <c r="BG488" i="4"/>
  <c r="BE488" i="4"/>
  <c r="X488" i="4"/>
  <c r="V488" i="4"/>
  <c r="T488" i="4"/>
  <c r="P488" i="4"/>
  <c r="BI486" i="4"/>
  <c r="BH486" i="4"/>
  <c r="BG486" i="4"/>
  <c r="BE486" i="4"/>
  <c r="X486" i="4"/>
  <c r="V486" i="4"/>
  <c r="T486" i="4"/>
  <c r="P486" i="4"/>
  <c r="BI485" i="4"/>
  <c r="BH485" i="4"/>
  <c r="BG485" i="4"/>
  <c r="BE485" i="4"/>
  <c r="X485" i="4"/>
  <c r="V485" i="4"/>
  <c r="T485" i="4"/>
  <c r="P485" i="4"/>
  <c r="BI484" i="4"/>
  <c r="BH484" i="4"/>
  <c r="BG484" i="4"/>
  <c r="BE484" i="4"/>
  <c r="X484" i="4"/>
  <c r="V484" i="4"/>
  <c r="T484" i="4"/>
  <c r="P484" i="4"/>
  <c r="BI483" i="4"/>
  <c r="BH483" i="4"/>
  <c r="BG483" i="4"/>
  <c r="BE483" i="4"/>
  <c r="X483" i="4"/>
  <c r="V483" i="4"/>
  <c r="T483" i="4"/>
  <c r="P483" i="4"/>
  <c r="BI482" i="4"/>
  <c r="BH482" i="4"/>
  <c r="BG482" i="4"/>
  <c r="BE482" i="4"/>
  <c r="X482" i="4"/>
  <c r="V482" i="4"/>
  <c r="T482" i="4"/>
  <c r="P482" i="4"/>
  <c r="BI481" i="4"/>
  <c r="BH481" i="4"/>
  <c r="BG481" i="4"/>
  <c r="BE481" i="4"/>
  <c r="X481" i="4"/>
  <c r="V481" i="4"/>
  <c r="T481" i="4"/>
  <c r="P481" i="4"/>
  <c r="BI480" i="4"/>
  <c r="BH480" i="4"/>
  <c r="BG480" i="4"/>
  <c r="BE480" i="4"/>
  <c r="X480" i="4"/>
  <c r="V480" i="4"/>
  <c r="T480" i="4"/>
  <c r="P480" i="4"/>
  <c r="BI479" i="4"/>
  <c r="BH479" i="4"/>
  <c r="BG479" i="4"/>
  <c r="BE479" i="4"/>
  <c r="X479" i="4"/>
  <c r="V479" i="4"/>
  <c r="T479" i="4"/>
  <c r="P479" i="4"/>
  <c r="BI478" i="4"/>
  <c r="BH478" i="4"/>
  <c r="BG478" i="4"/>
  <c r="BE478" i="4"/>
  <c r="X478" i="4"/>
  <c r="V478" i="4"/>
  <c r="T478" i="4"/>
  <c r="P478" i="4"/>
  <c r="BI477" i="4"/>
  <c r="BH477" i="4"/>
  <c r="BG477" i="4"/>
  <c r="BE477" i="4"/>
  <c r="X477" i="4"/>
  <c r="V477" i="4"/>
  <c r="T477" i="4"/>
  <c r="P477" i="4"/>
  <c r="BI476" i="4"/>
  <c r="BH476" i="4"/>
  <c r="BG476" i="4"/>
  <c r="BE476" i="4"/>
  <c r="X476" i="4"/>
  <c r="V476" i="4"/>
  <c r="T476" i="4"/>
  <c r="P476" i="4"/>
  <c r="BI475" i="4"/>
  <c r="BH475" i="4"/>
  <c r="BG475" i="4"/>
  <c r="BE475" i="4"/>
  <c r="X475" i="4"/>
  <c r="V475" i="4"/>
  <c r="T475" i="4"/>
  <c r="P475" i="4"/>
  <c r="BI474" i="4"/>
  <c r="BH474" i="4"/>
  <c r="BG474" i="4"/>
  <c r="BE474" i="4"/>
  <c r="X474" i="4"/>
  <c r="V474" i="4"/>
  <c r="T474" i="4"/>
  <c r="P474" i="4"/>
  <c r="BI473" i="4"/>
  <c r="BH473" i="4"/>
  <c r="BG473" i="4"/>
  <c r="BE473" i="4"/>
  <c r="X473" i="4"/>
  <c r="V473" i="4"/>
  <c r="T473" i="4"/>
  <c r="P473" i="4"/>
  <c r="BI472" i="4"/>
  <c r="BH472" i="4"/>
  <c r="BG472" i="4"/>
  <c r="BE472" i="4"/>
  <c r="X472" i="4"/>
  <c r="V472" i="4"/>
  <c r="T472" i="4"/>
  <c r="P472" i="4"/>
  <c r="BI471" i="4"/>
  <c r="BH471" i="4"/>
  <c r="BG471" i="4"/>
  <c r="BE471" i="4"/>
  <c r="X471" i="4"/>
  <c r="V471" i="4"/>
  <c r="T471" i="4"/>
  <c r="P471" i="4"/>
  <c r="BI470" i="4"/>
  <c r="BH470" i="4"/>
  <c r="BG470" i="4"/>
  <c r="BE470" i="4"/>
  <c r="X470" i="4"/>
  <c r="V470" i="4"/>
  <c r="T470" i="4"/>
  <c r="P470" i="4"/>
  <c r="BI469" i="4"/>
  <c r="BH469" i="4"/>
  <c r="BG469" i="4"/>
  <c r="BE469" i="4"/>
  <c r="X469" i="4"/>
  <c r="V469" i="4"/>
  <c r="T469" i="4"/>
  <c r="P469" i="4"/>
  <c r="BI468" i="4"/>
  <c r="BH468" i="4"/>
  <c r="BG468" i="4"/>
  <c r="BE468" i="4"/>
  <c r="X468" i="4"/>
  <c r="V468" i="4"/>
  <c r="T468" i="4"/>
  <c r="P468" i="4"/>
  <c r="BI467" i="4"/>
  <c r="BH467" i="4"/>
  <c r="BG467" i="4"/>
  <c r="BE467" i="4"/>
  <c r="X467" i="4"/>
  <c r="V467" i="4"/>
  <c r="T467" i="4"/>
  <c r="P467" i="4"/>
  <c r="BI466" i="4"/>
  <c r="BH466" i="4"/>
  <c r="BG466" i="4"/>
  <c r="BE466" i="4"/>
  <c r="X466" i="4"/>
  <c r="V466" i="4"/>
  <c r="T466" i="4"/>
  <c r="P466" i="4"/>
  <c r="BI465" i="4"/>
  <c r="BH465" i="4"/>
  <c r="BG465" i="4"/>
  <c r="BE465" i="4"/>
  <c r="X465" i="4"/>
  <c r="V465" i="4"/>
  <c r="T465" i="4"/>
  <c r="P465" i="4"/>
  <c r="BI464" i="4"/>
  <c r="BH464" i="4"/>
  <c r="BG464" i="4"/>
  <c r="BE464" i="4"/>
  <c r="X464" i="4"/>
  <c r="V464" i="4"/>
  <c r="T464" i="4"/>
  <c r="P464" i="4"/>
  <c r="BI463" i="4"/>
  <c r="BH463" i="4"/>
  <c r="BG463" i="4"/>
  <c r="BE463" i="4"/>
  <c r="X463" i="4"/>
  <c r="V463" i="4"/>
  <c r="T463" i="4"/>
  <c r="P463" i="4"/>
  <c r="BI462" i="4"/>
  <c r="BH462" i="4"/>
  <c r="BG462" i="4"/>
  <c r="BE462" i="4"/>
  <c r="X462" i="4"/>
  <c r="V462" i="4"/>
  <c r="T462" i="4"/>
  <c r="P462" i="4"/>
  <c r="BI461" i="4"/>
  <c r="BH461" i="4"/>
  <c r="BG461" i="4"/>
  <c r="BE461" i="4"/>
  <c r="X461" i="4"/>
  <c r="V461" i="4"/>
  <c r="T461" i="4"/>
  <c r="P461" i="4"/>
  <c r="BI460" i="4"/>
  <c r="BH460" i="4"/>
  <c r="BG460" i="4"/>
  <c r="BE460" i="4"/>
  <c r="X460" i="4"/>
  <c r="V460" i="4"/>
  <c r="T460" i="4"/>
  <c r="P460" i="4"/>
  <c r="BI459" i="4"/>
  <c r="BH459" i="4"/>
  <c r="BG459" i="4"/>
  <c r="BE459" i="4"/>
  <c r="X459" i="4"/>
  <c r="V459" i="4"/>
  <c r="T459" i="4"/>
  <c r="P459" i="4"/>
  <c r="BI458" i="4"/>
  <c r="BH458" i="4"/>
  <c r="BG458" i="4"/>
  <c r="BE458" i="4"/>
  <c r="X458" i="4"/>
  <c r="V458" i="4"/>
  <c r="T458" i="4"/>
  <c r="P458" i="4"/>
  <c r="BI457" i="4"/>
  <c r="BH457" i="4"/>
  <c r="BG457" i="4"/>
  <c r="BE457" i="4"/>
  <c r="X457" i="4"/>
  <c r="V457" i="4"/>
  <c r="T457" i="4"/>
  <c r="P457" i="4"/>
  <c r="BI456" i="4"/>
  <c r="BH456" i="4"/>
  <c r="BG456" i="4"/>
  <c r="BE456" i="4"/>
  <c r="X456" i="4"/>
  <c r="V456" i="4"/>
  <c r="T456" i="4"/>
  <c r="P456" i="4"/>
  <c r="BI455" i="4"/>
  <c r="BH455" i="4"/>
  <c r="BG455" i="4"/>
  <c r="BE455" i="4"/>
  <c r="X455" i="4"/>
  <c r="V455" i="4"/>
  <c r="T455" i="4"/>
  <c r="P455" i="4"/>
  <c r="BI454" i="4"/>
  <c r="BH454" i="4"/>
  <c r="BG454" i="4"/>
  <c r="BE454" i="4"/>
  <c r="X454" i="4"/>
  <c r="V454" i="4"/>
  <c r="T454" i="4"/>
  <c r="P454" i="4"/>
  <c r="BI453" i="4"/>
  <c r="BH453" i="4"/>
  <c r="BG453" i="4"/>
  <c r="BE453" i="4"/>
  <c r="X453" i="4"/>
  <c r="V453" i="4"/>
  <c r="T453" i="4"/>
  <c r="P453" i="4"/>
  <c r="BI452" i="4"/>
  <c r="BH452" i="4"/>
  <c r="BG452" i="4"/>
  <c r="BE452" i="4"/>
  <c r="X452" i="4"/>
  <c r="V452" i="4"/>
  <c r="T452" i="4"/>
  <c r="P452" i="4"/>
  <c r="BI451" i="4"/>
  <c r="BH451" i="4"/>
  <c r="BG451" i="4"/>
  <c r="BE451" i="4"/>
  <c r="X451" i="4"/>
  <c r="V451" i="4"/>
  <c r="T451" i="4"/>
  <c r="P451" i="4"/>
  <c r="BI450" i="4"/>
  <c r="BH450" i="4"/>
  <c r="BG450" i="4"/>
  <c r="BE450" i="4"/>
  <c r="X450" i="4"/>
  <c r="V450" i="4"/>
  <c r="T450" i="4"/>
  <c r="P450" i="4"/>
  <c r="BI449" i="4"/>
  <c r="BH449" i="4"/>
  <c r="BG449" i="4"/>
  <c r="BE449" i="4"/>
  <c r="X449" i="4"/>
  <c r="V449" i="4"/>
  <c r="T449" i="4"/>
  <c r="P449" i="4"/>
  <c r="BI448" i="4"/>
  <c r="BH448" i="4"/>
  <c r="BG448" i="4"/>
  <c r="BE448" i="4"/>
  <c r="X448" i="4"/>
  <c r="V448" i="4"/>
  <c r="T448" i="4"/>
  <c r="P448" i="4"/>
  <c r="BI447" i="4"/>
  <c r="BH447" i="4"/>
  <c r="BG447" i="4"/>
  <c r="BE447" i="4"/>
  <c r="X447" i="4"/>
  <c r="V447" i="4"/>
  <c r="T447" i="4"/>
  <c r="P447" i="4"/>
  <c r="BI446" i="4"/>
  <c r="BH446" i="4"/>
  <c r="BG446" i="4"/>
  <c r="BE446" i="4"/>
  <c r="X446" i="4"/>
  <c r="V446" i="4"/>
  <c r="T446" i="4"/>
  <c r="P446" i="4"/>
  <c r="BI445" i="4"/>
  <c r="BH445" i="4"/>
  <c r="BG445" i="4"/>
  <c r="BE445" i="4"/>
  <c r="X445" i="4"/>
  <c r="V445" i="4"/>
  <c r="T445" i="4"/>
  <c r="P445" i="4"/>
  <c r="BI444" i="4"/>
  <c r="BH444" i="4"/>
  <c r="BG444" i="4"/>
  <c r="BE444" i="4"/>
  <c r="X444" i="4"/>
  <c r="V444" i="4"/>
  <c r="T444" i="4"/>
  <c r="P444" i="4"/>
  <c r="BI443" i="4"/>
  <c r="BH443" i="4"/>
  <c r="BG443" i="4"/>
  <c r="BE443" i="4"/>
  <c r="X443" i="4"/>
  <c r="V443" i="4"/>
  <c r="T443" i="4"/>
  <c r="P443" i="4"/>
  <c r="BI442" i="4"/>
  <c r="BH442" i="4"/>
  <c r="BG442" i="4"/>
  <c r="BE442" i="4"/>
  <c r="X442" i="4"/>
  <c r="V442" i="4"/>
  <c r="T442" i="4"/>
  <c r="P442" i="4"/>
  <c r="BI441" i="4"/>
  <c r="BH441" i="4"/>
  <c r="BG441" i="4"/>
  <c r="BE441" i="4"/>
  <c r="X441" i="4"/>
  <c r="V441" i="4"/>
  <c r="T441" i="4"/>
  <c r="P441" i="4"/>
  <c r="BI440" i="4"/>
  <c r="BH440" i="4"/>
  <c r="BG440" i="4"/>
  <c r="BE440" i="4"/>
  <c r="X440" i="4"/>
  <c r="V440" i="4"/>
  <c r="T440" i="4"/>
  <c r="P440" i="4"/>
  <c r="BI439" i="4"/>
  <c r="BH439" i="4"/>
  <c r="BG439" i="4"/>
  <c r="BE439" i="4"/>
  <c r="X439" i="4"/>
  <c r="V439" i="4"/>
  <c r="T439" i="4"/>
  <c r="P439" i="4"/>
  <c r="BI438" i="4"/>
  <c r="BH438" i="4"/>
  <c r="BG438" i="4"/>
  <c r="BE438" i="4"/>
  <c r="X438" i="4"/>
  <c r="V438" i="4"/>
  <c r="T438" i="4"/>
  <c r="P438" i="4"/>
  <c r="BI437" i="4"/>
  <c r="BH437" i="4"/>
  <c r="BG437" i="4"/>
  <c r="BE437" i="4"/>
  <c r="X437" i="4"/>
  <c r="V437" i="4"/>
  <c r="T437" i="4"/>
  <c r="P437" i="4"/>
  <c r="BI436" i="4"/>
  <c r="BH436" i="4"/>
  <c r="BG436" i="4"/>
  <c r="BE436" i="4"/>
  <c r="X436" i="4"/>
  <c r="V436" i="4"/>
  <c r="T436" i="4"/>
  <c r="P436" i="4"/>
  <c r="BI435" i="4"/>
  <c r="BH435" i="4"/>
  <c r="BG435" i="4"/>
  <c r="BE435" i="4"/>
  <c r="X435" i="4"/>
  <c r="V435" i="4"/>
  <c r="T435" i="4"/>
  <c r="P435" i="4"/>
  <c r="BI434" i="4"/>
  <c r="BH434" i="4"/>
  <c r="BG434" i="4"/>
  <c r="BE434" i="4"/>
  <c r="X434" i="4"/>
  <c r="V434" i="4"/>
  <c r="T434" i="4"/>
  <c r="P434" i="4"/>
  <c r="BI433" i="4"/>
  <c r="BH433" i="4"/>
  <c r="BG433" i="4"/>
  <c r="BE433" i="4"/>
  <c r="X433" i="4"/>
  <c r="V433" i="4"/>
  <c r="T433" i="4"/>
  <c r="P433" i="4"/>
  <c r="BI432" i="4"/>
  <c r="BH432" i="4"/>
  <c r="BG432" i="4"/>
  <c r="BE432" i="4"/>
  <c r="X432" i="4"/>
  <c r="V432" i="4"/>
  <c r="T432" i="4"/>
  <c r="P432" i="4"/>
  <c r="BI431" i="4"/>
  <c r="BH431" i="4"/>
  <c r="BG431" i="4"/>
  <c r="BE431" i="4"/>
  <c r="X431" i="4"/>
  <c r="V431" i="4"/>
  <c r="T431" i="4"/>
  <c r="P431" i="4"/>
  <c r="BI430" i="4"/>
  <c r="BH430" i="4"/>
  <c r="BG430" i="4"/>
  <c r="BE430" i="4"/>
  <c r="X430" i="4"/>
  <c r="V430" i="4"/>
  <c r="T430" i="4"/>
  <c r="P430" i="4"/>
  <c r="BI429" i="4"/>
  <c r="BH429" i="4"/>
  <c r="BG429" i="4"/>
  <c r="BE429" i="4"/>
  <c r="X429" i="4"/>
  <c r="V429" i="4"/>
  <c r="T429" i="4"/>
  <c r="P429" i="4"/>
  <c r="BI428" i="4"/>
  <c r="BH428" i="4"/>
  <c r="BG428" i="4"/>
  <c r="BE428" i="4"/>
  <c r="X428" i="4"/>
  <c r="V428" i="4"/>
  <c r="T428" i="4"/>
  <c r="P428" i="4"/>
  <c r="BI427" i="4"/>
  <c r="BH427" i="4"/>
  <c r="BG427" i="4"/>
  <c r="BE427" i="4"/>
  <c r="X427" i="4"/>
  <c r="V427" i="4"/>
  <c r="T427" i="4"/>
  <c r="P427" i="4"/>
  <c r="BI426" i="4"/>
  <c r="BH426" i="4"/>
  <c r="BG426" i="4"/>
  <c r="BE426" i="4"/>
  <c r="X426" i="4"/>
  <c r="V426" i="4"/>
  <c r="T426" i="4"/>
  <c r="P426" i="4"/>
  <c r="BI425" i="4"/>
  <c r="BH425" i="4"/>
  <c r="BG425" i="4"/>
  <c r="BE425" i="4"/>
  <c r="X425" i="4"/>
  <c r="V425" i="4"/>
  <c r="T425" i="4"/>
  <c r="P425" i="4"/>
  <c r="BI423" i="4"/>
  <c r="BH423" i="4"/>
  <c r="BG423" i="4"/>
  <c r="BE423" i="4"/>
  <c r="X423" i="4"/>
  <c r="V423" i="4"/>
  <c r="T423" i="4"/>
  <c r="P423" i="4"/>
  <c r="BI422" i="4"/>
  <c r="BH422" i="4"/>
  <c r="BG422" i="4"/>
  <c r="BE422" i="4"/>
  <c r="X422" i="4"/>
  <c r="V422" i="4"/>
  <c r="T422" i="4"/>
  <c r="P422" i="4"/>
  <c r="BI421" i="4"/>
  <c r="BH421" i="4"/>
  <c r="BG421" i="4"/>
  <c r="BE421" i="4"/>
  <c r="X421" i="4"/>
  <c r="V421" i="4"/>
  <c r="T421" i="4"/>
  <c r="P421" i="4"/>
  <c r="BI420" i="4"/>
  <c r="BH420" i="4"/>
  <c r="BG420" i="4"/>
  <c r="BE420" i="4"/>
  <c r="X420" i="4"/>
  <c r="V420" i="4"/>
  <c r="T420" i="4"/>
  <c r="P420" i="4"/>
  <c r="BI419" i="4"/>
  <c r="BH419" i="4"/>
  <c r="BG419" i="4"/>
  <c r="BE419" i="4"/>
  <c r="X419" i="4"/>
  <c r="V419" i="4"/>
  <c r="T419" i="4"/>
  <c r="P419" i="4"/>
  <c r="BI418" i="4"/>
  <c r="BH418" i="4"/>
  <c r="BG418" i="4"/>
  <c r="BE418" i="4"/>
  <c r="X418" i="4"/>
  <c r="V418" i="4"/>
  <c r="T418" i="4"/>
  <c r="P418" i="4"/>
  <c r="BI417" i="4"/>
  <c r="BH417" i="4"/>
  <c r="BG417" i="4"/>
  <c r="BE417" i="4"/>
  <c r="X417" i="4"/>
  <c r="V417" i="4"/>
  <c r="T417" i="4"/>
  <c r="P417" i="4"/>
  <c r="BI416" i="4"/>
  <c r="BH416" i="4"/>
  <c r="BG416" i="4"/>
  <c r="BE416" i="4"/>
  <c r="X416" i="4"/>
  <c r="V416" i="4"/>
  <c r="T416" i="4"/>
  <c r="P416" i="4"/>
  <c r="BI415" i="4"/>
  <c r="BH415" i="4"/>
  <c r="BG415" i="4"/>
  <c r="BE415" i="4"/>
  <c r="X415" i="4"/>
  <c r="V415" i="4"/>
  <c r="T415" i="4"/>
  <c r="P415" i="4"/>
  <c r="BI414" i="4"/>
  <c r="BH414" i="4"/>
  <c r="BG414" i="4"/>
  <c r="BE414" i="4"/>
  <c r="X414" i="4"/>
  <c r="V414" i="4"/>
  <c r="T414" i="4"/>
  <c r="P414" i="4"/>
  <c r="BI413" i="4"/>
  <c r="BH413" i="4"/>
  <c r="BG413" i="4"/>
  <c r="BE413" i="4"/>
  <c r="X413" i="4"/>
  <c r="V413" i="4"/>
  <c r="T413" i="4"/>
  <c r="P413" i="4"/>
  <c r="BI412" i="4"/>
  <c r="BH412" i="4"/>
  <c r="BG412" i="4"/>
  <c r="BE412" i="4"/>
  <c r="X412" i="4"/>
  <c r="V412" i="4"/>
  <c r="T412" i="4"/>
  <c r="P412" i="4"/>
  <c r="BI411" i="4"/>
  <c r="BH411" i="4"/>
  <c r="BG411" i="4"/>
  <c r="BE411" i="4"/>
  <c r="X411" i="4"/>
  <c r="V411" i="4"/>
  <c r="T411" i="4"/>
  <c r="P411" i="4"/>
  <c r="BI410" i="4"/>
  <c r="BH410" i="4"/>
  <c r="BG410" i="4"/>
  <c r="BE410" i="4"/>
  <c r="X410" i="4"/>
  <c r="V410" i="4"/>
  <c r="T410" i="4"/>
  <c r="P410" i="4"/>
  <c r="BI409" i="4"/>
  <c r="BH409" i="4"/>
  <c r="BG409" i="4"/>
  <c r="BE409" i="4"/>
  <c r="X409" i="4"/>
  <c r="V409" i="4"/>
  <c r="T409" i="4"/>
  <c r="P409" i="4"/>
  <c r="BI408" i="4"/>
  <c r="BH408" i="4"/>
  <c r="BG408" i="4"/>
  <c r="BE408" i="4"/>
  <c r="X408" i="4"/>
  <c r="V408" i="4"/>
  <c r="T408" i="4"/>
  <c r="P408" i="4"/>
  <c r="BI407" i="4"/>
  <c r="BH407" i="4"/>
  <c r="BG407" i="4"/>
  <c r="BE407" i="4"/>
  <c r="X407" i="4"/>
  <c r="V407" i="4"/>
  <c r="T407" i="4"/>
  <c r="P407" i="4"/>
  <c r="BI406" i="4"/>
  <c r="BH406" i="4"/>
  <c r="BG406" i="4"/>
  <c r="BE406" i="4"/>
  <c r="X406" i="4"/>
  <c r="V406" i="4"/>
  <c r="T406" i="4"/>
  <c r="P406" i="4"/>
  <c r="BI403" i="4"/>
  <c r="BH403" i="4"/>
  <c r="BG403" i="4"/>
  <c r="BE403" i="4"/>
  <c r="X403" i="4"/>
  <c r="X402" i="4" s="1"/>
  <c r="V403" i="4"/>
  <c r="V402" i="4" s="1"/>
  <c r="T403" i="4"/>
  <c r="T402" i="4"/>
  <c r="P403" i="4"/>
  <c r="BI401" i="4"/>
  <c r="BH401" i="4"/>
  <c r="BG401" i="4"/>
  <c r="BE401" i="4"/>
  <c r="X401" i="4"/>
  <c r="V401" i="4"/>
  <c r="T401" i="4"/>
  <c r="P401" i="4"/>
  <c r="BI399" i="4"/>
  <c r="BH399" i="4"/>
  <c r="BG399" i="4"/>
  <c r="BE399" i="4"/>
  <c r="X399" i="4"/>
  <c r="V399" i="4"/>
  <c r="T399" i="4"/>
  <c r="P399" i="4"/>
  <c r="BI398" i="4"/>
  <c r="BH398" i="4"/>
  <c r="BG398" i="4"/>
  <c r="BE398" i="4"/>
  <c r="X398" i="4"/>
  <c r="V398" i="4"/>
  <c r="T398" i="4"/>
  <c r="P398" i="4"/>
  <c r="BI396" i="4"/>
  <c r="BH396" i="4"/>
  <c r="BG396" i="4"/>
  <c r="BE396" i="4"/>
  <c r="X396" i="4"/>
  <c r="V396" i="4"/>
  <c r="T396" i="4"/>
  <c r="P396" i="4"/>
  <c r="BI395" i="4"/>
  <c r="BH395" i="4"/>
  <c r="BG395" i="4"/>
  <c r="BE395" i="4"/>
  <c r="X395" i="4"/>
  <c r="V395" i="4"/>
  <c r="T395" i="4"/>
  <c r="P395" i="4"/>
  <c r="BI393" i="4"/>
  <c r="BH393" i="4"/>
  <c r="BG393" i="4"/>
  <c r="BE393" i="4"/>
  <c r="X393" i="4"/>
  <c r="V393" i="4"/>
  <c r="T393" i="4"/>
  <c r="P393" i="4"/>
  <c r="BI392" i="4"/>
  <c r="BH392" i="4"/>
  <c r="BG392" i="4"/>
  <c r="BE392" i="4"/>
  <c r="X392" i="4"/>
  <c r="V392" i="4"/>
  <c r="T392" i="4"/>
  <c r="P392" i="4"/>
  <c r="BI391" i="4"/>
  <c r="BH391" i="4"/>
  <c r="BG391" i="4"/>
  <c r="BE391" i="4"/>
  <c r="X391" i="4"/>
  <c r="V391" i="4"/>
  <c r="T391" i="4"/>
  <c r="P391" i="4"/>
  <c r="BI382" i="4"/>
  <c r="BH382" i="4"/>
  <c r="BG382" i="4"/>
  <c r="BE382" i="4"/>
  <c r="X382" i="4"/>
  <c r="V382" i="4"/>
  <c r="T382" i="4"/>
  <c r="P382" i="4"/>
  <c r="BI381" i="4"/>
  <c r="BH381" i="4"/>
  <c r="BG381" i="4"/>
  <c r="BE381" i="4"/>
  <c r="X381" i="4"/>
  <c r="V381" i="4"/>
  <c r="T381" i="4"/>
  <c r="P381" i="4"/>
  <c r="BI379" i="4"/>
  <c r="BH379" i="4"/>
  <c r="BG379" i="4"/>
  <c r="BE379" i="4"/>
  <c r="X379" i="4"/>
  <c r="V379" i="4"/>
  <c r="T379" i="4"/>
  <c r="P379" i="4"/>
  <c r="BI377" i="4"/>
  <c r="BH377" i="4"/>
  <c r="BG377" i="4"/>
  <c r="BE377" i="4"/>
  <c r="X377" i="4"/>
  <c r="V377" i="4"/>
  <c r="T377" i="4"/>
  <c r="P377" i="4"/>
  <c r="BI375" i="4"/>
  <c r="BH375" i="4"/>
  <c r="BG375" i="4"/>
  <c r="BE375" i="4"/>
  <c r="X375" i="4"/>
  <c r="V375" i="4"/>
  <c r="T375" i="4"/>
  <c r="P375" i="4"/>
  <c r="BI373" i="4"/>
  <c r="BH373" i="4"/>
  <c r="BG373" i="4"/>
  <c r="BE373" i="4"/>
  <c r="X373" i="4"/>
  <c r="V373" i="4"/>
  <c r="T373" i="4"/>
  <c r="P373" i="4"/>
  <c r="BI371" i="4"/>
  <c r="BH371" i="4"/>
  <c r="BG371" i="4"/>
  <c r="BE371" i="4"/>
  <c r="X371" i="4"/>
  <c r="V371" i="4"/>
  <c r="T371" i="4"/>
  <c r="P371" i="4"/>
  <c r="BI369" i="4"/>
  <c r="BH369" i="4"/>
  <c r="BG369" i="4"/>
  <c r="BE369" i="4"/>
  <c r="X369" i="4"/>
  <c r="V369" i="4"/>
  <c r="T369" i="4"/>
  <c r="P369" i="4"/>
  <c r="BI367" i="4"/>
  <c r="BH367" i="4"/>
  <c r="BG367" i="4"/>
  <c r="BE367" i="4"/>
  <c r="X367" i="4"/>
  <c r="V367" i="4"/>
  <c r="T367" i="4"/>
  <c r="P367" i="4"/>
  <c r="BI365" i="4"/>
  <c r="BH365" i="4"/>
  <c r="BG365" i="4"/>
  <c r="BE365" i="4"/>
  <c r="X365" i="4"/>
  <c r="V365" i="4"/>
  <c r="T365" i="4"/>
  <c r="P365" i="4"/>
  <c r="BI363" i="4"/>
  <c r="BH363" i="4"/>
  <c r="BG363" i="4"/>
  <c r="BE363" i="4"/>
  <c r="X363" i="4"/>
  <c r="V363" i="4"/>
  <c r="T363" i="4"/>
  <c r="P363" i="4"/>
  <c r="BI361" i="4"/>
  <c r="BH361" i="4"/>
  <c r="BG361" i="4"/>
  <c r="BE361" i="4"/>
  <c r="X361" i="4"/>
  <c r="V361" i="4"/>
  <c r="T361" i="4"/>
  <c r="P361" i="4"/>
  <c r="BI347" i="4"/>
  <c r="BH347" i="4"/>
  <c r="BG347" i="4"/>
  <c r="BE347" i="4"/>
  <c r="X347" i="4"/>
  <c r="V347" i="4"/>
  <c r="T347" i="4"/>
  <c r="P347" i="4"/>
  <c r="BI339" i="4"/>
  <c r="BH339" i="4"/>
  <c r="BG339" i="4"/>
  <c r="BE339" i="4"/>
  <c r="X339" i="4"/>
  <c r="V339" i="4"/>
  <c r="T339" i="4"/>
  <c r="P339" i="4"/>
  <c r="BI332" i="4"/>
  <c r="BH332" i="4"/>
  <c r="BG332" i="4"/>
  <c r="BE332" i="4"/>
  <c r="X332" i="4"/>
  <c r="V332" i="4"/>
  <c r="T332" i="4"/>
  <c r="P332" i="4"/>
  <c r="BI318" i="4"/>
  <c r="BH318" i="4"/>
  <c r="BG318" i="4"/>
  <c r="BE318" i="4"/>
  <c r="X318" i="4"/>
  <c r="V318" i="4"/>
  <c r="T318" i="4"/>
  <c r="P318" i="4"/>
  <c r="BI304" i="4"/>
  <c r="BH304" i="4"/>
  <c r="BG304" i="4"/>
  <c r="BE304" i="4"/>
  <c r="X304" i="4"/>
  <c r="V304" i="4"/>
  <c r="T304" i="4"/>
  <c r="P304" i="4"/>
  <c r="BI296" i="4"/>
  <c r="BH296" i="4"/>
  <c r="BG296" i="4"/>
  <c r="BE296" i="4"/>
  <c r="X296" i="4"/>
  <c r="V296" i="4"/>
  <c r="T296" i="4"/>
  <c r="P296" i="4"/>
  <c r="BI294" i="4"/>
  <c r="BH294" i="4"/>
  <c r="BG294" i="4"/>
  <c r="BE294" i="4"/>
  <c r="X294" i="4"/>
  <c r="V294" i="4"/>
  <c r="T294" i="4"/>
  <c r="P294" i="4"/>
  <c r="BI285" i="4"/>
  <c r="BH285" i="4"/>
  <c r="BG285" i="4"/>
  <c r="BE285" i="4"/>
  <c r="X285" i="4"/>
  <c r="V285" i="4"/>
  <c r="T285" i="4"/>
  <c r="P285" i="4"/>
  <c r="BI277" i="4"/>
  <c r="BH277" i="4"/>
  <c r="BG277" i="4"/>
  <c r="BE277" i="4"/>
  <c r="X277" i="4"/>
  <c r="V277" i="4"/>
  <c r="T277" i="4"/>
  <c r="P277" i="4"/>
  <c r="BI275" i="4"/>
  <c r="BH275" i="4"/>
  <c r="BG275" i="4"/>
  <c r="BE275" i="4"/>
  <c r="X275" i="4"/>
  <c r="V275" i="4"/>
  <c r="T275" i="4"/>
  <c r="P275" i="4"/>
  <c r="BI273" i="4"/>
  <c r="BH273" i="4"/>
  <c r="BG273" i="4"/>
  <c r="BE273" i="4"/>
  <c r="X273" i="4"/>
  <c r="V273" i="4"/>
  <c r="T273" i="4"/>
  <c r="P273" i="4"/>
  <c r="BI271" i="4"/>
  <c r="BH271" i="4"/>
  <c r="BG271" i="4"/>
  <c r="BE271" i="4"/>
  <c r="X271" i="4"/>
  <c r="V271" i="4"/>
  <c r="T271" i="4"/>
  <c r="P271" i="4"/>
  <c r="BI256" i="4"/>
  <c r="BH256" i="4"/>
  <c r="BG256" i="4"/>
  <c r="BE256" i="4"/>
  <c r="X256" i="4"/>
  <c r="V256" i="4"/>
  <c r="T256" i="4"/>
  <c r="P256" i="4"/>
  <c r="BI239" i="4"/>
  <c r="BH239" i="4"/>
  <c r="BG239" i="4"/>
  <c r="BE239" i="4"/>
  <c r="X239" i="4"/>
  <c r="V239" i="4"/>
  <c r="T239" i="4"/>
  <c r="P239" i="4"/>
  <c r="BI222" i="4"/>
  <c r="BH222" i="4"/>
  <c r="BG222" i="4"/>
  <c r="BE222" i="4"/>
  <c r="X222" i="4"/>
  <c r="V222" i="4"/>
  <c r="T222" i="4"/>
  <c r="P222" i="4"/>
  <c r="BI221" i="4"/>
  <c r="BH221" i="4"/>
  <c r="BG221" i="4"/>
  <c r="BE221" i="4"/>
  <c r="X221" i="4"/>
  <c r="V221" i="4"/>
  <c r="T221" i="4"/>
  <c r="P221" i="4"/>
  <c r="BI204" i="4"/>
  <c r="BH204" i="4"/>
  <c r="BG204" i="4"/>
  <c r="BE204" i="4"/>
  <c r="X204" i="4"/>
  <c r="V204" i="4"/>
  <c r="T204" i="4"/>
  <c r="P204" i="4"/>
  <c r="BI195" i="4"/>
  <c r="BH195" i="4"/>
  <c r="BG195" i="4"/>
  <c r="BE195" i="4"/>
  <c r="X195" i="4"/>
  <c r="V195" i="4"/>
  <c r="T195" i="4"/>
  <c r="P195" i="4"/>
  <c r="BI194" i="4"/>
  <c r="BH194" i="4"/>
  <c r="BG194" i="4"/>
  <c r="BE194" i="4"/>
  <c r="X194" i="4"/>
  <c r="V194" i="4"/>
  <c r="T194" i="4"/>
  <c r="P194" i="4"/>
  <c r="BI185" i="4"/>
  <c r="BH185" i="4"/>
  <c r="BG185" i="4"/>
  <c r="BE185" i="4"/>
  <c r="X185" i="4"/>
  <c r="V185" i="4"/>
  <c r="T185" i="4"/>
  <c r="P185" i="4"/>
  <c r="BI176" i="4"/>
  <c r="BH176" i="4"/>
  <c r="BG176" i="4"/>
  <c r="BE176" i="4"/>
  <c r="X176" i="4"/>
  <c r="V176" i="4"/>
  <c r="T176" i="4"/>
  <c r="P176" i="4"/>
  <c r="BI175" i="4"/>
  <c r="BH175" i="4"/>
  <c r="BG175" i="4"/>
  <c r="BE175" i="4"/>
  <c r="X175" i="4"/>
  <c r="V175" i="4"/>
  <c r="T175" i="4"/>
  <c r="P175" i="4"/>
  <c r="BI174" i="4"/>
  <c r="BH174" i="4"/>
  <c r="BG174" i="4"/>
  <c r="BE174" i="4"/>
  <c r="X174" i="4"/>
  <c r="V174" i="4"/>
  <c r="T174" i="4"/>
  <c r="P174" i="4"/>
  <c r="BI173" i="4"/>
  <c r="BH173" i="4"/>
  <c r="BG173" i="4"/>
  <c r="BE173" i="4"/>
  <c r="X173" i="4"/>
  <c r="V173" i="4"/>
  <c r="T173" i="4"/>
  <c r="P173" i="4"/>
  <c r="BI172" i="4"/>
  <c r="BH172" i="4"/>
  <c r="BG172" i="4"/>
  <c r="BE172" i="4"/>
  <c r="X172" i="4"/>
  <c r="V172" i="4"/>
  <c r="T172" i="4"/>
  <c r="P172" i="4"/>
  <c r="BI171" i="4"/>
  <c r="BH171" i="4"/>
  <c r="BG171" i="4"/>
  <c r="BE171" i="4"/>
  <c r="X171" i="4"/>
  <c r="V171" i="4"/>
  <c r="T171" i="4"/>
  <c r="P171" i="4"/>
  <c r="BI170" i="4"/>
  <c r="BH170" i="4"/>
  <c r="BG170" i="4"/>
  <c r="BE170" i="4"/>
  <c r="X170" i="4"/>
  <c r="V170" i="4"/>
  <c r="T170" i="4"/>
  <c r="P170" i="4"/>
  <c r="BI160" i="4"/>
  <c r="BH160" i="4"/>
  <c r="BG160" i="4"/>
  <c r="BE160" i="4"/>
  <c r="X160" i="4"/>
  <c r="V160" i="4"/>
  <c r="T160" i="4"/>
  <c r="P160" i="4"/>
  <c r="BI158" i="4"/>
  <c r="BH158" i="4"/>
  <c r="BG158" i="4"/>
  <c r="BE158" i="4"/>
  <c r="X158" i="4"/>
  <c r="V158" i="4"/>
  <c r="T158" i="4"/>
  <c r="P158" i="4"/>
  <c r="BI156" i="4"/>
  <c r="BH156" i="4"/>
  <c r="BG156" i="4"/>
  <c r="BE156" i="4"/>
  <c r="X156" i="4"/>
  <c r="V156" i="4"/>
  <c r="T156" i="4"/>
  <c r="P156" i="4"/>
  <c r="BI155" i="4"/>
  <c r="BH155" i="4"/>
  <c r="BG155" i="4"/>
  <c r="BE155" i="4"/>
  <c r="X155" i="4"/>
  <c r="V155" i="4"/>
  <c r="T155" i="4"/>
  <c r="P155" i="4"/>
  <c r="BI154" i="4"/>
  <c r="BH154" i="4"/>
  <c r="BG154" i="4"/>
  <c r="BE154" i="4"/>
  <c r="X154" i="4"/>
  <c r="V154" i="4"/>
  <c r="T154" i="4"/>
  <c r="P154" i="4"/>
  <c r="BI152" i="4"/>
  <c r="BH152" i="4"/>
  <c r="BG152" i="4"/>
  <c r="BE152" i="4"/>
  <c r="X152" i="4"/>
  <c r="V152" i="4"/>
  <c r="T152" i="4"/>
  <c r="P152" i="4"/>
  <c r="BI150" i="4"/>
  <c r="BH150" i="4"/>
  <c r="BG150" i="4"/>
  <c r="BE150" i="4"/>
  <c r="X150" i="4"/>
  <c r="V150" i="4"/>
  <c r="T150" i="4"/>
  <c r="P150" i="4"/>
  <c r="J144" i="4"/>
  <c r="J143" i="4"/>
  <c r="F143" i="4"/>
  <c r="F141" i="4"/>
  <c r="E139" i="4"/>
  <c r="J94" i="4"/>
  <c r="J93" i="4"/>
  <c r="F93" i="4"/>
  <c r="F91" i="4"/>
  <c r="E89" i="4"/>
  <c r="J20" i="4"/>
  <c r="E20" i="4"/>
  <c r="F94" i="4" s="1"/>
  <c r="J19" i="4"/>
  <c r="J14" i="4"/>
  <c r="J141" i="4" s="1"/>
  <c r="E7" i="4"/>
  <c r="E135" i="4" s="1"/>
  <c r="K41" i="3"/>
  <c r="K40" i="3"/>
  <c r="BA97" i="1"/>
  <c r="K39" i="3"/>
  <c r="AZ97" i="1"/>
  <c r="BI863" i="3"/>
  <c r="BH863" i="3"/>
  <c r="BG863" i="3"/>
  <c r="BE863" i="3"/>
  <c r="X863" i="3"/>
  <c r="X862" i="3" s="1"/>
  <c r="X861" i="3" s="1"/>
  <c r="V863" i="3"/>
  <c r="V862" i="3" s="1"/>
  <c r="V861" i="3" s="1"/>
  <c r="T863" i="3"/>
  <c r="T862" i="3"/>
  <c r="T861" i="3" s="1"/>
  <c r="P863" i="3"/>
  <c r="BI860" i="3"/>
  <c r="BH860" i="3"/>
  <c r="BG860" i="3"/>
  <c r="BE860" i="3"/>
  <c r="X860" i="3"/>
  <c r="V860" i="3"/>
  <c r="T860" i="3"/>
  <c r="P860" i="3"/>
  <c r="BI859" i="3"/>
  <c r="BH859" i="3"/>
  <c r="BG859" i="3"/>
  <c r="BE859" i="3"/>
  <c r="X859" i="3"/>
  <c r="V859" i="3"/>
  <c r="T859" i="3"/>
  <c r="P859" i="3"/>
  <c r="BI857" i="3"/>
  <c r="BH857" i="3"/>
  <c r="BG857" i="3"/>
  <c r="BE857" i="3"/>
  <c r="X857" i="3"/>
  <c r="V857" i="3"/>
  <c r="T857" i="3"/>
  <c r="P857" i="3"/>
  <c r="BI856" i="3"/>
  <c r="BH856" i="3"/>
  <c r="BG856" i="3"/>
  <c r="BE856" i="3"/>
  <c r="X856" i="3"/>
  <c r="V856" i="3"/>
  <c r="T856" i="3"/>
  <c r="P856" i="3"/>
  <c r="BI855" i="3"/>
  <c r="BH855" i="3"/>
  <c r="BG855" i="3"/>
  <c r="BE855" i="3"/>
  <c r="X855" i="3"/>
  <c r="V855" i="3"/>
  <c r="T855" i="3"/>
  <c r="P855" i="3"/>
  <c r="BI854" i="3"/>
  <c r="BH854" i="3"/>
  <c r="BG854" i="3"/>
  <c r="BE854" i="3"/>
  <c r="X854" i="3"/>
  <c r="V854" i="3"/>
  <c r="T854" i="3"/>
  <c r="P854" i="3"/>
  <c r="BI853" i="3"/>
  <c r="BH853" i="3"/>
  <c r="BG853" i="3"/>
  <c r="BE853" i="3"/>
  <c r="X853" i="3"/>
  <c r="V853" i="3"/>
  <c r="T853" i="3"/>
  <c r="P853" i="3"/>
  <c r="BI852" i="3"/>
  <c r="BH852" i="3"/>
  <c r="BG852" i="3"/>
  <c r="BE852" i="3"/>
  <c r="X852" i="3"/>
  <c r="V852" i="3"/>
  <c r="T852" i="3"/>
  <c r="P852" i="3"/>
  <c r="BI851" i="3"/>
  <c r="BH851" i="3"/>
  <c r="BG851" i="3"/>
  <c r="BE851" i="3"/>
  <c r="X851" i="3"/>
  <c r="V851" i="3"/>
  <c r="T851" i="3"/>
  <c r="P851" i="3"/>
  <c r="BI850" i="3"/>
  <c r="BH850" i="3"/>
  <c r="BG850" i="3"/>
  <c r="BE850" i="3"/>
  <c r="X850" i="3"/>
  <c r="V850" i="3"/>
  <c r="T850" i="3"/>
  <c r="P850" i="3"/>
  <c r="BI849" i="3"/>
  <c r="BH849" i="3"/>
  <c r="BG849" i="3"/>
  <c r="BE849" i="3"/>
  <c r="X849" i="3"/>
  <c r="V849" i="3"/>
  <c r="T849" i="3"/>
  <c r="P849" i="3"/>
  <c r="BI848" i="3"/>
  <c r="BH848" i="3"/>
  <c r="BG848" i="3"/>
  <c r="BE848" i="3"/>
  <c r="X848" i="3"/>
  <c r="V848" i="3"/>
  <c r="T848" i="3"/>
  <c r="P848" i="3"/>
  <c r="BI847" i="3"/>
  <c r="BH847" i="3"/>
  <c r="BG847" i="3"/>
  <c r="BE847" i="3"/>
  <c r="X847" i="3"/>
  <c r="V847" i="3"/>
  <c r="T847" i="3"/>
  <c r="P847" i="3"/>
  <c r="BI846" i="3"/>
  <c r="BH846" i="3"/>
  <c r="BG846" i="3"/>
  <c r="BE846" i="3"/>
  <c r="X846" i="3"/>
  <c r="V846" i="3"/>
  <c r="T846" i="3"/>
  <c r="P846" i="3"/>
  <c r="BI845" i="3"/>
  <c r="BH845" i="3"/>
  <c r="BG845" i="3"/>
  <c r="BE845" i="3"/>
  <c r="X845" i="3"/>
  <c r="V845" i="3"/>
  <c r="T845" i="3"/>
  <c r="P845" i="3"/>
  <c r="BI844" i="3"/>
  <c r="BH844" i="3"/>
  <c r="BG844" i="3"/>
  <c r="BE844" i="3"/>
  <c r="X844" i="3"/>
  <c r="V844" i="3"/>
  <c r="T844" i="3"/>
  <c r="P844" i="3"/>
  <c r="BI843" i="3"/>
  <c r="BH843" i="3"/>
  <c r="BG843" i="3"/>
  <c r="BE843" i="3"/>
  <c r="X843" i="3"/>
  <c r="V843" i="3"/>
  <c r="T843" i="3"/>
  <c r="P843" i="3"/>
  <c r="BI842" i="3"/>
  <c r="BH842" i="3"/>
  <c r="BG842" i="3"/>
  <c r="BE842" i="3"/>
  <c r="X842" i="3"/>
  <c r="V842" i="3"/>
  <c r="T842" i="3"/>
  <c r="P842" i="3"/>
  <c r="BI841" i="3"/>
  <c r="BH841" i="3"/>
  <c r="BG841" i="3"/>
  <c r="BE841" i="3"/>
  <c r="X841" i="3"/>
  <c r="V841" i="3"/>
  <c r="T841" i="3"/>
  <c r="P841" i="3"/>
  <c r="BI840" i="3"/>
  <c r="BH840" i="3"/>
  <c r="BG840" i="3"/>
  <c r="BE840" i="3"/>
  <c r="X840" i="3"/>
  <c r="V840" i="3"/>
  <c r="T840" i="3"/>
  <c r="P840" i="3"/>
  <c r="BI839" i="3"/>
  <c r="BH839" i="3"/>
  <c r="BG839" i="3"/>
  <c r="BE839" i="3"/>
  <c r="X839" i="3"/>
  <c r="V839" i="3"/>
  <c r="T839" i="3"/>
  <c r="P839" i="3"/>
  <c r="BI838" i="3"/>
  <c r="BH838" i="3"/>
  <c r="BG838" i="3"/>
  <c r="BE838" i="3"/>
  <c r="X838" i="3"/>
  <c r="V838" i="3"/>
  <c r="T838" i="3"/>
  <c r="P838" i="3"/>
  <c r="BI837" i="3"/>
  <c r="BH837" i="3"/>
  <c r="BG837" i="3"/>
  <c r="BE837" i="3"/>
  <c r="X837" i="3"/>
  <c r="V837" i="3"/>
  <c r="T837" i="3"/>
  <c r="P837" i="3"/>
  <c r="BI836" i="3"/>
  <c r="BH836" i="3"/>
  <c r="BG836" i="3"/>
  <c r="BE836" i="3"/>
  <c r="X836" i="3"/>
  <c r="V836" i="3"/>
  <c r="T836" i="3"/>
  <c r="P836" i="3"/>
  <c r="BI835" i="3"/>
  <c r="BH835" i="3"/>
  <c r="BG835" i="3"/>
  <c r="BE835" i="3"/>
  <c r="X835" i="3"/>
  <c r="V835" i="3"/>
  <c r="T835" i="3"/>
  <c r="P835" i="3"/>
  <c r="BI834" i="3"/>
  <c r="BH834" i="3"/>
  <c r="BG834" i="3"/>
  <c r="BE834" i="3"/>
  <c r="X834" i="3"/>
  <c r="V834" i="3"/>
  <c r="T834" i="3"/>
  <c r="P834" i="3"/>
  <c r="BI833" i="3"/>
  <c r="BH833" i="3"/>
  <c r="BG833" i="3"/>
  <c r="BE833" i="3"/>
  <c r="X833" i="3"/>
  <c r="V833" i="3"/>
  <c r="T833" i="3"/>
  <c r="P833" i="3"/>
  <c r="BI832" i="3"/>
  <c r="BH832" i="3"/>
  <c r="BG832" i="3"/>
  <c r="BE832" i="3"/>
  <c r="X832" i="3"/>
  <c r="V832" i="3"/>
  <c r="T832" i="3"/>
  <c r="P832" i="3"/>
  <c r="BI831" i="3"/>
  <c r="BH831" i="3"/>
  <c r="BG831" i="3"/>
  <c r="BE831" i="3"/>
  <c r="X831" i="3"/>
  <c r="V831" i="3"/>
  <c r="T831" i="3"/>
  <c r="P831" i="3"/>
  <c r="BI830" i="3"/>
  <c r="BH830" i="3"/>
  <c r="BG830" i="3"/>
  <c r="BE830" i="3"/>
  <c r="X830" i="3"/>
  <c r="V830" i="3"/>
  <c r="T830" i="3"/>
  <c r="P830" i="3"/>
  <c r="BI829" i="3"/>
  <c r="BH829" i="3"/>
  <c r="BG829" i="3"/>
  <c r="BE829" i="3"/>
  <c r="X829" i="3"/>
  <c r="V829" i="3"/>
  <c r="T829" i="3"/>
  <c r="P829" i="3"/>
  <c r="BI828" i="3"/>
  <c r="BH828" i="3"/>
  <c r="BG828" i="3"/>
  <c r="BE828" i="3"/>
  <c r="X828" i="3"/>
  <c r="V828" i="3"/>
  <c r="T828" i="3"/>
  <c r="P828" i="3"/>
  <c r="BI827" i="3"/>
  <c r="BH827" i="3"/>
  <c r="BG827" i="3"/>
  <c r="BE827" i="3"/>
  <c r="X827" i="3"/>
  <c r="V827" i="3"/>
  <c r="T827" i="3"/>
  <c r="P827" i="3"/>
  <c r="BI826" i="3"/>
  <c r="BH826" i="3"/>
  <c r="BG826" i="3"/>
  <c r="BE826" i="3"/>
  <c r="X826" i="3"/>
  <c r="V826" i="3"/>
  <c r="T826" i="3"/>
  <c r="P826" i="3"/>
  <c r="BI825" i="3"/>
  <c r="BH825" i="3"/>
  <c r="BG825" i="3"/>
  <c r="BE825" i="3"/>
  <c r="X825" i="3"/>
  <c r="V825" i="3"/>
  <c r="T825" i="3"/>
  <c r="P825" i="3"/>
  <c r="BI824" i="3"/>
  <c r="BH824" i="3"/>
  <c r="BG824" i="3"/>
  <c r="BE824" i="3"/>
  <c r="X824" i="3"/>
  <c r="V824" i="3"/>
  <c r="T824" i="3"/>
  <c r="P824" i="3"/>
  <c r="BI823" i="3"/>
  <c r="BH823" i="3"/>
  <c r="BG823" i="3"/>
  <c r="BE823" i="3"/>
  <c r="X823" i="3"/>
  <c r="V823" i="3"/>
  <c r="T823" i="3"/>
  <c r="P823" i="3"/>
  <c r="BI822" i="3"/>
  <c r="BH822" i="3"/>
  <c r="BG822" i="3"/>
  <c r="BE822" i="3"/>
  <c r="X822" i="3"/>
  <c r="V822" i="3"/>
  <c r="T822" i="3"/>
  <c r="P822" i="3"/>
  <c r="BI821" i="3"/>
  <c r="BH821" i="3"/>
  <c r="BG821" i="3"/>
  <c r="BE821" i="3"/>
  <c r="X821" i="3"/>
  <c r="V821" i="3"/>
  <c r="T821" i="3"/>
  <c r="P821" i="3"/>
  <c r="BI820" i="3"/>
  <c r="BH820" i="3"/>
  <c r="BG820" i="3"/>
  <c r="BE820" i="3"/>
  <c r="X820" i="3"/>
  <c r="V820" i="3"/>
  <c r="T820" i="3"/>
  <c r="P820" i="3"/>
  <c r="BI819" i="3"/>
  <c r="BH819" i="3"/>
  <c r="BG819" i="3"/>
  <c r="BE819" i="3"/>
  <c r="X819" i="3"/>
  <c r="V819" i="3"/>
  <c r="T819" i="3"/>
  <c r="P819" i="3"/>
  <c r="BI818" i="3"/>
  <c r="BH818" i="3"/>
  <c r="BG818" i="3"/>
  <c r="BE818" i="3"/>
  <c r="X818" i="3"/>
  <c r="V818" i="3"/>
  <c r="T818" i="3"/>
  <c r="P818" i="3"/>
  <c r="BI817" i="3"/>
  <c r="BH817" i="3"/>
  <c r="BG817" i="3"/>
  <c r="BE817" i="3"/>
  <c r="X817" i="3"/>
  <c r="V817" i="3"/>
  <c r="T817" i="3"/>
  <c r="P817" i="3"/>
  <c r="BI816" i="3"/>
  <c r="BH816" i="3"/>
  <c r="BG816" i="3"/>
  <c r="BE816" i="3"/>
  <c r="X816" i="3"/>
  <c r="V816" i="3"/>
  <c r="T816" i="3"/>
  <c r="P816" i="3"/>
  <c r="BI815" i="3"/>
  <c r="BH815" i="3"/>
  <c r="BG815" i="3"/>
  <c r="BE815" i="3"/>
  <c r="X815" i="3"/>
  <c r="V815" i="3"/>
  <c r="T815" i="3"/>
  <c r="P815" i="3"/>
  <c r="BI814" i="3"/>
  <c r="BH814" i="3"/>
  <c r="BG814" i="3"/>
  <c r="BE814" i="3"/>
  <c r="X814" i="3"/>
  <c r="V814" i="3"/>
  <c r="T814" i="3"/>
  <c r="P814" i="3"/>
  <c r="BI806" i="3"/>
  <c r="BH806" i="3"/>
  <c r="BG806" i="3"/>
  <c r="BE806" i="3"/>
  <c r="X806" i="3"/>
  <c r="V806" i="3"/>
  <c r="T806" i="3"/>
  <c r="P806" i="3"/>
  <c r="BI800" i="3"/>
  <c r="BH800" i="3"/>
  <c r="BG800" i="3"/>
  <c r="BE800" i="3"/>
  <c r="X800" i="3"/>
  <c r="V800" i="3"/>
  <c r="T800" i="3"/>
  <c r="P800" i="3"/>
  <c r="BI799" i="3"/>
  <c r="BH799" i="3"/>
  <c r="BG799" i="3"/>
  <c r="BE799" i="3"/>
  <c r="X799" i="3"/>
  <c r="V799" i="3"/>
  <c r="T799" i="3"/>
  <c r="P799" i="3"/>
  <c r="BI793" i="3"/>
  <c r="BH793" i="3"/>
  <c r="BG793" i="3"/>
  <c r="BE793" i="3"/>
  <c r="X793" i="3"/>
  <c r="V793" i="3"/>
  <c r="T793" i="3"/>
  <c r="P793" i="3"/>
  <c r="BI791" i="3"/>
  <c r="BH791" i="3"/>
  <c r="BG791" i="3"/>
  <c r="BE791" i="3"/>
  <c r="X791" i="3"/>
  <c r="V791" i="3"/>
  <c r="T791" i="3"/>
  <c r="P791" i="3"/>
  <c r="BI789" i="3"/>
  <c r="BH789" i="3"/>
  <c r="BG789" i="3"/>
  <c r="BE789" i="3"/>
  <c r="X789" i="3"/>
  <c r="V789" i="3"/>
  <c r="T789" i="3"/>
  <c r="P789" i="3"/>
  <c r="BI777" i="3"/>
  <c r="BH777" i="3"/>
  <c r="BG777" i="3"/>
  <c r="BE777" i="3"/>
  <c r="X777" i="3"/>
  <c r="V777" i="3"/>
  <c r="T777" i="3"/>
  <c r="P777" i="3"/>
  <c r="BI769" i="3"/>
  <c r="BH769" i="3"/>
  <c r="BG769" i="3"/>
  <c r="BE769" i="3"/>
  <c r="X769" i="3"/>
  <c r="V769" i="3"/>
  <c r="T769" i="3"/>
  <c r="P769" i="3"/>
  <c r="BI767" i="3"/>
  <c r="BH767" i="3"/>
  <c r="BG767" i="3"/>
  <c r="BE767" i="3"/>
  <c r="X767" i="3"/>
  <c r="V767" i="3"/>
  <c r="T767" i="3"/>
  <c r="P767" i="3"/>
  <c r="BI759" i="3"/>
  <c r="BH759" i="3"/>
  <c r="BG759" i="3"/>
  <c r="BE759" i="3"/>
  <c r="X759" i="3"/>
  <c r="V759" i="3"/>
  <c r="T759" i="3"/>
  <c r="P759" i="3"/>
  <c r="BI751" i="3"/>
  <c r="BH751" i="3"/>
  <c r="BG751" i="3"/>
  <c r="BE751" i="3"/>
  <c r="X751" i="3"/>
  <c r="V751" i="3"/>
  <c r="T751" i="3"/>
  <c r="P751" i="3"/>
  <c r="BI743" i="3"/>
  <c r="BH743" i="3"/>
  <c r="BG743" i="3"/>
  <c r="BE743" i="3"/>
  <c r="X743" i="3"/>
  <c r="V743" i="3"/>
  <c r="T743" i="3"/>
  <c r="P743" i="3"/>
  <c r="BI735" i="3"/>
  <c r="BH735" i="3"/>
  <c r="BG735" i="3"/>
  <c r="BE735" i="3"/>
  <c r="X735" i="3"/>
  <c r="V735" i="3"/>
  <c r="T735" i="3"/>
  <c r="P735" i="3"/>
  <c r="BI733" i="3"/>
  <c r="BH733" i="3"/>
  <c r="BG733" i="3"/>
  <c r="BE733" i="3"/>
  <c r="X733" i="3"/>
  <c r="V733" i="3"/>
  <c r="T733" i="3"/>
  <c r="P733" i="3"/>
  <c r="BI731" i="3"/>
  <c r="BH731" i="3"/>
  <c r="BG731" i="3"/>
  <c r="BE731" i="3"/>
  <c r="X731" i="3"/>
  <c r="V731" i="3"/>
  <c r="T731" i="3"/>
  <c r="P731" i="3"/>
  <c r="BI725" i="3"/>
  <c r="BH725" i="3"/>
  <c r="BG725" i="3"/>
  <c r="BE725" i="3"/>
  <c r="X725" i="3"/>
  <c r="V725" i="3"/>
  <c r="T725" i="3"/>
  <c r="P725" i="3"/>
  <c r="BI723" i="3"/>
  <c r="BH723" i="3"/>
  <c r="BG723" i="3"/>
  <c r="BE723" i="3"/>
  <c r="X723" i="3"/>
  <c r="V723" i="3"/>
  <c r="T723" i="3"/>
  <c r="P723" i="3"/>
  <c r="BI712" i="3"/>
  <c r="BH712" i="3"/>
  <c r="BG712" i="3"/>
  <c r="BE712" i="3"/>
  <c r="X712" i="3"/>
  <c r="V712" i="3"/>
  <c r="T712" i="3"/>
  <c r="P712" i="3"/>
  <c r="BI710" i="3"/>
  <c r="BH710" i="3"/>
  <c r="BG710" i="3"/>
  <c r="BE710" i="3"/>
  <c r="X710" i="3"/>
  <c r="V710" i="3"/>
  <c r="T710" i="3"/>
  <c r="P710" i="3"/>
  <c r="BI709" i="3"/>
  <c r="BH709" i="3"/>
  <c r="BG709" i="3"/>
  <c r="BE709" i="3"/>
  <c r="X709" i="3"/>
  <c r="V709" i="3"/>
  <c r="T709" i="3"/>
  <c r="P709" i="3"/>
  <c r="BI707" i="3"/>
  <c r="BH707" i="3"/>
  <c r="BG707" i="3"/>
  <c r="BE707" i="3"/>
  <c r="X707" i="3"/>
  <c r="V707" i="3"/>
  <c r="T707" i="3"/>
  <c r="P707" i="3"/>
  <c r="BI701" i="3"/>
  <c r="BH701" i="3"/>
  <c r="BG701" i="3"/>
  <c r="BE701" i="3"/>
  <c r="X701" i="3"/>
  <c r="V701" i="3"/>
  <c r="T701" i="3"/>
  <c r="P701" i="3"/>
  <c r="BI699" i="3"/>
  <c r="BH699" i="3"/>
  <c r="BG699" i="3"/>
  <c r="BE699" i="3"/>
  <c r="X699" i="3"/>
  <c r="V699" i="3"/>
  <c r="T699" i="3"/>
  <c r="P699" i="3"/>
  <c r="BI694" i="3"/>
  <c r="BH694" i="3"/>
  <c r="BG694" i="3"/>
  <c r="BE694" i="3"/>
  <c r="X694" i="3"/>
  <c r="V694" i="3"/>
  <c r="T694" i="3"/>
  <c r="P694" i="3"/>
  <c r="BI692" i="3"/>
  <c r="BH692" i="3"/>
  <c r="BG692" i="3"/>
  <c r="BE692" i="3"/>
  <c r="X692" i="3"/>
  <c r="V692" i="3"/>
  <c r="T692" i="3"/>
  <c r="P692" i="3"/>
  <c r="BI691" i="3"/>
  <c r="BH691" i="3"/>
  <c r="BG691" i="3"/>
  <c r="BE691" i="3"/>
  <c r="X691" i="3"/>
  <c r="V691" i="3"/>
  <c r="T691" i="3"/>
  <c r="P691" i="3"/>
  <c r="BI685" i="3"/>
  <c r="BH685" i="3"/>
  <c r="BG685" i="3"/>
  <c r="BE685" i="3"/>
  <c r="X685" i="3"/>
  <c r="V685" i="3"/>
  <c r="T685" i="3"/>
  <c r="P685" i="3"/>
  <c r="BI683" i="3"/>
  <c r="BH683" i="3"/>
  <c r="BG683" i="3"/>
  <c r="BE683" i="3"/>
  <c r="X683" i="3"/>
  <c r="V683" i="3"/>
  <c r="T683" i="3"/>
  <c r="P683" i="3"/>
  <c r="BI681" i="3"/>
  <c r="BH681" i="3"/>
  <c r="BG681" i="3"/>
  <c r="BE681" i="3"/>
  <c r="X681" i="3"/>
  <c r="V681" i="3"/>
  <c r="T681" i="3"/>
  <c r="P681" i="3"/>
  <c r="BI680" i="3"/>
  <c r="BH680" i="3"/>
  <c r="BG680" i="3"/>
  <c r="BE680" i="3"/>
  <c r="X680" i="3"/>
  <c r="V680" i="3"/>
  <c r="T680" i="3"/>
  <c r="P680" i="3"/>
  <c r="BI678" i="3"/>
  <c r="BH678" i="3"/>
  <c r="BG678" i="3"/>
  <c r="BE678" i="3"/>
  <c r="X678" i="3"/>
  <c r="V678" i="3"/>
  <c r="T678" i="3"/>
  <c r="P678" i="3"/>
  <c r="BI674" i="3"/>
  <c r="BH674" i="3"/>
  <c r="BG674" i="3"/>
  <c r="BE674" i="3"/>
  <c r="X674" i="3"/>
  <c r="V674" i="3"/>
  <c r="T674" i="3"/>
  <c r="P674" i="3"/>
  <c r="BI668" i="3"/>
  <c r="BH668" i="3"/>
  <c r="BG668" i="3"/>
  <c r="BE668" i="3"/>
  <c r="X668" i="3"/>
  <c r="V668" i="3"/>
  <c r="T668" i="3"/>
  <c r="P668" i="3"/>
  <c r="BI660" i="3"/>
  <c r="BH660" i="3"/>
  <c r="BG660" i="3"/>
  <c r="BE660" i="3"/>
  <c r="X660" i="3"/>
  <c r="V660" i="3"/>
  <c r="T660" i="3"/>
  <c r="P660" i="3"/>
  <c r="BI658" i="3"/>
  <c r="BH658" i="3"/>
  <c r="BG658" i="3"/>
  <c r="BE658" i="3"/>
  <c r="X658" i="3"/>
  <c r="V658" i="3"/>
  <c r="T658" i="3"/>
  <c r="P658" i="3"/>
  <c r="BI656" i="3"/>
  <c r="BH656" i="3"/>
  <c r="BG656" i="3"/>
  <c r="BE656" i="3"/>
  <c r="X656" i="3"/>
  <c r="V656" i="3"/>
  <c r="T656" i="3"/>
  <c r="P656" i="3"/>
  <c r="BI655" i="3"/>
  <c r="BH655" i="3"/>
  <c r="BG655" i="3"/>
  <c r="BE655" i="3"/>
  <c r="X655" i="3"/>
  <c r="V655" i="3"/>
  <c r="T655" i="3"/>
  <c r="P655" i="3"/>
  <c r="BI654" i="3"/>
  <c r="BH654" i="3"/>
  <c r="BG654" i="3"/>
  <c r="BE654" i="3"/>
  <c r="X654" i="3"/>
  <c r="V654" i="3"/>
  <c r="T654" i="3"/>
  <c r="P654" i="3"/>
  <c r="BI653" i="3"/>
  <c r="BH653" i="3"/>
  <c r="BG653" i="3"/>
  <c r="BE653" i="3"/>
  <c r="X653" i="3"/>
  <c r="V653" i="3"/>
  <c r="T653" i="3"/>
  <c r="P653" i="3"/>
  <c r="BI647" i="3"/>
  <c r="BH647" i="3"/>
  <c r="BG647" i="3"/>
  <c r="BE647" i="3"/>
  <c r="X647" i="3"/>
  <c r="V647" i="3"/>
  <c r="T647" i="3"/>
  <c r="P647" i="3"/>
  <c r="BI643" i="3"/>
  <c r="BH643" i="3"/>
  <c r="BG643" i="3"/>
  <c r="BE643" i="3"/>
  <c r="X643" i="3"/>
  <c r="V643" i="3"/>
  <c r="T643" i="3"/>
  <c r="P643" i="3"/>
  <c r="BI638" i="3"/>
  <c r="BH638" i="3"/>
  <c r="BG638" i="3"/>
  <c r="BE638" i="3"/>
  <c r="X638" i="3"/>
  <c r="V638" i="3"/>
  <c r="T638" i="3"/>
  <c r="P638" i="3"/>
  <c r="BI634" i="3"/>
  <c r="BH634" i="3"/>
  <c r="BG634" i="3"/>
  <c r="BE634" i="3"/>
  <c r="X634" i="3"/>
  <c r="V634" i="3"/>
  <c r="T634" i="3"/>
  <c r="P634" i="3"/>
  <c r="BI628" i="3"/>
  <c r="BH628" i="3"/>
  <c r="BG628" i="3"/>
  <c r="BE628" i="3"/>
  <c r="X628" i="3"/>
  <c r="V628" i="3"/>
  <c r="T628" i="3"/>
  <c r="P628" i="3"/>
  <c r="BI623" i="3"/>
  <c r="BH623" i="3"/>
  <c r="BG623" i="3"/>
  <c r="BE623" i="3"/>
  <c r="X623" i="3"/>
  <c r="V623" i="3"/>
  <c r="T623" i="3"/>
  <c r="P623" i="3"/>
  <c r="BI611" i="3"/>
  <c r="BH611" i="3"/>
  <c r="BG611" i="3"/>
  <c r="BE611" i="3"/>
  <c r="X611" i="3"/>
  <c r="V611" i="3"/>
  <c r="T611" i="3"/>
  <c r="P611" i="3"/>
  <c r="BI605" i="3"/>
  <c r="BH605" i="3"/>
  <c r="BG605" i="3"/>
  <c r="BE605" i="3"/>
  <c r="X605" i="3"/>
  <c r="V605" i="3"/>
  <c r="T605" i="3"/>
  <c r="P605" i="3"/>
  <c r="BI593" i="3"/>
  <c r="BH593" i="3"/>
  <c r="BG593" i="3"/>
  <c r="BE593" i="3"/>
  <c r="X593" i="3"/>
  <c r="V593" i="3"/>
  <c r="T593" i="3"/>
  <c r="P593" i="3"/>
  <c r="BI592" i="3"/>
  <c r="BH592" i="3"/>
  <c r="BG592" i="3"/>
  <c r="BE592" i="3"/>
  <c r="X592" i="3"/>
  <c r="V592" i="3"/>
  <c r="T592" i="3"/>
  <c r="P592" i="3"/>
  <c r="BI590" i="3"/>
  <c r="BH590" i="3"/>
  <c r="BG590" i="3"/>
  <c r="BE590" i="3"/>
  <c r="X590" i="3"/>
  <c r="V590" i="3"/>
  <c r="T590" i="3"/>
  <c r="P590" i="3"/>
  <c r="BI584" i="3"/>
  <c r="BH584" i="3"/>
  <c r="BG584" i="3"/>
  <c r="BE584" i="3"/>
  <c r="X584" i="3"/>
  <c r="V584" i="3"/>
  <c r="T584" i="3"/>
  <c r="P584" i="3"/>
  <c r="BI582" i="3"/>
  <c r="BH582" i="3"/>
  <c r="BG582" i="3"/>
  <c r="BE582" i="3"/>
  <c r="X582" i="3"/>
  <c r="V582" i="3"/>
  <c r="T582" i="3"/>
  <c r="P582" i="3"/>
  <c r="BI581" i="3"/>
  <c r="BH581" i="3"/>
  <c r="BG581" i="3"/>
  <c r="BE581" i="3"/>
  <c r="X581" i="3"/>
  <c r="V581" i="3"/>
  <c r="T581" i="3"/>
  <c r="P581" i="3"/>
  <c r="BI579" i="3"/>
  <c r="BH579" i="3"/>
  <c r="BG579" i="3"/>
  <c r="BE579" i="3"/>
  <c r="X579" i="3"/>
  <c r="V579" i="3"/>
  <c r="T579" i="3"/>
  <c r="P579" i="3"/>
  <c r="BI578" i="3"/>
  <c r="BH578" i="3"/>
  <c r="BG578" i="3"/>
  <c r="BE578" i="3"/>
  <c r="X578" i="3"/>
  <c r="V578" i="3"/>
  <c r="T578" i="3"/>
  <c r="P578" i="3"/>
  <c r="BI576" i="3"/>
  <c r="BH576" i="3"/>
  <c r="BG576" i="3"/>
  <c r="BE576" i="3"/>
  <c r="X576" i="3"/>
  <c r="X575" i="3"/>
  <c r="V576" i="3"/>
  <c r="V575" i="3"/>
  <c r="T576" i="3"/>
  <c r="T575" i="3"/>
  <c r="P576" i="3"/>
  <c r="BI574" i="3"/>
  <c r="BH574" i="3"/>
  <c r="BG574" i="3"/>
  <c r="BE574" i="3"/>
  <c r="X574" i="3"/>
  <c r="V574" i="3"/>
  <c r="T574" i="3"/>
  <c r="P574" i="3"/>
  <c r="BI573" i="3"/>
  <c r="BH573" i="3"/>
  <c r="BG573" i="3"/>
  <c r="BE573" i="3"/>
  <c r="X573" i="3"/>
  <c r="V573" i="3"/>
  <c r="T573" i="3"/>
  <c r="P573" i="3"/>
  <c r="BI572" i="3"/>
  <c r="BH572" i="3"/>
  <c r="BG572" i="3"/>
  <c r="BE572" i="3"/>
  <c r="X572" i="3"/>
  <c r="V572" i="3"/>
  <c r="T572" i="3"/>
  <c r="P572" i="3"/>
  <c r="BI571" i="3"/>
  <c r="BH571" i="3"/>
  <c r="BG571" i="3"/>
  <c r="BE571" i="3"/>
  <c r="X571" i="3"/>
  <c r="V571" i="3"/>
  <c r="T571" i="3"/>
  <c r="P571" i="3"/>
  <c r="BI570" i="3"/>
  <c r="BH570" i="3"/>
  <c r="BG570" i="3"/>
  <c r="BE570" i="3"/>
  <c r="X570" i="3"/>
  <c r="V570" i="3"/>
  <c r="T570" i="3"/>
  <c r="P570" i="3"/>
  <c r="BI569" i="3"/>
  <c r="BH569" i="3"/>
  <c r="BG569" i="3"/>
  <c r="BE569" i="3"/>
  <c r="X569" i="3"/>
  <c r="V569" i="3"/>
  <c r="T569" i="3"/>
  <c r="P569" i="3"/>
  <c r="BI568" i="3"/>
  <c r="BH568" i="3"/>
  <c r="BG568" i="3"/>
  <c r="BE568" i="3"/>
  <c r="X568" i="3"/>
  <c r="V568" i="3"/>
  <c r="T568" i="3"/>
  <c r="P568" i="3"/>
  <c r="BI567" i="3"/>
  <c r="BH567" i="3"/>
  <c r="BG567" i="3"/>
  <c r="BE567" i="3"/>
  <c r="X567" i="3"/>
  <c r="V567" i="3"/>
  <c r="T567" i="3"/>
  <c r="P567" i="3"/>
  <c r="BI566" i="3"/>
  <c r="BH566" i="3"/>
  <c r="BG566" i="3"/>
  <c r="BE566" i="3"/>
  <c r="X566" i="3"/>
  <c r="V566" i="3"/>
  <c r="T566" i="3"/>
  <c r="P566" i="3"/>
  <c r="BI565" i="3"/>
  <c r="BH565" i="3"/>
  <c r="BG565" i="3"/>
  <c r="BE565" i="3"/>
  <c r="X565" i="3"/>
  <c r="V565" i="3"/>
  <c r="T565" i="3"/>
  <c r="P565" i="3"/>
  <c r="BI564" i="3"/>
  <c r="BH564" i="3"/>
  <c r="BG564" i="3"/>
  <c r="BE564" i="3"/>
  <c r="X564" i="3"/>
  <c r="V564" i="3"/>
  <c r="T564" i="3"/>
  <c r="P564" i="3"/>
  <c r="BI563" i="3"/>
  <c r="BH563" i="3"/>
  <c r="BG563" i="3"/>
  <c r="BE563" i="3"/>
  <c r="X563" i="3"/>
  <c r="V563" i="3"/>
  <c r="T563" i="3"/>
  <c r="P563" i="3"/>
  <c r="BI562" i="3"/>
  <c r="BH562" i="3"/>
  <c r="BG562" i="3"/>
  <c r="BE562" i="3"/>
  <c r="X562" i="3"/>
  <c r="V562" i="3"/>
  <c r="T562" i="3"/>
  <c r="P562" i="3"/>
  <c r="BI561" i="3"/>
  <c r="BH561" i="3"/>
  <c r="BG561" i="3"/>
  <c r="BE561" i="3"/>
  <c r="X561" i="3"/>
  <c r="V561" i="3"/>
  <c r="T561" i="3"/>
  <c r="P561" i="3"/>
  <c r="BI560" i="3"/>
  <c r="BH560" i="3"/>
  <c r="BG560" i="3"/>
  <c r="BE560" i="3"/>
  <c r="X560" i="3"/>
  <c r="V560" i="3"/>
  <c r="T560" i="3"/>
  <c r="P560" i="3"/>
  <c r="BI559" i="3"/>
  <c r="BH559" i="3"/>
  <c r="BG559" i="3"/>
  <c r="BE559" i="3"/>
  <c r="X559" i="3"/>
  <c r="V559" i="3"/>
  <c r="T559" i="3"/>
  <c r="P559" i="3"/>
  <c r="BI558" i="3"/>
  <c r="BH558" i="3"/>
  <c r="BG558" i="3"/>
  <c r="BE558" i="3"/>
  <c r="X558" i="3"/>
  <c r="V558" i="3"/>
  <c r="T558" i="3"/>
  <c r="P558" i="3"/>
  <c r="BI557" i="3"/>
  <c r="BH557" i="3"/>
  <c r="BG557" i="3"/>
  <c r="BE557" i="3"/>
  <c r="X557" i="3"/>
  <c r="V557" i="3"/>
  <c r="T557" i="3"/>
  <c r="P557" i="3"/>
  <c r="BI556" i="3"/>
  <c r="BH556" i="3"/>
  <c r="BG556" i="3"/>
  <c r="BE556" i="3"/>
  <c r="X556" i="3"/>
  <c r="V556" i="3"/>
  <c r="T556" i="3"/>
  <c r="P556" i="3"/>
  <c r="BI555" i="3"/>
  <c r="BH555" i="3"/>
  <c r="BG555" i="3"/>
  <c r="BE555" i="3"/>
  <c r="X555" i="3"/>
  <c r="V555" i="3"/>
  <c r="T555" i="3"/>
  <c r="P555" i="3"/>
  <c r="BI554" i="3"/>
  <c r="BH554" i="3"/>
  <c r="BG554" i="3"/>
  <c r="BE554" i="3"/>
  <c r="X554" i="3"/>
  <c r="V554" i="3"/>
  <c r="T554" i="3"/>
  <c r="P554" i="3"/>
  <c r="BI553" i="3"/>
  <c r="BH553" i="3"/>
  <c r="BG553" i="3"/>
  <c r="BE553" i="3"/>
  <c r="X553" i="3"/>
  <c r="V553" i="3"/>
  <c r="T553" i="3"/>
  <c r="P553" i="3"/>
  <c r="BI552" i="3"/>
  <c r="BH552" i="3"/>
  <c r="BG552" i="3"/>
  <c r="BE552" i="3"/>
  <c r="X552" i="3"/>
  <c r="V552" i="3"/>
  <c r="T552" i="3"/>
  <c r="P552" i="3"/>
  <c r="BI551" i="3"/>
  <c r="BH551" i="3"/>
  <c r="BG551" i="3"/>
  <c r="BE551" i="3"/>
  <c r="X551" i="3"/>
  <c r="V551" i="3"/>
  <c r="T551" i="3"/>
  <c r="P551" i="3"/>
  <c r="BI550" i="3"/>
  <c r="BH550" i="3"/>
  <c r="BG550" i="3"/>
  <c r="BE550" i="3"/>
  <c r="X550" i="3"/>
  <c r="V550" i="3"/>
  <c r="T550" i="3"/>
  <c r="P550" i="3"/>
  <c r="BI549" i="3"/>
  <c r="BH549" i="3"/>
  <c r="BG549" i="3"/>
  <c r="BE549" i="3"/>
  <c r="X549" i="3"/>
  <c r="V549" i="3"/>
  <c r="T549" i="3"/>
  <c r="P549" i="3"/>
  <c r="BI548" i="3"/>
  <c r="BH548" i="3"/>
  <c r="BG548" i="3"/>
  <c r="BE548" i="3"/>
  <c r="X548" i="3"/>
  <c r="V548" i="3"/>
  <c r="T548" i="3"/>
  <c r="P548" i="3"/>
  <c r="BI547" i="3"/>
  <c r="BH547" i="3"/>
  <c r="BG547" i="3"/>
  <c r="BE547" i="3"/>
  <c r="X547" i="3"/>
  <c r="V547" i="3"/>
  <c r="T547" i="3"/>
  <c r="P547" i="3"/>
  <c r="BI546" i="3"/>
  <c r="BH546" i="3"/>
  <c r="BG546" i="3"/>
  <c r="BE546" i="3"/>
  <c r="X546" i="3"/>
  <c r="V546" i="3"/>
  <c r="T546" i="3"/>
  <c r="P546" i="3"/>
  <c r="BI545" i="3"/>
  <c r="BH545" i="3"/>
  <c r="BG545" i="3"/>
  <c r="BE545" i="3"/>
  <c r="X545" i="3"/>
  <c r="V545" i="3"/>
  <c r="T545" i="3"/>
  <c r="P545" i="3"/>
  <c r="BI544" i="3"/>
  <c r="BH544" i="3"/>
  <c r="BG544" i="3"/>
  <c r="BE544" i="3"/>
  <c r="X544" i="3"/>
  <c r="V544" i="3"/>
  <c r="T544" i="3"/>
  <c r="P544" i="3"/>
  <c r="BI543" i="3"/>
  <c r="BH543" i="3"/>
  <c r="BG543" i="3"/>
  <c r="BE543" i="3"/>
  <c r="X543" i="3"/>
  <c r="V543" i="3"/>
  <c r="T543" i="3"/>
  <c r="P543" i="3"/>
  <c r="BI542" i="3"/>
  <c r="BH542" i="3"/>
  <c r="BG542" i="3"/>
  <c r="BE542" i="3"/>
  <c r="X542" i="3"/>
  <c r="V542" i="3"/>
  <c r="T542" i="3"/>
  <c r="P542" i="3"/>
  <c r="BI540" i="3"/>
  <c r="BH540" i="3"/>
  <c r="BG540" i="3"/>
  <c r="BE540" i="3"/>
  <c r="X540" i="3"/>
  <c r="V540" i="3"/>
  <c r="T540" i="3"/>
  <c r="P540" i="3"/>
  <c r="BI539" i="3"/>
  <c r="BH539" i="3"/>
  <c r="BG539" i="3"/>
  <c r="BE539" i="3"/>
  <c r="X539" i="3"/>
  <c r="V539" i="3"/>
  <c r="T539" i="3"/>
  <c r="P539" i="3"/>
  <c r="BI538" i="3"/>
  <c r="BH538" i="3"/>
  <c r="BG538" i="3"/>
  <c r="BE538" i="3"/>
  <c r="X538" i="3"/>
  <c r="V538" i="3"/>
  <c r="T538" i="3"/>
  <c r="P538" i="3"/>
  <c r="BI537" i="3"/>
  <c r="BH537" i="3"/>
  <c r="BG537" i="3"/>
  <c r="BE537" i="3"/>
  <c r="X537" i="3"/>
  <c r="V537" i="3"/>
  <c r="T537" i="3"/>
  <c r="P537" i="3"/>
  <c r="BI536" i="3"/>
  <c r="BH536" i="3"/>
  <c r="BG536" i="3"/>
  <c r="BE536" i="3"/>
  <c r="X536" i="3"/>
  <c r="V536" i="3"/>
  <c r="T536" i="3"/>
  <c r="P536" i="3"/>
  <c r="BI535" i="3"/>
  <c r="BH535" i="3"/>
  <c r="BG535" i="3"/>
  <c r="BE535" i="3"/>
  <c r="X535" i="3"/>
  <c r="V535" i="3"/>
  <c r="T535" i="3"/>
  <c r="P535" i="3"/>
  <c r="BI534" i="3"/>
  <c r="BH534" i="3"/>
  <c r="BG534" i="3"/>
  <c r="BE534" i="3"/>
  <c r="X534" i="3"/>
  <c r="V534" i="3"/>
  <c r="T534" i="3"/>
  <c r="P534" i="3"/>
  <c r="BI533" i="3"/>
  <c r="BH533" i="3"/>
  <c r="BG533" i="3"/>
  <c r="BE533" i="3"/>
  <c r="X533" i="3"/>
  <c r="V533" i="3"/>
  <c r="T533" i="3"/>
  <c r="P533" i="3"/>
  <c r="BI532" i="3"/>
  <c r="BH532" i="3"/>
  <c r="BG532" i="3"/>
  <c r="BE532" i="3"/>
  <c r="X532" i="3"/>
  <c r="V532" i="3"/>
  <c r="T532" i="3"/>
  <c r="P532" i="3"/>
  <c r="BI531" i="3"/>
  <c r="BH531" i="3"/>
  <c r="BG531" i="3"/>
  <c r="BE531" i="3"/>
  <c r="X531" i="3"/>
  <c r="V531" i="3"/>
  <c r="T531" i="3"/>
  <c r="P531" i="3"/>
  <c r="BI530" i="3"/>
  <c r="BH530" i="3"/>
  <c r="BG530" i="3"/>
  <c r="BE530" i="3"/>
  <c r="X530" i="3"/>
  <c r="V530" i="3"/>
  <c r="T530" i="3"/>
  <c r="P530" i="3"/>
  <c r="BI529" i="3"/>
  <c r="BH529" i="3"/>
  <c r="BG529" i="3"/>
  <c r="BE529" i="3"/>
  <c r="X529" i="3"/>
  <c r="V529" i="3"/>
  <c r="T529" i="3"/>
  <c r="P529" i="3"/>
  <c r="BI528" i="3"/>
  <c r="BH528" i="3"/>
  <c r="BG528" i="3"/>
  <c r="BE528" i="3"/>
  <c r="X528" i="3"/>
  <c r="V528" i="3"/>
  <c r="T528" i="3"/>
  <c r="P528" i="3"/>
  <c r="BI527" i="3"/>
  <c r="BH527" i="3"/>
  <c r="BG527" i="3"/>
  <c r="BE527" i="3"/>
  <c r="X527" i="3"/>
  <c r="V527" i="3"/>
  <c r="T527" i="3"/>
  <c r="P527" i="3"/>
  <c r="BI526" i="3"/>
  <c r="BH526" i="3"/>
  <c r="BG526" i="3"/>
  <c r="BE526" i="3"/>
  <c r="X526" i="3"/>
  <c r="V526" i="3"/>
  <c r="T526" i="3"/>
  <c r="P526" i="3"/>
  <c r="BI525" i="3"/>
  <c r="BH525" i="3"/>
  <c r="BG525" i="3"/>
  <c r="BE525" i="3"/>
  <c r="X525" i="3"/>
  <c r="V525" i="3"/>
  <c r="T525" i="3"/>
  <c r="P525" i="3"/>
  <c r="BI524" i="3"/>
  <c r="BH524" i="3"/>
  <c r="BG524" i="3"/>
  <c r="BE524" i="3"/>
  <c r="X524" i="3"/>
  <c r="V524" i="3"/>
  <c r="T524" i="3"/>
  <c r="P524" i="3"/>
  <c r="BI523" i="3"/>
  <c r="BH523" i="3"/>
  <c r="BG523" i="3"/>
  <c r="BE523" i="3"/>
  <c r="X523" i="3"/>
  <c r="V523" i="3"/>
  <c r="T523" i="3"/>
  <c r="P523" i="3"/>
  <c r="BI522" i="3"/>
  <c r="BH522" i="3"/>
  <c r="BG522" i="3"/>
  <c r="BE522" i="3"/>
  <c r="X522" i="3"/>
  <c r="V522" i="3"/>
  <c r="T522" i="3"/>
  <c r="P522" i="3"/>
  <c r="BI521" i="3"/>
  <c r="BH521" i="3"/>
  <c r="BG521" i="3"/>
  <c r="BE521" i="3"/>
  <c r="X521" i="3"/>
  <c r="V521" i="3"/>
  <c r="T521" i="3"/>
  <c r="P521" i="3"/>
  <c r="BI520" i="3"/>
  <c r="BH520" i="3"/>
  <c r="BG520" i="3"/>
  <c r="BE520" i="3"/>
  <c r="X520" i="3"/>
  <c r="V520" i="3"/>
  <c r="T520" i="3"/>
  <c r="P520" i="3"/>
  <c r="BI519" i="3"/>
  <c r="BH519" i="3"/>
  <c r="BG519" i="3"/>
  <c r="BE519" i="3"/>
  <c r="X519" i="3"/>
  <c r="V519" i="3"/>
  <c r="T519" i="3"/>
  <c r="P519" i="3"/>
  <c r="BI518" i="3"/>
  <c r="BH518" i="3"/>
  <c r="BG518" i="3"/>
  <c r="BE518" i="3"/>
  <c r="X518" i="3"/>
  <c r="V518" i="3"/>
  <c r="T518" i="3"/>
  <c r="P518" i="3"/>
  <c r="BI517" i="3"/>
  <c r="BH517" i="3"/>
  <c r="BG517" i="3"/>
  <c r="BE517" i="3"/>
  <c r="X517" i="3"/>
  <c r="V517" i="3"/>
  <c r="T517" i="3"/>
  <c r="P517" i="3"/>
  <c r="BI516" i="3"/>
  <c r="BH516" i="3"/>
  <c r="BG516" i="3"/>
  <c r="BE516" i="3"/>
  <c r="X516" i="3"/>
  <c r="V516" i="3"/>
  <c r="T516" i="3"/>
  <c r="P516" i="3"/>
  <c r="BI515" i="3"/>
  <c r="BH515" i="3"/>
  <c r="BG515" i="3"/>
  <c r="BE515" i="3"/>
  <c r="X515" i="3"/>
  <c r="V515" i="3"/>
  <c r="T515" i="3"/>
  <c r="P515" i="3"/>
  <c r="BI514" i="3"/>
  <c r="BH514" i="3"/>
  <c r="BG514" i="3"/>
  <c r="BE514" i="3"/>
  <c r="X514" i="3"/>
  <c r="V514" i="3"/>
  <c r="T514" i="3"/>
  <c r="P514" i="3"/>
  <c r="BI513" i="3"/>
  <c r="BH513" i="3"/>
  <c r="BG513" i="3"/>
  <c r="BE513" i="3"/>
  <c r="X513" i="3"/>
  <c r="V513" i="3"/>
  <c r="T513" i="3"/>
  <c r="P513" i="3"/>
  <c r="BI512" i="3"/>
  <c r="BH512" i="3"/>
  <c r="BG512" i="3"/>
  <c r="BE512" i="3"/>
  <c r="X512" i="3"/>
  <c r="V512" i="3"/>
  <c r="T512" i="3"/>
  <c r="P512" i="3"/>
  <c r="BI511" i="3"/>
  <c r="BH511" i="3"/>
  <c r="BG511" i="3"/>
  <c r="BE511" i="3"/>
  <c r="X511" i="3"/>
  <c r="V511" i="3"/>
  <c r="T511" i="3"/>
  <c r="P511" i="3"/>
  <c r="BI510" i="3"/>
  <c r="BH510" i="3"/>
  <c r="BG510" i="3"/>
  <c r="BE510" i="3"/>
  <c r="X510" i="3"/>
  <c r="V510" i="3"/>
  <c r="T510" i="3"/>
  <c r="P510" i="3"/>
  <c r="BI509" i="3"/>
  <c r="BH509" i="3"/>
  <c r="BG509" i="3"/>
  <c r="BE509" i="3"/>
  <c r="X509" i="3"/>
  <c r="V509" i="3"/>
  <c r="T509" i="3"/>
  <c r="P509" i="3"/>
  <c r="BI508" i="3"/>
  <c r="BH508" i="3"/>
  <c r="BG508" i="3"/>
  <c r="BE508" i="3"/>
  <c r="X508" i="3"/>
  <c r="V508" i="3"/>
  <c r="T508" i="3"/>
  <c r="P508" i="3"/>
  <c r="BI507" i="3"/>
  <c r="BH507" i="3"/>
  <c r="BG507" i="3"/>
  <c r="BE507" i="3"/>
  <c r="X507" i="3"/>
  <c r="V507" i="3"/>
  <c r="T507" i="3"/>
  <c r="P507" i="3"/>
  <c r="BI506" i="3"/>
  <c r="BH506" i="3"/>
  <c r="BG506" i="3"/>
  <c r="BE506" i="3"/>
  <c r="X506" i="3"/>
  <c r="V506" i="3"/>
  <c r="T506" i="3"/>
  <c r="P506" i="3"/>
  <c r="BI505" i="3"/>
  <c r="BH505" i="3"/>
  <c r="BG505" i="3"/>
  <c r="BE505" i="3"/>
  <c r="X505" i="3"/>
  <c r="V505" i="3"/>
  <c r="T505" i="3"/>
  <c r="P505" i="3"/>
  <c r="BI504" i="3"/>
  <c r="BH504" i="3"/>
  <c r="BG504" i="3"/>
  <c r="BE504" i="3"/>
  <c r="X504" i="3"/>
  <c r="V504" i="3"/>
  <c r="T504" i="3"/>
  <c r="P504" i="3"/>
  <c r="BI503" i="3"/>
  <c r="BH503" i="3"/>
  <c r="BG503" i="3"/>
  <c r="BE503" i="3"/>
  <c r="X503" i="3"/>
  <c r="V503" i="3"/>
  <c r="T503" i="3"/>
  <c r="P503" i="3"/>
  <c r="BI502" i="3"/>
  <c r="BH502" i="3"/>
  <c r="BG502" i="3"/>
  <c r="BE502" i="3"/>
  <c r="X502" i="3"/>
  <c r="V502" i="3"/>
  <c r="T502" i="3"/>
  <c r="P502" i="3"/>
  <c r="BI501" i="3"/>
  <c r="BH501" i="3"/>
  <c r="BG501" i="3"/>
  <c r="BE501" i="3"/>
  <c r="X501" i="3"/>
  <c r="V501" i="3"/>
  <c r="T501" i="3"/>
  <c r="P501" i="3"/>
  <c r="BI500" i="3"/>
  <c r="BH500" i="3"/>
  <c r="BG500" i="3"/>
  <c r="BE500" i="3"/>
  <c r="X500" i="3"/>
  <c r="V500" i="3"/>
  <c r="T500" i="3"/>
  <c r="P500" i="3"/>
  <c r="BI499" i="3"/>
  <c r="BH499" i="3"/>
  <c r="BG499" i="3"/>
  <c r="BE499" i="3"/>
  <c r="X499" i="3"/>
  <c r="V499" i="3"/>
  <c r="T499" i="3"/>
  <c r="P499" i="3"/>
  <c r="BI498" i="3"/>
  <c r="BH498" i="3"/>
  <c r="BG498" i="3"/>
  <c r="BE498" i="3"/>
  <c r="X498" i="3"/>
  <c r="V498" i="3"/>
  <c r="T498" i="3"/>
  <c r="P498" i="3"/>
  <c r="BI497" i="3"/>
  <c r="BH497" i="3"/>
  <c r="BG497" i="3"/>
  <c r="BE497" i="3"/>
  <c r="X497" i="3"/>
  <c r="V497" i="3"/>
  <c r="T497" i="3"/>
  <c r="P497" i="3"/>
  <c r="BI496" i="3"/>
  <c r="BH496" i="3"/>
  <c r="BG496" i="3"/>
  <c r="BE496" i="3"/>
  <c r="X496" i="3"/>
  <c r="V496" i="3"/>
  <c r="T496" i="3"/>
  <c r="P496" i="3"/>
  <c r="BI495" i="3"/>
  <c r="BH495" i="3"/>
  <c r="BG495" i="3"/>
  <c r="BE495" i="3"/>
  <c r="X495" i="3"/>
  <c r="V495" i="3"/>
  <c r="T495" i="3"/>
  <c r="P495" i="3"/>
  <c r="BI494" i="3"/>
  <c r="BH494" i="3"/>
  <c r="BG494" i="3"/>
  <c r="BE494" i="3"/>
  <c r="X494" i="3"/>
  <c r="V494" i="3"/>
  <c r="T494" i="3"/>
  <c r="P494" i="3"/>
  <c r="BI493" i="3"/>
  <c r="BH493" i="3"/>
  <c r="BG493" i="3"/>
  <c r="BE493" i="3"/>
  <c r="X493" i="3"/>
  <c r="V493" i="3"/>
  <c r="T493" i="3"/>
  <c r="P493" i="3"/>
  <c r="BI492" i="3"/>
  <c r="BH492" i="3"/>
  <c r="BG492" i="3"/>
  <c r="BE492" i="3"/>
  <c r="X492" i="3"/>
  <c r="V492" i="3"/>
  <c r="T492" i="3"/>
  <c r="P492" i="3"/>
  <c r="BI491" i="3"/>
  <c r="BH491" i="3"/>
  <c r="BG491" i="3"/>
  <c r="BE491" i="3"/>
  <c r="X491" i="3"/>
  <c r="V491" i="3"/>
  <c r="T491" i="3"/>
  <c r="P491" i="3"/>
  <c r="BI490" i="3"/>
  <c r="BH490" i="3"/>
  <c r="BG490" i="3"/>
  <c r="BE490" i="3"/>
  <c r="X490" i="3"/>
  <c r="V490" i="3"/>
  <c r="T490" i="3"/>
  <c r="P490" i="3"/>
  <c r="BI489" i="3"/>
  <c r="BH489" i="3"/>
  <c r="BG489" i="3"/>
  <c r="BE489" i="3"/>
  <c r="X489" i="3"/>
  <c r="V489" i="3"/>
  <c r="T489" i="3"/>
  <c r="P489" i="3"/>
  <c r="BI488" i="3"/>
  <c r="BH488" i="3"/>
  <c r="BG488" i="3"/>
  <c r="BE488" i="3"/>
  <c r="X488" i="3"/>
  <c r="V488" i="3"/>
  <c r="T488" i="3"/>
  <c r="P488" i="3"/>
  <c r="BI487" i="3"/>
  <c r="BH487" i="3"/>
  <c r="BG487" i="3"/>
  <c r="BE487" i="3"/>
  <c r="X487" i="3"/>
  <c r="V487" i="3"/>
  <c r="T487" i="3"/>
  <c r="P487" i="3"/>
  <c r="BI485" i="3"/>
  <c r="BH485" i="3"/>
  <c r="BG485" i="3"/>
  <c r="BE485" i="3"/>
  <c r="X485" i="3"/>
  <c r="V485" i="3"/>
  <c r="T485" i="3"/>
  <c r="P485" i="3"/>
  <c r="BI484" i="3"/>
  <c r="BH484" i="3"/>
  <c r="BG484" i="3"/>
  <c r="BE484" i="3"/>
  <c r="X484" i="3"/>
  <c r="V484" i="3"/>
  <c r="T484" i="3"/>
  <c r="P484" i="3"/>
  <c r="BI483" i="3"/>
  <c r="BH483" i="3"/>
  <c r="BG483" i="3"/>
  <c r="BE483" i="3"/>
  <c r="X483" i="3"/>
  <c r="V483" i="3"/>
  <c r="T483" i="3"/>
  <c r="P483" i="3"/>
  <c r="BI482" i="3"/>
  <c r="BH482" i="3"/>
  <c r="BG482" i="3"/>
  <c r="BE482" i="3"/>
  <c r="X482" i="3"/>
  <c r="V482" i="3"/>
  <c r="T482" i="3"/>
  <c r="P482" i="3"/>
  <c r="BI481" i="3"/>
  <c r="BH481" i="3"/>
  <c r="BG481" i="3"/>
  <c r="BE481" i="3"/>
  <c r="X481" i="3"/>
  <c r="V481" i="3"/>
  <c r="T481" i="3"/>
  <c r="P481" i="3"/>
  <c r="BI480" i="3"/>
  <c r="BH480" i="3"/>
  <c r="BG480" i="3"/>
  <c r="BE480" i="3"/>
  <c r="X480" i="3"/>
  <c r="V480" i="3"/>
  <c r="T480" i="3"/>
  <c r="P480" i="3"/>
  <c r="BI479" i="3"/>
  <c r="BH479" i="3"/>
  <c r="BG479" i="3"/>
  <c r="BE479" i="3"/>
  <c r="X479" i="3"/>
  <c r="V479" i="3"/>
  <c r="T479" i="3"/>
  <c r="P479" i="3"/>
  <c r="BI478" i="3"/>
  <c r="BH478" i="3"/>
  <c r="BG478" i="3"/>
  <c r="BE478" i="3"/>
  <c r="X478" i="3"/>
  <c r="V478" i="3"/>
  <c r="T478" i="3"/>
  <c r="P478" i="3"/>
  <c r="BI477" i="3"/>
  <c r="BH477" i="3"/>
  <c r="BG477" i="3"/>
  <c r="BE477" i="3"/>
  <c r="X477" i="3"/>
  <c r="V477" i="3"/>
  <c r="T477" i="3"/>
  <c r="P477" i="3"/>
  <c r="BI476" i="3"/>
  <c r="BH476" i="3"/>
  <c r="BG476" i="3"/>
  <c r="BE476" i="3"/>
  <c r="X476" i="3"/>
  <c r="V476" i="3"/>
  <c r="T476" i="3"/>
  <c r="P476" i="3"/>
  <c r="BI475" i="3"/>
  <c r="BH475" i="3"/>
  <c r="BG475" i="3"/>
  <c r="BE475" i="3"/>
  <c r="X475" i="3"/>
  <c r="V475" i="3"/>
  <c r="T475" i="3"/>
  <c r="P475" i="3"/>
  <c r="BI474" i="3"/>
  <c r="BH474" i="3"/>
  <c r="BG474" i="3"/>
  <c r="BE474" i="3"/>
  <c r="X474" i="3"/>
  <c r="V474" i="3"/>
  <c r="T474" i="3"/>
  <c r="P474" i="3"/>
  <c r="BI473" i="3"/>
  <c r="BH473" i="3"/>
  <c r="BG473" i="3"/>
  <c r="BE473" i="3"/>
  <c r="X473" i="3"/>
  <c r="V473" i="3"/>
  <c r="T473" i="3"/>
  <c r="P473" i="3"/>
  <c r="BI472" i="3"/>
  <c r="BH472" i="3"/>
  <c r="BG472" i="3"/>
  <c r="BE472" i="3"/>
  <c r="X472" i="3"/>
  <c r="V472" i="3"/>
  <c r="T472" i="3"/>
  <c r="P472" i="3"/>
  <c r="BI471" i="3"/>
  <c r="BH471" i="3"/>
  <c r="BG471" i="3"/>
  <c r="BE471" i="3"/>
  <c r="X471" i="3"/>
  <c r="V471" i="3"/>
  <c r="T471" i="3"/>
  <c r="P471" i="3"/>
  <c r="BI470" i="3"/>
  <c r="BH470" i="3"/>
  <c r="BG470" i="3"/>
  <c r="BE470" i="3"/>
  <c r="X470" i="3"/>
  <c r="V470" i="3"/>
  <c r="T470" i="3"/>
  <c r="P470" i="3"/>
  <c r="BI469" i="3"/>
  <c r="BH469" i="3"/>
  <c r="BG469" i="3"/>
  <c r="BE469" i="3"/>
  <c r="X469" i="3"/>
  <c r="V469" i="3"/>
  <c r="T469" i="3"/>
  <c r="P469" i="3"/>
  <c r="BI468" i="3"/>
  <c r="BH468" i="3"/>
  <c r="BG468" i="3"/>
  <c r="BE468" i="3"/>
  <c r="X468" i="3"/>
  <c r="V468" i="3"/>
  <c r="T468" i="3"/>
  <c r="P468" i="3"/>
  <c r="BI467" i="3"/>
  <c r="BH467" i="3"/>
  <c r="BG467" i="3"/>
  <c r="BE467" i="3"/>
  <c r="X467" i="3"/>
  <c r="V467" i="3"/>
  <c r="T467" i="3"/>
  <c r="P467" i="3"/>
  <c r="BI466" i="3"/>
  <c r="BH466" i="3"/>
  <c r="BG466" i="3"/>
  <c r="BE466" i="3"/>
  <c r="X466" i="3"/>
  <c r="V466" i="3"/>
  <c r="T466" i="3"/>
  <c r="P466" i="3"/>
  <c r="BI465" i="3"/>
  <c r="BH465" i="3"/>
  <c r="BG465" i="3"/>
  <c r="BE465" i="3"/>
  <c r="X465" i="3"/>
  <c r="V465" i="3"/>
  <c r="T465" i="3"/>
  <c r="P465" i="3"/>
  <c r="BI464" i="3"/>
  <c r="BH464" i="3"/>
  <c r="BG464" i="3"/>
  <c r="BE464" i="3"/>
  <c r="X464" i="3"/>
  <c r="V464" i="3"/>
  <c r="T464" i="3"/>
  <c r="P464" i="3"/>
  <c r="BI463" i="3"/>
  <c r="BH463" i="3"/>
  <c r="BG463" i="3"/>
  <c r="BE463" i="3"/>
  <c r="X463" i="3"/>
  <c r="V463" i="3"/>
  <c r="T463" i="3"/>
  <c r="P463" i="3"/>
  <c r="BI462" i="3"/>
  <c r="BH462" i="3"/>
  <c r="BG462" i="3"/>
  <c r="BE462" i="3"/>
  <c r="X462" i="3"/>
  <c r="V462" i="3"/>
  <c r="T462" i="3"/>
  <c r="P462" i="3"/>
  <c r="BI461" i="3"/>
  <c r="BH461" i="3"/>
  <c r="BG461" i="3"/>
  <c r="BE461" i="3"/>
  <c r="X461" i="3"/>
  <c r="V461" i="3"/>
  <c r="T461" i="3"/>
  <c r="P461" i="3"/>
  <c r="BI460" i="3"/>
  <c r="BH460" i="3"/>
  <c r="BG460" i="3"/>
  <c r="BE460" i="3"/>
  <c r="X460" i="3"/>
  <c r="V460" i="3"/>
  <c r="T460" i="3"/>
  <c r="P460" i="3"/>
  <c r="BI459" i="3"/>
  <c r="BH459" i="3"/>
  <c r="BG459" i="3"/>
  <c r="BE459" i="3"/>
  <c r="X459" i="3"/>
  <c r="V459" i="3"/>
  <c r="T459" i="3"/>
  <c r="P459" i="3"/>
  <c r="BI458" i="3"/>
  <c r="BH458" i="3"/>
  <c r="BG458" i="3"/>
  <c r="BE458" i="3"/>
  <c r="X458" i="3"/>
  <c r="V458" i="3"/>
  <c r="T458" i="3"/>
  <c r="P458" i="3"/>
  <c r="BI457" i="3"/>
  <c r="BH457" i="3"/>
  <c r="BG457" i="3"/>
  <c r="BE457" i="3"/>
  <c r="X457" i="3"/>
  <c r="V457" i="3"/>
  <c r="T457" i="3"/>
  <c r="P457" i="3"/>
  <c r="BI456" i="3"/>
  <c r="BH456" i="3"/>
  <c r="BG456" i="3"/>
  <c r="BE456" i="3"/>
  <c r="X456" i="3"/>
  <c r="V456" i="3"/>
  <c r="T456" i="3"/>
  <c r="P456" i="3"/>
  <c r="BI455" i="3"/>
  <c r="BH455" i="3"/>
  <c r="BG455" i="3"/>
  <c r="BE455" i="3"/>
  <c r="X455" i="3"/>
  <c r="V455" i="3"/>
  <c r="T455" i="3"/>
  <c r="P455" i="3"/>
  <c r="BI454" i="3"/>
  <c r="BH454" i="3"/>
  <c r="BG454" i="3"/>
  <c r="BE454" i="3"/>
  <c r="X454" i="3"/>
  <c r="V454" i="3"/>
  <c r="T454" i="3"/>
  <c r="P454" i="3"/>
  <c r="BI453" i="3"/>
  <c r="BH453" i="3"/>
  <c r="BG453" i="3"/>
  <c r="BE453" i="3"/>
  <c r="X453" i="3"/>
  <c r="V453" i="3"/>
  <c r="T453" i="3"/>
  <c r="P453" i="3"/>
  <c r="BI452" i="3"/>
  <c r="BH452" i="3"/>
  <c r="BG452" i="3"/>
  <c r="BE452" i="3"/>
  <c r="X452" i="3"/>
  <c r="V452" i="3"/>
  <c r="T452" i="3"/>
  <c r="P452" i="3"/>
  <c r="BI451" i="3"/>
  <c r="BH451" i="3"/>
  <c r="BG451" i="3"/>
  <c r="BE451" i="3"/>
  <c r="X451" i="3"/>
  <c r="V451" i="3"/>
  <c r="T451" i="3"/>
  <c r="P451" i="3"/>
  <c r="BI450" i="3"/>
  <c r="BH450" i="3"/>
  <c r="BG450" i="3"/>
  <c r="BE450" i="3"/>
  <c r="X450" i="3"/>
  <c r="V450" i="3"/>
  <c r="T450" i="3"/>
  <c r="P450" i="3"/>
  <c r="BI449" i="3"/>
  <c r="BH449" i="3"/>
  <c r="BG449" i="3"/>
  <c r="BE449" i="3"/>
  <c r="X449" i="3"/>
  <c r="V449" i="3"/>
  <c r="T449" i="3"/>
  <c r="P449" i="3"/>
  <c r="BI448" i="3"/>
  <c r="BH448" i="3"/>
  <c r="BG448" i="3"/>
  <c r="BE448" i="3"/>
  <c r="X448" i="3"/>
  <c r="V448" i="3"/>
  <c r="T448" i="3"/>
  <c r="P448" i="3"/>
  <c r="BI447" i="3"/>
  <c r="BH447" i="3"/>
  <c r="BG447" i="3"/>
  <c r="BE447" i="3"/>
  <c r="X447" i="3"/>
  <c r="V447" i="3"/>
  <c r="T447" i="3"/>
  <c r="P447" i="3"/>
  <c r="BI446" i="3"/>
  <c r="BH446" i="3"/>
  <c r="BG446" i="3"/>
  <c r="BE446" i="3"/>
  <c r="X446" i="3"/>
  <c r="V446" i="3"/>
  <c r="T446" i="3"/>
  <c r="P446" i="3"/>
  <c r="BI445" i="3"/>
  <c r="BH445" i="3"/>
  <c r="BG445" i="3"/>
  <c r="BE445" i="3"/>
  <c r="X445" i="3"/>
  <c r="V445" i="3"/>
  <c r="T445" i="3"/>
  <c r="P445" i="3"/>
  <c r="BI444" i="3"/>
  <c r="BH444" i="3"/>
  <c r="BG444" i="3"/>
  <c r="BE444" i="3"/>
  <c r="X444" i="3"/>
  <c r="V444" i="3"/>
  <c r="T444" i="3"/>
  <c r="P444" i="3"/>
  <c r="BI443" i="3"/>
  <c r="BH443" i="3"/>
  <c r="BG443" i="3"/>
  <c r="BE443" i="3"/>
  <c r="X443" i="3"/>
  <c r="V443" i="3"/>
  <c r="T443" i="3"/>
  <c r="P443" i="3"/>
  <c r="BI442" i="3"/>
  <c r="BH442" i="3"/>
  <c r="BG442" i="3"/>
  <c r="BE442" i="3"/>
  <c r="X442" i="3"/>
  <c r="V442" i="3"/>
  <c r="T442" i="3"/>
  <c r="P442" i="3"/>
  <c r="BI441" i="3"/>
  <c r="BH441" i="3"/>
  <c r="BG441" i="3"/>
  <c r="BE441" i="3"/>
  <c r="X441" i="3"/>
  <c r="V441" i="3"/>
  <c r="T441" i="3"/>
  <c r="P441" i="3"/>
  <c r="BI440" i="3"/>
  <c r="BH440" i="3"/>
  <c r="BG440" i="3"/>
  <c r="BE440" i="3"/>
  <c r="X440" i="3"/>
  <c r="V440" i="3"/>
  <c r="T440" i="3"/>
  <c r="P440" i="3"/>
  <c r="BI439" i="3"/>
  <c r="BH439" i="3"/>
  <c r="BG439" i="3"/>
  <c r="BE439" i="3"/>
  <c r="X439" i="3"/>
  <c r="V439" i="3"/>
  <c r="T439" i="3"/>
  <c r="P439" i="3"/>
  <c r="BI438" i="3"/>
  <c r="BH438" i="3"/>
  <c r="BG438" i="3"/>
  <c r="BE438" i="3"/>
  <c r="X438" i="3"/>
  <c r="V438" i="3"/>
  <c r="T438" i="3"/>
  <c r="P438" i="3"/>
  <c r="BI437" i="3"/>
  <c r="BH437" i="3"/>
  <c r="BG437" i="3"/>
  <c r="BE437" i="3"/>
  <c r="X437" i="3"/>
  <c r="V437" i="3"/>
  <c r="T437" i="3"/>
  <c r="P437" i="3"/>
  <c r="BI436" i="3"/>
  <c r="BH436" i="3"/>
  <c r="BG436" i="3"/>
  <c r="BE436" i="3"/>
  <c r="X436" i="3"/>
  <c r="V436" i="3"/>
  <c r="T436" i="3"/>
  <c r="P436" i="3"/>
  <c r="BI435" i="3"/>
  <c r="BH435" i="3"/>
  <c r="BG435" i="3"/>
  <c r="BE435" i="3"/>
  <c r="X435" i="3"/>
  <c r="V435" i="3"/>
  <c r="T435" i="3"/>
  <c r="P435" i="3"/>
  <c r="BI434" i="3"/>
  <c r="BH434" i="3"/>
  <c r="BG434" i="3"/>
  <c r="BE434" i="3"/>
  <c r="X434" i="3"/>
  <c r="V434" i="3"/>
  <c r="T434" i="3"/>
  <c r="P434" i="3"/>
  <c r="BI433" i="3"/>
  <c r="BH433" i="3"/>
  <c r="BG433" i="3"/>
  <c r="BE433" i="3"/>
  <c r="X433" i="3"/>
  <c r="V433" i="3"/>
  <c r="T433" i="3"/>
  <c r="P433" i="3"/>
  <c r="BI432" i="3"/>
  <c r="BH432" i="3"/>
  <c r="BG432" i="3"/>
  <c r="BE432" i="3"/>
  <c r="X432" i="3"/>
  <c r="V432" i="3"/>
  <c r="T432" i="3"/>
  <c r="P432" i="3"/>
  <c r="BI431" i="3"/>
  <c r="BH431" i="3"/>
  <c r="BG431" i="3"/>
  <c r="BE431" i="3"/>
  <c r="X431" i="3"/>
  <c r="V431" i="3"/>
  <c r="T431" i="3"/>
  <c r="P431" i="3"/>
  <c r="BI430" i="3"/>
  <c r="BH430" i="3"/>
  <c r="BG430" i="3"/>
  <c r="BE430" i="3"/>
  <c r="X430" i="3"/>
  <c r="V430" i="3"/>
  <c r="T430" i="3"/>
  <c r="P430" i="3"/>
  <c r="BI429" i="3"/>
  <c r="BH429" i="3"/>
  <c r="BG429" i="3"/>
  <c r="BE429" i="3"/>
  <c r="X429" i="3"/>
  <c r="V429" i="3"/>
  <c r="T429" i="3"/>
  <c r="P429" i="3"/>
  <c r="BI428" i="3"/>
  <c r="BH428" i="3"/>
  <c r="BG428" i="3"/>
  <c r="BE428" i="3"/>
  <c r="X428" i="3"/>
  <c r="V428" i="3"/>
  <c r="T428" i="3"/>
  <c r="P428" i="3"/>
  <c r="BI427" i="3"/>
  <c r="BH427" i="3"/>
  <c r="BG427" i="3"/>
  <c r="BE427" i="3"/>
  <c r="X427" i="3"/>
  <c r="V427" i="3"/>
  <c r="T427" i="3"/>
  <c r="P427" i="3"/>
  <c r="BI426" i="3"/>
  <c r="BH426" i="3"/>
  <c r="BG426" i="3"/>
  <c r="BE426" i="3"/>
  <c r="X426" i="3"/>
  <c r="V426" i="3"/>
  <c r="T426" i="3"/>
  <c r="P426" i="3"/>
  <c r="BI425" i="3"/>
  <c r="BH425" i="3"/>
  <c r="BG425" i="3"/>
  <c r="BE425" i="3"/>
  <c r="X425" i="3"/>
  <c r="V425" i="3"/>
  <c r="T425" i="3"/>
  <c r="P425" i="3"/>
  <c r="BI424" i="3"/>
  <c r="BH424" i="3"/>
  <c r="BG424" i="3"/>
  <c r="BE424" i="3"/>
  <c r="X424" i="3"/>
  <c r="V424" i="3"/>
  <c r="T424" i="3"/>
  <c r="P424" i="3"/>
  <c r="BI423" i="3"/>
  <c r="BH423" i="3"/>
  <c r="BG423" i="3"/>
  <c r="BE423" i="3"/>
  <c r="X423" i="3"/>
  <c r="V423" i="3"/>
  <c r="T423" i="3"/>
  <c r="P423" i="3"/>
  <c r="BI422" i="3"/>
  <c r="BH422" i="3"/>
  <c r="BG422" i="3"/>
  <c r="BE422" i="3"/>
  <c r="X422" i="3"/>
  <c r="V422" i="3"/>
  <c r="T422" i="3"/>
  <c r="P422" i="3"/>
  <c r="BI421" i="3"/>
  <c r="BH421" i="3"/>
  <c r="BG421" i="3"/>
  <c r="BE421" i="3"/>
  <c r="X421" i="3"/>
  <c r="V421" i="3"/>
  <c r="T421" i="3"/>
  <c r="P421" i="3"/>
  <c r="BI420" i="3"/>
  <c r="BH420" i="3"/>
  <c r="BG420" i="3"/>
  <c r="BE420" i="3"/>
  <c r="X420" i="3"/>
  <c r="V420" i="3"/>
  <c r="T420" i="3"/>
  <c r="P420" i="3"/>
  <c r="BI418" i="3"/>
  <c r="BH418" i="3"/>
  <c r="BG418" i="3"/>
  <c r="BE418" i="3"/>
  <c r="X418" i="3"/>
  <c r="V418" i="3"/>
  <c r="T418" i="3"/>
  <c r="P418" i="3"/>
  <c r="BI417" i="3"/>
  <c r="BH417" i="3"/>
  <c r="BG417" i="3"/>
  <c r="BE417" i="3"/>
  <c r="X417" i="3"/>
  <c r="V417" i="3"/>
  <c r="T417" i="3"/>
  <c r="P417" i="3"/>
  <c r="BI416" i="3"/>
  <c r="BH416" i="3"/>
  <c r="BG416" i="3"/>
  <c r="BE416" i="3"/>
  <c r="X416" i="3"/>
  <c r="V416" i="3"/>
  <c r="T416" i="3"/>
  <c r="P416" i="3"/>
  <c r="BI415" i="3"/>
  <c r="BH415" i="3"/>
  <c r="BG415" i="3"/>
  <c r="BE415" i="3"/>
  <c r="X415" i="3"/>
  <c r="V415" i="3"/>
  <c r="T415" i="3"/>
  <c r="P415" i="3"/>
  <c r="BI414" i="3"/>
  <c r="BH414" i="3"/>
  <c r="BG414" i="3"/>
  <c r="BE414" i="3"/>
  <c r="X414" i="3"/>
  <c r="V414" i="3"/>
  <c r="T414" i="3"/>
  <c r="P414" i="3"/>
  <c r="BI413" i="3"/>
  <c r="BH413" i="3"/>
  <c r="BG413" i="3"/>
  <c r="BE413" i="3"/>
  <c r="X413" i="3"/>
  <c r="V413" i="3"/>
  <c r="T413" i="3"/>
  <c r="P413" i="3"/>
  <c r="BI412" i="3"/>
  <c r="BH412" i="3"/>
  <c r="BG412" i="3"/>
  <c r="BE412" i="3"/>
  <c r="X412" i="3"/>
  <c r="V412" i="3"/>
  <c r="T412" i="3"/>
  <c r="P412" i="3"/>
  <c r="BI411" i="3"/>
  <c r="BH411" i="3"/>
  <c r="BG411" i="3"/>
  <c r="BE411" i="3"/>
  <c r="X411" i="3"/>
  <c r="V411" i="3"/>
  <c r="T411" i="3"/>
  <c r="P411" i="3"/>
  <c r="BI410" i="3"/>
  <c r="BH410" i="3"/>
  <c r="BG410" i="3"/>
  <c r="BE410" i="3"/>
  <c r="X410" i="3"/>
  <c r="V410" i="3"/>
  <c r="T410" i="3"/>
  <c r="P410" i="3"/>
  <c r="BI409" i="3"/>
  <c r="BH409" i="3"/>
  <c r="BG409" i="3"/>
  <c r="BE409" i="3"/>
  <c r="X409" i="3"/>
  <c r="V409" i="3"/>
  <c r="T409" i="3"/>
  <c r="P409" i="3"/>
  <c r="BI408" i="3"/>
  <c r="BH408" i="3"/>
  <c r="BG408" i="3"/>
  <c r="BE408" i="3"/>
  <c r="X408" i="3"/>
  <c r="V408" i="3"/>
  <c r="T408" i="3"/>
  <c r="P408" i="3"/>
  <c r="BI407" i="3"/>
  <c r="BH407" i="3"/>
  <c r="BG407" i="3"/>
  <c r="BE407" i="3"/>
  <c r="X407" i="3"/>
  <c r="V407" i="3"/>
  <c r="T407" i="3"/>
  <c r="P407" i="3"/>
  <c r="BI406" i="3"/>
  <c r="BH406" i="3"/>
  <c r="BG406" i="3"/>
  <c r="BE406" i="3"/>
  <c r="X406" i="3"/>
  <c r="V406" i="3"/>
  <c r="T406" i="3"/>
  <c r="P406" i="3"/>
  <c r="BI405" i="3"/>
  <c r="BH405" i="3"/>
  <c r="BG405" i="3"/>
  <c r="BE405" i="3"/>
  <c r="X405" i="3"/>
  <c r="V405" i="3"/>
  <c r="T405" i="3"/>
  <c r="P405" i="3"/>
  <c r="BI404" i="3"/>
  <c r="BH404" i="3"/>
  <c r="BG404" i="3"/>
  <c r="BE404" i="3"/>
  <c r="X404" i="3"/>
  <c r="V404" i="3"/>
  <c r="T404" i="3"/>
  <c r="P404" i="3"/>
  <c r="BI403" i="3"/>
  <c r="BH403" i="3"/>
  <c r="BG403" i="3"/>
  <c r="BE403" i="3"/>
  <c r="X403" i="3"/>
  <c r="V403" i="3"/>
  <c r="T403" i="3"/>
  <c r="P403" i="3"/>
  <c r="BI402" i="3"/>
  <c r="BH402" i="3"/>
  <c r="BG402" i="3"/>
  <c r="BE402" i="3"/>
  <c r="X402" i="3"/>
  <c r="V402" i="3"/>
  <c r="T402" i="3"/>
  <c r="P402" i="3"/>
  <c r="BI401" i="3"/>
  <c r="BH401" i="3"/>
  <c r="BG401" i="3"/>
  <c r="BE401" i="3"/>
  <c r="X401" i="3"/>
  <c r="V401" i="3"/>
  <c r="T401" i="3"/>
  <c r="P401" i="3"/>
  <c r="BI398" i="3"/>
  <c r="BH398" i="3"/>
  <c r="BG398" i="3"/>
  <c r="BE398" i="3"/>
  <c r="X398" i="3"/>
  <c r="X397" i="3" s="1"/>
  <c r="V398" i="3"/>
  <c r="V397" i="3" s="1"/>
  <c r="T398" i="3"/>
  <c r="T397" i="3"/>
  <c r="P398" i="3"/>
  <c r="BI396" i="3"/>
  <c r="BH396" i="3"/>
  <c r="BG396" i="3"/>
  <c r="BE396" i="3"/>
  <c r="X396" i="3"/>
  <c r="V396" i="3"/>
  <c r="T396" i="3"/>
  <c r="P396" i="3"/>
  <c r="BI394" i="3"/>
  <c r="BH394" i="3"/>
  <c r="BG394" i="3"/>
  <c r="BE394" i="3"/>
  <c r="X394" i="3"/>
  <c r="V394" i="3"/>
  <c r="T394" i="3"/>
  <c r="P394" i="3"/>
  <c r="BI393" i="3"/>
  <c r="BH393" i="3"/>
  <c r="BG393" i="3"/>
  <c r="BE393" i="3"/>
  <c r="X393" i="3"/>
  <c r="V393" i="3"/>
  <c r="T393" i="3"/>
  <c r="P393" i="3"/>
  <c r="BI391" i="3"/>
  <c r="BH391" i="3"/>
  <c r="BG391" i="3"/>
  <c r="BE391" i="3"/>
  <c r="X391" i="3"/>
  <c r="V391" i="3"/>
  <c r="T391" i="3"/>
  <c r="P391" i="3"/>
  <c r="BI390" i="3"/>
  <c r="BH390" i="3"/>
  <c r="BG390" i="3"/>
  <c r="BE390" i="3"/>
  <c r="X390" i="3"/>
  <c r="V390" i="3"/>
  <c r="T390" i="3"/>
  <c r="P390" i="3"/>
  <c r="BI388" i="3"/>
  <c r="BH388" i="3"/>
  <c r="BG388" i="3"/>
  <c r="BE388" i="3"/>
  <c r="X388" i="3"/>
  <c r="V388" i="3"/>
  <c r="T388" i="3"/>
  <c r="P388" i="3"/>
  <c r="BI387" i="3"/>
  <c r="BH387" i="3"/>
  <c r="BG387" i="3"/>
  <c r="BE387" i="3"/>
  <c r="X387" i="3"/>
  <c r="V387" i="3"/>
  <c r="T387" i="3"/>
  <c r="P387" i="3"/>
  <c r="BI386" i="3"/>
  <c r="BH386" i="3"/>
  <c r="BG386" i="3"/>
  <c r="BE386" i="3"/>
  <c r="X386" i="3"/>
  <c r="V386" i="3"/>
  <c r="T386" i="3"/>
  <c r="P386" i="3"/>
  <c r="BI380" i="3"/>
  <c r="BH380" i="3"/>
  <c r="BG380" i="3"/>
  <c r="BE380" i="3"/>
  <c r="X380" i="3"/>
  <c r="V380" i="3"/>
  <c r="T380" i="3"/>
  <c r="P380" i="3"/>
  <c r="BI379" i="3"/>
  <c r="BH379" i="3"/>
  <c r="BG379" i="3"/>
  <c r="BE379" i="3"/>
  <c r="X379" i="3"/>
  <c r="V379" i="3"/>
  <c r="T379" i="3"/>
  <c r="P379" i="3"/>
  <c r="BI377" i="3"/>
  <c r="BH377" i="3"/>
  <c r="BG377" i="3"/>
  <c r="BE377" i="3"/>
  <c r="X377" i="3"/>
  <c r="V377" i="3"/>
  <c r="T377" i="3"/>
  <c r="P377" i="3"/>
  <c r="BI375" i="3"/>
  <c r="BH375" i="3"/>
  <c r="BG375" i="3"/>
  <c r="BE375" i="3"/>
  <c r="X375" i="3"/>
  <c r="V375" i="3"/>
  <c r="T375" i="3"/>
  <c r="P375" i="3"/>
  <c r="BI373" i="3"/>
  <c r="BH373" i="3"/>
  <c r="BG373" i="3"/>
  <c r="BE373" i="3"/>
  <c r="X373" i="3"/>
  <c r="V373" i="3"/>
  <c r="T373" i="3"/>
  <c r="P373" i="3"/>
  <c r="BI371" i="3"/>
  <c r="BH371" i="3"/>
  <c r="BG371" i="3"/>
  <c r="BE371" i="3"/>
  <c r="X371" i="3"/>
  <c r="V371" i="3"/>
  <c r="T371" i="3"/>
  <c r="P371" i="3"/>
  <c r="BI369" i="3"/>
  <c r="BH369" i="3"/>
  <c r="BG369" i="3"/>
  <c r="BE369" i="3"/>
  <c r="X369" i="3"/>
  <c r="V369" i="3"/>
  <c r="T369" i="3"/>
  <c r="P369" i="3"/>
  <c r="BI367" i="3"/>
  <c r="BH367" i="3"/>
  <c r="BG367" i="3"/>
  <c r="BE367" i="3"/>
  <c r="X367" i="3"/>
  <c r="V367" i="3"/>
  <c r="T367" i="3"/>
  <c r="P367" i="3"/>
  <c r="BI365" i="3"/>
  <c r="BH365" i="3"/>
  <c r="BG365" i="3"/>
  <c r="BE365" i="3"/>
  <c r="X365" i="3"/>
  <c r="V365" i="3"/>
  <c r="T365" i="3"/>
  <c r="P365" i="3"/>
  <c r="BI363" i="3"/>
  <c r="BH363" i="3"/>
  <c r="BG363" i="3"/>
  <c r="BE363" i="3"/>
  <c r="X363" i="3"/>
  <c r="V363" i="3"/>
  <c r="T363" i="3"/>
  <c r="P363" i="3"/>
  <c r="BI361" i="3"/>
  <c r="BH361" i="3"/>
  <c r="BG361" i="3"/>
  <c r="BE361" i="3"/>
  <c r="X361" i="3"/>
  <c r="V361" i="3"/>
  <c r="T361" i="3"/>
  <c r="P361" i="3"/>
  <c r="BI359" i="3"/>
  <c r="BH359" i="3"/>
  <c r="BG359" i="3"/>
  <c r="BE359" i="3"/>
  <c r="X359" i="3"/>
  <c r="V359" i="3"/>
  <c r="T359" i="3"/>
  <c r="P359" i="3"/>
  <c r="BI357" i="3"/>
  <c r="BH357" i="3"/>
  <c r="BG357" i="3"/>
  <c r="BE357" i="3"/>
  <c r="X357" i="3"/>
  <c r="V357" i="3"/>
  <c r="T357" i="3"/>
  <c r="P357" i="3"/>
  <c r="BI335" i="3"/>
  <c r="BH335" i="3"/>
  <c r="BG335" i="3"/>
  <c r="BE335" i="3"/>
  <c r="X335" i="3"/>
  <c r="V335" i="3"/>
  <c r="T335" i="3"/>
  <c r="P335" i="3"/>
  <c r="BI329" i="3"/>
  <c r="BH329" i="3"/>
  <c r="BG329" i="3"/>
  <c r="BE329" i="3"/>
  <c r="X329" i="3"/>
  <c r="V329" i="3"/>
  <c r="T329" i="3"/>
  <c r="P329" i="3"/>
  <c r="BI327" i="3"/>
  <c r="BH327" i="3"/>
  <c r="BG327" i="3"/>
  <c r="BE327" i="3"/>
  <c r="X327" i="3"/>
  <c r="V327" i="3"/>
  <c r="T327" i="3"/>
  <c r="P327" i="3"/>
  <c r="BI321" i="3"/>
  <c r="BH321" i="3"/>
  <c r="BG321" i="3"/>
  <c r="BE321" i="3"/>
  <c r="X321" i="3"/>
  <c r="V321" i="3"/>
  <c r="T321" i="3"/>
  <c r="P321" i="3"/>
  <c r="BI299" i="3"/>
  <c r="BH299" i="3"/>
  <c r="BG299" i="3"/>
  <c r="BE299" i="3"/>
  <c r="X299" i="3"/>
  <c r="V299" i="3"/>
  <c r="T299" i="3"/>
  <c r="P299" i="3"/>
  <c r="BI277" i="3"/>
  <c r="BH277" i="3"/>
  <c r="BG277" i="3"/>
  <c r="BE277" i="3"/>
  <c r="X277" i="3"/>
  <c r="V277" i="3"/>
  <c r="T277" i="3"/>
  <c r="P277" i="3"/>
  <c r="BI271" i="3"/>
  <c r="BH271" i="3"/>
  <c r="BG271" i="3"/>
  <c r="BE271" i="3"/>
  <c r="X271" i="3"/>
  <c r="V271" i="3"/>
  <c r="T271" i="3"/>
  <c r="P271" i="3"/>
  <c r="BI269" i="3"/>
  <c r="BH269" i="3"/>
  <c r="BG269" i="3"/>
  <c r="BE269" i="3"/>
  <c r="X269" i="3"/>
  <c r="V269" i="3"/>
  <c r="T269" i="3"/>
  <c r="P269" i="3"/>
  <c r="BI263" i="3"/>
  <c r="BH263" i="3"/>
  <c r="BG263" i="3"/>
  <c r="BE263" i="3"/>
  <c r="X263" i="3"/>
  <c r="V263" i="3"/>
  <c r="T263" i="3"/>
  <c r="P263" i="3"/>
  <c r="BI257" i="3"/>
  <c r="BH257" i="3"/>
  <c r="BG257" i="3"/>
  <c r="BE257" i="3"/>
  <c r="X257" i="3"/>
  <c r="V257" i="3"/>
  <c r="T257" i="3"/>
  <c r="P257" i="3"/>
  <c r="BI255" i="3"/>
  <c r="BH255" i="3"/>
  <c r="BG255" i="3"/>
  <c r="BE255" i="3"/>
  <c r="X255" i="3"/>
  <c r="V255" i="3"/>
  <c r="T255" i="3"/>
  <c r="P255" i="3"/>
  <c r="BI253" i="3"/>
  <c r="BH253" i="3"/>
  <c r="BG253" i="3"/>
  <c r="BE253" i="3"/>
  <c r="X253" i="3"/>
  <c r="V253" i="3"/>
  <c r="T253" i="3"/>
  <c r="P253" i="3"/>
  <c r="BI251" i="3"/>
  <c r="BH251" i="3"/>
  <c r="BG251" i="3"/>
  <c r="BE251" i="3"/>
  <c r="X251" i="3"/>
  <c r="V251" i="3"/>
  <c r="T251" i="3"/>
  <c r="P251" i="3"/>
  <c r="BI228" i="3"/>
  <c r="BH228" i="3"/>
  <c r="BG228" i="3"/>
  <c r="BE228" i="3"/>
  <c r="X228" i="3"/>
  <c r="V228" i="3"/>
  <c r="T228" i="3"/>
  <c r="P228" i="3"/>
  <c r="BI217" i="3"/>
  <c r="BH217" i="3"/>
  <c r="BG217" i="3"/>
  <c r="BE217" i="3"/>
  <c r="X217" i="3"/>
  <c r="V217" i="3"/>
  <c r="T217" i="3"/>
  <c r="P217" i="3"/>
  <c r="BI206" i="3"/>
  <c r="BH206" i="3"/>
  <c r="BG206" i="3"/>
  <c r="BE206" i="3"/>
  <c r="X206" i="3"/>
  <c r="V206" i="3"/>
  <c r="T206" i="3"/>
  <c r="P206" i="3"/>
  <c r="BI205" i="3"/>
  <c r="BH205" i="3"/>
  <c r="BG205" i="3"/>
  <c r="BE205" i="3"/>
  <c r="X205" i="3"/>
  <c r="V205" i="3"/>
  <c r="T205" i="3"/>
  <c r="P205" i="3"/>
  <c r="BI194" i="3"/>
  <c r="BH194" i="3"/>
  <c r="BG194" i="3"/>
  <c r="BE194" i="3"/>
  <c r="X194" i="3"/>
  <c r="V194" i="3"/>
  <c r="T194" i="3"/>
  <c r="P194" i="3"/>
  <c r="BI188" i="3"/>
  <c r="BH188" i="3"/>
  <c r="BG188" i="3"/>
  <c r="BE188" i="3"/>
  <c r="X188" i="3"/>
  <c r="V188" i="3"/>
  <c r="T188" i="3"/>
  <c r="P188" i="3"/>
  <c r="BI182" i="3"/>
  <c r="BH182" i="3"/>
  <c r="BG182" i="3"/>
  <c r="BE182" i="3"/>
  <c r="X182" i="3"/>
  <c r="V182" i="3"/>
  <c r="T182" i="3"/>
  <c r="P182" i="3"/>
  <c r="BI176" i="3"/>
  <c r="BH176" i="3"/>
  <c r="BG176" i="3"/>
  <c r="BE176" i="3"/>
  <c r="X176" i="3"/>
  <c r="V176" i="3"/>
  <c r="T176" i="3"/>
  <c r="P176" i="3"/>
  <c r="BI170" i="3"/>
  <c r="BH170" i="3"/>
  <c r="BG170" i="3"/>
  <c r="BE170" i="3"/>
  <c r="X170" i="3"/>
  <c r="V170" i="3"/>
  <c r="T170" i="3"/>
  <c r="P170" i="3"/>
  <c r="BI169" i="3"/>
  <c r="BH169" i="3"/>
  <c r="BG169" i="3"/>
  <c r="BE169" i="3"/>
  <c r="X169" i="3"/>
  <c r="V169" i="3"/>
  <c r="T169" i="3"/>
  <c r="P169" i="3"/>
  <c r="BI168" i="3"/>
  <c r="BH168" i="3"/>
  <c r="BG168" i="3"/>
  <c r="BE168" i="3"/>
  <c r="X168" i="3"/>
  <c r="V168" i="3"/>
  <c r="T168" i="3"/>
  <c r="P168" i="3"/>
  <c r="BI167" i="3"/>
  <c r="BH167" i="3"/>
  <c r="BG167" i="3"/>
  <c r="BE167" i="3"/>
  <c r="X167" i="3"/>
  <c r="V167" i="3"/>
  <c r="T167" i="3"/>
  <c r="P167" i="3"/>
  <c r="BI166" i="3"/>
  <c r="BH166" i="3"/>
  <c r="BG166" i="3"/>
  <c r="BE166" i="3"/>
  <c r="X166" i="3"/>
  <c r="V166" i="3"/>
  <c r="T166" i="3"/>
  <c r="P166" i="3"/>
  <c r="BI165" i="3"/>
  <c r="BH165" i="3"/>
  <c r="BG165" i="3"/>
  <c r="BE165" i="3"/>
  <c r="X165" i="3"/>
  <c r="V165" i="3"/>
  <c r="T165" i="3"/>
  <c r="P165" i="3"/>
  <c r="BI164" i="3"/>
  <c r="BH164" i="3"/>
  <c r="BG164" i="3"/>
  <c r="BE164" i="3"/>
  <c r="X164" i="3"/>
  <c r="V164" i="3"/>
  <c r="T164" i="3"/>
  <c r="P164" i="3"/>
  <c r="BI157" i="3"/>
  <c r="BH157" i="3"/>
  <c r="BG157" i="3"/>
  <c r="BE157" i="3"/>
  <c r="X157" i="3"/>
  <c r="V157" i="3"/>
  <c r="T157" i="3"/>
  <c r="P157" i="3"/>
  <c r="BI155" i="3"/>
  <c r="BH155" i="3"/>
  <c r="BG155" i="3"/>
  <c r="BE155" i="3"/>
  <c r="X155" i="3"/>
  <c r="V155" i="3"/>
  <c r="T155" i="3"/>
  <c r="P155" i="3"/>
  <c r="BI153" i="3"/>
  <c r="BH153" i="3"/>
  <c r="BG153" i="3"/>
  <c r="BE153" i="3"/>
  <c r="X153" i="3"/>
  <c r="V153" i="3"/>
  <c r="T153" i="3"/>
  <c r="P153" i="3"/>
  <c r="BI152" i="3"/>
  <c r="BH152" i="3"/>
  <c r="BG152" i="3"/>
  <c r="BE152" i="3"/>
  <c r="X152" i="3"/>
  <c r="V152" i="3"/>
  <c r="T152" i="3"/>
  <c r="P152" i="3"/>
  <c r="BI151" i="3"/>
  <c r="BH151" i="3"/>
  <c r="BG151" i="3"/>
  <c r="BE151" i="3"/>
  <c r="X151" i="3"/>
  <c r="V151" i="3"/>
  <c r="T151" i="3"/>
  <c r="P151" i="3"/>
  <c r="BI149" i="3"/>
  <c r="BH149" i="3"/>
  <c r="BG149" i="3"/>
  <c r="BE149" i="3"/>
  <c r="X149" i="3"/>
  <c r="V149" i="3"/>
  <c r="T149" i="3"/>
  <c r="P149" i="3"/>
  <c r="J143" i="3"/>
  <c r="J142" i="3"/>
  <c r="F142" i="3"/>
  <c r="F140" i="3"/>
  <c r="E138" i="3"/>
  <c r="J94" i="3"/>
  <c r="J93" i="3"/>
  <c r="F93" i="3"/>
  <c r="F91" i="3"/>
  <c r="E89" i="3"/>
  <c r="J20" i="3"/>
  <c r="E20" i="3"/>
  <c r="F143" i="3" s="1"/>
  <c r="J19" i="3"/>
  <c r="J14" i="3"/>
  <c r="J140" i="3" s="1"/>
  <c r="E7" i="3"/>
  <c r="E85" i="3" s="1"/>
  <c r="K41" i="2"/>
  <c r="K40" i="2"/>
  <c r="BA96" i="1"/>
  <c r="K39" i="2"/>
  <c r="AZ96" i="1"/>
  <c r="BI632" i="2"/>
  <c r="BH632" i="2"/>
  <c r="BG632" i="2"/>
  <c r="BE632" i="2"/>
  <c r="X632" i="2"/>
  <c r="X631" i="2"/>
  <c r="X630" i="2"/>
  <c r="V632" i="2"/>
  <c r="V631" i="2" s="1"/>
  <c r="V630" i="2" s="1"/>
  <c r="T632" i="2"/>
  <c r="T631" i="2"/>
  <c r="T630" i="2" s="1"/>
  <c r="P632" i="2"/>
  <c r="BI629" i="2"/>
  <c r="BH629" i="2"/>
  <c r="BG629" i="2"/>
  <c r="BE629" i="2"/>
  <c r="X629" i="2"/>
  <c r="V629" i="2"/>
  <c r="T629" i="2"/>
  <c r="P629" i="2"/>
  <c r="BI628" i="2"/>
  <c r="BH628" i="2"/>
  <c r="BG628" i="2"/>
  <c r="BE628" i="2"/>
  <c r="X628" i="2"/>
  <c r="V628" i="2"/>
  <c r="T628" i="2"/>
  <c r="P628" i="2"/>
  <c r="BI626" i="2"/>
  <c r="BH626" i="2"/>
  <c r="BG626" i="2"/>
  <c r="BE626" i="2"/>
  <c r="X626" i="2"/>
  <c r="V626" i="2"/>
  <c r="T626" i="2"/>
  <c r="P626" i="2"/>
  <c r="BI625" i="2"/>
  <c r="BH625" i="2"/>
  <c r="BG625" i="2"/>
  <c r="BE625" i="2"/>
  <c r="X625" i="2"/>
  <c r="V625" i="2"/>
  <c r="T625" i="2"/>
  <c r="P625" i="2"/>
  <c r="BI624" i="2"/>
  <c r="BH624" i="2"/>
  <c r="BG624" i="2"/>
  <c r="BE624" i="2"/>
  <c r="X624" i="2"/>
  <c r="V624" i="2"/>
  <c r="T624" i="2"/>
  <c r="P624" i="2"/>
  <c r="BI623" i="2"/>
  <c r="BH623" i="2"/>
  <c r="BG623" i="2"/>
  <c r="BE623" i="2"/>
  <c r="X623" i="2"/>
  <c r="V623" i="2"/>
  <c r="T623" i="2"/>
  <c r="P623" i="2"/>
  <c r="BI622" i="2"/>
  <c r="BH622" i="2"/>
  <c r="BG622" i="2"/>
  <c r="BE622" i="2"/>
  <c r="X622" i="2"/>
  <c r="V622" i="2"/>
  <c r="T622" i="2"/>
  <c r="P622" i="2"/>
  <c r="BI621" i="2"/>
  <c r="BH621" i="2"/>
  <c r="BG621" i="2"/>
  <c r="BE621" i="2"/>
  <c r="X621" i="2"/>
  <c r="V621" i="2"/>
  <c r="T621" i="2"/>
  <c r="P621" i="2"/>
  <c r="BI620" i="2"/>
  <c r="BH620" i="2"/>
  <c r="BG620" i="2"/>
  <c r="BE620" i="2"/>
  <c r="X620" i="2"/>
  <c r="V620" i="2"/>
  <c r="T620" i="2"/>
  <c r="P620" i="2"/>
  <c r="BI619" i="2"/>
  <c r="BH619" i="2"/>
  <c r="BG619" i="2"/>
  <c r="BE619" i="2"/>
  <c r="X619" i="2"/>
  <c r="V619" i="2"/>
  <c r="T619" i="2"/>
  <c r="P619" i="2"/>
  <c r="BI618" i="2"/>
  <c r="BH618" i="2"/>
  <c r="BG618" i="2"/>
  <c r="BE618" i="2"/>
  <c r="X618" i="2"/>
  <c r="V618" i="2"/>
  <c r="T618" i="2"/>
  <c r="P618" i="2"/>
  <c r="BI617" i="2"/>
  <c r="BH617" i="2"/>
  <c r="BG617" i="2"/>
  <c r="BE617" i="2"/>
  <c r="X617" i="2"/>
  <c r="V617" i="2"/>
  <c r="T617" i="2"/>
  <c r="P617" i="2"/>
  <c r="BI616" i="2"/>
  <c r="BH616" i="2"/>
  <c r="BG616" i="2"/>
  <c r="BE616" i="2"/>
  <c r="X616" i="2"/>
  <c r="V616" i="2"/>
  <c r="T616" i="2"/>
  <c r="P616" i="2"/>
  <c r="BI615" i="2"/>
  <c r="BH615" i="2"/>
  <c r="BG615" i="2"/>
  <c r="BE615" i="2"/>
  <c r="X615" i="2"/>
  <c r="V615" i="2"/>
  <c r="T615" i="2"/>
  <c r="P615" i="2"/>
  <c r="BI614" i="2"/>
  <c r="BH614" i="2"/>
  <c r="BG614" i="2"/>
  <c r="BE614" i="2"/>
  <c r="X614" i="2"/>
  <c r="V614" i="2"/>
  <c r="T614" i="2"/>
  <c r="P614" i="2"/>
  <c r="BI613" i="2"/>
  <c r="BH613" i="2"/>
  <c r="BG613" i="2"/>
  <c r="BE613" i="2"/>
  <c r="X613" i="2"/>
  <c r="V613" i="2"/>
  <c r="T613" i="2"/>
  <c r="P613" i="2"/>
  <c r="BI612" i="2"/>
  <c r="BH612" i="2"/>
  <c r="BG612" i="2"/>
  <c r="BE612" i="2"/>
  <c r="X612" i="2"/>
  <c r="V612" i="2"/>
  <c r="T612" i="2"/>
  <c r="P612" i="2"/>
  <c r="BI611" i="2"/>
  <c r="BH611" i="2"/>
  <c r="BG611" i="2"/>
  <c r="BE611" i="2"/>
  <c r="X611" i="2"/>
  <c r="V611" i="2"/>
  <c r="T611" i="2"/>
  <c r="P611" i="2"/>
  <c r="BI610" i="2"/>
  <c r="BH610" i="2"/>
  <c r="BG610" i="2"/>
  <c r="BE610" i="2"/>
  <c r="X610" i="2"/>
  <c r="V610" i="2"/>
  <c r="T610" i="2"/>
  <c r="P610" i="2"/>
  <c r="BI609" i="2"/>
  <c r="BH609" i="2"/>
  <c r="BG609" i="2"/>
  <c r="BE609" i="2"/>
  <c r="X609" i="2"/>
  <c r="V609" i="2"/>
  <c r="T609" i="2"/>
  <c r="P609" i="2"/>
  <c r="BI608" i="2"/>
  <c r="BH608" i="2"/>
  <c r="BG608" i="2"/>
  <c r="BE608" i="2"/>
  <c r="X608" i="2"/>
  <c r="V608" i="2"/>
  <c r="T608" i="2"/>
  <c r="P608" i="2"/>
  <c r="BI607" i="2"/>
  <c r="BH607" i="2"/>
  <c r="BG607" i="2"/>
  <c r="BE607" i="2"/>
  <c r="X607" i="2"/>
  <c r="V607" i="2"/>
  <c r="T607" i="2"/>
  <c r="P607" i="2"/>
  <c r="BI606" i="2"/>
  <c r="BH606" i="2"/>
  <c r="BG606" i="2"/>
  <c r="BE606" i="2"/>
  <c r="X606" i="2"/>
  <c r="V606" i="2"/>
  <c r="T606" i="2"/>
  <c r="P606" i="2"/>
  <c r="BI605" i="2"/>
  <c r="BH605" i="2"/>
  <c r="BG605" i="2"/>
  <c r="BE605" i="2"/>
  <c r="X605" i="2"/>
  <c r="V605" i="2"/>
  <c r="T605" i="2"/>
  <c r="P605" i="2"/>
  <c r="BI604" i="2"/>
  <c r="BH604" i="2"/>
  <c r="BG604" i="2"/>
  <c r="BE604" i="2"/>
  <c r="X604" i="2"/>
  <c r="V604" i="2"/>
  <c r="T604" i="2"/>
  <c r="P604" i="2"/>
  <c r="BI603" i="2"/>
  <c r="BH603" i="2"/>
  <c r="BG603" i="2"/>
  <c r="BE603" i="2"/>
  <c r="X603" i="2"/>
  <c r="V603" i="2"/>
  <c r="T603" i="2"/>
  <c r="P603" i="2"/>
  <c r="BI602" i="2"/>
  <c r="BH602" i="2"/>
  <c r="BG602" i="2"/>
  <c r="BE602" i="2"/>
  <c r="X602" i="2"/>
  <c r="V602" i="2"/>
  <c r="T602" i="2"/>
  <c r="P602" i="2"/>
  <c r="BI601" i="2"/>
  <c r="BH601" i="2"/>
  <c r="BG601" i="2"/>
  <c r="BE601" i="2"/>
  <c r="X601" i="2"/>
  <c r="V601" i="2"/>
  <c r="T601" i="2"/>
  <c r="P601" i="2"/>
  <c r="BI600" i="2"/>
  <c r="BH600" i="2"/>
  <c r="BG600" i="2"/>
  <c r="BE600" i="2"/>
  <c r="X600" i="2"/>
  <c r="V600" i="2"/>
  <c r="T600" i="2"/>
  <c r="P600" i="2"/>
  <c r="BI599" i="2"/>
  <c r="BH599" i="2"/>
  <c r="BG599" i="2"/>
  <c r="BE599" i="2"/>
  <c r="X599" i="2"/>
  <c r="V599" i="2"/>
  <c r="T599" i="2"/>
  <c r="P599" i="2"/>
  <c r="BI598" i="2"/>
  <c r="BH598" i="2"/>
  <c r="BG598" i="2"/>
  <c r="BE598" i="2"/>
  <c r="X598" i="2"/>
  <c r="V598" i="2"/>
  <c r="T598" i="2"/>
  <c r="P598" i="2"/>
  <c r="BI597" i="2"/>
  <c r="BH597" i="2"/>
  <c r="BG597" i="2"/>
  <c r="BE597" i="2"/>
  <c r="X597" i="2"/>
  <c r="V597" i="2"/>
  <c r="T597" i="2"/>
  <c r="P597" i="2"/>
  <c r="BI596" i="2"/>
  <c r="BH596" i="2"/>
  <c r="BG596" i="2"/>
  <c r="BE596" i="2"/>
  <c r="X596" i="2"/>
  <c r="V596" i="2"/>
  <c r="T596" i="2"/>
  <c r="P596" i="2"/>
  <c r="BI595" i="2"/>
  <c r="BH595" i="2"/>
  <c r="BG595" i="2"/>
  <c r="BE595" i="2"/>
  <c r="X595" i="2"/>
  <c r="V595" i="2"/>
  <c r="T595" i="2"/>
  <c r="P595" i="2"/>
  <c r="BI594" i="2"/>
  <c r="BH594" i="2"/>
  <c r="BG594" i="2"/>
  <c r="BE594" i="2"/>
  <c r="X594" i="2"/>
  <c r="V594" i="2"/>
  <c r="T594" i="2"/>
  <c r="P594" i="2"/>
  <c r="BI593" i="2"/>
  <c r="BH593" i="2"/>
  <c r="BG593" i="2"/>
  <c r="BE593" i="2"/>
  <c r="X593" i="2"/>
  <c r="V593" i="2"/>
  <c r="T593" i="2"/>
  <c r="P593" i="2"/>
  <c r="BI592" i="2"/>
  <c r="BH592" i="2"/>
  <c r="BG592" i="2"/>
  <c r="BE592" i="2"/>
  <c r="X592" i="2"/>
  <c r="V592" i="2"/>
  <c r="T592" i="2"/>
  <c r="P592" i="2"/>
  <c r="BI591" i="2"/>
  <c r="BH591" i="2"/>
  <c r="BG591" i="2"/>
  <c r="BE591" i="2"/>
  <c r="X591" i="2"/>
  <c r="V591" i="2"/>
  <c r="T591" i="2"/>
  <c r="P591" i="2"/>
  <c r="BI590" i="2"/>
  <c r="BH590" i="2"/>
  <c r="BG590" i="2"/>
  <c r="BE590" i="2"/>
  <c r="X590" i="2"/>
  <c r="V590" i="2"/>
  <c r="T590" i="2"/>
  <c r="P590" i="2"/>
  <c r="BI589" i="2"/>
  <c r="BH589" i="2"/>
  <c r="BG589" i="2"/>
  <c r="BE589" i="2"/>
  <c r="X589" i="2"/>
  <c r="V589" i="2"/>
  <c r="T589" i="2"/>
  <c r="P589" i="2"/>
  <c r="BI588" i="2"/>
  <c r="BH588" i="2"/>
  <c r="BG588" i="2"/>
  <c r="BE588" i="2"/>
  <c r="X588" i="2"/>
  <c r="V588" i="2"/>
  <c r="T588" i="2"/>
  <c r="P588" i="2"/>
  <c r="BI587" i="2"/>
  <c r="BH587" i="2"/>
  <c r="BG587" i="2"/>
  <c r="BE587" i="2"/>
  <c r="X587" i="2"/>
  <c r="V587" i="2"/>
  <c r="T587" i="2"/>
  <c r="P587" i="2"/>
  <c r="BI586" i="2"/>
  <c r="BH586" i="2"/>
  <c r="BG586" i="2"/>
  <c r="BE586" i="2"/>
  <c r="X586" i="2"/>
  <c r="V586" i="2"/>
  <c r="T586" i="2"/>
  <c r="P586" i="2"/>
  <c r="BI585" i="2"/>
  <c r="BH585" i="2"/>
  <c r="BG585" i="2"/>
  <c r="BE585" i="2"/>
  <c r="X585" i="2"/>
  <c r="V585" i="2"/>
  <c r="T585" i="2"/>
  <c r="P585" i="2"/>
  <c r="BI584" i="2"/>
  <c r="BH584" i="2"/>
  <c r="BG584" i="2"/>
  <c r="BE584" i="2"/>
  <c r="X584" i="2"/>
  <c r="V584" i="2"/>
  <c r="T584" i="2"/>
  <c r="P584" i="2"/>
  <c r="BI583" i="2"/>
  <c r="BH583" i="2"/>
  <c r="BG583" i="2"/>
  <c r="BE583" i="2"/>
  <c r="X583" i="2"/>
  <c r="V583" i="2"/>
  <c r="T583" i="2"/>
  <c r="P583" i="2"/>
  <c r="BI576" i="2"/>
  <c r="BH576" i="2"/>
  <c r="BG576" i="2"/>
  <c r="BE576" i="2"/>
  <c r="X576" i="2"/>
  <c r="V576" i="2"/>
  <c r="T576" i="2"/>
  <c r="P576" i="2"/>
  <c r="BI574" i="2"/>
  <c r="BH574" i="2"/>
  <c r="BG574" i="2"/>
  <c r="BE574" i="2"/>
  <c r="X574" i="2"/>
  <c r="V574" i="2"/>
  <c r="T574" i="2"/>
  <c r="P574" i="2"/>
  <c r="BI573" i="2"/>
  <c r="BH573" i="2"/>
  <c r="BG573" i="2"/>
  <c r="BE573" i="2"/>
  <c r="X573" i="2"/>
  <c r="V573" i="2"/>
  <c r="T573" i="2"/>
  <c r="P573" i="2"/>
  <c r="BI571" i="2"/>
  <c r="BH571" i="2"/>
  <c r="BG571" i="2"/>
  <c r="BE571" i="2"/>
  <c r="X571" i="2"/>
  <c r="V571" i="2"/>
  <c r="T571" i="2"/>
  <c r="P571" i="2"/>
  <c r="BI569" i="2"/>
  <c r="BH569" i="2"/>
  <c r="BG569" i="2"/>
  <c r="BE569" i="2"/>
  <c r="X569" i="2"/>
  <c r="V569" i="2"/>
  <c r="T569" i="2"/>
  <c r="P569" i="2"/>
  <c r="BI567" i="2"/>
  <c r="BH567" i="2"/>
  <c r="BG567" i="2"/>
  <c r="BE567" i="2"/>
  <c r="X567" i="2"/>
  <c r="V567" i="2"/>
  <c r="T567" i="2"/>
  <c r="P567" i="2"/>
  <c r="BI560" i="2"/>
  <c r="BH560" i="2"/>
  <c r="BG560" i="2"/>
  <c r="BE560" i="2"/>
  <c r="X560" i="2"/>
  <c r="V560" i="2"/>
  <c r="T560" i="2"/>
  <c r="P560" i="2"/>
  <c r="BI554" i="2"/>
  <c r="BH554" i="2"/>
  <c r="BG554" i="2"/>
  <c r="BE554" i="2"/>
  <c r="X554" i="2"/>
  <c r="V554" i="2"/>
  <c r="T554" i="2"/>
  <c r="P554" i="2"/>
  <c r="BI548" i="2"/>
  <c r="BH548" i="2"/>
  <c r="BG548" i="2"/>
  <c r="BE548" i="2"/>
  <c r="X548" i="2"/>
  <c r="V548" i="2"/>
  <c r="T548" i="2"/>
  <c r="P548" i="2"/>
  <c r="BI542" i="2"/>
  <c r="BH542" i="2"/>
  <c r="BG542" i="2"/>
  <c r="BE542" i="2"/>
  <c r="X542" i="2"/>
  <c r="V542" i="2"/>
  <c r="T542" i="2"/>
  <c r="P542" i="2"/>
  <c r="BI536" i="2"/>
  <c r="BH536" i="2"/>
  <c r="BG536" i="2"/>
  <c r="BE536" i="2"/>
  <c r="X536" i="2"/>
  <c r="V536" i="2"/>
  <c r="T536" i="2"/>
  <c r="P536" i="2"/>
  <c r="BI530" i="2"/>
  <c r="BH530" i="2"/>
  <c r="BG530" i="2"/>
  <c r="BE530" i="2"/>
  <c r="X530" i="2"/>
  <c r="V530" i="2"/>
  <c r="T530" i="2"/>
  <c r="P530" i="2"/>
  <c r="BI528" i="2"/>
  <c r="BH528" i="2"/>
  <c r="BG528" i="2"/>
  <c r="BE528" i="2"/>
  <c r="X528" i="2"/>
  <c r="V528" i="2"/>
  <c r="T528" i="2"/>
  <c r="P528" i="2"/>
  <c r="BI526" i="2"/>
  <c r="BH526" i="2"/>
  <c r="BG526" i="2"/>
  <c r="BE526" i="2"/>
  <c r="X526" i="2"/>
  <c r="V526" i="2"/>
  <c r="T526" i="2"/>
  <c r="P526" i="2"/>
  <c r="BI524" i="2"/>
  <c r="BH524" i="2"/>
  <c r="BG524" i="2"/>
  <c r="BE524" i="2"/>
  <c r="X524" i="2"/>
  <c r="V524" i="2"/>
  <c r="T524" i="2"/>
  <c r="P524" i="2"/>
  <c r="BI522" i="2"/>
  <c r="BH522" i="2"/>
  <c r="BG522" i="2"/>
  <c r="BE522" i="2"/>
  <c r="X522" i="2"/>
  <c r="V522" i="2"/>
  <c r="T522" i="2"/>
  <c r="P522" i="2"/>
  <c r="BI520" i="2"/>
  <c r="BH520" i="2"/>
  <c r="BG520" i="2"/>
  <c r="BE520" i="2"/>
  <c r="X520" i="2"/>
  <c r="V520" i="2"/>
  <c r="T520" i="2"/>
  <c r="P520" i="2"/>
  <c r="BI518" i="2"/>
  <c r="BH518" i="2"/>
  <c r="BG518" i="2"/>
  <c r="BE518" i="2"/>
  <c r="X518" i="2"/>
  <c r="V518" i="2"/>
  <c r="T518" i="2"/>
  <c r="P518" i="2"/>
  <c r="BI517" i="2"/>
  <c r="BH517" i="2"/>
  <c r="BG517" i="2"/>
  <c r="BE517" i="2"/>
  <c r="X517" i="2"/>
  <c r="V517" i="2"/>
  <c r="T517" i="2"/>
  <c r="P517" i="2"/>
  <c r="BI515" i="2"/>
  <c r="BH515" i="2"/>
  <c r="BG515" i="2"/>
  <c r="BE515" i="2"/>
  <c r="X515" i="2"/>
  <c r="V515" i="2"/>
  <c r="T515" i="2"/>
  <c r="P515" i="2"/>
  <c r="BI513" i="2"/>
  <c r="BH513" i="2"/>
  <c r="BG513" i="2"/>
  <c r="BE513" i="2"/>
  <c r="X513" i="2"/>
  <c r="V513" i="2"/>
  <c r="T513" i="2"/>
  <c r="P513" i="2"/>
  <c r="BI511" i="2"/>
  <c r="BH511" i="2"/>
  <c r="BG511" i="2"/>
  <c r="BE511" i="2"/>
  <c r="X511" i="2"/>
  <c r="V511" i="2"/>
  <c r="T511" i="2"/>
  <c r="P511" i="2"/>
  <c r="BI510" i="2"/>
  <c r="BH510" i="2"/>
  <c r="BG510" i="2"/>
  <c r="BE510" i="2"/>
  <c r="X510" i="2"/>
  <c r="V510" i="2"/>
  <c r="T510" i="2"/>
  <c r="P510" i="2"/>
  <c r="BI508" i="2"/>
  <c r="BH508" i="2"/>
  <c r="BG508" i="2"/>
  <c r="BE508" i="2"/>
  <c r="X508" i="2"/>
  <c r="V508" i="2"/>
  <c r="T508" i="2"/>
  <c r="P508" i="2"/>
  <c r="BI506" i="2"/>
  <c r="BH506" i="2"/>
  <c r="BG506" i="2"/>
  <c r="BE506" i="2"/>
  <c r="X506" i="2"/>
  <c r="V506" i="2"/>
  <c r="T506" i="2"/>
  <c r="P506" i="2"/>
  <c r="BI504" i="2"/>
  <c r="BH504" i="2"/>
  <c r="BG504" i="2"/>
  <c r="BE504" i="2"/>
  <c r="X504" i="2"/>
  <c r="V504" i="2"/>
  <c r="T504" i="2"/>
  <c r="P504" i="2"/>
  <c r="BI503" i="2"/>
  <c r="BH503" i="2"/>
  <c r="BG503" i="2"/>
  <c r="BE503" i="2"/>
  <c r="X503" i="2"/>
  <c r="V503" i="2"/>
  <c r="T503" i="2"/>
  <c r="P503" i="2"/>
  <c r="BI501" i="2"/>
  <c r="BH501" i="2"/>
  <c r="BG501" i="2"/>
  <c r="BE501" i="2"/>
  <c r="X501" i="2"/>
  <c r="V501" i="2"/>
  <c r="T501" i="2"/>
  <c r="P501" i="2"/>
  <c r="BI495" i="2"/>
  <c r="BH495" i="2"/>
  <c r="BG495" i="2"/>
  <c r="BE495" i="2"/>
  <c r="X495" i="2"/>
  <c r="V495" i="2"/>
  <c r="T495" i="2"/>
  <c r="P495" i="2"/>
  <c r="BI489" i="2"/>
  <c r="BH489" i="2"/>
  <c r="BG489" i="2"/>
  <c r="BE489" i="2"/>
  <c r="X489" i="2"/>
  <c r="V489" i="2"/>
  <c r="T489" i="2"/>
  <c r="P489" i="2"/>
  <c r="BI487" i="2"/>
  <c r="BH487" i="2"/>
  <c r="BG487" i="2"/>
  <c r="BE487" i="2"/>
  <c r="X487" i="2"/>
  <c r="V487" i="2"/>
  <c r="T487" i="2"/>
  <c r="P487" i="2"/>
  <c r="BI486" i="2"/>
  <c r="BH486" i="2"/>
  <c r="BG486" i="2"/>
  <c r="BE486" i="2"/>
  <c r="X486" i="2"/>
  <c r="V486" i="2"/>
  <c r="T486" i="2"/>
  <c r="P486" i="2"/>
  <c r="BI485" i="2"/>
  <c r="BH485" i="2"/>
  <c r="BG485" i="2"/>
  <c r="BE485" i="2"/>
  <c r="X485" i="2"/>
  <c r="V485" i="2"/>
  <c r="T485" i="2"/>
  <c r="P485" i="2"/>
  <c r="BI484" i="2"/>
  <c r="BH484" i="2"/>
  <c r="BG484" i="2"/>
  <c r="BE484" i="2"/>
  <c r="X484" i="2"/>
  <c r="V484" i="2"/>
  <c r="T484" i="2"/>
  <c r="P484" i="2"/>
  <c r="BI482" i="2"/>
  <c r="BH482" i="2"/>
  <c r="BG482" i="2"/>
  <c r="BE482" i="2"/>
  <c r="X482" i="2"/>
  <c r="V482" i="2"/>
  <c r="T482" i="2"/>
  <c r="P482" i="2"/>
  <c r="BI480" i="2"/>
  <c r="BH480" i="2"/>
  <c r="BG480" i="2"/>
  <c r="BE480" i="2"/>
  <c r="X480" i="2"/>
  <c r="V480" i="2"/>
  <c r="T480" i="2"/>
  <c r="P480" i="2"/>
  <c r="BI466" i="2"/>
  <c r="BH466" i="2"/>
  <c r="BG466" i="2"/>
  <c r="BE466" i="2"/>
  <c r="X466" i="2"/>
  <c r="V466" i="2"/>
  <c r="T466" i="2"/>
  <c r="P466" i="2"/>
  <c r="BI464" i="2"/>
  <c r="BH464" i="2"/>
  <c r="BG464" i="2"/>
  <c r="BE464" i="2"/>
  <c r="X464" i="2"/>
  <c r="V464" i="2"/>
  <c r="T464" i="2"/>
  <c r="P464" i="2"/>
  <c r="BI450" i="2"/>
  <c r="BH450" i="2"/>
  <c r="BG450" i="2"/>
  <c r="BE450" i="2"/>
  <c r="X450" i="2"/>
  <c r="V450" i="2"/>
  <c r="T450" i="2"/>
  <c r="P450" i="2"/>
  <c r="BI449" i="2"/>
  <c r="BH449" i="2"/>
  <c r="BG449" i="2"/>
  <c r="BE449" i="2"/>
  <c r="X449" i="2"/>
  <c r="V449" i="2"/>
  <c r="T449" i="2"/>
  <c r="P449" i="2"/>
  <c r="BI447" i="2"/>
  <c r="BH447" i="2"/>
  <c r="BG447" i="2"/>
  <c r="BE447" i="2"/>
  <c r="X447" i="2"/>
  <c r="V447" i="2"/>
  <c r="T447" i="2"/>
  <c r="P447" i="2"/>
  <c r="BI445" i="2"/>
  <c r="BH445" i="2"/>
  <c r="BG445" i="2"/>
  <c r="BE445" i="2"/>
  <c r="X445" i="2"/>
  <c r="V445" i="2"/>
  <c r="T445" i="2"/>
  <c r="P445" i="2"/>
  <c r="BI443" i="2"/>
  <c r="BH443" i="2"/>
  <c r="BG443" i="2"/>
  <c r="BE443" i="2"/>
  <c r="X443" i="2"/>
  <c r="V443" i="2"/>
  <c r="T443" i="2"/>
  <c r="P443" i="2"/>
  <c r="BI442" i="2"/>
  <c r="BH442" i="2"/>
  <c r="BG442" i="2"/>
  <c r="BE442" i="2"/>
  <c r="X442" i="2"/>
  <c r="V442" i="2"/>
  <c r="T442" i="2"/>
  <c r="P442" i="2"/>
  <c r="BI440" i="2"/>
  <c r="BH440" i="2"/>
  <c r="BG440" i="2"/>
  <c r="BE440" i="2"/>
  <c r="X440" i="2"/>
  <c r="V440" i="2"/>
  <c r="T440" i="2"/>
  <c r="P440" i="2"/>
  <c r="BI439" i="2"/>
  <c r="BH439" i="2"/>
  <c r="BG439" i="2"/>
  <c r="BE439" i="2"/>
  <c r="X439" i="2"/>
  <c r="V439" i="2"/>
  <c r="T439" i="2"/>
  <c r="P439" i="2"/>
  <c r="BI437" i="2"/>
  <c r="BH437" i="2"/>
  <c r="BG437" i="2"/>
  <c r="BE437" i="2"/>
  <c r="X437" i="2"/>
  <c r="X436" i="2"/>
  <c r="V437" i="2"/>
  <c r="V436" i="2" s="1"/>
  <c r="T437" i="2"/>
  <c r="T436" i="2"/>
  <c r="P437" i="2"/>
  <c r="BI435" i="2"/>
  <c r="BH435" i="2"/>
  <c r="BG435" i="2"/>
  <c r="BE435" i="2"/>
  <c r="X435" i="2"/>
  <c r="V435" i="2"/>
  <c r="T435" i="2"/>
  <c r="P435" i="2"/>
  <c r="BI434" i="2"/>
  <c r="BH434" i="2"/>
  <c r="BG434" i="2"/>
  <c r="BE434" i="2"/>
  <c r="X434" i="2"/>
  <c r="V434" i="2"/>
  <c r="T434" i="2"/>
  <c r="P434" i="2"/>
  <c r="BI433" i="2"/>
  <c r="BH433" i="2"/>
  <c r="BG433" i="2"/>
  <c r="BE433" i="2"/>
  <c r="X433" i="2"/>
  <c r="V433" i="2"/>
  <c r="T433" i="2"/>
  <c r="P433" i="2"/>
  <c r="BI432" i="2"/>
  <c r="BH432" i="2"/>
  <c r="BG432" i="2"/>
  <c r="BE432" i="2"/>
  <c r="X432" i="2"/>
  <c r="V432" i="2"/>
  <c r="T432" i="2"/>
  <c r="P432" i="2"/>
  <c r="BI431" i="2"/>
  <c r="BH431" i="2"/>
  <c r="BG431" i="2"/>
  <c r="BE431" i="2"/>
  <c r="X431" i="2"/>
  <c r="V431" i="2"/>
  <c r="T431" i="2"/>
  <c r="P431" i="2"/>
  <c r="BI430" i="2"/>
  <c r="BH430" i="2"/>
  <c r="BG430" i="2"/>
  <c r="BE430" i="2"/>
  <c r="X430" i="2"/>
  <c r="V430" i="2"/>
  <c r="T430" i="2"/>
  <c r="P430" i="2"/>
  <c r="BI429" i="2"/>
  <c r="BH429" i="2"/>
  <c r="BG429" i="2"/>
  <c r="BE429" i="2"/>
  <c r="X429" i="2"/>
  <c r="V429" i="2"/>
  <c r="T429" i="2"/>
  <c r="P429" i="2"/>
  <c r="BI428" i="2"/>
  <c r="BH428" i="2"/>
  <c r="BG428" i="2"/>
  <c r="BE428" i="2"/>
  <c r="X428" i="2"/>
  <c r="V428" i="2"/>
  <c r="T428" i="2"/>
  <c r="P428" i="2"/>
  <c r="BI427" i="2"/>
  <c r="BH427" i="2"/>
  <c r="BG427" i="2"/>
  <c r="BE427" i="2"/>
  <c r="X427" i="2"/>
  <c r="V427" i="2"/>
  <c r="T427" i="2"/>
  <c r="P427" i="2"/>
  <c r="BI426" i="2"/>
  <c r="BH426" i="2"/>
  <c r="BG426" i="2"/>
  <c r="BE426" i="2"/>
  <c r="X426" i="2"/>
  <c r="V426" i="2"/>
  <c r="T426" i="2"/>
  <c r="P426" i="2"/>
  <c r="BI425" i="2"/>
  <c r="BH425" i="2"/>
  <c r="BG425" i="2"/>
  <c r="BE425" i="2"/>
  <c r="X425" i="2"/>
  <c r="V425" i="2"/>
  <c r="T425" i="2"/>
  <c r="P425" i="2"/>
  <c r="BI424" i="2"/>
  <c r="BH424" i="2"/>
  <c r="BG424" i="2"/>
  <c r="BE424" i="2"/>
  <c r="X424" i="2"/>
  <c r="V424" i="2"/>
  <c r="T424" i="2"/>
  <c r="P424" i="2"/>
  <c r="BI423" i="2"/>
  <c r="BH423" i="2"/>
  <c r="BG423" i="2"/>
  <c r="BE423" i="2"/>
  <c r="X423" i="2"/>
  <c r="V423" i="2"/>
  <c r="T423" i="2"/>
  <c r="P423" i="2"/>
  <c r="BI422" i="2"/>
  <c r="BH422" i="2"/>
  <c r="BG422" i="2"/>
  <c r="BE422" i="2"/>
  <c r="X422" i="2"/>
  <c r="V422" i="2"/>
  <c r="T422" i="2"/>
  <c r="P422" i="2"/>
  <c r="BI421" i="2"/>
  <c r="BH421" i="2"/>
  <c r="BG421" i="2"/>
  <c r="BE421" i="2"/>
  <c r="X421" i="2"/>
  <c r="V421" i="2"/>
  <c r="T421" i="2"/>
  <c r="P421" i="2"/>
  <c r="BI420" i="2"/>
  <c r="BH420" i="2"/>
  <c r="BG420" i="2"/>
  <c r="BE420" i="2"/>
  <c r="X420" i="2"/>
  <c r="V420" i="2"/>
  <c r="T420" i="2"/>
  <c r="P420" i="2"/>
  <c r="BI419" i="2"/>
  <c r="BH419" i="2"/>
  <c r="BG419" i="2"/>
  <c r="BE419" i="2"/>
  <c r="X419" i="2"/>
  <c r="V419" i="2"/>
  <c r="T419" i="2"/>
  <c r="P419" i="2"/>
  <c r="BI418" i="2"/>
  <c r="BH418" i="2"/>
  <c r="BG418" i="2"/>
  <c r="BE418" i="2"/>
  <c r="X418" i="2"/>
  <c r="V418" i="2"/>
  <c r="T418" i="2"/>
  <c r="P418" i="2"/>
  <c r="BI417" i="2"/>
  <c r="BH417" i="2"/>
  <c r="BG417" i="2"/>
  <c r="BE417" i="2"/>
  <c r="X417" i="2"/>
  <c r="V417" i="2"/>
  <c r="T417" i="2"/>
  <c r="P417" i="2"/>
  <c r="BI416" i="2"/>
  <c r="BH416" i="2"/>
  <c r="BG416" i="2"/>
  <c r="BE416" i="2"/>
  <c r="X416" i="2"/>
  <c r="V416" i="2"/>
  <c r="T416" i="2"/>
  <c r="P416" i="2"/>
  <c r="BI415" i="2"/>
  <c r="BH415" i="2"/>
  <c r="BG415" i="2"/>
  <c r="BE415" i="2"/>
  <c r="X415" i="2"/>
  <c r="V415" i="2"/>
  <c r="T415" i="2"/>
  <c r="P415" i="2"/>
  <c r="BI414" i="2"/>
  <c r="BH414" i="2"/>
  <c r="BG414" i="2"/>
  <c r="BE414" i="2"/>
  <c r="X414" i="2"/>
  <c r="V414" i="2"/>
  <c r="T414" i="2"/>
  <c r="P414" i="2"/>
  <c r="BI413" i="2"/>
  <c r="BH413" i="2"/>
  <c r="BG413" i="2"/>
  <c r="BE413" i="2"/>
  <c r="X413" i="2"/>
  <c r="V413" i="2"/>
  <c r="T413" i="2"/>
  <c r="P413" i="2"/>
  <c r="BI412" i="2"/>
  <c r="BH412" i="2"/>
  <c r="BG412" i="2"/>
  <c r="BE412" i="2"/>
  <c r="X412" i="2"/>
  <c r="V412" i="2"/>
  <c r="T412" i="2"/>
  <c r="P412" i="2"/>
  <c r="BI411" i="2"/>
  <c r="BH411" i="2"/>
  <c r="BG411" i="2"/>
  <c r="BE411" i="2"/>
  <c r="X411" i="2"/>
  <c r="V411" i="2"/>
  <c r="T411" i="2"/>
  <c r="P411" i="2"/>
  <c r="BI410" i="2"/>
  <c r="BH410" i="2"/>
  <c r="BG410" i="2"/>
  <c r="BE410" i="2"/>
  <c r="X410" i="2"/>
  <c r="V410" i="2"/>
  <c r="T410" i="2"/>
  <c r="P410" i="2"/>
  <c r="BI409" i="2"/>
  <c r="BH409" i="2"/>
  <c r="BG409" i="2"/>
  <c r="BE409" i="2"/>
  <c r="X409" i="2"/>
  <c r="V409" i="2"/>
  <c r="T409" i="2"/>
  <c r="P409" i="2"/>
  <c r="BI408" i="2"/>
  <c r="BH408" i="2"/>
  <c r="BG408" i="2"/>
  <c r="BE408" i="2"/>
  <c r="X408" i="2"/>
  <c r="V408" i="2"/>
  <c r="T408" i="2"/>
  <c r="P408" i="2"/>
  <c r="BI407" i="2"/>
  <c r="BH407" i="2"/>
  <c r="BG407" i="2"/>
  <c r="BE407" i="2"/>
  <c r="X407" i="2"/>
  <c r="V407" i="2"/>
  <c r="T407" i="2"/>
  <c r="P407" i="2"/>
  <c r="BI406" i="2"/>
  <c r="BH406" i="2"/>
  <c r="BG406" i="2"/>
  <c r="BE406" i="2"/>
  <c r="X406" i="2"/>
  <c r="V406" i="2"/>
  <c r="T406" i="2"/>
  <c r="P406" i="2"/>
  <c r="BI405" i="2"/>
  <c r="BH405" i="2"/>
  <c r="BG405" i="2"/>
  <c r="BE405" i="2"/>
  <c r="X405" i="2"/>
  <c r="V405" i="2"/>
  <c r="T405" i="2"/>
  <c r="P405" i="2"/>
  <c r="BI404" i="2"/>
  <c r="BH404" i="2"/>
  <c r="BG404" i="2"/>
  <c r="BE404" i="2"/>
  <c r="X404" i="2"/>
  <c r="V404" i="2"/>
  <c r="T404" i="2"/>
  <c r="P404" i="2"/>
  <c r="BI403" i="2"/>
  <c r="BH403" i="2"/>
  <c r="BG403" i="2"/>
  <c r="BE403" i="2"/>
  <c r="X403" i="2"/>
  <c r="V403" i="2"/>
  <c r="T403" i="2"/>
  <c r="P403" i="2"/>
  <c r="BI401" i="2"/>
  <c r="BH401" i="2"/>
  <c r="BG401" i="2"/>
  <c r="BE401" i="2"/>
  <c r="X401" i="2"/>
  <c r="V401" i="2"/>
  <c r="T401" i="2"/>
  <c r="P401" i="2"/>
  <c r="BI400" i="2"/>
  <c r="BH400" i="2"/>
  <c r="BG400" i="2"/>
  <c r="BE400" i="2"/>
  <c r="X400" i="2"/>
  <c r="V400" i="2"/>
  <c r="T400" i="2"/>
  <c r="P400" i="2"/>
  <c r="BI399" i="2"/>
  <c r="BH399" i="2"/>
  <c r="BG399" i="2"/>
  <c r="BE399" i="2"/>
  <c r="X399" i="2"/>
  <c r="V399" i="2"/>
  <c r="T399" i="2"/>
  <c r="P399" i="2"/>
  <c r="BI398" i="2"/>
  <c r="BH398" i="2"/>
  <c r="BG398" i="2"/>
  <c r="BE398" i="2"/>
  <c r="X398" i="2"/>
  <c r="V398" i="2"/>
  <c r="T398" i="2"/>
  <c r="P398" i="2"/>
  <c r="BI397" i="2"/>
  <c r="BH397" i="2"/>
  <c r="BG397" i="2"/>
  <c r="BE397" i="2"/>
  <c r="X397" i="2"/>
  <c r="V397" i="2"/>
  <c r="T397" i="2"/>
  <c r="P397" i="2"/>
  <c r="BI396" i="2"/>
  <c r="BH396" i="2"/>
  <c r="BG396" i="2"/>
  <c r="BE396" i="2"/>
  <c r="X396" i="2"/>
  <c r="V396" i="2"/>
  <c r="T396" i="2"/>
  <c r="P396" i="2"/>
  <c r="BI395" i="2"/>
  <c r="BH395" i="2"/>
  <c r="BG395" i="2"/>
  <c r="BE395" i="2"/>
  <c r="X395" i="2"/>
  <c r="V395" i="2"/>
  <c r="T395" i="2"/>
  <c r="P395" i="2"/>
  <c r="BI394" i="2"/>
  <c r="BH394" i="2"/>
  <c r="BG394" i="2"/>
  <c r="BE394" i="2"/>
  <c r="X394" i="2"/>
  <c r="V394" i="2"/>
  <c r="T394" i="2"/>
  <c r="P394" i="2"/>
  <c r="BI393" i="2"/>
  <c r="BH393" i="2"/>
  <c r="BG393" i="2"/>
  <c r="BE393" i="2"/>
  <c r="X393" i="2"/>
  <c r="V393" i="2"/>
  <c r="T393" i="2"/>
  <c r="P393" i="2"/>
  <c r="BI392" i="2"/>
  <c r="BH392" i="2"/>
  <c r="BG392" i="2"/>
  <c r="BE392" i="2"/>
  <c r="X392" i="2"/>
  <c r="V392" i="2"/>
  <c r="T392" i="2"/>
  <c r="P392" i="2"/>
  <c r="BI391" i="2"/>
  <c r="BH391" i="2"/>
  <c r="BG391" i="2"/>
  <c r="BE391" i="2"/>
  <c r="X391" i="2"/>
  <c r="V391" i="2"/>
  <c r="T391" i="2"/>
  <c r="P391" i="2"/>
  <c r="BI390" i="2"/>
  <c r="BH390" i="2"/>
  <c r="BG390" i="2"/>
  <c r="BE390" i="2"/>
  <c r="X390" i="2"/>
  <c r="V390" i="2"/>
  <c r="T390" i="2"/>
  <c r="P390" i="2"/>
  <c r="BI389" i="2"/>
  <c r="BH389" i="2"/>
  <c r="BG389" i="2"/>
  <c r="BE389" i="2"/>
  <c r="X389" i="2"/>
  <c r="V389" i="2"/>
  <c r="T389" i="2"/>
  <c r="P389" i="2"/>
  <c r="BI388" i="2"/>
  <c r="BH388" i="2"/>
  <c r="BG388" i="2"/>
  <c r="BE388" i="2"/>
  <c r="X388" i="2"/>
  <c r="V388" i="2"/>
  <c r="T388" i="2"/>
  <c r="P388" i="2"/>
  <c r="BI387" i="2"/>
  <c r="BH387" i="2"/>
  <c r="BG387" i="2"/>
  <c r="BE387" i="2"/>
  <c r="X387" i="2"/>
  <c r="V387" i="2"/>
  <c r="T387" i="2"/>
  <c r="P387" i="2"/>
  <c r="BI386" i="2"/>
  <c r="BH386" i="2"/>
  <c r="BG386" i="2"/>
  <c r="BE386" i="2"/>
  <c r="X386" i="2"/>
  <c r="V386" i="2"/>
  <c r="T386" i="2"/>
  <c r="P386" i="2"/>
  <c r="BI385" i="2"/>
  <c r="BH385" i="2"/>
  <c r="BG385" i="2"/>
  <c r="BE385" i="2"/>
  <c r="X385" i="2"/>
  <c r="V385" i="2"/>
  <c r="T385" i="2"/>
  <c r="P385" i="2"/>
  <c r="BI384" i="2"/>
  <c r="BH384" i="2"/>
  <c r="BG384" i="2"/>
  <c r="BE384" i="2"/>
  <c r="X384" i="2"/>
  <c r="V384" i="2"/>
  <c r="T384" i="2"/>
  <c r="P384" i="2"/>
  <c r="BI383" i="2"/>
  <c r="BH383" i="2"/>
  <c r="BG383" i="2"/>
  <c r="BE383" i="2"/>
  <c r="X383" i="2"/>
  <c r="V383" i="2"/>
  <c r="T383" i="2"/>
  <c r="P383" i="2"/>
  <c r="BI382" i="2"/>
  <c r="BH382" i="2"/>
  <c r="BG382" i="2"/>
  <c r="BE382" i="2"/>
  <c r="X382" i="2"/>
  <c r="V382" i="2"/>
  <c r="T382" i="2"/>
  <c r="P382" i="2"/>
  <c r="BI381" i="2"/>
  <c r="BH381" i="2"/>
  <c r="BG381" i="2"/>
  <c r="BE381" i="2"/>
  <c r="X381" i="2"/>
  <c r="V381" i="2"/>
  <c r="T381" i="2"/>
  <c r="P381" i="2"/>
  <c r="BI380" i="2"/>
  <c r="BH380" i="2"/>
  <c r="BG380" i="2"/>
  <c r="BE380" i="2"/>
  <c r="X380" i="2"/>
  <c r="V380" i="2"/>
  <c r="T380" i="2"/>
  <c r="P380" i="2"/>
  <c r="BI379" i="2"/>
  <c r="BH379" i="2"/>
  <c r="BG379" i="2"/>
  <c r="BE379" i="2"/>
  <c r="X379" i="2"/>
  <c r="V379" i="2"/>
  <c r="T379" i="2"/>
  <c r="P379" i="2"/>
  <c r="BI378" i="2"/>
  <c r="BH378" i="2"/>
  <c r="BG378" i="2"/>
  <c r="BE378" i="2"/>
  <c r="X378" i="2"/>
  <c r="V378" i="2"/>
  <c r="T378" i="2"/>
  <c r="P378" i="2"/>
  <c r="BI377" i="2"/>
  <c r="BH377" i="2"/>
  <c r="BG377" i="2"/>
  <c r="BE377" i="2"/>
  <c r="X377" i="2"/>
  <c r="V377" i="2"/>
  <c r="T377" i="2"/>
  <c r="P377" i="2"/>
  <c r="BI376" i="2"/>
  <c r="BH376" i="2"/>
  <c r="BG376" i="2"/>
  <c r="BE376" i="2"/>
  <c r="X376" i="2"/>
  <c r="V376" i="2"/>
  <c r="T376" i="2"/>
  <c r="P376" i="2"/>
  <c r="BI375" i="2"/>
  <c r="BH375" i="2"/>
  <c r="BG375" i="2"/>
  <c r="BE375" i="2"/>
  <c r="X375" i="2"/>
  <c r="V375" i="2"/>
  <c r="T375" i="2"/>
  <c r="P375" i="2"/>
  <c r="BI374" i="2"/>
  <c r="BH374" i="2"/>
  <c r="BG374" i="2"/>
  <c r="BE374" i="2"/>
  <c r="X374" i="2"/>
  <c r="V374" i="2"/>
  <c r="T374" i="2"/>
  <c r="P374" i="2"/>
  <c r="BI373" i="2"/>
  <c r="BH373" i="2"/>
  <c r="BG373" i="2"/>
  <c r="BE373" i="2"/>
  <c r="X373" i="2"/>
  <c r="V373" i="2"/>
  <c r="T373" i="2"/>
  <c r="P373" i="2"/>
  <c r="BI372" i="2"/>
  <c r="BH372" i="2"/>
  <c r="BG372" i="2"/>
  <c r="BE372" i="2"/>
  <c r="X372" i="2"/>
  <c r="V372" i="2"/>
  <c r="T372" i="2"/>
  <c r="P372" i="2"/>
  <c r="BI371" i="2"/>
  <c r="BH371" i="2"/>
  <c r="BG371" i="2"/>
  <c r="BE371" i="2"/>
  <c r="X371" i="2"/>
  <c r="V371" i="2"/>
  <c r="T371" i="2"/>
  <c r="P371" i="2"/>
  <c r="BI370" i="2"/>
  <c r="BH370" i="2"/>
  <c r="BG370" i="2"/>
  <c r="BE370" i="2"/>
  <c r="X370" i="2"/>
  <c r="V370" i="2"/>
  <c r="T370" i="2"/>
  <c r="P370" i="2"/>
  <c r="BI369" i="2"/>
  <c r="BH369" i="2"/>
  <c r="BG369" i="2"/>
  <c r="BE369" i="2"/>
  <c r="X369" i="2"/>
  <c r="V369" i="2"/>
  <c r="T369" i="2"/>
  <c r="P369" i="2"/>
  <c r="BI368" i="2"/>
  <c r="BH368" i="2"/>
  <c r="BG368" i="2"/>
  <c r="BE368" i="2"/>
  <c r="X368" i="2"/>
  <c r="V368" i="2"/>
  <c r="T368" i="2"/>
  <c r="P368" i="2"/>
  <c r="BI367" i="2"/>
  <c r="BH367" i="2"/>
  <c r="BG367" i="2"/>
  <c r="BE367" i="2"/>
  <c r="X367" i="2"/>
  <c r="V367" i="2"/>
  <c r="T367" i="2"/>
  <c r="P367" i="2"/>
  <c r="BI366" i="2"/>
  <c r="BH366" i="2"/>
  <c r="BG366" i="2"/>
  <c r="BE366" i="2"/>
  <c r="X366" i="2"/>
  <c r="V366" i="2"/>
  <c r="T366" i="2"/>
  <c r="P366" i="2"/>
  <c r="BI365" i="2"/>
  <c r="BH365" i="2"/>
  <c r="BG365" i="2"/>
  <c r="BE365" i="2"/>
  <c r="X365" i="2"/>
  <c r="V365" i="2"/>
  <c r="T365" i="2"/>
  <c r="P365" i="2"/>
  <c r="BI364" i="2"/>
  <c r="BH364" i="2"/>
  <c r="BG364" i="2"/>
  <c r="BE364" i="2"/>
  <c r="X364" i="2"/>
  <c r="V364" i="2"/>
  <c r="T364" i="2"/>
  <c r="P364" i="2"/>
  <c r="BI363" i="2"/>
  <c r="BH363" i="2"/>
  <c r="BG363" i="2"/>
  <c r="BE363" i="2"/>
  <c r="X363" i="2"/>
  <c r="V363" i="2"/>
  <c r="T363" i="2"/>
  <c r="P363" i="2"/>
  <c r="BI362" i="2"/>
  <c r="BH362" i="2"/>
  <c r="BG362" i="2"/>
  <c r="BE362" i="2"/>
  <c r="X362" i="2"/>
  <c r="V362" i="2"/>
  <c r="T362" i="2"/>
  <c r="P362" i="2"/>
  <c r="BI361" i="2"/>
  <c r="BH361" i="2"/>
  <c r="BG361" i="2"/>
  <c r="BE361" i="2"/>
  <c r="X361" i="2"/>
  <c r="V361" i="2"/>
  <c r="T361" i="2"/>
  <c r="P361" i="2"/>
  <c r="BI360" i="2"/>
  <c r="BH360" i="2"/>
  <c r="BG360" i="2"/>
  <c r="BE360" i="2"/>
  <c r="X360" i="2"/>
  <c r="V360" i="2"/>
  <c r="T360" i="2"/>
  <c r="P360" i="2"/>
  <c r="BI359" i="2"/>
  <c r="BH359" i="2"/>
  <c r="BG359" i="2"/>
  <c r="BE359" i="2"/>
  <c r="X359" i="2"/>
  <c r="V359" i="2"/>
  <c r="T359" i="2"/>
  <c r="P359" i="2"/>
  <c r="BI358" i="2"/>
  <c r="BH358" i="2"/>
  <c r="BG358" i="2"/>
  <c r="BE358" i="2"/>
  <c r="X358" i="2"/>
  <c r="V358" i="2"/>
  <c r="T358" i="2"/>
  <c r="P358" i="2"/>
  <c r="BI357" i="2"/>
  <c r="BH357" i="2"/>
  <c r="BG357" i="2"/>
  <c r="BE357" i="2"/>
  <c r="X357" i="2"/>
  <c r="V357" i="2"/>
  <c r="T357" i="2"/>
  <c r="P357" i="2"/>
  <c r="BI356" i="2"/>
  <c r="BH356" i="2"/>
  <c r="BG356" i="2"/>
  <c r="BE356" i="2"/>
  <c r="X356" i="2"/>
  <c r="V356" i="2"/>
  <c r="T356" i="2"/>
  <c r="P356" i="2"/>
  <c r="BI355" i="2"/>
  <c r="BH355" i="2"/>
  <c r="BG355" i="2"/>
  <c r="BE355" i="2"/>
  <c r="X355" i="2"/>
  <c r="V355" i="2"/>
  <c r="T355" i="2"/>
  <c r="P355" i="2"/>
  <c r="BI354" i="2"/>
  <c r="BH354" i="2"/>
  <c r="BG354" i="2"/>
  <c r="BE354" i="2"/>
  <c r="X354" i="2"/>
  <c r="V354" i="2"/>
  <c r="T354" i="2"/>
  <c r="P354" i="2"/>
  <c r="BI353" i="2"/>
  <c r="BH353" i="2"/>
  <c r="BG353" i="2"/>
  <c r="BE353" i="2"/>
  <c r="X353" i="2"/>
  <c r="V353" i="2"/>
  <c r="T353" i="2"/>
  <c r="P353" i="2"/>
  <c r="BI352" i="2"/>
  <c r="BH352" i="2"/>
  <c r="BG352" i="2"/>
  <c r="BE352" i="2"/>
  <c r="X352" i="2"/>
  <c r="V352" i="2"/>
  <c r="T352" i="2"/>
  <c r="P352" i="2"/>
  <c r="BI351" i="2"/>
  <c r="BH351" i="2"/>
  <c r="BG351" i="2"/>
  <c r="BE351" i="2"/>
  <c r="X351" i="2"/>
  <c r="V351" i="2"/>
  <c r="T351" i="2"/>
  <c r="P351" i="2"/>
  <c r="BI350" i="2"/>
  <c r="BH350" i="2"/>
  <c r="BG350" i="2"/>
  <c r="BE350" i="2"/>
  <c r="X350" i="2"/>
  <c r="V350" i="2"/>
  <c r="T350" i="2"/>
  <c r="P350" i="2"/>
  <c r="BI349" i="2"/>
  <c r="BH349" i="2"/>
  <c r="BG349" i="2"/>
  <c r="BE349" i="2"/>
  <c r="X349" i="2"/>
  <c r="V349" i="2"/>
  <c r="T349" i="2"/>
  <c r="P349" i="2"/>
  <c r="BI348" i="2"/>
  <c r="BH348" i="2"/>
  <c r="BG348" i="2"/>
  <c r="BE348" i="2"/>
  <c r="X348" i="2"/>
  <c r="V348" i="2"/>
  <c r="T348" i="2"/>
  <c r="P348" i="2"/>
  <c r="BI346" i="2"/>
  <c r="BH346" i="2"/>
  <c r="BG346" i="2"/>
  <c r="BE346" i="2"/>
  <c r="X346" i="2"/>
  <c r="V346" i="2"/>
  <c r="T346" i="2"/>
  <c r="P346" i="2"/>
  <c r="BI345" i="2"/>
  <c r="BH345" i="2"/>
  <c r="BG345" i="2"/>
  <c r="BE345" i="2"/>
  <c r="X345" i="2"/>
  <c r="V345" i="2"/>
  <c r="T345" i="2"/>
  <c r="P345" i="2"/>
  <c r="BI344" i="2"/>
  <c r="BH344" i="2"/>
  <c r="BG344" i="2"/>
  <c r="BE344" i="2"/>
  <c r="X344" i="2"/>
  <c r="V344" i="2"/>
  <c r="T344" i="2"/>
  <c r="P344" i="2"/>
  <c r="BI343" i="2"/>
  <c r="BH343" i="2"/>
  <c r="BG343" i="2"/>
  <c r="BE343" i="2"/>
  <c r="X343" i="2"/>
  <c r="V343" i="2"/>
  <c r="T343" i="2"/>
  <c r="P343" i="2"/>
  <c r="BI342" i="2"/>
  <c r="BH342" i="2"/>
  <c r="BG342" i="2"/>
  <c r="BE342" i="2"/>
  <c r="X342" i="2"/>
  <c r="V342" i="2"/>
  <c r="T342" i="2"/>
  <c r="P342" i="2"/>
  <c r="BI341" i="2"/>
  <c r="BH341" i="2"/>
  <c r="BG341" i="2"/>
  <c r="BE341" i="2"/>
  <c r="X341" i="2"/>
  <c r="V341" i="2"/>
  <c r="T341" i="2"/>
  <c r="P341" i="2"/>
  <c r="BI340" i="2"/>
  <c r="BH340" i="2"/>
  <c r="BG340" i="2"/>
  <c r="BE340" i="2"/>
  <c r="X340" i="2"/>
  <c r="V340" i="2"/>
  <c r="T340" i="2"/>
  <c r="P340" i="2"/>
  <c r="BI339" i="2"/>
  <c r="BH339" i="2"/>
  <c r="BG339" i="2"/>
  <c r="BE339" i="2"/>
  <c r="X339" i="2"/>
  <c r="V339" i="2"/>
  <c r="T339" i="2"/>
  <c r="P339" i="2"/>
  <c r="BI338" i="2"/>
  <c r="BH338" i="2"/>
  <c r="BG338" i="2"/>
  <c r="BE338" i="2"/>
  <c r="X338" i="2"/>
  <c r="V338" i="2"/>
  <c r="T338" i="2"/>
  <c r="P338" i="2"/>
  <c r="BI337" i="2"/>
  <c r="BH337" i="2"/>
  <c r="BG337" i="2"/>
  <c r="BE337" i="2"/>
  <c r="X337" i="2"/>
  <c r="V337" i="2"/>
  <c r="T337" i="2"/>
  <c r="P337" i="2"/>
  <c r="BI336" i="2"/>
  <c r="BH336" i="2"/>
  <c r="BG336" i="2"/>
  <c r="BE336" i="2"/>
  <c r="X336" i="2"/>
  <c r="V336" i="2"/>
  <c r="T336" i="2"/>
  <c r="P336" i="2"/>
  <c r="BI335" i="2"/>
  <c r="BH335" i="2"/>
  <c r="BG335" i="2"/>
  <c r="BE335" i="2"/>
  <c r="X335" i="2"/>
  <c r="V335" i="2"/>
  <c r="T335" i="2"/>
  <c r="P335" i="2"/>
  <c r="BI334" i="2"/>
  <c r="BH334" i="2"/>
  <c r="BG334" i="2"/>
  <c r="BE334" i="2"/>
  <c r="X334" i="2"/>
  <c r="V334" i="2"/>
  <c r="T334" i="2"/>
  <c r="P334" i="2"/>
  <c r="BI333" i="2"/>
  <c r="BH333" i="2"/>
  <c r="BG333" i="2"/>
  <c r="BE333" i="2"/>
  <c r="X333" i="2"/>
  <c r="V333" i="2"/>
  <c r="T333" i="2"/>
  <c r="P333" i="2"/>
  <c r="BI332" i="2"/>
  <c r="BH332" i="2"/>
  <c r="BG332" i="2"/>
  <c r="BE332" i="2"/>
  <c r="X332" i="2"/>
  <c r="V332" i="2"/>
  <c r="T332" i="2"/>
  <c r="P332" i="2"/>
  <c r="BI331" i="2"/>
  <c r="BH331" i="2"/>
  <c r="BG331" i="2"/>
  <c r="BE331" i="2"/>
  <c r="X331" i="2"/>
  <c r="V331" i="2"/>
  <c r="T331" i="2"/>
  <c r="P331" i="2"/>
  <c r="BI330" i="2"/>
  <c r="BH330" i="2"/>
  <c r="BG330" i="2"/>
  <c r="BE330" i="2"/>
  <c r="X330" i="2"/>
  <c r="V330" i="2"/>
  <c r="T330" i="2"/>
  <c r="P330" i="2"/>
  <c r="BI329" i="2"/>
  <c r="BH329" i="2"/>
  <c r="BG329" i="2"/>
  <c r="BE329" i="2"/>
  <c r="X329" i="2"/>
  <c r="V329" i="2"/>
  <c r="T329" i="2"/>
  <c r="P329" i="2"/>
  <c r="BI328" i="2"/>
  <c r="BH328" i="2"/>
  <c r="BG328" i="2"/>
  <c r="BE328" i="2"/>
  <c r="X328" i="2"/>
  <c r="V328" i="2"/>
  <c r="T328" i="2"/>
  <c r="P328" i="2"/>
  <c r="BI327" i="2"/>
  <c r="BH327" i="2"/>
  <c r="BG327" i="2"/>
  <c r="BE327" i="2"/>
  <c r="X327" i="2"/>
  <c r="V327" i="2"/>
  <c r="T327" i="2"/>
  <c r="P327" i="2"/>
  <c r="BI326" i="2"/>
  <c r="BH326" i="2"/>
  <c r="BG326" i="2"/>
  <c r="BE326" i="2"/>
  <c r="X326" i="2"/>
  <c r="V326" i="2"/>
  <c r="T326" i="2"/>
  <c r="P326" i="2"/>
  <c r="BI325" i="2"/>
  <c r="BH325" i="2"/>
  <c r="BG325" i="2"/>
  <c r="BE325" i="2"/>
  <c r="X325" i="2"/>
  <c r="V325" i="2"/>
  <c r="T325" i="2"/>
  <c r="P325" i="2"/>
  <c r="BI324" i="2"/>
  <c r="BH324" i="2"/>
  <c r="BG324" i="2"/>
  <c r="BE324" i="2"/>
  <c r="X324" i="2"/>
  <c r="V324" i="2"/>
  <c r="T324" i="2"/>
  <c r="P324" i="2"/>
  <c r="BI323" i="2"/>
  <c r="BH323" i="2"/>
  <c r="BG323" i="2"/>
  <c r="BE323" i="2"/>
  <c r="X323" i="2"/>
  <c r="V323" i="2"/>
  <c r="T323" i="2"/>
  <c r="P323" i="2"/>
  <c r="BI322" i="2"/>
  <c r="BH322" i="2"/>
  <c r="BG322" i="2"/>
  <c r="BE322" i="2"/>
  <c r="X322" i="2"/>
  <c r="V322" i="2"/>
  <c r="T322" i="2"/>
  <c r="P322" i="2"/>
  <c r="BI321" i="2"/>
  <c r="BH321" i="2"/>
  <c r="BG321" i="2"/>
  <c r="BE321" i="2"/>
  <c r="X321" i="2"/>
  <c r="V321" i="2"/>
  <c r="T321" i="2"/>
  <c r="P321" i="2"/>
  <c r="BI320" i="2"/>
  <c r="BH320" i="2"/>
  <c r="BG320" i="2"/>
  <c r="BE320" i="2"/>
  <c r="X320" i="2"/>
  <c r="V320" i="2"/>
  <c r="T320" i="2"/>
  <c r="P320" i="2"/>
  <c r="BI319" i="2"/>
  <c r="BH319" i="2"/>
  <c r="BG319" i="2"/>
  <c r="BE319" i="2"/>
  <c r="X319" i="2"/>
  <c r="V319" i="2"/>
  <c r="T319" i="2"/>
  <c r="P319" i="2"/>
  <c r="BI318" i="2"/>
  <c r="BH318" i="2"/>
  <c r="BG318" i="2"/>
  <c r="BE318" i="2"/>
  <c r="X318" i="2"/>
  <c r="V318" i="2"/>
  <c r="T318" i="2"/>
  <c r="P318" i="2"/>
  <c r="BI317" i="2"/>
  <c r="BH317" i="2"/>
  <c r="BG317" i="2"/>
  <c r="BE317" i="2"/>
  <c r="X317" i="2"/>
  <c r="V317" i="2"/>
  <c r="T317" i="2"/>
  <c r="P317" i="2"/>
  <c r="BI316" i="2"/>
  <c r="BH316" i="2"/>
  <c r="BG316" i="2"/>
  <c r="BE316" i="2"/>
  <c r="X316" i="2"/>
  <c r="V316" i="2"/>
  <c r="T316" i="2"/>
  <c r="P316" i="2"/>
  <c r="BI315" i="2"/>
  <c r="BH315" i="2"/>
  <c r="BG315" i="2"/>
  <c r="BE315" i="2"/>
  <c r="X315" i="2"/>
  <c r="V315" i="2"/>
  <c r="T315" i="2"/>
  <c r="P315" i="2"/>
  <c r="BI314" i="2"/>
  <c r="BH314" i="2"/>
  <c r="BG314" i="2"/>
  <c r="BE314" i="2"/>
  <c r="X314" i="2"/>
  <c r="V314" i="2"/>
  <c r="T314" i="2"/>
  <c r="P314" i="2"/>
  <c r="BI313" i="2"/>
  <c r="BH313" i="2"/>
  <c r="BG313" i="2"/>
  <c r="BE313" i="2"/>
  <c r="X313" i="2"/>
  <c r="V313" i="2"/>
  <c r="T313" i="2"/>
  <c r="P313" i="2"/>
  <c r="BI312" i="2"/>
  <c r="BH312" i="2"/>
  <c r="BG312" i="2"/>
  <c r="BE312" i="2"/>
  <c r="X312" i="2"/>
  <c r="V312" i="2"/>
  <c r="T312" i="2"/>
  <c r="P312" i="2"/>
  <c r="BI311" i="2"/>
  <c r="BH311" i="2"/>
  <c r="BG311" i="2"/>
  <c r="BE311" i="2"/>
  <c r="X311" i="2"/>
  <c r="V311" i="2"/>
  <c r="T311" i="2"/>
  <c r="P311" i="2"/>
  <c r="BI310" i="2"/>
  <c r="BH310" i="2"/>
  <c r="BG310" i="2"/>
  <c r="BE310" i="2"/>
  <c r="X310" i="2"/>
  <c r="V310" i="2"/>
  <c r="T310" i="2"/>
  <c r="P310" i="2"/>
  <c r="BI309" i="2"/>
  <c r="BH309" i="2"/>
  <c r="BG309" i="2"/>
  <c r="BE309" i="2"/>
  <c r="X309" i="2"/>
  <c r="V309" i="2"/>
  <c r="T309" i="2"/>
  <c r="P309" i="2"/>
  <c r="BI308" i="2"/>
  <c r="BH308" i="2"/>
  <c r="BG308" i="2"/>
  <c r="BE308" i="2"/>
  <c r="X308" i="2"/>
  <c r="V308" i="2"/>
  <c r="T308" i="2"/>
  <c r="P308" i="2"/>
  <c r="BI307" i="2"/>
  <c r="BH307" i="2"/>
  <c r="BG307" i="2"/>
  <c r="BE307" i="2"/>
  <c r="X307" i="2"/>
  <c r="V307" i="2"/>
  <c r="T307" i="2"/>
  <c r="P307" i="2"/>
  <c r="BI306" i="2"/>
  <c r="BH306" i="2"/>
  <c r="BG306" i="2"/>
  <c r="BE306" i="2"/>
  <c r="X306" i="2"/>
  <c r="V306" i="2"/>
  <c r="T306" i="2"/>
  <c r="P306" i="2"/>
  <c r="BI305" i="2"/>
  <c r="BH305" i="2"/>
  <c r="BG305" i="2"/>
  <c r="BE305" i="2"/>
  <c r="X305" i="2"/>
  <c r="V305" i="2"/>
  <c r="T305" i="2"/>
  <c r="P305" i="2"/>
  <c r="BI304" i="2"/>
  <c r="BH304" i="2"/>
  <c r="BG304" i="2"/>
  <c r="BE304" i="2"/>
  <c r="X304" i="2"/>
  <c r="V304" i="2"/>
  <c r="T304" i="2"/>
  <c r="P304" i="2"/>
  <c r="BI303" i="2"/>
  <c r="BH303" i="2"/>
  <c r="BG303" i="2"/>
  <c r="BE303" i="2"/>
  <c r="X303" i="2"/>
  <c r="V303" i="2"/>
  <c r="T303" i="2"/>
  <c r="P303" i="2"/>
  <c r="BI302" i="2"/>
  <c r="BH302" i="2"/>
  <c r="BG302" i="2"/>
  <c r="BE302" i="2"/>
  <c r="X302" i="2"/>
  <c r="V302" i="2"/>
  <c r="T302" i="2"/>
  <c r="P302" i="2"/>
  <c r="BI301" i="2"/>
  <c r="BH301" i="2"/>
  <c r="BG301" i="2"/>
  <c r="BE301" i="2"/>
  <c r="X301" i="2"/>
  <c r="V301" i="2"/>
  <c r="T301" i="2"/>
  <c r="P301" i="2"/>
  <c r="BI300" i="2"/>
  <c r="BH300" i="2"/>
  <c r="BG300" i="2"/>
  <c r="BE300" i="2"/>
  <c r="X300" i="2"/>
  <c r="V300" i="2"/>
  <c r="T300" i="2"/>
  <c r="P300" i="2"/>
  <c r="BI299" i="2"/>
  <c r="BH299" i="2"/>
  <c r="BG299" i="2"/>
  <c r="BE299" i="2"/>
  <c r="X299" i="2"/>
  <c r="V299" i="2"/>
  <c r="T299" i="2"/>
  <c r="P299" i="2"/>
  <c r="BI298" i="2"/>
  <c r="BH298" i="2"/>
  <c r="BG298" i="2"/>
  <c r="BE298" i="2"/>
  <c r="X298" i="2"/>
  <c r="V298" i="2"/>
  <c r="T298" i="2"/>
  <c r="P298" i="2"/>
  <c r="BI297" i="2"/>
  <c r="BH297" i="2"/>
  <c r="BG297" i="2"/>
  <c r="BE297" i="2"/>
  <c r="X297" i="2"/>
  <c r="V297" i="2"/>
  <c r="T297" i="2"/>
  <c r="P297" i="2"/>
  <c r="BI296" i="2"/>
  <c r="BH296" i="2"/>
  <c r="BG296" i="2"/>
  <c r="BE296" i="2"/>
  <c r="X296" i="2"/>
  <c r="V296" i="2"/>
  <c r="T296" i="2"/>
  <c r="P296" i="2"/>
  <c r="BI295" i="2"/>
  <c r="BH295" i="2"/>
  <c r="BG295" i="2"/>
  <c r="BE295" i="2"/>
  <c r="X295" i="2"/>
  <c r="V295" i="2"/>
  <c r="T295" i="2"/>
  <c r="P295" i="2"/>
  <c r="BI294" i="2"/>
  <c r="BH294" i="2"/>
  <c r="BG294" i="2"/>
  <c r="BE294" i="2"/>
  <c r="X294" i="2"/>
  <c r="V294" i="2"/>
  <c r="T294" i="2"/>
  <c r="P294" i="2"/>
  <c r="BI293" i="2"/>
  <c r="BH293" i="2"/>
  <c r="BG293" i="2"/>
  <c r="BE293" i="2"/>
  <c r="X293" i="2"/>
  <c r="V293" i="2"/>
  <c r="T293" i="2"/>
  <c r="P293" i="2"/>
  <c r="BI292" i="2"/>
  <c r="BH292" i="2"/>
  <c r="BG292" i="2"/>
  <c r="BE292" i="2"/>
  <c r="X292" i="2"/>
  <c r="V292" i="2"/>
  <c r="T292" i="2"/>
  <c r="P292" i="2"/>
  <c r="BI291" i="2"/>
  <c r="BH291" i="2"/>
  <c r="BG291" i="2"/>
  <c r="BE291" i="2"/>
  <c r="X291" i="2"/>
  <c r="V291" i="2"/>
  <c r="T291" i="2"/>
  <c r="P291" i="2"/>
  <c r="BI290" i="2"/>
  <c r="BH290" i="2"/>
  <c r="BG290" i="2"/>
  <c r="BE290" i="2"/>
  <c r="X290" i="2"/>
  <c r="V290" i="2"/>
  <c r="T290" i="2"/>
  <c r="P290" i="2"/>
  <c r="BI289" i="2"/>
  <c r="BH289" i="2"/>
  <c r="BG289" i="2"/>
  <c r="BE289" i="2"/>
  <c r="X289" i="2"/>
  <c r="V289" i="2"/>
  <c r="T289" i="2"/>
  <c r="P289" i="2"/>
  <c r="BI288" i="2"/>
  <c r="BH288" i="2"/>
  <c r="BG288" i="2"/>
  <c r="BE288" i="2"/>
  <c r="X288" i="2"/>
  <c r="V288" i="2"/>
  <c r="T288" i="2"/>
  <c r="P288" i="2"/>
  <c r="BI287" i="2"/>
  <c r="BH287" i="2"/>
  <c r="BG287" i="2"/>
  <c r="BE287" i="2"/>
  <c r="X287" i="2"/>
  <c r="V287" i="2"/>
  <c r="T287" i="2"/>
  <c r="P287" i="2"/>
  <c r="BI286" i="2"/>
  <c r="BH286" i="2"/>
  <c r="BG286" i="2"/>
  <c r="BE286" i="2"/>
  <c r="X286" i="2"/>
  <c r="V286" i="2"/>
  <c r="T286" i="2"/>
  <c r="P286" i="2"/>
  <c r="BI285" i="2"/>
  <c r="BH285" i="2"/>
  <c r="BG285" i="2"/>
  <c r="BE285" i="2"/>
  <c r="X285" i="2"/>
  <c r="V285" i="2"/>
  <c r="T285" i="2"/>
  <c r="P285" i="2"/>
  <c r="BI284" i="2"/>
  <c r="BH284" i="2"/>
  <c r="BG284" i="2"/>
  <c r="BE284" i="2"/>
  <c r="X284" i="2"/>
  <c r="V284" i="2"/>
  <c r="T284" i="2"/>
  <c r="P284" i="2"/>
  <c r="BI283" i="2"/>
  <c r="BH283" i="2"/>
  <c r="BG283" i="2"/>
  <c r="BE283" i="2"/>
  <c r="X283" i="2"/>
  <c r="V283" i="2"/>
  <c r="T283" i="2"/>
  <c r="P283" i="2"/>
  <c r="BI282" i="2"/>
  <c r="BH282" i="2"/>
  <c r="BG282" i="2"/>
  <c r="BE282" i="2"/>
  <c r="X282" i="2"/>
  <c r="V282" i="2"/>
  <c r="T282" i="2"/>
  <c r="P282" i="2"/>
  <c r="BI281" i="2"/>
  <c r="BH281" i="2"/>
  <c r="BG281" i="2"/>
  <c r="BE281" i="2"/>
  <c r="X281" i="2"/>
  <c r="V281" i="2"/>
  <c r="T281" i="2"/>
  <c r="P281" i="2"/>
  <c r="BI279" i="2"/>
  <c r="BH279" i="2"/>
  <c r="BG279" i="2"/>
  <c r="BE279" i="2"/>
  <c r="X279" i="2"/>
  <c r="V279" i="2"/>
  <c r="T279" i="2"/>
  <c r="P279" i="2"/>
  <c r="BI278" i="2"/>
  <c r="BH278" i="2"/>
  <c r="BG278" i="2"/>
  <c r="BE278" i="2"/>
  <c r="X278" i="2"/>
  <c r="V278" i="2"/>
  <c r="T278" i="2"/>
  <c r="P278" i="2"/>
  <c r="BI277" i="2"/>
  <c r="BH277" i="2"/>
  <c r="BG277" i="2"/>
  <c r="BE277" i="2"/>
  <c r="X277" i="2"/>
  <c r="V277" i="2"/>
  <c r="T277" i="2"/>
  <c r="P277" i="2"/>
  <c r="BI276" i="2"/>
  <c r="BH276" i="2"/>
  <c r="BG276" i="2"/>
  <c r="BE276" i="2"/>
  <c r="X276" i="2"/>
  <c r="V276" i="2"/>
  <c r="T276" i="2"/>
  <c r="P276" i="2"/>
  <c r="BI275" i="2"/>
  <c r="BH275" i="2"/>
  <c r="BG275" i="2"/>
  <c r="BE275" i="2"/>
  <c r="X275" i="2"/>
  <c r="V275" i="2"/>
  <c r="T275" i="2"/>
  <c r="P275" i="2"/>
  <c r="BI274" i="2"/>
  <c r="BH274" i="2"/>
  <c r="BG274" i="2"/>
  <c r="BE274" i="2"/>
  <c r="X274" i="2"/>
  <c r="V274" i="2"/>
  <c r="T274" i="2"/>
  <c r="P274" i="2"/>
  <c r="BI273" i="2"/>
  <c r="BH273" i="2"/>
  <c r="BG273" i="2"/>
  <c r="BE273" i="2"/>
  <c r="X273" i="2"/>
  <c r="V273" i="2"/>
  <c r="T273" i="2"/>
  <c r="P273" i="2"/>
  <c r="BI272" i="2"/>
  <c r="BH272" i="2"/>
  <c r="BG272" i="2"/>
  <c r="BE272" i="2"/>
  <c r="X272" i="2"/>
  <c r="V272" i="2"/>
  <c r="T272" i="2"/>
  <c r="P272" i="2"/>
  <c r="BI271" i="2"/>
  <c r="BH271" i="2"/>
  <c r="BG271" i="2"/>
  <c r="BE271" i="2"/>
  <c r="X271" i="2"/>
  <c r="V271" i="2"/>
  <c r="T271" i="2"/>
  <c r="P271" i="2"/>
  <c r="BI270" i="2"/>
  <c r="BH270" i="2"/>
  <c r="BG270" i="2"/>
  <c r="BE270" i="2"/>
  <c r="X270" i="2"/>
  <c r="V270" i="2"/>
  <c r="T270" i="2"/>
  <c r="P270" i="2"/>
  <c r="BI269" i="2"/>
  <c r="BH269" i="2"/>
  <c r="BG269" i="2"/>
  <c r="BE269" i="2"/>
  <c r="X269" i="2"/>
  <c r="V269" i="2"/>
  <c r="T269" i="2"/>
  <c r="P269" i="2"/>
  <c r="BI268" i="2"/>
  <c r="BH268" i="2"/>
  <c r="BG268" i="2"/>
  <c r="BE268" i="2"/>
  <c r="X268" i="2"/>
  <c r="V268" i="2"/>
  <c r="T268" i="2"/>
  <c r="P268" i="2"/>
  <c r="BI267" i="2"/>
  <c r="BH267" i="2"/>
  <c r="BG267" i="2"/>
  <c r="BE267" i="2"/>
  <c r="X267" i="2"/>
  <c r="V267" i="2"/>
  <c r="T267" i="2"/>
  <c r="P267" i="2"/>
  <c r="BI266" i="2"/>
  <c r="BH266" i="2"/>
  <c r="BG266" i="2"/>
  <c r="BE266" i="2"/>
  <c r="X266" i="2"/>
  <c r="V266" i="2"/>
  <c r="T266" i="2"/>
  <c r="P266" i="2"/>
  <c r="BI265" i="2"/>
  <c r="BH265" i="2"/>
  <c r="BG265" i="2"/>
  <c r="BE265" i="2"/>
  <c r="X265" i="2"/>
  <c r="V265" i="2"/>
  <c r="T265" i="2"/>
  <c r="P265" i="2"/>
  <c r="BI264" i="2"/>
  <c r="BH264" i="2"/>
  <c r="BG264" i="2"/>
  <c r="BE264" i="2"/>
  <c r="X264" i="2"/>
  <c r="V264" i="2"/>
  <c r="T264" i="2"/>
  <c r="P264" i="2"/>
  <c r="BI263" i="2"/>
  <c r="BH263" i="2"/>
  <c r="BG263" i="2"/>
  <c r="BE263" i="2"/>
  <c r="X263" i="2"/>
  <c r="V263" i="2"/>
  <c r="T263" i="2"/>
  <c r="P263" i="2"/>
  <c r="BI262" i="2"/>
  <c r="BH262" i="2"/>
  <c r="BG262" i="2"/>
  <c r="BE262" i="2"/>
  <c r="X262" i="2"/>
  <c r="V262" i="2"/>
  <c r="T262" i="2"/>
  <c r="P262" i="2"/>
  <c r="BI259" i="2"/>
  <c r="BH259" i="2"/>
  <c r="BG259" i="2"/>
  <c r="BE259" i="2"/>
  <c r="X259" i="2"/>
  <c r="X258" i="2"/>
  <c r="V259" i="2"/>
  <c r="V258" i="2" s="1"/>
  <c r="T259" i="2"/>
  <c r="T258" i="2"/>
  <c r="P259" i="2"/>
  <c r="BI257" i="2"/>
  <c r="BH257" i="2"/>
  <c r="BG257" i="2"/>
  <c r="BE257" i="2"/>
  <c r="X257" i="2"/>
  <c r="V257" i="2"/>
  <c r="T257" i="2"/>
  <c r="P257" i="2"/>
  <c r="BI255" i="2"/>
  <c r="BH255" i="2"/>
  <c r="BG255" i="2"/>
  <c r="BE255" i="2"/>
  <c r="X255" i="2"/>
  <c r="V255" i="2"/>
  <c r="T255" i="2"/>
  <c r="P255" i="2"/>
  <c r="BI254" i="2"/>
  <c r="BH254" i="2"/>
  <c r="BG254" i="2"/>
  <c r="BE254" i="2"/>
  <c r="X254" i="2"/>
  <c r="V254" i="2"/>
  <c r="T254" i="2"/>
  <c r="P254" i="2"/>
  <c r="BI252" i="2"/>
  <c r="BH252" i="2"/>
  <c r="BG252" i="2"/>
  <c r="BE252" i="2"/>
  <c r="X252" i="2"/>
  <c r="V252" i="2"/>
  <c r="T252" i="2"/>
  <c r="P252" i="2"/>
  <c r="BI251" i="2"/>
  <c r="BH251" i="2"/>
  <c r="BG251" i="2"/>
  <c r="BE251" i="2"/>
  <c r="X251" i="2"/>
  <c r="V251" i="2"/>
  <c r="T251" i="2"/>
  <c r="P251" i="2"/>
  <c r="BI249" i="2"/>
  <c r="BH249" i="2"/>
  <c r="BG249" i="2"/>
  <c r="BE249" i="2"/>
  <c r="X249" i="2"/>
  <c r="V249" i="2"/>
  <c r="T249" i="2"/>
  <c r="P249" i="2"/>
  <c r="BI248" i="2"/>
  <c r="BH248" i="2"/>
  <c r="BG248" i="2"/>
  <c r="BE248" i="2"/>
  <c r="X248" i="2"/>
  <c r="V248" i="2"/>
  <c r="T248" i="2"/>
  <c r="P248" i="2"/>
  <c r="BI247" i="2"/>
  <c r="BH247" i="2"/>
  <c r="BG247" i="2"/>
  <c r="BE247" i="2"/>
  <c r="X247" i="2"/>
  <c r="V247" i="2"/>
  <c r="T247" i="2"/>
  <c r="P247" i="2"/>
  <c r="BI245" i="2"/>
  <c r="BH245" i="2"/>
  <c r="BG245" i="2"/>
  <c r="BE245" i="2"/>
  <c r="X245" i="2"/>
  <c r="V245" i="2"/>
  <c r="T245" i="2"/>
  <c r="P245" i="2"/>
  <c r="BI244" i="2"/>
  <c r="BH244" i="2"/>
  <c r="BG244" i="2"/>
  <c r="BE244" i="2"/>
  <c r="X244" i="2"/>
  <c r="V244" i="2"/>
  <c r="T244" i="2"/>
  <c r="P244" i="2"/>
  <c r="BI242" i="2"/>
  <c r="BH242" i="2"/>
  <c r="BG242" i="2"/>
  <c r="BE242" i="2"/>
  <c r="X242" i="2"/>
  <c r="V242" i="2"/>
  <c r="T242" i="2"/>
  <c r="P242" i="2"/>
  <c r="BI240" i="2"/>
  <c r="BH240" i="2"/>
  <c r="BG240" i="2"/>
  <c r="BE240" i="2"/>
  <c r="X240" i="2"/>
  <c r="V240" i="2"/>
  <c r="T240" i="2"/>
  <c r="P240" i="2"/>
  <c r="BI238" i="2"/>
  <c r="BH238" i="2"/>
  <c r="BG238" i="2"/>
  <c r="BE238" i="2"/>
  <c r="X238" i="2"/>
  <c r="V238" i="2"/>
  <c r="T238" i="2"/>
  <c r="P238" i="2"/>
  <c r="BI236" i="2"/>
  <c r="BH236" i="2"/>
  <c r="BG236" i="2"/>
  <c r="BE236" i="2"/>
  <c r="X236" i="2"/>
  <c r="V236" i="2"/>
  <c r="T236" i="2"/>
  <c r="P236" i="2"/>
  <c r="BI234" i="2"/>
  <c r="BH234" i="2"/>
  <c r="BG234" i="2"/>
  <c r="BE234" i="2"/>
  <c r="X234" i="2"/>
  <c r="V234" i="2"/>
  <c r="T234" i="2"/>
  <c r="P234" i="2"/>
  <c r="BI232" i="2"/>
  <c r="BH232" i="2"/>
  <c r="BG232" i="2"/>
  <c r="BE232" i="2"/>
  <c r="X232" i="2"/>
  <c r="V232" i="2"/>
  <c r="T232" i="2"/>
  <c r="P232" i="2"/>
  <c r="BI230" i="2"/>
  <c r="BH230" i="2"/>
  <c r="BG230" i="2"/>
  <c r="BE230" i="2"/>
  <c r="X230" i="2"/>
  <c r="V230" i="2"/>
  <c r="T230" i="2"/>
  <c r="P230" i="2"/>
  <c r="BI228" i="2"/>
  <c r="BH228" i="2"/>
  <c r="BG228" i="2"/>
  <c r="BE228" i="2"/>
  <c r="X228" i="2"/>
  <c r="V228" i="2"/>
  <c r="T228" i="2"/>
  <c r="P228" i="2"/>
  <c r="BI226" i="2"/>
  <c r="BH226" i="2"/>
  <c r="BG226" i="2"/>
  <c r="BE226" i="2"/>
  <c r="X226" i="2"/>
  <c r="V226" i="2"/>
  <c r="T226" i="2"/>
  <c r="P226" i="2"/>
  <c r="BI224" i="2"/>
  <c r="BH224" i="2"/>
  <c r="BG224" i="2"/>
  <c r="BE224" i="2"/>
  <c r="X224" i="2"/>
  <c r="V224" i="2"/>
  <c r="T224" i="2"/>
  <c r="P224" i="2"/>
  <c r="BI217" i="2"/>
  <c r="BH217" i="2"/>
  <c r="BG217" i="2"/>
  <c r="BE217" i="2"/>
  <c r="X217" i="2"/>
  <c r="V217" i="2"/>
  <c r="T217" i="2"/>
  <c r="P217" i="2"/>
  <c r="BI215" i="2"/>
  <c r="BH215" i="2"/>
  <c r="BG215" i="2"/>
  <c r="BE215" i="2"/>
  <c r="X215" i="2"/>
  <c r="V215" i="2"/>
  <c r="T215" i="2"/>
  <c r="P215" i="2"/>
  <c r="BI208" i="2"/>
  <c r="BH208" i="2"/>
  <c r="BG208" i="2"/>
  <c r="BE208" i="2"/>
  <c r="X208" i="2"/>
  <c r="V208" i="2"/>
  <c r="T208" i="2"/>
  <c r="P208" i="2"/>
  <c r="BI201" i="2"/>
  <c r="BH201" i="2"/>
  <c r="BG201" i="2"/>
  <c r="BE201" i="2"/>
  <c r="X201" i="2"/>
  <c r="V201" i="2"/>
  <c r="T201" i="2"/>
  <c r="P201" i="2"/>
  <c r="BI199" i="2"/>
  <c r="BH199" i="2"/>
  <c r="BG199" i="2"/>
  <c r="BE199" i="2"/>
  <c r="X199" i="2"/>
  <c r="V199" i="2"/>
  <c r="T199" i="2"/>
  <c r="P199" i="2"/>
  <c r="BI197" i="2"/>
  <c r="BH197" i="2"/>
  <c r="BG197" i="2"/>
  <c r="BE197" i="2"/>
  <c r="X197" i="2"/>
  <c r="V197" i="2"/>
  <c r="T197" i="2"/>
  <c r="P197" i="2"/>
  <c r="BI195" i="2"/>
  <c r="BH195" i="2"/>
  <c r="BG195" i="2"/>
  <c r="BE195" i="2"/>
  <c r="X195" i="2"/>
  <c r="V195" i="2"/>
  <c r="T195" i="2"/>
  <c r="P195" i="2"/>
  <c r="BI193" i="2"/>
  <c r="BH193" i="2"/>
  <c r="BG193" i="2"/>
  <c r="BE193" i="2"/>
  <c r="X193" i="2"/>
  <c r="V193" i="2"/>
  <c r="T193" i="2"/>
  <c r="P193" i="2"/>
  <c r="BI191" i="2"/>
  <c r="BH191" i="2"/>
  <c r="BG191" i="2"/>
  <c r="BE191" i="2"/>
  <c r="X191" i="2"/>
  <c r="V191" i="2"/>
  <c r="T191" i="2"/>
  <c r="P191" i="2"/>
  <c r="BI189" i="2"/>
  <c r="BH189" i="2"/>
  <c r="BG189" i="2"/>
  <c r="BE189" i="2"/>
  <c r="X189" i="2"/>
  <c r="V189" i="2"/>
  <c r="T189" i="2"/>
  <c r="P189" i="2"/>
  <c r="BI181" i="2"/>
  <c r="BH181" i="2"/>
  <c r="BG181" i="2"/>
  <c r="BE181" i="2"/>
  <c r="X181" i="2"/>
  <c r="V181" i="2"/>
  <c r="T181" i="2"/>
  <c r="P181" i="2"/>
  <c r="BI179" i="2"/>
  <c r="BH179" i="2"/>
  <c r="BG179" i="2"/>
  <c r="BE179" i="2"/>
  <c r="X179" i="2"/>
  <c r="V179" i="2"/>
  <c r="T179" i="2"/>
  <c r="P179" i="2"/>
  <c r="BI177" i="2"/>
  <c r="BH177" i="2"/>
  <c r="BG177" i="2"/>
  <c r="BE177" i="2"/>
  <c r="X177" i="2"/>
  <c r="V177" i="2"/>
  <c r="T177" i="2"/>
  <c r="P177" i="2"/>
  <c r="BI176" i="2"/>
  <c r="BH176" i="2"/>
  <c r="BG176" i="2"/>
  <c r="BE176" i="2"/>
  <c r="X176" i="2"/>
  <c r="V176" i="2"/>
  <c r="T176" i="2"/>
  <c r="P176" i="2"/>
  <c r="BI174" i="2"/>
  <c r="BH174" i="2"/>
  <c r="BG174" i="2"/>
  <c r="BE174" i="2"/>
  <c r="X174" i="2"/>
  <c r="V174" i="2"/>
  <c r="T174" i="2"/>
  <c r="P174" i="2"/>
  <c r="BI172" i="2"/>
  <c r="BH172" i="2"/>
  <c r="BG172" i="2"/>
  <c r="BE172" i="2"/>
  <c r="X172" i="2"/>
  <c r="V172" i="2"/>
  <c r="T172" i="2"/>
  <c r="P172" i="2"/>
  <c r="BI170" i="2"/>
  <c r="BH170" i="2"/>
  <c r="BG170" i="2"/>
  <c r="BE170" i="2"/>
  <c r="X170" i="2"/>
  <c r="V170" i="2"/>
  <c r="T170" i="2"/>
  <c r="P170" i="2"/>
  <c r="BI168" i="2"/>
  <c r="BH168" i="2"/>
  <c r="BG168" i="2"/>
  <c r="BE168" i="2"/>
  <c r="X168" i="2"/>
  <c r="V168" i="2"/>
  <c r="T168" i="2"/>
  <c r="P168" i="2"/>
  <c r="BI166" i="2"/>
  <c r="BH166" i="2"/>
  <c r="BG166" i="2"/>
  <c r="BE166" i="2"/>
  <c r="X166" i="2"/>
  <c r="V166" i="2"/>
  <c r="T166" i="2"/>
  <c r="P166" i="2"/>
  <c r="BI165" i="2"/>
  <c r="BH165" i="2"/>
  <c r="BG165" i="2"/>
  <c r="BE165" i="2"/>
  <c r="X165" i="2"/>
  <c r="V165" i="2"/>
  <c r="T165" i="2"/>
  <c r="P165" i="2"/>
  <c r="BI164" i="2"/>
  <c r="BH164" i="2"/>
  <c r="BG164" i="2"/>
  <c r="BE164" i="2"/>
  <c r="X164" i="2"/>
  <c r="V164" i="2"/>
  <c r="T164" i="2"/>
  <c r="P164" i="2"/>
  <c r="BI163" i="2"/>
  <c r="BH163" i="2"/>
  <c r="BG163" i="2"/>
  <c r="BE163" i="2"/>
  <c r="X163" i="2"/>
  <c r="V163" i="2"/>
  <c r="T163" i="2"/>
  <c r="P163" i="2"/>
  <c r="BI162" i="2"/>
  <c r="BH162" i="2"/>
  <c r="BG162" i="2"/>
  <c r="BE162" i="2"/>
  <c r="X162" i="2"/>
  <c r="V162" i="2"/>
  <c r="T162" i="2"/>
  <c r="P162" i="2"/>
  <c r="BI161" i="2"/>
  <c r="BH161" i="2"/>
  <c r="BG161" i="2"/>
  <c r="BE161" i="2"/>
  <c r="X161" i="2"/>
  <c r="V161" i="2"/>
  <c r="T161" i="2"/>
  <c r="P161" i="2"/>
  <c r="BI160" i="2"/>
  <c r="BH160" i="2"/>
  <c r="BG160" i="2"/>
  <c r="BE160" i="2"/>
  <c r="X160" i="2"/>
  <c r="V160" i="2"/>
  <c r="T160" i="2"/>
  <c r="P160" i="2"/>
  <c r="BI157" i="2"/>
  <c r="BH157" i="2"/>
  <c r="BG157" i="2"/>
  <c r="BE157" i="2"/>
  <c r="X157" i="2"/>
  <c r="V157" i="2"/>
  <c r="T157" i="2"/>
  <c r="P157" i="2"/>
  <c r="BI155" i="2"/>
  <c r="BH155" i="2"/>
  <c r="BG155" i="2"/>
  <c r="BE155" i="2"/>
  <c r="X155" i="2"/>
  <c r="V155" i="2"/>
  <c r="T155" i="2"/>
  <c r="P155" i="2"/>
  <c r="BI153" i="2"/>
  <c r="BH153" i="2"/>
  <c r="BG153" i="2"/>
  <c r="BE153" i="2"/>
  <c r="X153" i="2"/>
  <c r="V153" i="2"/>
  <c r="T153" i="2"/>
  <c r="P153" i="2"/>
  <c r="BI152" i="2"/>
  <c r="BH152" i="2"/>
  <c r="BG152" i="2"/>
  <c r="BE152" i="2"/>
  <c r="X152" i="2"/>
  <c r="V152" i="2"/>
  <c r="T152" i="2"/>
  <c r="P152" i="2"/>
  <c r="BI151" i="2"/>
  <c r="BH151" i="2"/>
  <c r="BG151" i="2"/>
  <c r="BE151" i="2"/>
  <c r="X151" i="2"/>
  <c r="V151" i="2"/>
  <c r="T151" i="2"/>
  <c r="P151" i="2"/>
  <c r="BI149" i="2"/>
  <c r="BH149" i="2"/>
  <c r="BG149" i="2"/>
  <c r="BE149" i="2"/>
  <c r="X149" i="2"/>
  <c r="V149" i="2"/>
  <c r="T149" i="2"/>
  <c r="P149" i="2"/>
  <c r="J143" i="2"/>
  <c r="J142" i="2"/>
  <c r="F142" i="2"/>
  <c r="F140" i="2"/>
  <c r="E138" i="2"/>
  <c r="J94" i="2"/>
  <c r="J93" i="2"/>
  <c r="F93" i="2"/>
  <c r="F91" i="2"/>
  <c r="E89" i="2"/>
  <c r="J20" i="2"/>
  <c r="E20" i="2"/>
  <c r="F143" i="2" s="1"/>
  <c r="J19" i="2"/>
  <c r="J14" i="2"/>
  <c r="J140" i="2" s="1"/>
  <c r="E7" i="2"/>
  <c r="E134" i="2"/>
  <c r="L90" i="1"/>
  <c r="AM90" i="1"/>
  <c r="AM89" i="1"/>
  <c r="L89" i="1"/>
  <c r="AM87" i="1"/>
  <c r="L87" i="1"/>
  <c r="L85" i="1"/>
  <c r="R130" i="5"/>
  <c r="Q129" i="5"/>
  <c r="Q127" i="5"/>
  <c r="R126" i="5"/>
  <c r="R966" i="4"/>
  <c r="R964" i="4"/>
  <c r="Q963" i="4"/>
  <c r="R962" i="4"/>
  <c r="R961" i="4"/>
  <c r="R960" i="4"/>
  <c r="R958" i="4"/>
  <c r="R957" i="4"/>
  <c r="R956" i="4"/>
  <c r="R955" i="4"/>
  <c r="R952" i="4"/>
  <c r="Q951" i="4"/>
  <c r="R950" i="4"/>
  <c r="R949" i="4"/>
  <c r="Q948" i="4"/>
  <c r="R947" i="4"/>
  <c r="Q946" i="4"/>
  <c r="Q945" i="4"/>
  <c r="Q944" i="4"/>
  <c r="Q943" i="4"/>
  <c r="R942" i="4"/>
  <c r="R941" i="4"/>
  <c r="R940" i="4"/>
  <c r="Q937" i="4"/>
  <c r="Q930" i="4"/>
  <c r="R929" i="4"/>
  <c r="Q928" i="4"/>
  <c r="Q927" i="4"/>
  <c r="R926" i="4"/>
  <c r="Q924" i="4"/>
  <c r="Q906" i="4"/>
  <c r="R897" i="4"/>
  <c r="K890" i="4"/>
  <c r="Q857" i="4"/>
  <c r="Q829" i="4"/>
  <c r="Q801" i="4"/>
  <c r="R799" i="4"/>
  <c r="Q786" i="4"/>
  <c r="R769" i="4"/>
  <c r="R756" i="4"/>
  <c r="R745" i="4"/>
  <c r="R741" i="4"/>
  <c r="R738" i="4"/>
  <c r="Q730" i="4"/>
  <c r="Q726" i="4"/>
  <c r="Q724" i="4"/>
  <c r="R720" i="4"/>
  <c r="Q693" i="4"/>
  <c r="Q691" i="4"/>
  <c r="R689" i="4"/>
  <c r="BK686" i="4"/>
  <c r="R685" i="4"/>
  <c r="R676" i="4"/>
  <c r="R651" i="4"/>
  <c r="Q642" i="4"/>
  <c r="Q618" i="4"/>
  <c r="Q594" i="4"/>
  <c r="Q593" i="4"/>
  <c r="R591" i="4"/>
  <c r="R589" i="4"/>
  <c r="R581" i="4"/>
  <c r="R579" i="4"/>
  <c r="R576" i="4"/>
  <c r="R573" i="4"/>
  <c r="R571" i="4"/>
  <c r="Q571" i="4"/>
  <c r="R569" i="4"/>
  <c r="R568" i="4"/>
  <c r="R567" i="4"/>
  <c r="R564" i="4"/>
  <c r="R563" i="4"/>
  <c r="R562" i="4"/>
  <c r="R561" i="4"/>
  <c r="R560" i="4"/>
  <c r="R559" i="4"/>
  <c r="Q558" i="4"/>
  <c r="Q555" i="4"/>
  <c r="R554" i="4"/>
  <c r="R553" i="4"/>
  <c r="Q552" i="4"/>
  <c r="R551" i="4"/>
  <c r="R550" i="4"/>
  <c r="R549" i="4"/>
  <c r="K549" i="4"/>
  <c r="R547" i="4"/>
  <c r="R546" i="4"/>
  <c r="R544" i="4"/>
  <c r="R543" i="4"/>
  <c r="R542" i="4"/>
  <c r="R541" i="4"/>
  <c r="Q538" i="4"/>
  <c r="Q533" i="4"/>
  <c r="K531" i="4"/>
  <c r="Q530" i="4"/>
  <c r="Q529" i="4"/>
  <c r="Q528" i="4"/>
  <c r="Q526" i="4"/>
  <c r="R524" i="4"/>
  <c r="R523" i="4"/>
  <c r="R522" i="4"/>
  <c r="Q521" i="4"/>
  <c r="R518" i="4"/>
  <c r="R516" i="4"/>
  <c r="R515" i="4"/>
  <c r="R511" i="4"/>
  <c r="Q510" i="4"/>
  <c r="Q509" i="4"/>
  <c r="R508" i="4"/>
  <c r="R507" i="4"/>
  <c r="Q504" i="4"/>
  <c r="R493" i="4"/>
  <c r="Q490" i="4"/>
  <c r="Q488" i="4"/>
  <c r="Q485" i="4"/>
  <c r="R484" i="4"/>
  <c r="Q483" i="4"/>
  <c r="R479" i="4"/>
  <c r="Q479" i="4"/>
  <c r="Q476" i="4"/>
  <c r="R475" i="4"/>
  <c r="R474" i="4"/>
  <c r="Q473" i="4"/>
  <c r="R469" i="4"/>
  <c r="R464" i="4"/>
  <c r="Q463" i="4"/>
  <c r="Q457" i="4"/>
  <c r="Q455" i="4"/>
  <c r="R454" i="4"/>
  <c r="Q449" i="4"/>
  <c r="R447" i="4"/>
  <c r="Q446" i="4"/>
  <c r="Q445" i="4"/>
  <c r="R442" i="4"/>
  <c r="Q441" i="4"/>
  <c r="R439" i="4"/>
  <c r="R438" i="4"/>
  <c r="Q437" i="4"/>
  <c r="Q436" i="4"/>
  <c r="R435" i="4"/>
  <c r="Q434" i="4"/>
  <c r="R433" i="4"/>
  <c r="Q431" i="4"/>
  <c r="Q430" i="4"/>
  <c r="Q428" i="4"/>
  <c r="K428" i="4"/>
  <c r="R426" i="4"/>
  <c r="R425" i="4"/>
  <c r="Q422" i="4"/>
  <c r="Q420" i="4"/>
  <c r="Q418" i="4"/>
  <c r="R415" i="4"/>
  <c r="R409" i="4"/>
  <c r="Q407" i="4"/>
  <c r="R406" i="4"/>
  <c r="R403" i="4"/>
  <c r="R401" i="4"/>
  <c r="R395" i="4"/>
  <c r="R381" i="4"/>
  <c r="Q377" i="4"/>
  <c r="Q371" i="4"/>
  <c r="Q369" i="4"/>
  <c r="R367" i="4"/>
  <c r="Q365" i="4"/>
  <c r="Q361" i="4"/>
  <c r="R347" i="4"/>
  <c r="R339" i="4"/>
  <c r="Q318" i="4"/>
  <c r="Q285" i="4"/>
  <c r="R277" i="4"/>
  <c r="Q275" i="4"/>
  <c r="R273" i="4"/>
  <c r="Q271" i="4"/>
  <c r="R256" i="4"/>
  <c r="Q256" i="4"/>
  <c r="R222" i="4"/>
  <c r="R221" i="4"/>
  <c r="R195" i="4"/>
  <c r="R194" i="4"/>
  <c r="R185" i="4"/>
  <c r="Q176" i="4"/>
  <c r="Q174" i="4"/>
  <c r="Q173" i="4"/>
  <c r="R172" i="4"/>
  <c r="R171" i="4"/>
  <c r="Q170" i="4"/>
  <c r="R158" i="4"/>
  <c r="R156" i="4"/>
  <c r="R863" i="3"/>
  <c r="Q863" i="3"/>
  <c r="R860" i="3"/>
  <c r="Q860" i="3"/>
  <c r="R859" i="3"/>
  <c r="Q859" i="3"/>
  <c r="R857" i="3"/>
  <c r="Q857" i="3"/>
  <c r="R856" i="3"/>
  <c r="Q856" i="3"/>
  <c r="R844" i="3"/>
  <c r="Q843" i="3"/>
  <c r="Q839" i="3"/>
  <c r="Q838" i="3"/>
  <c r="R837" i="3"/>
  <c r="Q832" i="3"/>
  <c r="Q828" i="3"/>
  <c r="R826" i="3"/>
  <c r="Q824" i="3"/>
  <c r="Q823" i="3"/>
  <c r="Q821" i="3"/>
  <c r="Q818" i="3"/>
  <c r="Q817" i="3"/>
  <c r="Q815" i="3"/>
  <c r="R814" i="3"/>
  <c r="R799" i="3"/>
  <c r="R793" i="3"/>
  <c r="Q791" i="3"/>
  <c r="R789" i="3"/>
  <c r="R767" i="3"/>
  <c r="R759" i="3"/>
  <c r="Q751" i="3"/>
  <c r="R743" i="3"/>
  <c r="R731" i="3"/>
  <c r="Q725" i="3"/>
  <c r="R723" i="3"/>
  <c r="R701" i="3"/>
  <c r="R694" i="3"/>
  <c r="R692" i="3"/>
  <c r="K692" i="3"/>
  <c r="R685" i="3"/>
  <c r="R683" i="3"/>
  <c r="R681" i="3"/>
  <c r="R680" i="3"/>
  <c r="Q660" i="3"/>
  <c r="Q655" i="3"/>
  <c r="Q647" i="3"/>
  <c r="Q628" i="3"/>
  <c r="R592" i="3"/>
  <c r="Q590" i="3"/>
  <c r="R584" i="3"/>
  <c r="R578" i="3"/>
  <c r="R576" i="3"/>
  <c r="Q574" i="3"/>
  <c r="R573" i="3"/>
  <c r="Q571" i="3"/>
  <c r="Q569" i="3"/>
  <c r="Q568" i="3"/>
  <c r="Q567" i="3"/>
  <c r="Q566" i="3"/>
  <c r="Q565" i="3"/>
  <c r="Q561" i="3"/>
  <c r="Q557" i="3"/>
  <c r="R552" i="3"/>
  <c r="R551" i="3"/>
  <c r="R549" i="3"/>
  <c r="R547" i="3"/>
  <c r="Q546" i="3"/>
  <c r="Q543" i="3"/>
  <c r="R540" i="3"/>
  <c r="K538" i="3"/>
  <c r="R536" i="3"/>
  <c r="R533" i="3"/>
  <c r="R532" i="3"/>
  <c r="R531" i="3"/>
  <c r="Q530" i="3"/>
  <c r="Q529" i="3"/>
  <c r="R528" i="3"/>
  <c r="R526" i="3"/>
  <c r="R523" i="3"/>
  <c r="Q522" i="3"/>
  <c r="R519" i="3"/>
  <c r="Q517" i="3"/>
  <c r="K517" i="3"/>
  <c r="R513" i="3"/>
  <c r="R508" i="3"/>
  <c r="R507" i="3"/>
  <c r="R505" i="3"/>
  <c r="K504" i="3"/>
  <c r="R500" i="3"/>
  <c r="K500" i="3"/>
  <c r="Q492" i="3"/>
  <c r="K492" i="3"/>
  <c r="R490" i="3"/>
  <c r="R487" i="3"/>
  <c r="Q483" i="3"/>
  <c r="R482" i="3"/>
  <c r="Q481" i="3"/>
  <c r="Q479" i="3"/>
  <c r="R476" i="3"/>
  <c r="R475" i="3"/>
  <c r="Q471" i="3"/>
  <c r="Q463" i="3"/>
  <c r="R460" i="3"/>
  <c r="R459" i="3"/>
  <c r="Q458" i="3"/>
  <c r="Q457" i="3"/>
  <c r="R454" i="3"/>
  <c r="Q453" i="3"/>
  <c r="Q451" i="3"/>
  <c r="Q448" i="3"/>
  <c r="R447" i="3"/>
  <c r="BK444" i="3"/>
  <c r="Q439" i="3"/>
  <c r="Q438" i="3"/>
  <c r="Q435" i="3"/>
  <c r="R433" i="3"/>
  <c r="Q432" i="3"/>
  <c r="Q431" i="3"/>
  <c r="R430" i="3"/>
  <c r="Q428" i="3"/>
  <c r="R427" i="3"/>
  <c r="Q425" i="3"/>
  <c r="Q423" i="3"/>
  <c r="R422" i="3"/>
  <c r="R417" i="3"/>
  <c r="Q416" i="3"/>
  <c r="Q415" i="3"/>
  <c r="K414" i="3"/>
  <c r="R411" i="3"/>
  <c r="Q408" i="3"/>
  <c r="R407" i="3"/>
  <c r="K403" i="3"/>
  <c r="Q401" i="3"/>
  <c r="Q396" i="3"/>
  <c r="Q394" i="3"/>
  <c r="Q393" i="3"/>
  <c r="Q391" i="3"/>
  <c r="Q390" i="3"/>
  <c r="Q387" i="3"/>
  <c r="R386" i="3"/>
  <c r="Q380" i="3"/>
  <c r="R377" i="3"/>
  <c r="Q375" i="3"/>
  <c r="R373" i="3"/>
  <c r="R371" i="3"/>
  <c r="R369" i="3"/>
  <c r="R363" i="3"/>
  <c r="R361" i="3"/>
  <c r="R327" i="3"/>
  <c r="R299" i="3"/>
  <c r="Q269" i="3"/>
  <c r="R263" i="3"/>
  <c r="R217" i="3"/>
  <c r="R205" i="3"/>
  <c r="R194" i="3"/>
  <c r="R182" i="3"/>
  <c r="R170" i="3"/>
  <c r="R169" i="3"/>
  <c r="Q167" i="3"/>
  <c r="Q165" i="3"/>
  <c r="R157" i="3"/>
  <c r="Q155" i="3"/>
  <c r="Q151" i="3"/>
  <c r="R149" i="3"/>
  <c r="R626" i="2"/>
  <c r="R625" i="2"/>
  <c r="Q624" i="2"/>
  <c r="R622" i="2"/>
  <c r="R621" i="2"/>
  <c r="Q619" i="2"/>
  <c r="Q618" i="2"/>
  <c r="R607" i="2"/>
  <c r="Q603" i="2"/>
  <c r="R602" i="2"/>
  <c r="R600" i="2"/>
  <c r="Q598" i="2"/>
  <c r="Q597" i="2"/>
  <c r="R596" i="2"/>
  <c r="Q594" i="2"/>
  <c r="R593" i="2"/>
  <c r="R590" i="2"/>
  <c r="Q589" i="2"/>
  <c r="R585" i="2"/>
  <c r="R574" i="2"/>
  <c r="R571" i="2"/>
  <c r="Q569" i="2"/>
  <c r="Q567" i="2"/>
  <c r="Q554" i="2"/>
  <c r="R548" i="2"/>
  <c r="Q542" i="2"/>
  <c r="R530" i="2"/>
  <c r="Q528" i="2"/>
  <c r="Q526" i="2"/>
  <c r="R524" i="2"/>
  <c r="R522" i="2"/>
  <c r="R520" i="2"/>
  <c r="Q518" i="2"/>
  <c r="R513" i="2"/>
  <c r="R511" i="2"/>
  <c r="Q510" i="2"/>
  <c r="Q508" i="2"/>
  <c r="R506" i="2"/>
  <c r="Q503" i="2"/>
  <c r="Q501" i="2"/>
  <c r="R489" i="2"/>
  <c r="R487" i="2"/>
  <c r="R482" i="2"/>
  <c r="Q480" i="2"/>
  <c r="R466" i="2"/>
  <c r="R449" i="2"/>
  <c r="Q447" i="2"/>
  <c r="R445" i="2"/>
  <c r="Q442" i="2"/>
  <c r="Q440" i="2"/>
  <c r="R437" i="2"/>
  <c r="R434" i="2"/>
  <c r="R433" i="2"/>
  <c r="Q431" i="2"/>
  <c r="R427" i="2"/>
  <c r="R426" i="2"/>
  <c r="K426" i="2"/>
  <c r="R425" i="2"/>
  <c r="Q424" i="2"/>
  <c r="Q423" i="2"/>
  <c r="Q422" i="2"/>
  <c r="Q420" i="2"/>
  <c r="R419" i="2"/>
  <c r="Q418" i="2"/>
  <c r="Q417" i="2"/>
  <c r="R416" i="2"/>
  <c r="Q415" i="2"/>
  <c r="Q414" i="2"/>
  <c r="Q413" i="2"/>
  <c r="Q412" i="2"/>
  <c r="Q411" i="2"/>
  <c r="R409" i="2"/>
  <c r="Q408" i="2"/>
  <c r="Q405" i="2"/>
  <c r="Q401" i="2"/>
  <c r="R399" i="2"/>
  <c r="R398" i="2"/>
  <c r="R397" i="2"/>
  <c r="Q396" i="2"/>
  <c r="Q395" i="2"/>
  <c r="R394" i="2"/>
  <c r="R392" i="2"/>
  <c r="Q390" i="2"/>
  <c r="R383" i="2"/>
  <c r="Q382" i="2"/>
  <c r="K382" i="2"/>
  <c r="Q380" i="2"/>
  <c r="Q379" i="2"/>
  <c r="R378" i="2"/>
  <c r="R374" i="2"/>
  <c r="R373" i="2"/>
  <c r="K373" i="2"/>
  <c r="R372" i="2"/>
  <c r="R370" i="2"/>
  <c r="R366" i="2"/>
  <c r="Q365" i="2"/>
  <c r="Q364" i="2"/>
  <c r="Q363" i="2"/>
  <c r="R359" i="2"/>
  <c r="R357" i="2"/>
  <c r="Q356" i="2"/>
  <c r="R353" i="2"/>
  <c r="Q352" i="2"/>
  <c r="R351" i="2"/>
  <c r="Q350" i="2"/>
  <c r="R349" i="2"/>
  <c r="Q344" i="2"/>
  <c r="R343" i="2"/>
  <c r="Q342" i="2"/>
  <c r="R341" i="2"/>
  <c r="R339" i="2"/>
  <c r="Q338" i="2"/>
  <c r="Q337" i="2"/>
  <c r="R335" i="2"/>
  <c r="R332" i="2"/>
  <c r="R331" i="2"/>
  <c r="R329" i="2"/>
  <c r="Q328" i="2"/>
  <c r="Q326" i="2"/>
  <c r="Q325" i="2"/>
  <c r="Q324" i="2"/>
  <c r="R323" i="2"/>
  <c r="Q321" i="2"/>
  <c r="R320" i="2"/>
  <c r="Q319" i="2"/>
  <c r="R316" i="2"/>
  <c r="Q315" i="2"/>
  <c r="Q314" i="2"/>
  <c r="Q312" i="2"/>
  <c r="R311" i="2"/>
  <c r="Q309" i="2"/>
  <c r="Q308" i="2"/>
  <c r="R303" i="2"/>
  <c r="R302" i="2"/>
  <c r="Q300" i="2"/>
  <c r="Q298" i="2"/>
  <c r="R293" i="2"/>
  <c r="R291" i="2"/>
  <c r="R289" i="2"/>
  <c r="Q288" i="2"/>
  <c r="Q287" i="2"/>
  <c r="R284" i="2"/>
  <c r="R282" i="2"/>
  <c r="Q281" i="2"/>
  <c r="R274" i="2"/>
  <c r="Q271" i="2"/>
  <c r="Q269" i="2"/>
  <c r="R264" i="2"/>
  <c r="Q263" i="2"/>
  <c r="R259" i="2"/>
  <c r="R257" i="2"/>
  <c r="Q252" i="2"/>
  <c r="R251" i="2"/>
  <c r="Q247" i="2"/>
  <c r="Q236" i="2"/>
  <c r="Q234" i="2"/>
  <c r="Q232" i="2"/>
  <c r="R226" i="2"/>
  <c r="Q217" i="2"/>
  <c r="R215" i="2"/>
  <c r="Q208" i="2"/>
  <c r="Q197" i="2"/>
  <c r="R195" i="2"/>
  <c r="R191" i="2"/>
  <c r="R189" i="2"/>
  <c r="Q176" i="2"/>
  <c r="Q172" i="2"/>
  <c r="R170" i="2"/>
  <c r="R168" i="2"/>
  <c r="Q165" i="2"/>
  <c r="Q162" i="2"/>
  <c r="Q161" i="2"/>
  <c r="Q160" i="2"/>
  <c r="R155" i="2"/>
  <c r="Q153" i="2"/>
  <c r="Q130" i="5"/>
  <c r="R129" i="5"/>
  <c r="BK127" i="5"/>
  <c r="K126" i="5"/>
  <c r="Q965" i="4"/>
  <c r="Q964" i="4"/>
  <c r="Q961" i="4"/>
  <c r="BK960" i="4"/>
  <c r="Q959" i="4"/>
  <c r="Q957" i="4"/>
  <c r="Q955" i="4"/>
  <c r="Q954" i="4"/>
  <c r="Q953" i="4"/>
  <c r="Q952" i="4"/>
  <c r="R945" i="4"/>
  <c r="R943" i="4"/>
  <c r="Q939" i="4"/>
  <c r="Q935" i="4"/>
  <c r="Q934" i="4"/>
  <c r="Q933" i="4"/>
  <c r="Q932" i="4"/>
  <c r="Q929" i="4"/>
  <c r="R928" i="4"/>
  <c r="R925" i="4"/>
  <c r="R924" i="4"/>
  <c r="Q893" i="4"/>
  <c r="R890" i="4"/>
  <c r="Q873" i="4"/>
  <c r="Q859" i="4"/>
  <c r="Q843" i="4"/>
  <c r="R815" i="4"/>
  <c r="Q799" i="4"/>
  <c r="R797" i="4"/>
  <c r="Q797" i="4"/>
  <c r="R767" i="4"/>
  <c r="Q756" i="4"/>
  <c r="R754" i="4"/>
  <c r="Q745" i="4"/>
  <c r="Q743" i="4"/>
  <c r="Q738" i="4"/>
  <c r="R728" i="4"/>
  <c r="R724" i="4"/>
  <c r="Q718" i="4"/>
  <c r="R707" i="4"/>
  <c r="R535" i="4"/>
  <c r="R533" i="4"/>
  <c r="Q532" i="4"/>
  <c r="R530" i="4"/>
  <c r="Q525" i="4"/>
  <c r="Q524" i="4"/>
  <c r="R521" i="4"/>
  <c r="Q520" i="4"/>
  <c r="R519" i="4"/>
  <c r="Q517" i="4"/>
  <c r="Q514" i="4"/>
  <c r="Q513" i="4"/>
  <c r="R510" i="4"/>
  <c r="R509" i="4"/>
  <c r="Q505" i="4"/>
  <c r="R504" i="4"/>
  <c r="R503" i="4"/>
  <c r="Q502" i="4"/>
  <c r="Q501" i="4"/>
  <c r="Q499" i="4"/>
  <c r="R497" i="4"/>
  <c r="Q496" i="4"/>
  <c r="Q494" i="4"/>
  <c r="Q493" i="4"/>
  <c r="R490" i="4"/>
  <c r="Q489" i="4"/>
  <c r="R488" i="4"/>
  <c r="Q486" i="4"/>
  <c r="R483" i="4"/>
  <c r="R482" i="4"/>
  <c r="R481" i="4"/>
  <c r="Q480" i="4"/>
  <c r="Q478" i="4"/>
  <c r="Q477" i="4"/>
  <c r="Q474" i="4"/>
  <c r="Q472" i="4"/>
  <c r="R471" i="4"/>
  <c r="Q470" i="4"/>
  <c r="Q469" i="4"/>
  <c r="Q468" i="4"/>
  <c r="Q467" i="4"/>
  <c r="Q466" i="4"/>
  <c r="R465" i="4"/>
  <c r="Q464" i="4"/>
  <c r="R462" i="4"/>
  <c r="Q461" i="4"/>
  <c r="Q458" i="4"/>
  <c r="Q456" i="4"/>
  <c r="R455" i="4"/>
  <c r="Q454" i="4"/>
  <c r="Q453" i="4"/>
  <c r="R452" i="4"/>
  <c r="Q451" i="4"/>
  <c r="Q448" i="4"/>
  <c r="Q447" i="4"/>
  <c r="Q444" i="4"/>
  <c r="Q443" i="4"/>
  <c r="K442" i="4"/>
  <c r="BK441" i="4"/>
  <c r="Q440" i="4"/>
  <c r="Q439" i="4"/>
  <c r="BK439" i="4"/>
  <c r="R431" i="4"/>
  <c r="R428" i="4"/>
  <c r="Q425" i="4"/>
  <c r="Q421" i="4"/>
  <c r="Q419" i="4"/>
  <c r="Q417" i="4"/>
  <c r="Q416" i="4"/>
  <c r="Q415" i="4"/>
  <c r="Q411" i="4"/>
  <c r="Q410" i="4"/>
  <c r="Q403" i="4"/>
  <c r="R399" i="4"/>
  <c r="R398" i="4"/>
  <c r="Q395" i="4"/>
  <c r="R393" i="4"/>
  <c r="R392" i="4"/>
  <c r="Q391" i="4"/>
  <c r="R382" i="4"/>
  <c r="R379" i="4"/>
  <c r="R377" i="4"/>
  <c r="Q375" i="4"/>
  <c r="R371" i="4"/>
  <c r="Q367" i="4"/>
  <c r="Q347" i="4"/>
  <c r="Q304" i="4"/>
  <c r="K304" i="4"/>
  <c r="Q296" i="4"/>
  <c r="R294" i="4"/>
  <c r="Q222" i="4"/>
  <c r="Q204" i="4"/>
  <c r="Q195" i="4"/>
  <c r="Q185" i="4"/>
  <c r="R174" i="4"/>
  <c r="R155" i="4"/>
  <c r="R154" i="4"/>
  <c r="R150" i="4"/>
  <c r="R852" i="3"/>
  <c r="R851" i="3"/>
  <c r="R850" i="3"/>
  <c r="Q844" i="3"/>
  <c r="Q842" i="3"/>
  <c r="R841" i="3"/>
  <c r="Q840" i="3"/>
  <c r="Q834" i="3"/>
  <c r="Q833" i="3"/>
  <c r="Q831" i="3"/>
  <c r="Q830" i="3"/>
  <c r="R829" i="3"/>
  <c r="Q827" i="3"/>
  <c r="R825" i="3"/>
  <c r="R822" i="3"/>
  <c r="R777" i="3"/>
  <c r="Q769" i="3"/>
  <c r="Q743" i="3"/>
  <c r="Q733" i="3"/>
  <c r="R725" i="3"/>
  <c r="Q723" i="3"/>
  <c r="Q712" i="3"/>
  <c r="Q709" i="3"/>
  <c r="Q701" i="3"/>
  <c r="R699" i="3"/>
  <c r="Q692" i="3"/>
  <c r="Q691" i="3"/>
  <c r="Q685" i="3"/>
  <c r="Q681" i="3"/>
  <c r="Q680" i="3"/>
  <c r="R678" i="3"/>
  <c r="Q668" i="3"/>
  <c r="Q658" i="3"/>
  <c r="Q656" i="3"/>
  <c r="R655" i="3"/>
  <c r="Q654" i="3"/>
  <c r="Q643" i="3"/>
  <c r="R638" i="3"/>
  <c r="Q634" i="3"/>
  <c r="R623" i="3"/>
  <c r="Q605" i="3"/>
  <c r="R593" i="3"/>
  <c r="Q582" i="3"/>
  <c r="Q579" i="3"/>
  <c r="Q578" i="3"/>
  <c r="R570" i="3"/>
  <c r="Q562" i="3"/>
  <c r="R561" i="3"/>
  <c r="R560" i="3"/>
  <c r="Q559" i="3"/>
  <c r="R558" i="3"/>
  <c r="R554" i="3"/>
  <c r="R553" i="3"/>
  <c r="Q552" i="3"/>
  <c r="R550" i="3"/>
  <c r="Q549" i="3"/>
  <c r="R548" i="3"/>
  <c r="R546" i="3"/>
  <c r="R538" i="3"/>
  <c r="Q537" i="3"/>
  <c r="BK537" i="3"/>
  <c r="Q536" i="3"/>
  <c r="Q535" i="3"/>
  <c r="Q532" i="3"/>
  <c r="R530" i="3"/>
  <c r="Q527" i="3"/>
  <c r="Q525" i="3"/>
  <c r="R520" i="3"/>
  <c r="Q518" i="3"/>
  <c r="R515" i="3"/>
  <c r="R514" i="3"/>
  <c r="Q512" i="3"/>
  <c r="Q510" i="3"/>
  <c r="Q509" i="3"/>
  <c r="Q508" i="3"/>
  <c r="R506" i="3"/>
  <c r="Q505" i="3"/>
  <c r="R504" i="3"/>
  <c r="Q499" i="3"/>
  <c r="R498" i="3"/>
  <c r="R497" i="3"/>
  <c r="R495" i="3"/>
  <c r="R494" i="3"/>
  <c r="Q493" i="3"/>
  <c r="R491" i="3"/>
  <c r="R489" i="3"/>
  <c r="Q488" i="3"/>
  <c r="Q484" i="3"/>
  <c r="R481" i="3"/>
  <c r="Q480" i="3"/>
  <c r="Q478" i="3"/>
  <c r="Q477" i="3"/>
  <c r="Q473" i="3"/>
  <c r="R472" i="3"/>
  <c r="R471" i="3"/>
  <c r="Q470" i="3"/>
  <c r="Q468" i="3"/>
  <c r="R467" i="3"/>
  <c r="Q466" i="3"/>
  <c r="R464" i="3"/>
  <c r="Q462" i="3"/>
  <c r="R461" i="3"/>
  <c r="Q459" i="3"/>
  <c r="R457" i="3"/>
  <c r="R455" i="3"/>
  <c r="Q454" i="3"/>
  <c r="R453" i="3"/>
  <c r="R448" i="3"/>
  <c r="Q446" i="3"/>
  <c r="Q445" i="3"/>
  <c r="Q444" i="3"/>
  <c r="Q443" i="3"/>
  <c r="R442" i="3"/>
  <c r="Q441" i="3"/>
  <c r="R440" i="3"/>
  <c r="Q436" i="3"/>
  <c r="Q434" i="3"/>
  <c r="R432" i="3"/>
  <c r="R426" i="3"/>
  <c r="R423" i="3"/>
  <c r="R420" i="3"/>
  <c r="R415" i="3"/>
  <c r="Q414" i="3"/>
  <c r="R413" i="3"/>
  <c r="Q412" i="3"/>
  <c r="R410" i="3"/>
  <c r="R409" i="3"/>
  <c r="Q405" i="3"/>
  <c r="Q404" i="3"/>
  <c r="Q403" i="3"/>
  <c r="R402" i="3"/>
  <c r="R401" i="3"/>
  <c r="R396" i="3"/>
  <c r="R390" i="3"/>
  <c r="Q388" i="3"/>
  <c r="R379" i="3"/>
  <c r="Q371" i="3"/>
  <c r="Q369" i="3"/>
  <c r="Q367" i="3"/>
  <c r="Q365" i="3"/>
  <c r="Q361" i="3"/>
  <c r="Q359" i="3"/>
  <c r="R357" i="3"/>
  <c r="R335" i="3"/>
  <c r="R329" i="3"/>
  <c r="R269" i="3"/>
  <c r="R257" i="3"/>
  <c r="Q255" i="3"/>
  <c r="R228" i="3"/>
  <c r="Q217" i="3"/>
  <c r="Q206" i="3"/>
  <c r="Q194" i="3"/>
  <c r="R188" i="3"/>
  <c r="R168" i="3"/>
  <c r="R167" i="3"/>
  <c r="R166" i="3"/>
  <c r="Q152" i="3"/>
  <c r="R151" i="3"/>
  <c r="Q149" i="3"/>
  <c r="R632" i="2"/>
  <c r="Q632" i="2"/>
  <c r="R629" i="2"/>
  <c r="Q629" i="2"/>
  <c r="R628" i="2"/>
  <c r="Q628" i="2"/>
  <c r="Q626" i="2"/>
  <c r="Q625" i="2"/>
  <c r="R624" i="2"/>
  <c r="Q623" i="2"/>
  <c r="Q622" i="2"/>
  <c r="Q620" i="2"/>
  <c r="R619" i="2"/>
  <c r="R618" i="2"/>
  <c r="Q617" i="2"/>
  <c r="R615" i="2"/>
  <c r="R614" i="2"/>
  <c r="R613" i="2"/>
  <c r="Q611" i="2"/>
  <c r="Q610" i="2"/>
  <c r="Q609" i="2"/>
  <c r="Q608" i="2"/>
  <c r="R606" i="2"/>
  <c r="Q601" i="2"/>
  <c r="R598" i="2"/>
  <c r="Q596" i="2"/>
  <c r="R592" i="2"/>
  <c r="R591" i="2"/>
  <c r="R587" i="2"/>
  <c r="Q584" i="2"/>
  <c r="R576" i="2"/>
  <c r="Q574" i="2"/>
  <c r="BK574" i="2"/>
  <c r="Q573" i="2"/>
  <c r="Q571" i="2"/>
  <c r="K560" i="2"/>
  <c r="R554" i="2"/>
  <c r="Q548" i="2"/>
  <c r="R528" i="2"/>
  <c r="Q522" i="2"/>
  <c r="Q517" i="2"/>
  <c r="Q513" i="2"/>
  <c r="R504" i="2"/>
  <c r="Q495" i="2"/>
  <c r="R485" i="2"/>
  <c r="Q482" i="2"/>
  <c r="Q466" i="2"/>
  <c r="R464" i="2"/>
  <c r="Q449" i="2"/>
  <c r="Q439" i="2"/>
  <c r="Q437" i="2"/>
  <c r="Q435" i="2"/>
  <c r="Q434" i="2"/>
  <c r="R431" i="2"/>
  <c r="K431" i="2"/>
  <c r="BK430" i="2"/>
  <c r="R429" i="2"/>
  <c r="Q428" i="2"/>
  <c r="Q426" i="2"/>
  <c r="Q425" i="2"/>
  <c r="R420" i="2"/>
  <c r="R414" i="2"/>
  <c r="Q410" i="2"/>
  <c r="Q409" i="2"/>
  <c r="R408" i="2"/>
  <c r="R406" i="2"/>
  <c r="Q403" i="2"/>
  <c r="K403" i="2"/>
  <c r="R400" i="2"/>
  <c r="K399" i="2"/>
  <c r="R395" i="2"/>
  <c r="R393" i="2"/>
  <c r="Q391" i="2"/>
  <c r="R390" i="2"/>
  <c r="Q389" i="2"/>
  <c r="R388" i="2"/>
  <c r="R387" i="2"/>
  <c r="Q386" i="2"/>
  <c r="Q385" i="2"/>
  <c r="R382" i="2"/>
  <c r="Q377" i="2"/>
  <c r="R376" i="2"/>
  <c r="Q375" i="2"/>
  <c r="Q374" i="2"/>
  <c r="Q372" i="2"/>
  <c r="Q371" i="2"/>
  <c r="Q370" i="2"/>
  <c r="R369" i="2"/>
  <c r="Q369" i="2"/>
  <c r="R368" i="2"/>
  <c r="Q368" i="2"/>
  <c r="R362" i="2"/>
  <c r="R361" i="2"/>
  <c r="Q360" i="2"/>
  <c r="Q359" i="2"/>
  <c r="R356" i="2"/>
  <c r="R355" i="2"/>
  <c r="Q354" i="2"/>
  <c r="Q349" i="2"/>
  <c r="R346" i="2"/>
  <c r="R345" i="2"/>
  <c r="K344" i="2"/>
  <c r="Q339" i="2"/>
  <c r="R337" i="2"/>
  <c r="R336" i="2"/>
  <c r="Q335" i="2"/>
  <c r="Q333" i="2"/>
  <c r="Q332" i="2"/>
  <c r="Q331" i="2"/>
  <c r="R330" i="2"/>
  <c r="Q327" i="2"/>
  <c r="R326" i="2"/>
  <c r="R325" i="2"/>
  <c r="Q323" i="2"/>
  <c r="Q318" i="2"/>
  <c r="Q307" i="2"/>
  <c r="R306" i="2"/>
  <c r="Q305" i="2"/>
  <c r="Q304" i="2"/>
  <c r="Q303" i="2"/>
  <c r="R300" i="2"/>
  <c r="Q299" i="2"/>
  <c r="R297" i="2"/>
  <c r="R296" i="2"/>
  <c r="Q292" i="2"/>
  <c r="R288" i="2"/>
  <c r="R287" i="2"/>
  <c r="Q284" i="2"/>
  <c r="R283" i="2"/>
  <c r="R276" i="2"/>
  <c r="R275" i="2"/>
  <c r="Q273" i="2"/>
  <c r="R272" i="2"/>
  <c r="R271" i="2"/>
  <c r="R268" i="2"/>
  <c r="R266" i="2"/>
  <c r="R265" i="2"/>
  <c r="Q264" i="2"/>
  <c r="Q259" i="2"/>
  <c r="Q255" i="2"/>
  <c r="R254" i="2"/>
  <c r="Q251" i="2"/>
  <c r="Q248" i="2"/>
  <c r="R245" i="2"/>
  <c r="R244" i="2"/>
  <c r="R242" i="2"/>
  <c r="Q238" i="2"/>
  <c r="R230" i="2"/>
  <c r="R228" i="2"/>
  <c r="Q226" i="2"/>
  <c r="Q224" i="2"/>
  <c r="R217" i="2"/>
  <c r="R197" i="2"/>
  <c r="R193" i="2"/>
  <c r="Q191" i="2"/>
  <c r="Q181" i="2"/>
  <c r="R179" i="2"/>
  <c r="R177" i="2"/>
  <c r="R174" i="2"/>
  <c r="Q166" i="2"/>
  <c r="Q164" i="2"/>
  <c r="Q163" i="2"/>
  <c r="R162" i="2"/>
  <c r="R160" i="2"/>
  <c r="R157" i="2"/>
  <c r="R153" i="2"/>
  <c r="Q151" i="2"/>
  <c r="AU95" i="1"/>
  <c r="R128" i="5"/>
  <c r="R127" i="5"/>
  <c r="Q125" i="5"/>
  <c r="R974" i="4"/>
  <c r="Q974" i="4"/>
  <c r="R971" i="4"/>
  <c r="Q971" i="4"/>
  <c r="R970" i="4"/>
  <c r="Q970" i="4"/>
  <c r="R969" i="4"/>
  <c r="Q969" i="4"/>
  <c r="R967" i="4"/>
  <c r="Q967" i="4"/>
  <c r="Q966" i="4"/>
  <c r="R963" i="4"/>
  <c r="Q962" i="4"/>
  <c r="K961" i="4"/>
  <c r="R959" i="4"/>
  <c r="Q958" i="4"/>
  <c r="Q956" i="4"/>
  <c r="Q950" i="4"/>
  <c r="Q949" i="4"/>
  <c r="R948" i="4"/>
  <c r="R944" i="4"/>
  <c r="Q942" i="4"/>
  <c r="Q941" i="4"/>
  <c r="R939" i="4"/>
  <c r="Q938" i="4"/>
  <c r="R936" i="4"/>
  <c r="R934" i="4"/>
  <c r="Q931" i="4"/>
  <c r="R927" i="4"/>
  <c r="R916" i="4"/>
  <c r="Q907" i="4"/>
  <c r="R906" i="4"/>
  <c r="R895" i="4"/>
  <c r="R859" i="4"/>
  <c r="R857" i="4"/>
  <c r="R843" i="4"/>
  <c r="R829" i="4"/>
  <c r="R788" i="4"/>
  <c r="R786" i="4"/>
  <c r="Q769" i="4"/>
  <c r="Q767" i="4"/>
  <c r="R766" i="4"/>
  <c r="R764" i="4"/>
  <c r="Q754" i="4"/>
  <c r="Q739" i="4"/>
  <c r="R730" i="4"/>
  <c r="Q728" i="4"/>
  <c r="R718" i="4"/>
  <c r="Q707" i="4"/>
  <c r="R691" i="4"/>
  <c r="Q689" i="4"/>
  <c r="Q687" i="4"/>
  <c r="Q686" i="4"/>
  <c r="Q685" i="4"/>
  <c r="R684" i="4"/>
  <c r="Q684" i="4"/>
  <c r="Q676" i="4"/>
  <c r="Q667" i="4"/>
  <c r="Q659" i="4"/>
  <c r="Q651" i="4"/>
  <c r="R642" i="4"/>
  <c r="R626" i="4"/>
  <c r="R618" i="4"/>
  <c r="R594" i="4"/>
  <c r="Q591" i="4"/>
  <c r="Q589" i="4"/>
  <c r="Q579" i="4"/>
  <c r="Q577" i="4"/>
  <c r="Q576" i="4"/>
  <c r="R574" i="4"/>
  <c r="Q573" i="4"/>
  <c r="Q566" i="4"/>
  <c r="Q565" i="4"/>
  <c r="Q559" i="4"/>
  <c r="R557" i="4"/>
  <c r="R556" i="4"/>
  <c r="R555" i="4"/>
  <c r="Q553" i="4"/>
  <c r="R552" i="4"/>
  <c r="Q550" i="4"/>
  <c r="R548" i="4"/>
  <c r="Q547" i="4"/>
  <c r="R545" i="4"/>
  <c r="Q544" i="4"/>
  <c r="Q543" i="4"/>
  <c r="Q542" i="4"/>
  <c r="Q541" i="4"/>
  <c r="K541" i="4"/>
  <c r="Q540" i="4"/>
  <c r="R539" i="4"/>
  <c r="R538" i="4"/>
  <c r="R536" i="4"/>
  <c r="Q535" i="4"/>
  <c r="R534" i="4"/>
  <c r="K534" i="4"/>
  <c r="R532" i="4"/>
  <c r="R531" i="4"/>
  <c r="Q527" i="4"/>
  <c r="R526" i="4"/>
  <c r="R525" i="4"/>
  <c r="R520" i="4"/>
  <c r="Q518" i="4"/>
  <c r="Q516" i="4"/>
  <c r="Q515" i="4"/>
  <c r="R514" i="4"/>
  <c r="R513" i="4"/>
  <c r="R512" i="4"/>
  <c r="Q511" i="4"/>
  <c r="Q507" i="4"/>
  <c r="R506" i="4"/>
  <c r="R505" i="4"/>
  <c r="Q503" i="4"/>
  <c r="R501" i="4"/>
  <c r="Q500" i="4"/>
  <c r="R499" i="4"/>
  <c r="Q498" i="4"/>
  <c r="Q497" i="4"/>
  <c r="R495" i="4"/>
  <c r="R494" i="4"/>
  <c r="R492" i="4"/>
  <c r="Q491" i="4"/>
  <c r="R489" i="4"/>
  <c r="R486" i="4"/>
  <c r="R485" i="4"/>
  <c r="Q481" i="4"/>
  <c r="R478" i="4"/>
  <c r="R477" i="4"/>
  <c r="R476" i="4"/>
  <c r="R473" i="4"/>
  <c r="R472" i="4"/>
  <c r="R470" i="4"/>
  <c r="R468" i="4"/>
  <c r="R467" i="4"/>
  <c r="R466" i="4"/>
  <c r="R463" i="4"/>
  <c r="R461" i="4"/>
  <c r="Q460" i="4"/>
  <c r="Q459" i="4"/>
  <c r="R458" i="4"/>
  <c r="R453" i="4"/>
  <c r="Q452" i="4"/>
  <c r="R451" i="4"/>
  <c r="R450" i="4"/>
  <c r="R446" i="4"/>
  <c r="R444" i="4"/>
  <c r="Q442" i="4"/>
  <c r="R441" i="4"/>
  <c r="R440" i="4"/>
  <c r="Q438" i="4"/>
  <c r="R436" i="4"/>
  <c r="Q435" i="4"/>
  <c r="Q433" i="4"/>
  <c r="R432" i="4"/>
  <c r="R429" i="4"/>
  <c r="R427" i="4"/>
  <c r="Q426" i="4"/>
  <c r="R423" i="4"/>
  <c r="R422" i="4"/>
  <c r="R417" i="4"/>
  <c r="R414" i="4"/>
  <c r="R413" i="4"/>
  <c r="Q412" i="4"/>
  <c r="Q409" i="4"/>
  <c r="K409" i="4"/>
  <c r="R408" i="4"/>
  <c r="R407" i="4"/>
  <c r="Q399" i="4"/>
  <c r="Q398" i="4"/>
  <c r="Q396" i="4"/>
  <c r="R391" i="4"/>
  <c r="Q382" i="4"/>
  <c r="Q381" i="4"/>
  <c r="Q379" i="4"/>
  <c r="Q373" i="4"/>
  <c r="R363" i="4"/>
  <c r="Q339" i="4"/>
  <c r="R332" i="4"/>
  <c r="R304" i="4"/>
  <c r="R296" i="4"/>
  <c r="Q294" i="4"/>
  <c r="R285" i="4"/>
  <c r="Q277" i="4"/>
  <c r="Q273" i="4"/>
  <c r="R271" i="4"/>
  <c r="Q239" i="4"/>
  <c r="Q194" i="4"/>
  <c r="R176" i="4"/>
  <c r="R175" i="4"/>
  <c r="Q172" i="4"/>
  <c r="R170" i="4"/>
  <c r="R160" i="4"/>
  <c r="Q158" i="4"/>
  <c r="Q156" i="4"/>
  <c r="Q155" i="4"/>
  <c r="R152" i="4"/>
  <c r="Q855" i="3"/>
  <c r="R854" i="3"/>
  <c r="R853" i="3"/>
  <c r="Q851" i="3"/>
  <c r="Q850" i="3"/>
  <c r="R849" i="3"/>
  <c r="R848" i="3"/>
  <c r="R847" i="3"/>
  <c r="R846" i="3"/>
  <c r="R845" i="3"/>
  <c r="R843" i="3"/>
  <c r="R842" i="3"/>
  <c r="R840" i="3"/>
  <c r="R838" i="3"/>
  <c r="Q837" i="3"/>
  <c r="R836" i="3"/>
  <c r="Q835" i="3"/>
  <c r="R834" i="3"/>
  <c r="R830" i="3"/>
  <c r="R828" i="3"/>
  <c r="R827" i="3"/>
  <c r="R824" i="3"/>
  <c r="R823" i="3"/>
  <c r="R821" i="3"/>
  <c r="R820" i="3"/>
  <c r="R819" i="3"/>
  <c r="R817" i="3"/>
  <c r="Q816" i="3"/>
  <c r="Q814" i="3"/>
  <c r="R806" i="3"/>
  <c r="Q800" i="3"/>
  <c r="R791" i="3"/>
  <c r="Q735" i="3"/>
  <c r="R733" i="3"/>
  <c r="Q710" i="3"/>
  <c r="Q707" i="3"/>
  <c r="Q694" i="3"/>
  <c r="R691" i="3"/>
  <c r="R674" i="3"/>
  <c r="R668" i="3"/>
  <c r="R660" i="3"/>
  <c r="R658" i="3"/>
  <c r="R654" i="3"/>
  <c r="Q653" i="3"/>
  <c r="R643" i="3"/>
  <c r="R634" i="3"/>
  <c r="R611" i="3"/>
  <c r="R605" i="3"/>
  <c r="R590" i="3"/>
  <c r="Q584" i="3"/>
  <c r="R582" i="3"/>
  <c r="Q581" i="3"/>
  <c r="R574" i="3"/>
  <c r="Q572" i="3"/>
  <c r="R571" i="3"/>
  <c r="R569" i="3"/>
  <c r="R567" i="3"/>
  <c r="R566" i="3"/>
  <c r="R565" i="3"/>
  <c r="Q564" i="3"/>
  <c r="Q563" i="3"/>
  <c r="R562" i="3"/>
  <c r="R559" i="3"/>
  <c r="Q558" i="3"/>
  <c r="Q556" i="3"/>
  <c r="R555" i="3"/>
  <c r="Q554" i="3"/>
  <c r="Q553" i="3"/>
  <c r="Q548" i="3"/>
  <c r="R545" i="3"/>
  <c r="Q544" i="3"/>
  <c r="R543" i="3"/>
  <c r="R542" i="3"/>
  <c r="R539" i="3"/>
  <c r="Q538" i="3"/>
  <c r="R537" i="3"/>
  <c r="Q534" i="3"/>
  <c r="Q533" i="3"/>
  <c r="Q531" i="3"/>
  <c r="R525" i="3"/>
  <c r="Q524" i="3"/>
  <c r="Q521" i="3"/>
  <c r="Q520" i="3"/>
  <c r="R516" i="3"/>
  <c r="Q515" i="3"/>
  <c r="Q514" i="3"/>
  <c r="Q513" i="3"/>
  <c r="R511" i="3"/>
  <c r="Q506" i="3"/>
  <c r="R499" i="3"/>
  <c r="R496" i="3"/>
  <c r="Q495" i="3"/>
  <c r="Q490" i="3"/>
  <c r="R485" i="3"/>
  <c r="R484" i="3"/>
  <c r="R477" i="3"/>
  <c r="R474" i="3"/>
  <c r="R473" i="3"/>
  <c r="R470" i="3"/>
  <c r="Q469" i="3"/>
  <c r="R466" i="3"/>
  <c r="R465" i="3"/>
  <c r="Q464" i="3"/>
  <c r="R462" i="3"/>
  <c r="Q461" i="3"/>
  <c r="Q460" i="3"/>
  <c r="R456" i="3"/>
  <c r="Q455" i="3"/>
  <c r="R452" i="3"/>
  <c r="R451" i="3"/>
  <c r="R450" i="3"/>
  <c r="R449" i="3"/>
  <c r="Q447" i="3"/>
  <c r="R443" i="3"/>
  <c r="Q442" i="3"/>
  <c r="Q440" i="3"/>
  <c r="Q437" i="3"/>
  <c r="R436" i="3"/>
  <c r="R434" i="3"/>
  <c r="Q433" i="3"/>
  <c r="R431" i="3"/>
  <c r="Q429" i="3"/>
  <c r="R428" i="3"/>
  <c r="R425" i="3"/>
  <c r="Q424" i="3"/>
  <c r="R421" i="3"/>
  <c r="Q418" i="3"/>
  <c r="Q417" i="3"/>
  <c r="R416" i="3"/>
  <c r="R414" i="3"/>
  <c r="Q413" i="3"/>
  <c r="Q410" i="3"/>
  <c r="R408" i="3"/>
  <c r="Q407" i="3"/>
  <c r="Q406" i="3"/>
  <c r="R403" i="3"/>
  <c r="Q402" i="3"/>
  <c r="R398" i="3"/>
  <c r="R394" i="3"/>
  <c r="R391" i="3"/>
  <c r="R387" i="3"/>
  <c r="R380" i="3"/>
  <c r="Q379" i="3"/>
  <c r="Q377" i="3"/>
  <c r="R367" i="3"/>
  <c r="R359" i="3"/>
  <c r="Q329" i="3"/>
  <c r="Q327" i="3"/>
  <c r="Q321" i="3"/>
  <c r="Q299" i="3"/>
  <c r="Q277" i="3"/>
  <c r="Q271" i="3"/>
  <c r="Q257" i="3"/>
  <c r="Q253" i="3"/>
  <c r="R251" i="3"/>
  <c r="K251" i="3"/>
  <c r="Q228" i="3"/>
  <c r="R206" i="3"/>
  <c r="Q188" i="3"/>
  <c r="Q176" i="3"/>
  <c r="Q170" i="3"/>
  <c r="Q169" i="3"/>
  <c r="Q168" i="3"/>
  <c r="Q166" i="3"/>
  <c r="R165" i="3"/>
  <c r="R164" i="3"/>
  <c r="R153" i="3"/>
  <c r="Q621" i="2"/>
  <c r="R616" i="2"/>
  <c r="Q615" i="2"/>
  <c r="Q613" i="2"/>
  <c r="R612" i="2"/>
  <c r="Q607" i="2"/>
  <c r="Q606" i="2"/>
  <c r="R605" i="2"/>
  <c r="Q604" i="2"/>
  <c r="R603" i="2"/>
  <c r="R601" i="2"/>
  <c r="Q600" i="2"/>
  <c r="R599" i="2"/>
  <c r="BK597" i="2"/>
  <c r="Q595" i="2"/>
  <c r="Q593" i="2"/>
  <c r="Q592" i="2"/>
  <c r="Q588" i="2"/>
  <c r="R586" i="2"/>
  <c r="Q585" i="2"/>
  <c r="R583" i="2"/>
  <c r="R569" i="2"/>
  <c r="Q560" i="2"/>
  <c r="R542" i="2"/>
  <c r="Q536" i="2"/>
  <c r="Q524" i="2"/>
  <c r="Q520" i="2"/>
  <c r="R518" i="2"/>
  <c r="Q515" i="2"/>
  <c r="Q511" i="2"/>
  <c r="R510" i="2"/>
  <c r="R508" i="2"/>
  <c r="Q506" i="2"/>
  <c r="R501" i="2"/>
  <c r="R495" i="2"/>
  <c r="R486" i="2"/>
  <c r="R484" i="2"/>
  <c r="Q464" i="2"/>
  <c r="R450" i="2"/>
  <c r="Q445" i="2"/>
  <c r="R443" i="2"/>
  <c r="R442" i="2"/>
  <c r="R440" i="2"/>
  <c r="R432" i="2"/>
  <c r="Q430" i="2"/>
  <c r="Q427" i="2"/>
  <c r="R424" i="2"/>
  <c r="R423" i="2"/>
  <c r="R422" i="2"/>
  <c r="Q421" i="2"/>
  <c r="Q419" i="2"/>
  <c r="R418" i="2"/>
  <c r="Q416" i="2"/>
  <c r="R411" i="2"/>
  <c r="R410" i="2"/>
  <c r="R407" i="2"/>
  <c r="Q406" i="2"/>
  <c r="R405" i="2"/>
  <c r="Q404" i="2"/>
  <c r="R401" i="2"/>
  <c r="Q400" i="2"/>
  <c r="K400" i="2"/>
  <c r="Q398" i="2"/>
  <c r="Q397" i="2"/>
  <c r="Q393" i="2"/>
  <c r="Q392" i="2"/>
  <c r="R391" i="2"/>
  <c r="Q388" i="2"/>
  <c r="Q387" i="2"/>
  <c r="R386" i="2"/>
  <c r="R385" i="2"/>
  <c r="Q384" i="2"/>
  <c r="Q381" i="2"/>
  <c r="Q373" i="2"/>
  <c r="R371" i="2"/>
  <c r="Q367" i="2"/>
  <c r="Q361" i="2"/>
  <c r="R358" i="2"/>
  <c r="R354" i="2"/>
  <c r="Q353" i="2"/>
  <c r="R350" i="2"/>
  <c r="Q348" i="2"/>
  <c r="Q346" i="2"/>
  <c r="Q345" i="2"/>
  <c r="R344" i="2"/>
  <c r="Q343" i="2"/>
  <c r="R342" i="2"/>
  <c r="R340" i="2"/>
  <c r="R338" i="2"/>
  <c r="R334" i="2"/>
  <c r="R333" i="2"/>
  <c r="Q330" i="2"/>
  <c r="Q322" i="2"/>
  <c r="R321" i="2"/>
  <c r="R317" i="2"/>
  <c r="Q316" i="2"/>
  <c r="R315" i="2"/>
  <c r="Q313" i="2"/>
  <c r="Q311" i="2"/>
  <c r="Q310" i="2"/>
  <c r="R309" i="2"/>
  <c r="R307" i="2"/>
  <c r="R304" i="2"/>
  <c r="Q302" i="2"/>
  <c r="Q301" i="2"/>
  <c r="R299" i="2"/>
  <c r="Q297" i="2"/>
  <c r="R295" i="2"/>
  <c r="Q294" i="2"/>
  <c r="Q293" i="2"/>
  <c r="Q291" i="2"/>
  <c r="R290" i="2"/>
  <c r="R286" i="2"/>
  <c r="R285" i="2"/>
  <c r="R281" i="2"/>
  <c r="R279" i="2"/>
  <c r="R278" i="2"/>
  <c r="BK278" i="2"/>
  <c r="Q276" i="2"/>
  <c r="Q274" i="2"/>
  <c r="R270" i="2"/>
  <c r="R269" i="2"/>
  <c r="Q267" i="2"/>
  <c r="R263" i="2"/>
  <c r="R262" i="2"/>
  <c r="Q257" i="2"/>
  <c r="R255" i="2"/>
  <c r="R252" i="2"/>
  <c r="R249" i="2"/>
  <c r="Q244" i="2"/>
  <c r="Q242" i="2"/>
  <c r="R240" i="2"/>
  <c r="R238" i="2"/>
  <c r="R236" i="2"/>
  <c r="Q230" i="2"/>
  <c r="Q201" i="2"/>
  <c r="Q199" i="2"/>
  <c r="Q195" i="2"/>
  <c r="R181" i="2"/>
  <c r="Q179" i="2"/>
  <c r="R176" i="2"/>
  <c r="R172" i="2"/>
  <c r="Q170" i="2"/>
  <c r="Q168" i="2"/>
  <c r="R166" i="2"/>
  <c r="K166" i="2"/>
  <c r="R163" i="2"/>
  <c r="R161" i="2"/>
  <c r="Q157" i="2"/>
  <c r="R152" i="2"/>
  <c r="R151" i="2"/>
  <c r="Q149" i="2"/>
  <c r="Q128" i="5"/>
  <c r="Q126" i="5"/>
  <c r="R125" i="5"/>
  <c r="R965" i="4"/>
  <c r="Q960" i="4"/>
  <c r="R954" i="4"/>
  <c r="R953" i="4"/>
  <c r="R951" i="4"/>
  <c r="Q947" i="4"/>
  <c r="R946" i="4"/>
  <c r="Q940" i="4"/>
  <c r="R938" i="4"/>
  <c r="R937" i="4"/>
  <c r="Q936" i="4"/>
  <c r="R935" i="4"/>
  <c r="R933" i="4"/>
  <c r="R932" i="4"/>
  <c r="R931" i="4"/>
  <c r="R930" i="4"/>
  <c r="Q926" i="4"/>
  <c r="Q925" i="4"/>
  <c r="BK925" i="4"/>
  <c r="Q916" i="4"/>
  <c r="R907" i="4"/>
  <c r="Q897" i="4"/>
  <c r="Q895" i="4"/>
  <c r="R893" i="4"/>
  <c r="Q890" i="4"/>
  <c r="R873" i="4"/>
  <c r="Q815" i="4"/>
  <c r="R801" i="4"/>
  <c r="Q788" i="4"/>
  <c r="Q766" i="4"/>
  <c r="Q764" i="4"/>
  <c r="R743" i="4"/>
  <c r="Q741" i="4"/>
  <c r="R739" i="4"/>
  <c r="K739" i="4"/>
  <c r="R726" i="4"/>
  <c r="Q720" i="4"/>
  <c r="R693" i="4"/>
  <c r="R687" i="4"/>
  <c r="R686" i="4"/>
  <c r="R667" i="4"/>
  <c r="R659" i="4"/>
  <c r="Q626" i="4"/>
  <c r="R593" i="4"/>
  <c r="Q581" i="4"/>
  <c r="R577" i="4"/>
  <c r="Q574" i="4"/>
  <c r="Q569" i="4"/>
  <c r="Q568" i="4"/>
  <c r="Q567" i="4"/>
  <c r="R566" i="4"/>
  <c r="R565" i="4"/>
  <c r="Q564" i="4"/>
  <c r="Q563" i="4"/>
  <c r="Q562" i="4"/>
  <c r="Q561" i="4"/>
  <c r="Q560" i="4"/>
  <c r="R558" i="4"/>
  <c r="Q557" i="4"/>
  <c r="Q556" i="4"/>
  <c r="Q554" i="4"/>
  <c r="Q551" i="4"/>
  <c r="Q549" i="4"/>
  <c r="Q548" i="4"/>
  <c r="Q546" i="4"/>
  <c r="Q545" i="4"/>
  <c r="R540" i="4"/>
  <c r="Q539" i="4"/>
  <c r="Q536" i="4"/>
  <c r="Q534" i="4"/>
  <c r="Q531" i="4"/>
  <c r="R529" i="4"/>
  <c r="R528" i="4"/>
  <c r="R527" i="4"/>
  <c r="Q523" i="4"/>
  <c r="Q522" i="4"/>
  <c r="Q519" i="4"/>
  <c r="R517" i="4"/>
  <c r="K514" i="4"/>
  <c r="Q512" i="4"/>
  <c r="Q508" i="4"/>
  <c r="Q506" i="4"/>
  <c r="R502" i="4"/>
  <c r="R500" i="4"/>
  <c r="R498" i="4"/>
  <c r="R496" i="4"/>
  <c r="Q495" i="4"/>
  <c r="Q492" i="4"/>
  <c r="R491" i="4"/>
  <c r="Q484" i="4"/>
  <c r="Q482" i="4"/>
  <c r="R480" i="4"/>
  <c r="Q475" i="4"/>
  <c r="Q471" i="4"/>
  <c r="Q465" i="4"/>
  <c r="Q462" i="4"/>
  <c r="R460" i="4"/>
  <c r="R459" i="4"/>
  <c r="R457" i="4"/>
  <c r="R456" i="4"/>
  <c r="Q450" i="4"/>
  <c r="R449" i="4"/>
  <c r="R448" i="4"/>
  <c r="R445" i="4"/>
  <c r="R443" i="4"/>
  <c r="R437" i="4"/>
  <c r="K437" i="4"/>
  <c r="R434" i="4"/>
  <c r="Q432" i="4"/>
  <c r="R430" i="4"/>
  <c r="Q429" i="4"/>
  <c r="Q427" i="4"/>
  <c r="Q423" i="4"/>
  <c r="R421" i="4"/>
  <c r="R420" i="4"/>
  <c r="R419" i="4"/>
  <c r="R418" i="4"/>
  <c r="R416" i="4"/>
  <c r="Q414" i="4"/>
  <c r="Q413" i="4"/>
  <c r="R412" i="4"/>
  <c r="R411" i="4"/>
  <c r="R410" i="4"/>
  <c r="Q408" i="4"/>
  <c r="Q406" i="4"/>
  <c r="Q401" i="4"/>
  <c r="R396" i="4"/>
  <c r="Q393" i="4"/>
  <c r="Q392" i="4"/>
  <c r="R375" i="4"/>
  <c r="R373" i="4"/>
  <c r="R369" i="4"/>
  <c r="R365" i="4"/>
  <c r="Q363" i="4"/>
  <c r="R361" i="4"/>
  <c r="Q332" i="4"/>
  <c r="R318" i="4"/>
  <c r="R275" i="4"/>
  <c r="R239" i="4"/>
  <c r="BK239" i="4"/>
  <c r="Q221" i="4"/>
  <c r="R204" i="4"/>
  <c r="Q175" i="4"/>
  <c r="R173" i="4"/>
  <c r="Q171" i="4"/>
  <c r="Q160" i="4"/>
  <c r="Q154" i="4"/>
  <c r="Q152" i="4"/>
  <c r="Q150" i="4"/>
  <c r="R855" i="3"/>
  <c r="Q854" i="3"/>
  <c r="Q853" i="3"/>
  <c r="Q852" i="3"/>
  <c r="Q849" i="3"/>
  <c r="Q848" i="3"/>
  <c r="Q847" i="3"/>
  <c r="Q846" i="3"/>
  <c r="Q845" i="3"/>
  <c r="BK844" i="3"/>
  <c r="Q841" i="3"/>
  <c r="R839" i="3"/>
  <c r="Q836" i="3"/>
  <c r="R835" i="3"/>
  <c r="R833" i="3"/>
  <c r="R832" i="3"/>
  <c r="R831" i="3"/>
  <c r="Q829" i="3"/>
  <c r="Q826" i="3"/>
  <c r="Q825" i="3"/>
  <c r="Q822" i="3"/>
  <c r="Q820" i="3"/>
  <c r="Q819" i="3"/>
  <c r="R818" i="3"/>
  <c r="R816" i="3"/>
  <c r="R815" i="3"/>
  <c r="Q806" i="3"/>
  <c r="R800" i="3"/>
  <c r="Q799" i="3"/>
  <c r="Q793" i="3"/>
  <c r="Q789" i="3"/>
  <c r="Q777" i="3"/>
  <c r="R769" i="3"/>
  <c r="Q767" i="3"/>
  <c r="K767" i="3"/>
  <c r="Q759" i="3"/>
  <c r="R751" i="3"/>
  <c r="R735" i="3"/>
  <c r="Q731" i="3"/>
  <c r="R712" i="3"/>
  <c r="R710" i="3"/>
  <c r="R709" i="3"/>
  <c r="R707" i="3"/>
  <c r="Q699" i="3"/>
  <c r="Q683" i="3"/>
  <c r="Q678" i="3"/>
  <c r="Q674" i="3"/>
  <c r="R656" i="3"/>
  <c r="R653" i="3"/>
  <c r="R647" i="3"/>
  <c r="Q638" i="3"/>
  <c r="R628" i="3"/>
  <c r="Q623" i="3"/>
  <c r="Q611" i="3"/>
  <c r="Q593" i="3"/>
  <c r="Q592" i="3"/>
  <c r="R581" i="3"/>
  <c r="R579" i="3"/>
  <c r="Q576" i="3"/>
  <c r="Q573" i="3"/>
  <c r="R572" i="3"/>
  <c r="Q570" i="3"/>
  <c r="R568" i="3"/>
  <c r="R564" i="3"/>
  <c r="R563" i="3"/>
  <c r="Q560" i="3"/>
  <c r="R557" i="3"/>
  <c r="R556" i="3"/>
  <c r="Q555" i="3"/>
  <c r="Q551" i="3"/>
  <c r="Q550" i="3"/>
  <c r="Q547" i="3"/>
  <c r="Q545" i="3"/>
  <c r="R544" i="3"/>
  <c r="Q542" i="3"/>
  <c r="Q540" i="3"/>
  <c r="Q539" i="3"/>
  <c r="R535" i="3"/>
  <c r="R534" i="3"/>
  <c r="R529" i="3"/>
  <c r="Q528" i="3"/>
  <c r="R527" i="3"/>
  <c r="Q526" i="3"/>
  <c r="R524" i="3"/>
  <c r="Q523" i="3"/>
  <c r="R522" i="3"/>
  <c r="R521" i="3"/>
  <c r="Q519" i="3"/>
  <c r="R518" i="3"/>
  <c r="R517" i="3"/>
  <c r="Q516" i="3"/>
  <c r="R512" i="3"/>
  <c r="Q511" i="3"/>
  <c r="R510" i="3"/>
  <c r="R509" i="3"/>
  <c r="Q507" i="3"/>
  <c r="Q504" i="3"/>
  <c r="R503" i="3"/>
  <c r="Q503" i="3"/>
  <c r="R502" i="3"/>
  <c r="Q502" i="3"/>
  <c r="R501" i="3"/>
  <c r="Q501" i="3"/>
  <c r="Q500" i="3"/>
  <c r="Q498" i="3"/>
  <c r="Q497" i="3"/>
  <c r="Q496" i="3"/>
  <c r="Q494" i="3"/>
  <c r="R493" i="3"/>
  <c r="R492" i="3"/>
  <c r="Q491" i="3"/>
  <c r="Q489" i="3"/>
  <c r="R488" i="3"/>
  <c r="Q487" i="3"/>
  <c r="Q485" i="3"/>
  <c r="R483" i="3"/>
  <c r="Q482" i="3"/>
  <c r="R480" i="3"/>
  <c r="R479" i="3"/>
  <c r="R478" i="3"/>
  <c r="Q476" i="3"/>
  <c r="Q475" i="3"/>
  <c r="Q474" i="3"/>
  <c r="Q472" i="3"/>
  <c r="R469" i="3"/>
  <c r="R468" i="3"/>
  <c r="Q467" i="3"/>
  <c r="Q465" i="3"/>
  <c r="R463" i="3"/>
  <c r="R458" i="3"/>
  <c r="Q456" i="3"/>
  <c r="Q452" i="3"/>
  <c r="Q450" i="3"/>
  <c r="Q449" i="3"/>
  <c r="R446" i="3"/>
  <c r="R445" i="3"/>
  <c r="R444" i="3"/>
  <c r="R441" i="3"/>
  <c r="R439" i="3"/>
  <c r="R438" i="3"/>
  <c r="R437" i="3"/>
  <c r="R435" i="3"/>
  <c r="Q430" i="3"/>
  <c r="R429" i="3"/>
  <c r="Q427" i="3"/>
  <c r="Q426" i="3"/>
  <c r="R424" i="3"/>
  <c r="Q422" i="3"/>
  <c r="Q421" i="3"/>
  <c r="Q420" i="3"/>
  <c r="R418" i="3"/>
  <c r="R412" i="3"/>
  <c r="Q411" i="3"/>
  <c r="Q409" i="3"/>
  <c r="R406" i="3"/>
  <c r="R405" i="3"/>
  <c r="R404" i="3"/>
  <c r="Q398" i="3"/>
  <c r="R393" i="3"/>
  <c r="R388" i="3"/>
  <c r="Q386" i="3"/>
  <c r="R375" i="3"/>
  <c r="Q373" i="3"/>
  <c r="R365" i="3"/>
  <c r="Q363" i="3"/>
  <c r="Q357" i="3"/>
  <c r="Q335" i="3"/>
  <c r="R321" i="3"/>
  <c r="R277" i="3"/>
  <c r="R271" i="3"/>
  <c r="Q263" i="3"/>
  <c r="R255" i="3"/>
  <c r="R253" i="3"/>
  <c r="Q251" i="3"/>
  <c r="Q205" i="3"/>
  <c r="Q182" i="3"/>
  <c r="R176" i="3"/>
  <c r="Q164" i="3"/>
  <c r="Q157" i="3"/>
  <c r="R155" i="3"/>
  <c r="Q153" i="3"/>
  <c r="R152" i="3"/>
  <c r="R623" i="2"/>
  <c r="R620" i="2"/>
  <c r="R617" i="2"/>
  <c r="Q616" i="2"/>
  <c r="Q614" i="2"/>
  <c r="Q612" i="2"/>
  <c r="R611" i="2"/>
  <c r="R610" i="2"/>
  <c r="R609" i="2"/>
  <c r="R608" i="2"/>
  <c r="Q605" i="2"/>
  <c r="R604" i="2"/>
  <c r="Q602" i="2"/>
  <c r="Q599" i="2"/>
  <c r="R597" i="2"/>
  <c r="R595" i="2"/>
  <c r="R594" i="2"/>
  <c r="Q591" i="2"/>
  <c r="Q590" i="2"/>
  <c r="R589" i="2"/>
  <c r="R588" i="2"/>
  <c r="Q587" i="2"/>
  <c r="Q586" i="2"/>
  <c r="R584" i="2"/>
  <c r="Q583" i="2"/>
  <c r="Q576" i="2"/>
  <c r="R573" i="2"/>
  <c r="R567" i="2"/>
  <c r="R560" i="2"/>
  <c r="R536" i="2"/>
  <c r="Q530" i="2"/>
  <c r="R526" i="2"/>
  <c r="R517" i="2"/>
  <c r="R515" i="2"/>
  <c r="Q504" i="2"/>
  <c r="R503" i="2"/>
  <c r="Q489" i="2"/>
  <c r="K489" i="2"/>
  <c r="Q487" i="2"/>
  <c r="Q486" i="2"/>
  <c r="Q485" i="2"/>
  <c r="Q484" i="2"/>
  <c r="R480" i="2"/>
  <c r="Q450" i="2"/>
  <c r="R447" i="2"/>
  <c r="Q443" i="2"/>
  <c r="R439" i="2"/>
  <c r="R435" i="2"/>
  <c r="Q433" i="2"/>
  <c r="Q432" i="2"/>
  <c r="R430" i="2"/>
  <c r="K430" i="2"/>
  <c r="Q429" i="2"/>
  <c r="R428" i="2"/>
  <c r="R421" i="2"/>
  <c r="K419" i="2"/>
  <c r="R417" i="2"/>
  <c r="R415" i="2"/>
  <c r="R413" i="2"/>
  <c r="R412" i="2"/>
  <c r="Q407" i="2"/>
  <c r="R404" i="2"/>
  <c r="R403" i="2"/>
  <c r="Q399" i="2"/>
  <c r="R396" i="2"/>
  <c r="Q394" i="2"/>
  <c r="R389" i="2"/>
  <c r="R384" i="2"/>
  <c r="Q383" i="2"/>
  <c r="R381" i="2"/>
  <c r="R380" i="2"/>
  <c r="R379" i="2"/>
  <c r="Q378" i="2"/>
  <c r="R377" i="2"/>
  <c r="Q376" i="2"/>
  <c r="R375" i="2"/>
  <c r="R367" i="2"/>
  <c r="Q366" i="2"/>
  <c r="R365" i="2"/>
  <c r="R364" i="2"/>
  <c r="R363" i="2"/>
  <c r="Q362" i="2"/>
  <c r="R360" i="2"/>
  <c r="Q358" i="2"/>
  <c r="Q357" i="2"/>
  <c r="Q355" i="2"/>
  <c r="R352" i="2"/>
  <c r="Q351" i="2"/>
  <c r="R348" i="2"/>
  <c r="Q341" i="2"/>
  <c r="Q340" i="2"/>
  <c r="Q336" i="2"/>
  <c r="Q334" i="2"/>
  <c r="Q329" i="2"/>
  <c r="R328" i="2"/>
  <c r="R327" i="2"/>
  <c r="R324" i="2"/>
  <c r="R322" i="2"/>
  <c r="Q320" i="2"/>
  <c r="R319" i="2"/>
  <c r="R318" i="2"/>
  <c r="Q317" i="2"/>
  <c r="R314" i="2"/>
  <c r="R313" i="2"/>
  <c r="R312" i="2"/>
  <c r="R310" i="2"/>
  <c r="R308" i="2"/>
  <c r="Q306" i="2"/>
  <c r="R305" i="2"/>
  <c r="R301" i="2"/>
  <c r="R298" i="2"/>
  <c r="Q296" i="2"/>
  <c r="Q295" i="2"/>
  <c r="R294" i="2"/>
  <c r="R292" i="2"/>
  <c r="Q290" i="2"/>
  <c r="Q289" i="2"/>
  <c r="Q286" i="2"/>
  <c r="Q285" i="2"/>
  <c r="Q283" i="2"/>
  <c r="Q282" i="2"/>
  <c r="Q279" i="2"/>
  <c r="Q278" i="2"/>
  <c r="R277" i="2"/>
  <c r="Q277" i="2"/>
  <c r="Q275" i="2"/>
  <c r="R273" i="2"/>
  <c r="Q272" i="2"/>
  <c r="Q270" i="2"/>
  <c r="Q268" i="2"/>
  <c r="R267" i="2"/>
  <c r="Q266" i="2"/>
  <c r="Q265" i="2"/>
  <c r="Q262" i="2"/>
  <c r="Q254" i="2"/>
  <c r="Q249" i="2"/>
  <c r="R248" i="2"/>
  <c r="R247" i="2"/>
  <c r="Q245" i="2"/>
  <c r="Q240" i="2"/>
  <c r="R234" i="2"/>
  <c r="R232" i="2"/>
  <c r="Q228" i="2"/>
  <c r="R224" i="2"/>
  <c r="Q215" i="2"/>
  <c r="R208" i="2"/>
  <c r="R201" i="2"/>
  <c r="R199" i="2"/>
  <c r="Q193" i="2"/>
  <c r="Q189" i="2"/>
  <c r="Q177" i="2"/>
  <c r="Q174" i="2"/>
  <c r="R165" i="2"/>
  <c r="R164" i="2"/>
  <c r="Q155" i="2"/>
  <c r="Q152" i="2"/>
  <c r="R149" i="2"/>
  <c r="BK129" i="5"/>
  <c r="K963" i="4"/>
  <c r="BF963" i="4" s="1"/>
  <c r="K958" i="4"/>
  <c r="BF958" i="4"/>
  <c r="BK951" i="4"/>
  <c r="BK945" i="4"/>
  <c r="K938" i="4"/>
  <c r="BF938" i="4"/>
  <c r="BK934" i="4"/>
  <c r="BK929" i="4"/>
  <c r="K928" i="4"/>
  <c r="BF928" i="4"/>
  <c r="K925" i="4"/>
  <c r="BF925" i="4" s="1"/>
  <c r="BK907" i="4"/>
  <c r="BK786" i="4"/>
  <c r="K766" i="4"/>
  <c r="BF766" i="4" s="1"/>
  <c r="BK738" i="4"/>
  <c r="K730" i="4"/>
  <c r="BF730" i="4" s="1"/>
  <c r="K718" i="4"/>
  <c r="BF718" i="4" s="1"/>
  <c r="BK691" i="4"/>
  <c r="K689" i="4"/>
  <c r="BF689" i="4" s="1"/>
  <c r="BK684" i="4"/>
  <c r="K667" i="4"/>
  <c r="BF667" i="4" s="1"/>
  <c r="BK579" i="4"/>
  <c r="K574" i="4"/>
  <c r="BF574" i="4"/>
  <c r="K569" i="4"/>
  <c r="BF569" i="4" s="1"/>
  <c r="K564" i="4"/>
  <c r="BF564" i="4"/>
  <c r="BK561" i="4"/>
  <c r="BK556" i="4"/>
  <c r="K548" i="4"/>
  <c r="BF548" i="4"/>
  <c r="K543" i="4"/>
  <c r="BF543" i="4" s="1"/>
  <c r="K525" i="4"/>
  <c r="BF525" i="4"/>
  <c r="K522" i="4"/>
  <c r="BF522" i="4" s="1"/>
  <c r="K518" i="4"/>
  <c r="BF518" i="4"/>
  <c r="BK510" i="4"/>
  <c r="BK507" i="4"/>
  <c r="BK499" i="4"/>
  <c r="K495" i="4"/>
  <c r="BF495" i="4" s="1"/>
  <c r="BK483" i="4"/>
  <c r="K479" i="4"/>
  <c r="BF479" i="4"/>
  <c r="K478" i="4"/>
  <c r="BF478" i="4" s="1"/>
  <c r="BK477" i="4"/>
  <c r="K476" i="4"/>
  <c r="BF476" i="4" s="1"/>
  <c r="BK469" i="4"/>
  <c r="K465" i="4"/>
  <c r="BF465" i="4"/>
  <c r="BK462" i="4"/>
  <c r="BK460" i="4"/>
  <c r="BK459" i="4"/>
  <c r="BK450" i="4"/>
  <c r="BK448" i="4"/>
  <c r="BK447" i="4"/>
  <c r="K444" i="4"/>
  <c r="BF444" i="4"/>
  <c r="BK435" i="4"/>
  <c r="BK434" i="4"/>
  <c r="K433" i="4"/>
  <c r="BF433" i="4"/>
  <c r="K431" i="4"/>
  <c r="BF431" i="4" s="1"/>
  <c r="BK427" i="4"/>
  <c r="BK426" i="4"/>
  <c r="BK421" i="4"/>
  <c r="BK414" i="4"/>
  <c r="BK413" i="4"/>
  <c r="K411" i="4"/>
  <c r="BF411" i="4" s="1"/>
  <c r="BK407" i="4"/>
  <c r="K398" i="4"/>
  <c r="BF398" i="4"/>
  <c r="BK395" i="4"/>
  <c r="K379" i="4"/>
  <c r="BF379" i="4" s="1"/>
  <c r="K375" i="4"/>
  <c r="BF375" i="4" s="1"/>
  <c r="K369" i="4"/>
  <c r="BF369" i="4" s="1"/>
  <c r="K347" i="4"/>
  <c r="BF347" i="4" s="1"/>
  <c r="BK339" i="4"/>
  <c r="BK296" i="4"/>
  <c r="BK195" i="4"/>
  <c r="BK185" i="4"/>
  <c r="K171" i="4"/>
  <c r="BF171" i="4" s="1"/>
  <c r="BK863" i="3"/>
  <c r="BK862" i="3" s="1"/>
  <c r="BK861" i="3" s="1"/>
  <c r="K861" i="3" s="1"/>
  <c r="K123" i="3" s="1"/>
  <c r="K852" i="3"/>
  <c r="BF852" i="3" s="1"/>
  <c r="K847" i="3"/>
  <c r="BF847" i="3"/>
  <c r="K843" i="3"/>
  <c r="BF843" i="3" s="1"/>
  <c r="BK836" i="3"/>
  <c r="BK833" i="3"/>
  <c r="BK832" i="3"/>
  <c r="BK820" i="3"/>
  <c r="K814" i="3"/>
  <c r="BF814" i="3"/>
  <c r="K759" i="3"/>
  <c r="BF759" i="3" s="1"/>
  <c r="K735" i="3"/>
  <c r="BF735" i="3"/>
  <c r="K731" i="3"/>
  <c r="BF731" i="3" s="1"/>
  <c r="K707" i="3"/>
  <c r="BF707" i="3"/>
  <c r="K699" i="3"/>
  <c r="BF699" i="3" s="1"/>
  <c r="K694" i="3"/>
  <c r="BF694" i="3"/>
  <c r="K691" i="3"/>
  <c r="BF691" i="3" s="1"/>
  <c r="K680" i="3"/>
  <c r="BF680" i="3"/>
  <c r="K656" i="3"/>
  <c r="BF656" i="3" s="1"/>
  <c r="BK647" i="3"/>
  <c r="BK623" i="3"/>
  <c r="K579" i="3"/>
  <c r="BF579" i="3" s="1"/>
  <c r="BK574" i="3"/>
  <c r="K565" i="3"/>
  <c r="BF565" i="3" s="1"/>
  <c r="K563" i="3"/>
  <c r="BF563" i="3" s="1"/>
  <c r="BK561" i="3"/>
  <c r="K560" i="3"/>
  <c r="BF560" i="3" s="1"/>
  <c r="BK554" i="3"/>
  <c r="BK549" i="3"/>
  <c r="K547" i="3"/>
  <c r="BF547" i="3" s="1"/>
  <c r="BK544" i="3"/>
  <c r="K540" i="3"/>
  <c r="BF540" i="3" s="1"/>
  <c r="BK538" i="3"/>
  <c r="K533" i="3"/>
  <c r="BF533" i="3"/>
  <c r="K532" i="3"/>
  <c r="BF532" i="3" s="1"/>
  <c r="BK529" i="3"/>
  <c r="BK527" i="3"/>
  <c r="BK526" i="3"/>
  <c r="K525" i="3"/>
  <c r="BF525" i="3" s="1"/>
  <c r="BK522" i="3"/>
  <c r="BK520" i="3"/>
  <c r="BK518" i="3"/>
  <c r="K514" i="3"/>
  <c r="BF514" i="3"/>
  <c r="K512" i="3"/>
  <c r="BF512" i="3" s="1"/>
  <c r="K506" i="3"/>
  <c r="BF506" i="3"/>
  <c r="BK504" i="3"/>
  <c r="BK491" i="3"/>
  <c r="BK488" i="3"/>
  <c r="BK481" i="3"/>
  <c r="BK476" i="3"/>
  <c r="K468" i="3"/>
  <c r="BF468" i="3" s="1"/>
  <c r="BK466" i="3"/>
  <c r="BK462" i="3"/>
  <c r="K458" i="3"/>
  <c r="BF458" i="3" s="1"/>
  <c r="K455" i="3"/>
  <c r="BF455" i="3" s="1"/>
  <c r="BK451" i="3"/>
  <c r="BK449" i="3"/>
  <c r="K448" i="3"/>
  <c r="BF448" i="3" s="1"/>
  <c r="K447" i="3"/>
  <c r="BF447" i="3" s="1"/>
  <c r="BK445" i="3"/>
  <c r="K443" i="3"/>
  <c r="BF443" i="3" s="1"/>
  <c r="K437" i="3"/>
  <c r="BF437" i="3"/>
  <c r="K435" i="3"/>
  <c r="BF435" i="3" s="1"/>
  <c r="K433" i="3"/>
  <c r="BF433" i="3"/>
  <c r="K430" i="3"/>
  <c r="BF430" i="3" s="1"/>
  <c r="K426" i="3"/>
  <c r="BF426" i="3"/>
  <c r="K418" i="3"/>
  <c r="BF418" i="3" s="1"/>
  <c r="K417" i="3"/>
  <c r="BF417" i="3"/>
  <c r="K416" i="3"/>
  <c r="BF416" i="3" s="1"/>
  <c r="BK415" i="3"/>
  <c r="BK412" i="3"/>
  <c r="BK406" i="3"/>
  <c r="K405" i="3"/>
  <c r="BF405" i="3" s="1"/>
  <c r="K404" i="3"/>
  <c r="BF404" i="3" s="1"/>
  <c r="BK398" i="3"/>
  <c r="BK397" i="3" s="1"/>
  <c r="K397" i="3" s="1"/>
  <c r="K103" i="3" s="1"/>
  <c r="BK396" i="3"/>
  <c r="K391" i="3"/>
  <c r="BF391" i="3"/>
  <c r="BK377" i="3"/>
  <c r="K327" i="3"/>
  <c r="BF327" i="3" s="1"/>
  <c r="K263" i="3"/>
  <c r="BF263" i="3" s="1"/>
  <c r="BK251" i="3"/>
  <c r="K206" i="3"/>
  <c r="BF206" i="3"/>
  <c r="K182" i="3"/>
  <c r="BF182" i="3" s="1"/>
  <c r="BK167" i="3"/>
  <c r="BK165" i="3"/>
  <c r="K157" i="3"/>
  <c r="BF157" i="3" s="1"/>
  <c r="K152" i="3"/>
  <c r="BF152" i="3"/>
  <c r="BK632" i="2"/>
  <c r="BK631" i="2" s="1"/>
  <c r="K631" i="2" s="1"/>
  <c r="K124" i="2"/>
  <c r="K626" i="2"/>
  <c r="BF626" i="2" s="1"/>
  <c r="K621" i="2"/>
  <c r="BF621" i="2"/>
  <c r="BK618" i="2"/>
  <c r="BK617" i="2"/>
  <c r="BK612" i="2"/>
  <c r="K609" i="2"/>
  <c r="BF609" i="2" s="1"/>
  <c r="BK608" i="2"/>
  <c r="BK606" i="2"/>
  <c r="BK592" i="2"/>
  <c r="K589" i="2"/>
  <c r="BF589" i="2" s="1"/>
  <c r="K587" i="2"/>
  <c r="BF587" i="2"/>
  <c r="K585" i="2"/>
  <c r="BF585" i="2" s="1"/>
  <c r="BK573" i="2"/>
  <c r="BK548" i="2"/>
  <c r="K542" i="2"/>
  <c r="BF542" i="2" s="1"/>
  <c r="BK536" i="2"/>
  <c r="BK530" i="2"/>
  <c r="BK528" i="2"/>
  <c r="K520" i="2"/>
  <c r="BF520" i="2" s="1"/>
  <c r="BK515" i="2"/>
  <c r="BK511" i="2"/>
  <c r="K508" i="2"/>
  <c r="BF508" i="2" s="1"/>
  <c r="BK503" i="2"/>
  <c r="BK501" i="2"/>
  <c r="BK495" i="2"/>
  <c r="BK486" i="2"/>
  <c r="K485" i="2"/>
  <c r="BF485" i="2" s="1"/>
  <c r="BK480" i="2"/>
  <c r="K464" i="2"/>
  <c r="BF464" i="2"/>
  <c r="K445" i="2"/>
  <c r="BF445" i="2" s="1"/>
  <c r="K442" i="2"/>
  <c r="BF442" i="2"/>
  <c r="BK439" i="2"/>
  <c r="BK437" i="2"/>
  <c r="BK436" i="2" s="1"/>
  <c r="K436" i="2" s="1"/>
  <c r="K109" i="2" s="1"/>
  <c r="BK429" i="2"/>
  <c r="BK427" i="2"/>
  <c r="K425" i="2"/>
  <c r="BF425" i="2" s="1"/>
  <c r="K416" i="2"/>
  <c r="BF416" i="2" s="1"/>
  <c r="BK409" i="2"/>
  <c r="K406" i="2"/>
  <c r="BF406" i="2" s="1"/>
  <c r="K405" i="2"/>
  <c r="BF405" i="2"/>
  <c r="BK404" i="2"/>
  <c r="K392" i="2"/>
  <c r="BF392" i="2" s="1"/>
  <c r="BK389" i="2"/>
  <c r="BK380" i="2"/>
  <c r="K361" i="2"/>
  <c r="BF361" i="2" s="1"/>
  <c r="BK350" i="2"/>
  <c r="K338" i="2"/>
  <c r="BF338" i="2" s="1"/>
  <c r="BK330" i="2"/>
  <c r="K325" i="2"/>
  <c r="BF325" i="2" s="1"/>
  <c r="BK319" i="2"/>
  <c r="BK313" i="2"/>
  <c r="BK311" i="2"/>
  <c r="BK309" i="2"/>
  <c r="BK308" i="2"/>
  <c r="BK307" i="2"/>
  <c r="BK305" i="2"/>
  <c r="BK300" i="2"/>
  <c r="K289" i="2"/>
  <c r="BF289" i="2" s="1"/>
  <c r="BK286" i="2"/>
  <c r="BK282" i="2"/>
  <c r="K279" i="2"/>
  <c r="BF279" i="2" s="1"/>
  <c r="BK277" i="2"/>
  <c r="K269" i="2"/>
  <c r="BF269" i="2" s="1"/>
  <c r="BK266" i="2"/>
  <c r="K252" i="2"/>
  <c r="BF252" i="2" s="1"/>
  <c r="K242" i="2"/>
  <c r="BF242" i="2" s="1"/>
  <c r="BK236" i="2"/>
  <c r="BK226" i="2"/>
  <c r="BK217" i="2"/>
  <c r="BK208" i="2"/>
  <c r="K197" i="2"/>
  <c r="BF197" i="2" s="1"/>
  <c r="K176" i="2"/>
  <c r="BF176" i="2" s="1"/>
  <c r="BK172" i="2"/>
  <c r="BK163" i="2"/>
  <c r="K160" i="2"/>
  <c r="BF160" i="2" s="1"/>
  <c r="BK155" i="2"/>
  <c r="BK151" i="2"/>
  <c r="K128" i="5"/>
  <c r="BF128" i="5" s="1"/>
  <c r="BK126" i="5"/>
  <c r="BK974" i="4"/>
  <c r="BK973" i="4" s="1"/>
  <c r="K973" i="4" s="1"/>
  <c r="K125" i="4" s="1"/>
  <c r="BK971" i="4"/>
  <c r="BK969" i="4"/>
  <c r="BK967" i="4"/>
  <c r="BK965" i="4"/>
  <c r="K964" i="4"/>
  <c r="BF964" i="4" s="1"/>
  <c r="K959" i="4"/>
  <c r="BF959" i="4"/>
  <c r="K957" i="4"/>
  <c r="BF957" i="4" s="1"/>
  <c r="BK950" i="4"/>
  <c r="K948" i="4"/>
  <c r="BF948" i="4" s="1"/>
  <c r="K947" i="4"/>
  <c r="BF947" i="4" s="1"/>
  <c r="BK939" i="4"/>
  <c r="BK937" i="4"/>
  <c r="BK927" i="4"/>
  <c r="BK873" i="4"/>
  <c r="BK859" i="4"/>
  <c r="K829" i="4"/>
  <c r="BF829" i="4" s="1"/>
  <c r="BK799" i="4"/>
  <c r="K788" i="4"/>
  <c r="BF788" i="4" s="1"/>
  <c r="BK764" i="4"/>
  <c r="BK754" i="4"/>
  <c r="K741" i="4"/>
  <c r="BF741" i="4" s="1"/>
  <c r="BK724" i="4"/>
  <c r="K693" i="4"/>
  <c r="BF693" i="4"/>
  <c r="K686" i="4"/>
  <c r="BF686" i="4" s="1"/>
  <c r="BK676" i="4"/>
  <c r="BK626" i="4"/>
  <c r="BK618" i="4"/>
  <c r="K593" i="4"/>
  <c r="BF593" i="4" s="1"/>
  <c r="BK581" i="4"/>
  <c r="BK576" i="4"/>
  <c r="BK573" i="4"/>
  <c r="K571" i="4"/>
  <c r="BF571" i="4"/>
  <c r="K567" i="4"/>
  <c r="BF567" i="4" s="1"/>
  <c r="BK565" i="4"/>
  <c r="K562" i="4"/>
  <c r="BF562" i="4" s="1"/>
  <c r="K559" i="4"/>
  <c r="BF559" i="4"/>
  <c r="BK558" i="4"/>
  <c r="BK557" i="4"/>
  <c r="BK554" i="4"/>
  <c r="BK545" i="4"/>
  <c r="BK542" i="4"/>
  <c r="K535" i="4"/>
  <c r="BF535" i="4" s="1"/>
  <c r="BK528" i="4"/>
  <c r="K527" i="4"/>
  <c r="BF527" i="4" s="1"/>
  <c r="K524" i="4"/>
  <c r="BF524" i="4"/>
  <c r="BK523" i="4"/>
  <c r="K521" i="4"/>
  <c r="BF521" i="4" s="1"/>
  <c r="K517" i="4"/>
  <c r="BF517" i="4"/>
  <c r="BK514" i="4"/>
  <c r="K513" i="4"/>
  <c r="BF513" i="4"/>
  <c r="BK511" i="4"/>
  <c r="K509" i="4"/>
  <c r="BF509" i="4" s="1"/>
  <c r="K508" i="4"/>
  <c r="BF508" i="4"/>
  <c r="K505" i="4"/>
  <c r="BF505" i="4" s="1"/>
  <c r="BK503" i="4"/>
  <c r="K489" i="4"/>
  <c r="BF489" i="4" s="1"/>
  <c r="BK474" i="4"/>
  <c r="BK472" i="4"/>
  <c r="BK467" i="4"/>
  <c r="BK453" i="4"/>
  <c r="BK445" i="4"/>
  <c r="BK419" i="4"/>
  <c r="BK416" i="4"/>
  <c r="BK403" i="4"/>
  <c r="BK402" i="4" s="1"/>
  <c r="K402" i="4" s="1"/>
  <c r="K103" i="4"/>
  <c r="K399" i="4"/>
  <c r="BF399" i="4" s="1"/>
  <c r="K393" i="4"/>
  <c r="BF393" i="4"/>
  <c r="BK392" i="4"/>
  <c r="K371" i="4"/>
  <c r="BF371" i="4"/>
  <c r="BK365" i="4"/>
  <c r="BK361" i="4"/>
  <c r="BK318" i="4"/>
  <c r="BK304" i="4"/>
  <c r="K285" i="4"/>
  <c r="BF285" i="4" s="1"/>
  <c r="K275" i="4"/>
  <c r="BF275" i="4"/>
  <c r="BK273" i="4"/>
  <c r="BK256" i="4"/>
  <c r="K239" i="4"/>
  <c r="BF239" i="4"/>
  <c r="K204" i="4"/>
  <c r="BF204" i="4" s="1"/>
  <c r="K175" i="4"/>
  <c r="BF175" i="4"/>
  <c r="BK173" i="4"/>
  <c r="K158" i="4"/>
  <c r="BF158" i="4" s="1"/>
  <c r="BK156" i="4"/>
  <c r="K155" i="4"/>
  <c r="BF155" i="4" s="1"/>
  <c r="K150" i="4"/>
  <c r="BF150" i="4"/>
  <c r="BK859" i="3"/>
  <c r="BK857" i="3"/>
  <c r="BK854" i="3"/>
  <c r="K853" i="3"/>
  <c r="BF853" i="3"/>
  <c r="BK851" i="3"/>
  <c r="BK848" i="3"/>
  <c r="K845" i="3"/>
  <c r="BF845" i="3"/>
  <c r="K844" i="3"/>
  <c r="BF844" i="3" s="1"/>
  <c r="BK831" i="3"/>
  <c r="K830" i="3"/>
  <c r="BF830" i="3" s="1"/>
  <c r="BK828" i="3"/>
  <c r="BK824" i="3"/>
  <c r="BK818" i="3"/>
  <c r="K816" i="3"/>
  <c r="BF816" i="3" s="1"/>
  <c r="K806" i="3"/>
  <c r="BF806" i="3"/>
  <c r="K800" i="3"/>
  <c r="BF800" i="3" s="1"/>
  <c r="K799" i="3"/>
  <c r="BF799" i="3"/>
  <c r="BK791" i="3"/>
  <c r="K789" i="3"/>
  <c r="BF789" i="3" s="1"/>
  <c r="K743" i="3"/>
  <c r="BF743" i="3" s="1"/>
  <c r="K710" i="3"/>
  <c r="BF710" i="3"/>
  <c r="BK709" i="3"/>
  <c r="K685" i="3"/>
  <c r="BF685" i="3" s="1"/>
  <c r="BK681" i="3"/>
  <c r="BK678" i="3"/>
  <c r="BK674" i="3"/>
  <c r="BK660" i="3"/>
  <c r="K634" i="3"/>
  <c r="BF634" i="3"/>
  <c r="K611" i="3"/>
  <c r="BF611" i="3" s="1"/>
  <c r="BK593" i="3"/>
  <c r="K590" i="3"/>
  <c r="BF590" i="3" s="1"/>
  <c r="BK584" i="3"/>
  <c r="BK582" i="3"/>
  <c r="K573" i="3"/>
  <c r="BF573" i="3" s="1"/>
  <c r="BK570" i="3"/>
  <c r="BK569" i="3"/>
  <c r="K567" i="3"/>
  <c r="BF567" i="3" s="1"/>
  <c r="BK559" i="3"/>
  <c r="K557" i="3"/>
  <c r="BF557" i="3"/>
  <c r="K552" i="3"/>
  <c r="BF552" i="3" s="1"/>
  <c r="BK550" i="3"/>
  <c r="K546" i="3"/>
  <c r="BF546" i="3" s="1"/>
  <c r="K543" i="3"/>
  <c r="BF543" i="3" s="1"/>
  <c r="K536" i="3"/>
  <c r="BF536" i="3" s="1"/>
  <c r="BK535" i="3"/>
  <c r="K530" i="3"/>
  <c r="BF530" i="3"/>
  <c r="BK509" i="3"/>
  <c r="BK505" i="3"/>
  <c r="BK503" i="3"/>
  <c r="BK502" i="3"/>
  <c r="BK501" i="3"/>
  <c r="BK496" i="3"/>
  <c r="K495" i="3"/>
  <c r="BF495" i="3"/>
  <c r="BK493" i="3"/>
  <c r="BK487" i="3"/>
  <c r="K485" i="3"/>
  <c r="BF485" i="3"/>
  <c r="BK478" i="3"/>
  <c r="K477" i="3"/>
  <c r="BF477" i="3"/>
  <c r="K475" i="3"/>
  <c r="BF475" i="3" s="1"/>
  <c r="K474" i="3"/>
  <c r="BF474" i="3"/>
  <c r="K469" i="3"/>
  <c r="BF469" i="3" s="1"/>
  <c r="K464" i="3"/>
  <c r="BF464" i="3"/>
  <c r="K457" i="3"/>
  <c r="BF457" i="3" s="1"/>
  <c r="BK453" i="3"/>
  <c r="K450" i="3"/>
  <c r="BF450" i="3"/>
  <c r="K439" i="3"/>
  <c r="BF439" i="3" s="1"/>
  <c r="K432" i="3"/>
  <c r="BF432" i="3"/>
  <c r="K431" i="3"/>
  <c r="BF431" i="3" s="1"/>
  <c r="K423" i="3"/>
  <c r="BF423" i="3"/>
  <c r="BK413" i="3"/>
  <c r="BK401" i="3"/>
  <c r="K393" i="3"/>
  <c r="BF393" i="3"/>
  <c r="BK388" i="3"/>
  <c r="K387" i="3"/>
  <c r="BF387" i="3"/>
  <c r="BK386" i="3"/>
  <c r="BK380" i="3"/>
  <c r="K379" i="3"/>
  <c r="BF379" i="3"/>
  <c r="BK375" i="3"/>
  <c r="K371" i="3"/>
  <c r="BF371" i="3" s="1"/>
  <c r="K365" i="3"/>
  <c r="BF365" i="3"/>
  <c r="K363" i="3"/>
  <c r="BF363" i="3" s="1"/>
  <c r="K359" i="3"/>
  <c r="BF359" i="3"/>
  <c r="K321" i="3"/>
  <c r="BF321" i="3" s="1"/>
  <c r="BK299" i="3"/>
  <c r="BK269" i="3"/>
  <c r="BK257" i="3"/>
  <c r="K228" i="3"/>
  <c r="BF228" i="3" s="1"/>
  <c r="BK205" i="3"/>
  <c r="BK188" i="3"/>
  <c r="K170" i="3"/>
  <c r="BF170" i="3"/>
  <c r="K153" i="3"/>
  <c r="BF153" i="3"/>
  <c r="BK149" i="3"/>
  <c r="BK629" i="2"/>
  <c r="K623" i="2"/>
  <c r="BF623" i="2"/>
  <c r="BK619" i="2"/>
  <c r="K616" i="2"/>
  <c r="BF616" i="2"/>
  <c r="BK613" i="2"/>
  <c r="BK611" i="2"/>
  <c r="K605" i="2"/>
  <c r="BF605" i="2"/>
  <c r="BK603" i="2"/>
  <c r="BK602" i="2"/>
  <c r="K599" i="2"/>
  <c r="BF599" i="2"/>
  <c r="K595" i="2"/>
  <c r="BF595" i="2" s="1"/>
  <c r="BK593" i="2"/>
  <c r="K590" i="2"/>
  <c r="BF590" i="2"/>
  <c r="K586" i="2"/>
  <c r="BF586" i="2"/>
  <c r="K576" i="2"/>
  <c r="BF576" i="2"/>
  <c r="BK571" i="2"/>
  <c r="BK560" i="2"/>
  <c r="K554" i="2"/>
  <c r="BF554" i="2"/>
  <c r="BK517" i="2"/>
  <c r="K513" i="2"/>
  <c r="BF513" i="2"/>
  <c r="K482" i="2"/>
  <c r="BF482" i="2" s="1"/>
  <c r="K466" i="2"/>
  <c r="BF466" i="2"/>
  <c r="BK450" i="2"/>
  <c r="BK433" i="2"/>
  <c r="BK432" i="2"/>
  <c r="BK431" i="2"/>
  <c r="K424" i="2"/>
  <c r="BF424" i="2" s="1"/>
  <c r="K412" i="2"/>
  <c r="BF412" i="2"/>
  <c r="K408" i="2"/>
  <c r="BF408" i="2" s="1"/>
  <c r="BK400" i="2"/>
  <c r="BK399" i="2"/>
  <c r="BK396" i="2"/>
  <c r="K394" i="2"/>
  <c r="BF394" i="2" s="1"/>
  <c r="BK391" i="2"/>
  <c r="K387" i="2"/>
  <c r="BF387" i="2" s="1"/>
  <c r="K386" i="2"/>
  <c r="BF386" i="2"/>
  <c r="K376" i="2"/>
  <c r="BF376" i="2" s="1"/>
  <c r="BK375" i="2"/>
  <c r="BK368" i="2"/>
  <c r="K367" i="2"/>
  <c r="BF367" i="2" s="1"/>
  <c r="BK363" i="2"/>
  <c r="BK360" i="2"/>
  <c r="BK356" i="2"/>
  <c r="BK351" i="2"/>
  <c r="BK346" i="2"/>
  <c r="K345" i="2"/>
  <c r="BF345" i="2" s="1"/>
  <c r="K343" i="2"/>
  <c r="BF343" i="2" s="1"/>
  <c r="BK339" i="2"/>
  <c r="BK336" i="2"/>
  <c r="K333" i="2"/>
  <c r="BF333" i="2" s="1"/>
  <c r="BK331" i="2"/>
  <c r="K327" i="2"/>
  <c r="BF327" i="2" s="1"/>
  <c r="BK326" i="2"/>
  <c r="K322" i="2"/>
  <c r="BF322" i="2"/>
  <c r="K314" i="2"/>
  <c r="BF314" i="2" s="1"/>
  <c r="K310" i="2"/>
  <c r="BF310" i="2"/>
  <c r="BK306" i="2"/>
  <c r="BK303" i="2"/>
  <c r="K301" i="2"/>
  <c r="BF301" i="2"/>
  <c r="BK295" i="2"/>
  <c r="BK292" i="2"/>
  <c r="K290" i="2"/>
  <c r="BF290" i="2"/>
  <c r="K287" i="2"/>
  <c r="BF287" i="2"/>
  <c r="K284" i="2"/>
  <c r="BF284" i="2"/>
  <c r="K276" i="2"/>
  <c r="BF276" i="2"/>
  <c r="BK271" i="2"/>
  <c r="K267" i="2"/>
  <c r="BF267" i="2" s="1"/>
  <c r="BK249" i="2"/>
  <c r="K244" i="2"/>
  <c r="BF244" i="2" s="1"/>
  <c r="BK240" i="2"/>
  <c r="K232" i="2"/>
  <c r="BF232" i="2"/>
  <c r="BK224" i="2"/>
  <c r="BK215" i="2"/>
  <c r="BK201" i="2"/>
  <c r="K189" i="2"/>
  <c r="BF189" i="2" s="1"/>
  <c r="BK162" i="2"/>
  <c r="K125" i="5"/>
  <c r="BF125" i="5"/>
  <c r="BK966" i="4"/>
  <c r="K954" i="4"/>
  <c r="BF954" i="4"/>
  <c r="BK942" i="4"/>
  <c r="BK940" i="4"/>
  <c r="BK936" i="4"/>
  <c r="BK935" i="4"/>
  <c r="BK932" i="4"/>
  <c r="BK930" i="4"/>
  <c r="BK906" i="4"/>
  <c r="K895" i="4"/>
  <c r="BF895" i="4"/>
  <c r="BK857" i="4"/>
  <c r="BK801" i="4"/>
  <c r="BK769" i="4"/>
  <c r="BK739" i="4"/>
  <c r="BK728" i="4"/>
  <c r="BK726" i="4"/>
  <c r="K687" i="4"/>
  <c r="BF687" i="4"/>
  <c r="BK685" i="4"/>
  <c r="K659" i="4"/>
  <c r="BF659" i="4"/>
  <c r="K651" i="4"/>
  <c r="BF651" i="4" s="1"/>
  <c r="BK642" i="4"/>
  <c r="K577" i="4"/>
  <c r="BF577" i="4"/>
  <c r="BK568" i="4"/>
  <c r="BK566" i="4"/>
  <c r="K560" i="4"/>
  <c r="BF560" i="4"/>
  <c r="K553" i="4"/>
  <c r="BF553" i="4" s="1"/>
  <c r="K552" i="4"/>
  <c r="BF552" i="4"/>
  <c r="BK551" i="4"/>
  <c r="K550" i="4"/>
  <c r="BF550" i="4"/>
  <c r="K546" i="4"/>
  <c r="BF546" i="4"/>
  <c r="BK544" i="4"/>
  <c r="BK541" i="4"/>
  <c r="K540" i="4"/>
  <c r="BF540" i="4"/>
  <c r="BK539" i="4"/>
  <c r="K538" i="4"/>
  <c r="BF538" i="4"/>
  <c r="K536" i="4"/>
  <c r="BF536" i="4" s="1"/>
  <c r="BK531" i="4"/>
  <c r="BK520" i="4"/>
  <c r="BK519" i="4"/>
  <c r="K516" i="4"/>
  <c r="BF516" i="4"/>
  <c r="BK515" i="4"/>
  <c r="K506" i="4"/>
  <c r="BF506" i="4" s="1"/>
  <c r="K504" i="4"/>
  <c r="BF504" i="4"/>
  <c r="K498" i="4"/>
  <c r="BF498" i="4" s="1"/>
  <c r="BK496" i="4"/>
  <c r="BK493" i="4"/>
  <c r="BK491" i="4"/>
  <c r="BK490" i="4"/>
  <c r="K485" i="4"/>
  <c r="BF485" i="4"/>
  <c r="K481" i="4"/>
  <c r="BF481" i="4" s="1"/>
  <c r="K480" i="4"/>
  <c r="BF480" i="4"/>
  <c r="BK475" i="4"/>
  <c r="BK471" i="4"/>
  <c r="BK470" i="4"/>
  <c r="K464" i="4"/>
  <c r="BF464" i="4"/>
  <c r="BK461" i="4"/>
  <c r="K458" i="4"/>
  <c r="BF458" i="4"/>
  <c r="BK455" i="4"/>
  <c r="BK454" i="4"/>
  <c r="BK452" i="4"/>
  <c r="BK451" i="4"/>
  <c r="K446" i="4"/>
  <c r="BF446" i="4" s="1"/>
  <c r="BK442" i="4"/>
  <c r="K441" i="4"/>
  <c r="BF441" i="4"/>
  <c r="BK440" i="4"/>
  <c r="K439" i="4"/>
  <c r="BF439" i="4"/>
  <c r="K436" i="4"/>
  <c r="BF436" i="4" s="1"/>
  <c r="BK432" i="4"/>
  <c r="BK430" i="4"/>
  <c r="BK428" i="4"/>
  <c r="BK425" i="4"/>
  <c r="K422" i="4"/>
  <c r="BF422" i="4"/>
  <c r="K420" i="4"/>
  <c r="BF420" i="4"/>
  <c r="BK417" i="4"/>
  <c r="BK415" i="4"/>
  <c r="BK412" i="4"/>
  <c r="BK410" i="4"/>
  <c r="K408" i="4"/>
  <c r="BF408" i="4"/>
  <c r="K406" i="4"/>
  <c r="BF406" i="4"/>
  <c r="BK396" i="4"/>
  <c r="K382" i="4"/>
  <c r="BF382" i="4" s="1"/>
  <c r="BK377" i="4"/>
  <c r="BK373" i="4"/>
  <c r="K332" i="4"/>
  <c r="BF332" i="4" s="1"/>
  <c r="BK294" i="4"/>
  <c r="BK221" i="4"/>
  <c r="BK176" i="4"/>
  <c r="K174" i="4"/>
  <c r="BF174" i="4"/>
  <c r="K170" i="4"/>
  <c r="BF170" i="4" s="1"/>
  <c r="BK160" i="4"/>
  <c r="K154" i="4"/>
  <c r="BF154" i="4"/>
  <c r="K856" i="3"/>
  <c r="BF856" i="3" s="1"/>
  <c r="K850" i="3"/>
  <c r="BF850" i="3"/>
  <c r="BK842" i="3"/>
  <c r="BK840" i="3"/>
  <c r="K835" i="3"/>
  <c r="BF835" i="3"/>
  <c r="BK834" i="3"/>
  <c r="BK827" i="3"/>
  <c r="BK826" i="3"/>
  <c r="BK822" i="3"/>
  <c r="K815" i="3"/>
  <c r="BF815" i="3" s="1"/>
  <c r="K777" i="3"/>
  <c r="BF777" i="3"/>
  <c r="BK767" i="3"/>
  <c r="K733" i="3"/>
  <c r="BF733" i="3"/>
  <c r="BK723" i="3"/>
  <c r="K683" i="3"/>
  <c r="BF683" i="3" s="1"/>
  <c r="K668" i="3"/>
  <c r="BF668" i="3"/>
  <c r="K658" i="3"/>
  <c r="BF658" i="3" s="1"/>
  <c r="BK654" i="3"/>
  <c r="K643" i="3"/>
  <c r="BF643" i="3" s="1"/>
  <c r="BK581" i="3"/>
  <c r="BK578" i="3"/>
  <c r="K571" i="3"/>
  <c r="BF571" i="3" s="1"/>
  <c r="K568" i="3"/>
  <c r="BF568" i="3"/>
  <c r="K564" i="3"/>
  <c r="BF564" i="3" s="1"/>
  <c r="BK562" i="3"/>
  <c r="BK558" i="3"/>
  <c r="K555" i="3"/>
  <c r="BF555" i="3" s="1"/>
  <c r="K553" i="3"/>
  <c r="BF553" i="3"/>
  <c r="K551" i="3"/>
  <c r="BF551" i="3" s="1"/>
  <c r="BK545" i="3"/>
  <c r="K537" i="3"/>
  <c r="BF537" i="3"/>
  <c r="BK528" i="3"/>
  <c r="BK524" i="3"/>
  <c r="K523" i="3"/>
  <c r="BF523" i="3"/>
  <c r="BK519" i="3"/>
  <c r="K511" i="3"/>
  <c r="BF511" i="3"/>
  <c r="K508" i="3"/>
  <c r="BF508" i="3" s="1"/>
  <c r="K498" i="3"/>
  <c r="BF498" i="3"/>
  <c r="BK494" i="3"/>
  <c r="BK492" i="3"/>
  <c r="K490" i="3"/>
  <c r="BF490" i="3"/>
  <c r="K484" i="3"/>
  <c r="BF484" i="3" s="1"/>
  <c r="BK482" i="3"/>
  <c r="BK473" i="3"/>
  <c r="BK465" i="3"/>
  <c r="K461" i="3"/>
  <c r="BF461" i="3" s="1"/>
  <c r="BK446" i="3"/>
  <c r="K444" i="3"/>
  <c r="BF444" i="3" s="1"/>
  <c r="K441" i="3"/>
  <c r="BF441" i="3"/>
  <c r="K438" i="3"/>
  <c r="BF438" i="3" s="1"/>
  <c r="BK434" i="3"/>
  <c r="BK427" i="3"/>
  <c r="K425" i="3"/>
  <c r="BF425" i="3" s="1"/>
  <c r="K422" i="3"/>
  <c r="BF422" i="3"/>
  <c r="K420" i="3"/>
  <c r="BF420" i="3" s="1"/>
  <c r="BK414" i="3"/>
  <c r="K411" i="3"/>
  <c r="BF411" i="3" s="1"/>
  <c r="BK409" i="3"/>
  <c r="K408" i="3"/>
  <c r="BF408" i="3"/>
  <c r="BK394" i="3"/>
  <c r="K390" i="3"/>
  <c r="BF390" i="3" s="1"/>
  <c r="BK369" i="3"/>
  <c r="K335" i="3"/>
  <c r="BF335" i="3" s="1"/>
  <c r="K277" i="3"/>
  <c r="BF277" i="3"/>
  <c r="K169" i="3"/>
  <c r="BF169" i="3" s="1"/>
  <c r="K164" i="3"/>
  <c r="BF164" i="3"/>
  <c r="K622" i="2"/>
  <c r="BF622" i="2" s="1"/>
  <c r="BK620" i="2"/>
  <c r="BK615" i="2"/>
  <c r="BK614" i="2"/>
  <c r="BK607" i="2"/>
  <c r="K604" i="2"/>
  <c r="BF604" i="2"/>
  <c r="BK601" i="2"/>
  <c r="K596" i="2"/>
  <c r="BF596" i="2" s="1"/>
  <c r="K594" i="2"/>
  <c r="BF594" i="2" s="1"/>
  <c r="BK584" i="2"/>
  <c r="BK569" i="2"/>
  <c r="K526" i="2"/>
  <c r="BF526" i="2" s="1"/>
  <c r="K524" i="2"/>
  <c r="BF524" i="2" s="1"/>
  <c r="K510" i="2"/>
  <c r="BF510" i="2"/>
  <c r="K506" i="2"/>
  <c r="BF506" i="2" s="1"/>
  <c r="K484" i="2"/>
  <c r="BF484" i="2"/>
  <c r="K449" i="2"/>
  <c r="BF449" i="2" s="1"/>
  <c r="BK447" i="2"/>
  <c r="BK435" i="2"/>
  <c r="K422" i="2"/>
  <c r="BF422" i="2" s="1"/>
  <c r="K421" i="2"/>
  <c r="BF421" i="2"/>
  <c r="BK410" i="2"/>
  <c r="K401" i="2"/>
  <c r="BF401" i="2"/>
  <c r="BK397" i="2"/>
  <c r="K395" i="2"/>
  <c r="BF395" i="2" s="1"/>
  <c r="K393" i="2"/>
  <c r="BF393" i="2"/>
  <c r="K390" i="2"/>
  <c r="BF390" i="2" s="1"/>
  <c r="BK388" i="2"/>
  <c r="K385" i="2"/>
  <c r="BF385" i="2" s="1"/>
  <c r="K384" i="2"/>
  <c r="BF384" i="2"/>
  <c r="K378" i="2"/>
  <c r="BF378" i="2" s="1"/>
  <c r="BK377" i="2"/>
  <c r="BK373" i="2"/>
  <c r="BK372" i="2"/>
  <c r="K370" i="2"/>
  <c r="BF370" i="2" s="1"/>
  <c r="BK369" i="2"/>
  <c r="BK366" i="2"/>
  <c r="K365" i="2"/>
  <c r="BF365" i="2" s="1"/>
  <c r="BK364" i="2"/>
  <c r="K362" i="2"/>
  <c r="BF362" i="2" s="1"/>
  <c r="K359" i="2"/>
  <c r="BF359" i="2"/>
  <c r="K355" i="2"/>
  <c r="BF355" i="2" s="1"/>
  <c r="BK354" i="2"/>
  <c r="BK352" i="2"/>
  <c r="BK348" i="2"/>
  <c r="BK344" i="2"/>
  <c r="K342" i="2"/>
  <c r="BF342" i="2"/>
  <c r="K340" i="2"/>
  <c r="BF340" i="2" s="1"/>
  <c r="K334" i="2"/>
  <c r="BF334" i="2"/>
  <c r="K329" i="2"/>
  <c r="BF329" i="2" s="1"/>
  <c r="BK328" i="2"/>
  <c r="K324" i="2"/>
  <c r="BF324" i="2" s="1"/>
  <c r="K320" i="2"/>
  <c r="BF320" i="2" s="1"/>
  <c r="K315" i="2"/>
  <c r="BF315" i="2" s="1"/>
  <c r="K299" i="2"/>
  <c r="BF299" i="2" s="1"/>
  <c r="BK296" i="2"/>
  <c r="BK294" i="2"/>
  <c r="BK293" i="2"/>
  <c r="BK291" i="2"/>
  <c r="K285" i="2"/>
  <c r="BF285" i="2"/>
  <c r="K283" i="2"/>
  <c r="BF283" i="2" s="1"/>
  <c r="K281" i="2"/>
  <c r="BF281" i="2"/>
  <c r="K278" i="2"/>
  <c r="BF278" i="2" s="1"/>
  <c r="BK274" i="2"/>
  <c r="BK272" i="2"/>
  <c r="BK270" i="2"/>
  <c r="K265" i="2"/>
  <c r="BF265" i="2"/>
  <c r="BK263" i="2"/>
  <c r="K262" i="2"/>
  <c r="BF262" i="2"/>
  <c r="BK259" i="2"/>
  <c r="BK258" i="2" s="1"/>
  <c r="K258" i="2" s="1"/>
  <c r="K103" i="2" s="1"/>
  <c r="K257" i="2"/>
  <c r="BF257" i="2"/>
  <c r="BK254" i="2"/>
  <c r="BK251" i="2"/>
  <c r="BK248" i="2"/>
  <c r="K245" i="2"/>
  <c r="BF245" i="2" s="1"/>
  <c r="K238" i="2"/>
  <c r="BF238" i="2"/>
  <c r="K228" i="2"/>
  <c r="BF228" i="2" s="1"/>
  <c r="K199" i="2"/>
  <c r="BF199" i="2"/>
  <c r="K195" i="2"/>
  <c r="BF195" i="2" s="1"/>
  <c r="BK193" i="2"/>
  <c r="BK191" i="2"/>
  <c r="K177" i="2"/>
  <c r="BF177" i="2" s="1"/>
  <c r="BK170" i="2"/>
  <c r="BK166" i="2"/>
  <c r="K161" i="2"/>
  <c r="BF161" i="2" s="1"/>
  <c r="K153" i="2"/>
  <c r="BF153" i="2"/>
  <c r="BK130" i="5"/>
  <c r="K127" i="5"/>
  <c r="BF127" i="5" s="1"/>
  <c r="BK970" i="4"/>
  <c r="K962" i="4"/>
  <c r="BF962" i="4" s="1"/>
  <c r="BK961" i="4"/>
  <c r="K960" i="4"/>
  <c r="BF960" i="4" s="1"/>
  <c r="K956" i="4"/>
  <c r="BF956" i="4" s="1"/>
  <c r="K955" i="4"/>
  <c r="BF955" i="4"/>
  <c r="K953" i="4"/>
  <c r="BF953" i="4" s="1"/>
  <c r="BK952" i="4"/>
  <c r="K949" i="4"/>
  <c r="BF949" i="4" s="1"/>
  <c r="K946" i="4"/>
  <c r="BF946" i="4"/>
  <c r="BK944" i="4"/>
  <c r="BK943" i="4"/>
  <c r="K941" i="4"/>
  <c r="BF941" i="4"/>
  <c r="BK933" i="4"/>
  <c r="BK931" i="4"/>
  <c r="K926" i="4"/>
  <c r="BF926" i="4"/>
  <c r="BK924" i="4"/>
  <c r="K916" i="4"/>
  <c r="BF916" i="4" s="1"/>
  <c r="BK897" i="4"/>
  <c r="BK893" i="4"/>
  <c r="BK890" i="4"/>
  <c r="BK843" i="4"/>
  <c r="BK815" i="4"/>
  <c r="BK797" i="4"/>
  <c r="BK767" i="4"/>
  <c r="K756" i="4"/>
  <c r="BF756" i="4"/>
  <c r="K745" i="4"/>
  <c r="BF745" i="4" s="1"/>
  <c r="BK743" i="4"/>
  <c r="K720" i="4"/>
  <c r="BF720" i="4" s="1"/>
  <c r="K707" i="4"/>
  <c r="BF707" i="4" s="1"/>
  <c r="BK594" i="4"/>
  <c r="BK591" i="4"/>
  <c r="K589" i="4"/>
  <c r="BF589" i="4"/>
  <c r="K563" i="4"/>
  <c r="BF563" i="4"/>
  <c r="BK555" i="4"/>
  <c r="BK549" i="4"/>
  <c r="K547" i="4"/>
  <c r="BF547" i="4"/>
  <c r="BK534" i="4"/>
  <c r="K533" i="4"/>
  <c r="BF533" i="4"/>
  <c r="BK532" i="4"/>
  <c r="BK530" i="4"/>
  <c r="K529" i="4"/>
  <c r="BF529" i="4"/>
  <c r="K526" i="4"/>
  <c r="BF526" i="4" s="1"/>
  <c r="BK512" i="4"/>
  <c r="BK502" i="4"/>
  <c r="BK501" i="4"/>
  <c r="BK500" i="4"/>
  <c r="BK497" i="4"/>
  <c r="BK494" i="4"/>
  <c r="BK492" i="4"/>
  <c r="BK488" i="4"/>
  <c r="K486" i="4"/>
  <c r="BF486" i="4"/>
  <c r="BK484" i="4"/>
  <c r="BK482" i="4"/>
  <c r="BK473" i="4"/>
  <c r="K468" i="4"/>
  <c r="BF468" i="4"/>
  <c r="BK466" i="4"/>
  <c r="BK463" i="4"/>
  <c r="BK457" i="4"/>
  <c r="K456" i="4"/>
  <c r="BF456" i="4" s="1"/>
  <c r="K449" i="4"/>
  <c r="BF449" i="4"/>
  <c r="K443" i="4"/>
  <c r="BF443" i="4" s="1"/>
  <c r="BK438" i="4"/>
  <c r="BK437" i="4"/>
  <c r="K429" i="4"/>
  <c r="BF429" i="4" s="1"/>
  <c r="K423" i="4"/>
  <c r="BF423" i="4"/>
  <c r="BK418" i="4"/>
  <c r="BK409" i="4"/>
  <c r="K401" i="4"/>
  <c r="BF401" i="4"/>
  <c r="BK391" i="4"/>
  <c r="K381" i="4"/>
  <c r="BF381" i="4" s="1"/>
  <c r="BK367" i="4"/>
  <c r="BK363" i="4"/>
  <c r="K277" i="4"/>
  <c r="BF277" i="4"/>
  <c r="K271" i="4"/>
  <c r="BF271" i="4" s="1"/>
  <c r="K222" i="4"/>
  <c r="BF222" i="4"/>
  <c r="BK194" i="4"/>
  <c r="K172" i="4"/>
  <c r="BF172" i="4" s="1"/>
  <c r="BK152" i="4"/>
  <c r="BK860" i="3"/>
  <c r="BK855" i="3"/>
  <c r="BK849" i="3"/>
  <c r="BK846" i="3"/>
  <c r="K841" i="3"/>
  <c r="BF841" i="3"/>
  <c r="K839" i="3"/>
  <c r="BF839" i="3"/>
  <c r="BK838" i="3"/>
  <c r="BK837" i="3"/>
  <c r="K829" i="3"/>
  <c r="BF829" i="3"/>
  <c r="K825" i="3"/>
  <c r="BF825" i="3"/>
  <c r="BK823" i="3"/>
  <c r="BK821" i="3"/>
  <c r="K819" i="3"/>
  <c r="BF819" i="3"/>
  <c r="K817" i="3"/>
  <c r="BF817" i="3"/>
  <c r="BK793" i="3"/>
  <c r="K769" i="3"/>
  <c r="BF769" i="3" s="1"/>
  <c r="K751" i="3"/>
  <c r="BF751" i="3"/>
  <c r="BK725" i="3"/>
  <c r="BK712" i="3"/>
  <c r="BK701" i="3"/>
  <c r="BK692" i="3"/>
  <c r="BK655" i="3"/>
  <c r="BK653" i="3"/>
  <c r="K638" i="3"/>
  <c r="BF638" i="3"/>
  <c r="K628" i="3"/>
  <c r="BF628" i="3" s="1"/>
  <c r="K605" i="3"/>
  <c r="BF605" i="3"/>
  <c r="K592" i="3"/>
  <c r="BF592" i="3" s="1"/>
  <c r="BK576" i="3"/>
  <c r="BK575" i="3"/>
  <c r="K575" i="3" s="1"/>
  <c r="K109" i="3" s="1"/>
  <c r="BK572" i="3"/>
  <c r="K566" i="3"/>
  <c r="BF566" i="3" s="1"/>
  <c r="BK556" i="3"/>
  <c r="BK548" i="3"/>
  <c r="K542" i="3"/>
  <c r="BF542" i="3"/>
  <c r="BK539" i="3"/>
  <c r="BK534" i="3"/>
  <c r="K531" i="3"/>
  <c r="BF531" i="3"/>
  <c r="BK521" i="3"/>
  <c r="BK517" i="3"/>
  <c r="K516" i="3"/>
  <c r="BF516" i="3"/>
  <c r="K515" i="3"/>
  <c r="BF515" i="3"/>
  <c r="K513" i="3"/>
  <c r="BF513" i="3"/>
  <c r="BK510" i="3"/>
  <c r="K507" i="3"/>
  <c r="BF507" i="3"/>
  <c r="BK500" i="3"/>
  <c r="K499" i="3"/>
  <c r="BF499" i="3"/>
  <c r="K497" i="3"/>
  <c r="BF497" i="3"/>
  <c r="BK489" i="3"/>
  <c r="BK483" i="3"/>
  <c r="BK480" i="3"/>
  <c r="BK479" i="3"/>
  <c r="K472" i="3"/>
  <c r="BF472" i="3"/>
  <c r="K471" i="3"/>
  <c r="BF471" i="3"/>
  <c r="K470" i="3"/>
  <c r="BF470" i="3"/>
  <c r="BK467" i="3"/>
  <c r="K463" i="3"/>
  <c r="BF463" i="3" s="1"/>
  <c r="BK460" i="3"/>
  <c r="K459" i="3"/>
  <c r="BF459" i="3"/>
  <c r="K456" i="3"/>
  <c r="BF456" i="3"/>
  <c r="BK454" i="3"/>
  <c r="K452" i="3"/>
  <c r="BF452" i="3" s="1"/>
  <c r="K442" i="3"/>
  <c r="BF442" i="3"/>
  <c r="BK440" i="3"/>
  <c r="K436" i="3"/>
  <c r="BF436" i="3"/>
  <c r="K429" i="3"/>
  <c r="BF429" i="3"/>
  <c r="BK428" i="3"/>
  <c r="K424" i="3"/>
  <c r="BF424" i="3"/>
  <c r="BK421" i="3"/>
  <c r="K410" i="3"/>
  <c r="BF410" i="3"/>
  <c r="K407" i="3"/>
  <c r="BF407" i="3"/>
  <c r="BK403" i="3"/>
  <c r="BK402" i="3"/>
  <c r="K373" i="3"/>
  <c r="BF373" i="3"/>
  <c r="BK367" i="3"/>
  <c r="BK361" i="3"/>
  <c r="BK357" i="3"/>
  <c r="BK329" i="3"/>
  <c r="BK271" i="3"/>
  <c r="K255" i="3"/>
  <c r="BF255" i="3"/>
  <c r="BK253" i="3"/>
  <c r="BK217" i="3"/>
  <c r="BK194" i="3"/>
  <c r="BK176" i="3"/>
  <c r="K168" i="3"/>
  <c r="BF168" i="3" s="1"/>
  <c r="BK166" i="3"/>
  <c r="BK155" i="3"/>
  <c r="BK151" i="3"/>
  <c r="BK628" i="2"/>
  <c r="BK625" i="2"/>
  <c r="K624" i="2"/>
  <c r="BF624" i="2" s="1"/>
  <c r="BK610" i="2"/>
  <c r="K600" i="2"/>
  <c r="BF600" i="2"/>
  <c r="K598" i="2"/>
  <c r="BF598" i="2" s="1"/>
  <c r="K597" i="2"/>
  <c r="BF597" i="2"/>
  <c r="K591" i="2"/>
  <c r="BF591" i="2" s="1"/>
  <c r="K588" i="2"/>
  <c r="BF588" i="2"/>
  <c r="K583" i="2"/>
  <c r="BF583" i="2" s="1"/>
  <c r="K574" i="2"/>
  <c r="BF574" i="2"/>
  <c r="BK567" i="2"/>
  <c r="BK522" i="2"/>
  <c r="BK518" i="2"/>
  <c r="K504" i="2"/>
  <c r="BF504" i="2" s="1"/>
  <c r="BK489" i="2"/>
  <c r="K487" i="2"/>
  <c r="BF487" i="2"/>
  <c r="K443" i="2"/>
  <c r="BF443" i="2" s="1"/>
  <c r="K440" i="2"/>
  <c r="BF440" i="2"/>
  <c r="K434" i="2"/>
  <c r="BF434" i="2"/>
  <c r="BK428" i="2"/>
  <c r="BK426" i="2"/>
  <c r="K423" i="2"/>
  <c r="BF423" i="2"/>
  <c r="BK420" i="2"/>
  <c r="BK419" i="2"/>
  <c r="BK418" i="2"/>
  <c r="BK417" i="2"/>
  <c r="BK415" i="2"/>
  <c r="K414" i="2"/>
  <c r="BF414" i="2" s="1"/>
  <c r="BK413" i="2"/>
  <c r="K411" i="2"/>
  <c r="BF411" i="2"/>
  <c r="BK407" i="2"/>
  <c r="BK403" i="2"/>
  <c r="BK398" i="2"/>
  <c r="K383" i="2"/>
  <c r="BF383" i="2" s="1"/>
  <c r="BK382" i="2"/>
  <c r="BK381" i="2"/>
  <c r="K379" i="2"/>
  <c r="BF379" i="2"/>
  <c r="K374" i="2"/>
  <c r="BF374" i="2"/>
  <c r="BK371" i="2"/>
  <c r="BK358" i="2"/>
  <c r="K357" i="2"/>
  <c r="BF357" i="2"/>
  <c r="K353" i="2"/>
  <c r="BF353" i="2"/>
  <c r="BK349" i="2"/>
  <c r="BK341" i="2"/>
  <c r="K337" i="2"/>
  <c r="BF337" i="2"/>
  <c r="K335" i="2"/>
  <c r="BF335" i="2"/>
  <c r="K332" i="2"/>
  <c r="BF332" i="2"/>
  <c r="BK323" i="2"/>
  <c r="K321" i="2"/>
  <c r="BF321" i="2"/>
  <c r="K318" i="2"/>
  <c r="BF318" i="2" s="1"/>
  <c r="K317" i="2"/>
  <c r="BF317" i="2"/>
  <c r="BK316" i="2"/>
  <c r="K312" i="2"/>
  <c r="BF312" i="2"/>
  <c r="K304" i="2"/>
  <c r="BF304" i="2"/>
  <c r="BK302" i="2"/>
  <c r="BK298" i="2"/>
  <c r="BK297" i="2"/>
  <c r="K288" i="2"/>
  <c r="BF288" i="2" s="1"/>
  <c r="K275" i="2"/>
  <c r="BF275" i="2"/>
  <c r="BK273" i="2"/>
  <c r="K268" i="2"/>
  <c r="BF268" i="2"/>
  <c r="BK264" i="2"/>
  <c r="BK255" i="2"/>
  <c r="BK247" i="2"/>
  <c r="BK234" i="2"/>
  <c r="K230" i="2"/>
  <c r="BF230" i="2"/>
  <c r="K181" i="2"/>
  <c r="BF181" i="2"/>
  <c r="BK179" i="2"/>
  <c r="K174" i="2"/>
  <c r="BF174" i="2" s="1"/>
  <c r="K168" i="2"/>
  <c r="BF168" i="2"/>
  <c r="K165" i="2"/>
  <c r="BF165" i="2" s="1"/>
  <c r="BK164" i="2"/>
  <c r="BK157" i="2"/>
  <c r="BK152" i="2"/>
  <c r="BK149" i="2"/>
  <c r="X159" i="2" l="1"/>
  <c r="R159" i="2"/>
  <c r="J101" i="2"/>
  <c r="X188" i="2"/>
  <c r="T280" i="2"/>
  <c r="Q280" i="2"/>
  <c r="I106" i="2" s="1"/>
  <c r="X347" i="2"/>
  <c r="T402" i="2"/>
  <c r="Q402" i="2"/>
  <c r="I108" i="2" s="1"/>
  <c r="T438" i="2"/>
  <c r="X441" i="2"/>
  <c r="Q441" i="2"/>
  <c r="I111" i="2" s="1"/>
  <c r="V448" i="2"/>
  <c r="X488" i="2"/>
  <c r="X507" i="2"/>
  <c r="T512" i="2"/>
  <c r="R512" i="2"/>
  <c r="J115" i="2" s="1"/>
  <c r="Q519" i="2"/>
  <c r="I116" i="2" s="1"/>
  <c r="X529" i="2"/>
  <c r="T566" i="2"/>
  <c r="T582" i="2"/>
  <c r="R582" i="2"/>
  <c r="V627" i="2"/>
  <c r="T148" i="3"/>
  <c r="X148" i="3"/>
  <c r="R250" i="3"/>
  <c r="J102" i="3"/>
  <c r="V400" i="3"/>
  <c r="R400" i="3"/>
  <c r="X419" i="3"/>
  <c r="T486" i="3"/>
  <c r="R486" i="3"/>
  <c r="J107" i="3" s="1"/>
  <c r="X541" i="3"/>
  <c r="X577" i="3"/>
  <c r="V580" i="3"/>
  <c r="Q580" i="3"/>
  <c r="I111" i="3"/>
  <c r="V591" i="3"/>
  <c r="Q657" i="3"/>
  <c r="I113" i="3" s="1"/>
  <c r="T684" i="3"/>
  <c r="Q684" i="3"/>
  <c r="I114" i="3" s="1"/>
  <c r="V693" i="3"/>
  <c r="BK711" i="3"/>
  <c r="K711" i="3"/>
  <c r="K116" i="3" s="1"/>
  <c r="X711" i="3"/>
  <c r="X734" i="3"/>
  <c r="T788" i="3"/>
  <c r="Q788" i="3"/>
  <c r="I119" i="3" s="1"/>
  <c r="V813" i="3"/>
  <c r="BK858" i="3"/>
  <c r="K858" i="3" s="1"/>
  <c r="K122" i="3" s="1"/>
  <c r="R858" i="3"/>
  <c r="J122" i="3" s="1"/>
  <c r="X149" i="4"/>
  <c r="R149" i="4"/>
  <c r="X169" i="4"/>
  <c r="T270" i="4"/>
  <c r="X270" i="4"/>
  <c r="T405" i="4"/>
  <c r="T424" i="4"/>
  <c r="Q424" i="4"/>
  <c r="I106" i="4" s="1"/>
  <c r="V487" i="4"/>
  <c r="X537" i="4"/>
  <c r="Q572" i="4"/>
  <c r="I110" i="4" s="1"/>
  <c r="T575" i="4"/>
  <c r="V575" i="4"/>
  <c r="R575" i="4"/>
  <c r="J111" i="4" s="1"/>
  <c r="X592" i="4"/>
  <c r="T688" i="4"/>
  <c r="R688" i="4"/>
  <c r="J113" i="4" s="1"/>
  <c r="V727" i="4"/>
  <c r="V740" i="4"/>
  <c r="R740" i="4"/>
  <c r="J115" i="4" s="1"/>
  <c r="X744" i="4"/>
  <c r="BK768" i="4"/>
  <c r="K768" i="4" s="1"/>
  <c r="K117" i="4" s="1"/>
  <c r="X768" i="4"/>
  <c r="T800" i="4"/>
  <c r="R800" i="4"/>
  <c r="J119" i="4" s="1"/>
  <c r="X892" i="4"/>
  <c r="T923" i="4"/>
  <c r="Q923" i="4"/>
  <c r="V968" i="4"/>
  <c r="V124" i="5"/>
  <c r="V123" i="5"/>
  <c r="V122" i="5" s="1"/>
  <c r="R148" i="2"/>
  <c r="V188" i="2"/>
  <c r="R280" i="2"/>
  <c r="J106" i="2" s="1"/>
  <c r="V347" i="2"/>
  <c r="R402" i="2"/>
  <c r="J108" i="2"/>
  <c r="V438" i="2"/>
  <c r="R438" i="2"/>
  <c r="J110" i="2"/>
  <c r="V441" i="2"/>
  <c r="R441" i="2"/>
  <c r="J111" i="2" s="1"/>
  <c r="X448" i="2"/>
  <c r="T488" i="2"/>
  <c r="R488" i="2"/>
  <c r="J113" i="2" s="1"/>
  <c r="Q507" i="2"/>
  <c r="I114" i="2"/>
  <c r="V512" i="2"/>
  <c r="X519" i="2"/>
  <c r="T523" i="2"/>
  <c r="X523" i="2"/>
  <c r="R523" i="2"/>
  <c r="J117" i="2" s="1"/>
  <c r="R529" i="2"/>
  <c r="J118" i="2"/>
  <c r="Q582" i="2"/>
  <c r="T627" i="2"/>
  <c r="X627" i="2"/>
  <c r="R148" i="3"/>
  <c r="X163" i="3"/>
  <c r="Q163" i="3"/>
  <c r="I101" i="3"/>
  <c r="Q250" i="3"/>
  <c r="I102" i="3" s="1"/>
  <c r="T400" i="3"/>
  <c r="Q400" i="3"/>
  <c r="I105" i="3"/>
  <c r="V419" i="3"/>
  <c r="V486" i="3"/>
  <c r="V541" i="3"/>
  <c r="T577" i="3"/>
  <c r="Q577" i="3"/>
  <c r="I110" i="3" s="1"/>
  <c r="T580" i="3"/>
  <c r="X580" i="3"/>
  <c r="R580" i="3"/>
  <c r="J111" i="3" s="1"/>
  <c r="X591" i="3"/>
  <c r="T657" i="3"/>
  <c r="R657" i="3"/>
  <c r="J113" i="3" s="1"/>
  <c r="X684" i="3"/>
  <c r="R684" i="3"/>
  <c r="J114" i="3"/>
  <c r="Q693" i="3"/>
  <c r="I115" i="3"/>
  <c r="R711" i="3"/>
  <c r="J116" i="3"/>
  <c r="V724" i="3"/>
  <c r="Q724" i="3"/>
  <c r="I117" i="3"/>
  <c r="V734" i="3"/>
  <c r="Q813" i="3"/>
  <c r="Q858" i="3"/>
  <c r="I122" i="3" s="1"/>
  <c r="T149" i="4"/>
  <c r="T169" i="4"/>
  <c r="Q270" i="4"/>
  <c r="I102" i="4" s="1"/>
  <c r="X405" i="4"/>
  <c r="R405" i="4"/>
  <c r="J105" i="4"/>
  <c r="X424" i="4"/>
  <c r="T487" i="4"/>
  <c r="R487" i="4"/>
  <c r="J107" i="4"/>
  <c r="V537" i="4"/>
  <c r="X572" i="4"/>
  <c r="Q592" i="4"/>
  <c r="I112" i="4" s="1"/>
  <c r="V688" i="4"/>
  <c r="X727" i="4"/>
  <c r="X740" i="4"/>
  <c r="T744" i="4"/>
  <c r="R744" i="4"/>
  <c r="J116" i="4"/>
  <c r="X800" i="4"/>
  <c r="T892" i="4"/>
  <c r="R892" i="4"/>
  <c r="J120" i="4" s="1"/>
  <c r="V923" i="4"/>
  <c r="V922" i="4" s="1"/>
  <c r="BK968" i="4"/>
  <c r="K968" i="4" s="1"/>
  <c r="K123" i="4" s="1"/>
  <c r="X968" i="4"/>
  <c r="Q124" i="5"/>
  <c r="I100" i="5" s="1"/>
  <c r="V148" i="2"/>
  <c r="X148" i="2"/>
  <c r="X147" i="2" s="1"/>
  <c r="T159" i="2"/>
  <c r="T188" i="2"/>
  <c r="R188" i="2"/>
  <c r="J102" i="2" s="1"/>
  <c r="T261" i="2"/>
  <c r="V261" i="2"/>
  <c r="Q261" i="2"/>
  <c r="I105" i="2" s="1"/>
  <c r="V280" i="2"/>
  <c r="R347" i="2"/>
  <c r="J107" i="2" s="1"/>
  <c r="X402" i="2"/>
  <c r="Q438" i="2"/>
  <c r="I110" i="2"/>
  <c r="T441" i="2"/>
  <c r="T448" i="2"/>
  <c r="R448" i="2"/>
  <c r="J112" i="2"/>
  <c r="Q488" i="2"/>
  <c r="I113" i="2" s="1"/>
  <c r="V507" i="2"/>
  <c r="X512" i="2"/>
  <c r="T519" i="2"/>
  <c r="R519" i="2"/>
  <c r="J116" i="2"/>
  <c r="V523" i="2"/>
  <c r="Q523" i="2"/>
  <c r="I117" i="2" s="1"/>
  <c r="V529" i="2"/>
  <c r="V566" i="2"/>
  <c r="R566" i="2"/>
  <c r="J119" i="2" s="1"/>
  <c r="X582" i="2"/>
  <c r="X581" i="2"/>
  <c r="R627" i="2"/>
  <c r="J122" i="2" s="1"/>
  <c r="V163" i="3"/>
  <c r="R163" i="3"/>
  <c r="J101" i="3" s="1"/>
  <c r="X250" i="3"/>
  <c r="Q419" i="3"/>
  <c r="I106" i="3"/>
  <c r="Q486" i="3"/>
  <c r="I107" i="3" s="1"/>
  <c r="Q541" i="3"/>
  <c r="I108" i="3"/>
  <c r="Q591" i="3"/>
  <c r="I112" i="3" s="1"/>
  <c r="X657" i="3"/>
  <c r="V684" i="3"/>
  <c r="T693" i="3"/>
  <c r="R693" i="3"/>
  <c r="J115" i="3"/>
  <c r="V711" i="3"/>
  <c r="T734" i="3"/>
  <c r="Q734" i="3"/>
  <c r="I118" i="3"/>
  <c r="V788" i="3"/>
  <c r="T813" i="3"/>
  <c r="T812" i="3" s="1"/>
  <c r="X813" i="3"/>
  <c r="X812" i="3"/>
  <c r="T858" i="3"/>
  <c r="X858" i="3"/>
  <c r="V149" i="4"/>
  <c r="Q149" i="4"/>
  <c r="I100" i="4" s="1"/>
  <c r="V169" i="4"/>
  <c r="Q169" i="4"/>
  <c r="I101" i="4"/>
  <c r="V270" i="4"/>
  <c r="R424" i="4"/>
  <c r="J106" i="4"/>
  <c r="X487" i="4"/>
  <c r="T537" i="4"/>
  <c r="Q537" i="4"/>
  <c r="I108" i="4"/>
  <c r="V572" i="4"/>
  <c r="R572" i="4"/>
  <c r="J110" i="4" s="1"/>
  <c r="T592" i="4"/>
  <c r="R592" i="4"/>
  <c r="J112" i="4" s="1"/>
  <c r="Q688" i="4"/>
  <c r="I113" i="4"/>
  <c r="Q727" i="4"/>
  <c r="I114" i="4" s="1"/>
  <c r="T740" i="4"/>
  <c r="Q740" i="4"/>
  <c r="I115" i="4"/>
  <c r="V744" i="4"/>
  <c r="T768" i="4"/>
  <c r="Q768" i="4"/>
  <c r="I117" i="4"/>
  <c r="X787" i="4"/>
  <c r="R787" i="4"/>
  <c r="J118" i="4"/>
  <c r="Q800" i="4"/>
  <c r="I119" i="4" s="1"/>
  <c r="V892" i="4"/>
  <c r="R923" i="4"/>
  <c r="Q968" i="4"/>
  <c r="I123" i="4" s="1"/>
  <c r="X124" i="5"/>
  <c r="X123" i="5"/>
  <c r="X122" i="5"/>
  <c r="T148" i="2"/>
  <c r="T147" i="2" s="1"/>
  <c r="Q148" i="2"/>
  <c r="I100" i="2"/>
  <c r="V159" i="2"/>
  <c r="Q159" i="2"/>
  <c r="I101" i="2"/>
  <c r="Q188" i="2"/>
  <c r="I102" i="2" s="1"/>
  <c r="X261" i="2"/>
  <c r="R261" i="2"/>
  <c r="J105" i="2"/>
  <c r="X280" i="2"/>
  <c r="T347" i="2"/>
  <c r="Q347" i="2"/>
  <c r="I107" i="2"/>
  <c r="V402" i="2"/>
  <c r="X438" i="2"/>
  <c r="Q448" i="2"/>
  <c r="I112" i="2"/>
  <c r="V488" i="2"/>
  <c r="T507" i="2"/>
  <c r="R507" i="2"/>
  <c r="J114" i="2"/>
  <c r="Q512" i="2"/>
  <c r="I115" i="2" s="1"/>
  <c r="V519" i="2"/>
  <c r="T529" i="2"/>
  <c r="Q529" i="2"/>
  <c r="I118" i="2" s="1"/>
  <c r="X566" i="2"/>
  <c r="Q566" i="2"/>
  <c r="I119" i="2" s="1"/>
  <c r="V582" i="2"/>
  <c r="V581" i="2"/>
  <c r="BK627" i="2"/>
  <c r="K627" i="2" s="1"/>
  <c r="K122" i="2" s="1"/>
  <c r="Q627" i="2"/>
  <c r="I122" i="2"/>
  <c r="V148" i="3"/>
  <c r="Q148" i="3"/>
  <c r="I100" i="3"/>
  <c r="T163" i="3"/>
  <c r="T250" i="3"/>
  <c r="V250" i="3"/>
  <c r="X400" i="3"/>
  <c r="T419" i="3"/>
  <c r="R419" i="3"/>
  <c r="J106" i="3" s="1"/>
  <c r="X486" i="3"/>
  <c r="T541" i="3"/>
  <c r="R541" i="3"/>
  <c r="J108" i="3" s="1"/>
  <c r="V577" i="3"/>
  <c r="R577" i="3"/>
  <c r="J110" i="3" s="1"/>
  <c r="T591" i="3"/>
  <c r="R591" i="3"/>
  <c r="J112" i="3"/>
  <c r="V657" i="3"/>
  <c r="X693" i="3"/>
  <c r="T711" i="3"/>
  <c r="Q711" i="3"/>
  <c r="I116" i="3" s="1"/>
  <c r="T724" i="3"/>
  <c r="X724" i="3"/>
  <c r="R724" i="3"/>
  <c r="J117" i="3" s="1"/>
  <c r="R734" i="3"/>
  <c r="J118" i="3"/>
  <c r="X788" i="3"/>
  <c r="R788" i="3"/>
  <c r="J119" i="3" s="1"/>
  <c r="R813" i="3"/>
  <c r="J121" i="3"/>
  <c r="V858" i="3"/>
  <c r="R169" i="4"/>
  <c r="J101" i="4"/>
  <c r="R270" i="4"/>
  <c r="J102" i="4" s="1"/>
  <c r="V405" i="4"/>
  <c r="Q405" i="4"/>
  <c r="V424" i="4"/>
  <c r="Q487" i="4"/>
  <c r="I107" i="4" s="1"/>
  <c r="R537" i="4"/>
  <c r="J108" i="4"/>
  <c r="T572" i="4"/>
  <c r="X575" i="4"/>
  <c r="Q575" i="4"/>
  <c r="I111" i="4"/>
  <c r="V592" i="4"/>
  <c r="X688" i="4"/>
  <c r="T727" i="4"/>
  <c r="R727" i="4"/>
  <c r="J114" i="4" s="1"/>
  <c r="Q744" i="4"/>
  <c r="I116" i="4"/>
  <c r="V768" i="4"/>
  <c r="R768" i="4"/>
  <c r="J117" i="4" s="1"/>
  <c r="T787" i="4"/>
  <c r="V787" i="4"/>
  <c r="Q787" i="4"/>
  <c r="I118" i="4" s="1"/>
  <c r="V800" i="4"/>
  <c r="Q892" i="4"/>
  <c r="I120" i="4" s="1"/>
  <c r="X923" i="4"/>
  <c r="X922" i="4"/>
  <c r="T968" i="4"/>
  <c r="R968" i="4"/>
  <c r="J123" i="4" s="1"/>
  <c r="T124" i="5"/>
  <c r="T123" i="5"/>
  <c r="T122" i="5" s="1"/>
  <c r="AW99" i="1" s="1"/>
  <c r="R124" i="5"/>
  <c r="J100" i="5"/>
  <c r="E85" i="2"/>
  <c r="BF344" i="2"/>
  <c r="BF373" i="2"/>
  <c r="BF419" i="2"/>
  <c r="BF426" i="2"/>
  <c r="F94" i="3"/>
  <c r="BF403" i="3"/>
  <c r="BF414" i="3"/>
  <c r="BF500" i="3"/>
  <c r="BF692" i="3"/>
  <c r="R397" i="3"/>
  <c r="J103" i="3"/>
  <c r="R575" i="3"/>
  <c r="J109" i="3" s="1"/>
  <c r="R862" i="3"/>
  <c r="R861" i="3"/>
  <c r="J123" i="3"/>
  <c r="E85" i="4"/>
  <c r="F144" i="4"/>
  <c r="BF409" i="4"/>
  <c r="BF428" i="4"/>
  <c r="BF541" i="4"/>
  <c r="BF549" i="4"/>
  <c r="BF961" i="4"/>
  <c r="Q570" i="4"/>
  <c r="I109" i="4" s="1"/>
  <c r="BK972" i="4"/>
  <c r="K972" i="4"/>
  <c r="K124" i="4" s="1"/>
  <c r="R973" i="4"/>
  <c r="J125" i="4" s="1"/>
  <c r="F94" i="5"/>
  <c r="E110" i="5"/>
  <c r="F94" i="2"/>
  <c r="BF382" i="2"/>
  <c r="BF431" i="2"/>
  <c r="BF489" i="2"/>
  <c r="Q258" i="2"/>
  <c r="I103" i="2" s="1"/>
  <c r="Q436" i="2"/>
  <c r="I109" i="2" s="1"/>
  <c r="BK630" i="2"/>
  <c r="K630" i="2" s="1"/>
  <c r="K123" i="2" s="1"/>
  <c r="J91" i="3"/>
  <c r="E134" i="3"/>
  <c r="BF492" i="3"/>
  <c r="BF504" i="3"/>
  <c r="BF517" i="3"/>
  <c r="Q397" i="3"/>
  <c r="I103" i="3" s="1"/>
  <c r="K862" i="3"/>
  <c r="K124" i="3" s="1"/>
  <c r="BF437" i="4"/>
  <c r="BF890" i="4"/>
  <c r="Q402" i="4"/>
  <c r="I103" i="4" s="1"/>
  <c r="BF126" i="5"/>
  <c r="J91" i="2"/>
  <c r="BF399" i="2"/>
  <c r="BF430" i="2"/>
  <c r="R258" i="2"/>
  <c r="J103" i="2" s="1"/>
  <c r="R631" i="2"/>
  <c r="R630" i="2" s="1"/>
  <c r="J123" i="2" s="1"/>
  <c r="BF767" i="3"/>
  <c r="BF531" i="4"/>
  <c r="BF534" i="4"/>
  <c r="R570" i="4"/>
  <c r="J109" i="4" s="1"/>
  <c r="J116" i="5"/>
  <c r="BF166" i="2"/>
  <c r="BF400" i="2"/>
  <c r="BF403" i="2"/>
  <c r="BF560" i="2"/>
  <c r="R436" i="2"/>
  <c r="J109" i="2" s="1"/>
  <c r="Q631" i="2"/>
  <c r="I124" i="2"/>
  <c r="BF251" i="3"/>
  <c r="BF538" i="3"/>
  <c r="Q575" i="3"/>
  <c r="I109" i="3"/>
  <c r="Q862" i="3"/>
  <c r="I124" i="3" s="1"/>
  <c r="J91" i="4"/>
  <c r="BF304" i="4"/>
  <c r="BF442" i="4"/>
  <c r="BF514" i="4"/>
  <c r="BF739" i="4"/>
  <c r="R402" i="4"/>
  <c r="J103" i="4"/>
  <c r="Q973" i="4"/>
  <c r="Q972" i="4" s="1"/>
  <c r="I124" i="4" s="1"/>
  <c r="F37" i="2"/>
  <c r="BB96" i="1" s="1"/>
  <c r="F40" i="4"/>
  <c r="BE98" i="1" s="1"/>
  <c r="F40" i="5"/>
  <c r="BE99" i="1" s="1"/>
  <c r="K155" i="2"/>
  <c r="BF155" i="2" s="1"/>
  <c r="K162" i="2"/>
  <c r="BF162" i="2" s="1"/>
  <c r="K172" i="2"/>
  <c r="BF172" i="2" s="1"/>
  <c r="BK176" i="2"/>
  <c r="K191" i="2"/>
  <c r="BF191" i="2"/>
  <c r="K215" i="2"/>
  <c r="BF215" i="2"/>
  <c r="BK230" i="2"/>
  <c r="BK245" i="2"/>
  <c r="K249" i="2"/>
  <c r="BF249" i="2"/>
  <c r="BK262" i="2"/>
  <c r="BK269" i="2"/>
  <c r="K273" i="2"/>
  <c r="BF273" i="2"/>
  <c r="BK279" i="2"/>
  <c r="BK284" i="2"/>
  <c r="K286" i="2"/>
  <c r="BF286" i="2"/>
  <c r="K297" i="2"/>
  <c r="BF297" i="2"/>
  <c r="BK304" i="2"/>
  <c r="K313" i="2"/>
  <c r="BF313" i="2" s="1"/>
  <c r="K319" i="2"/>
  <c r="BF319" i="2" s="1"/>
  <c r="K326" i="2"/>
  <c r="BF326" i="2" s="1"/>
  <c r="BK332" i="2"/>
  <c r="BK337" i="2"/>
  <c r="K346" i="2"/>
  <c r="BF346" i="2" s="1"/>
  <c r="K350" i="2"/>
  <c r="BF350" i="2" s="1"/>
  <c r="K358" i="2"/>
  <c r="BF358" i="2" s="1"/>
  <c r="BK362" i="2"/>
  <c r="BK367" i="2"/>
  <c r="BK376" i="2"/>
  <c r="K380" i="2"/>
  <c r="BF380" i="2"/>
  <c r="BK385" i="2"/>
  <c r="BK390" i="2"/>
  <c r="BK395" i="2"/>
  <c r="K404" i="2"/>
  <c r="BF404" i="2" s="1"/>
  <c r="K410" i="2"/>
  <c r="BF410" i="2" s="1"/>
  <c r="K417" i="2"/>
  <c r="BF417" i="2" s="1"/>
  <c r="K428" i="2"/>
  <c r="BF428" i="2" s="1"/>
  <c r="BK440" i="2"/>
  <c r="BK438" i="2" s="1"/>
  <c r="K438" i="2" s="1"/>
  <c r="K110" i="2" s="1"/>
  <c r="BK464" i="2"/>
  <c r="K486" i="2"/>
  <c r="BF486" i="2"/>
  <c r="K511" i="2"/>
  <c r="BF511" i="2"/>
  <c r="BK520" i="2"/>
  <c r="BK519" i="2"/>
  <c r="K519" i="2" s="1"/>
  <c r="K116" i="2" s="1"/>
  <c r="K548" i="2"/>
  <c r="BF548" i="2"/>
  <c r="BK583" i="2"/>
  <c r="BK589" i="2"/>
  <c r="K592" i="2"/>
  <c r="BF592" i="2"/>
  <c r="BK598" i="2"/>
  <c r="K603" i="2"/>
  <c r="BF603" i="2" s="1"/>
  <c r="K610" i="2"/>
  <c r="BF610" i="2" s="1"/>
  <c r="K619" i="2"/>
  <c r="BF619" i="2" s="1"/>
  <c r="K217" i="3"/>
  <c r="BF217" i="3" s="1"/>
  <c r="BK263" i="3"/>
  <c r="BK335" i="3"/>
  <c r="K375" i="3"/>
  <c r="BF375" i="3" s="1"/>
  <c r="BK390" i="3"/>
  <c r="K406" i="3"/>
  <c r="BF406" i="3"/>
  <c r="BK422" i="3"/>
  <c r="BK433" i="3"/>
  <c r="BK438" i="3"/>
  <c r="BK450" i="3"/>
  <c r="BK458" i="3"/>
  <c r="K462" i="3"/>
  <c r="BF462" i="3" s="1"/>
  <c r="K466" i="3"/>
  <c r="BF466" i="3" s="1"/>
  <c r="BK472" i="3"/>
  <c r="BK477" i="3"/>
  <c r="BK484" i="3"/>
  <c r="BK490" i="3"/>
  <c r="BK515" i="3"/>
  <c r="BK525" i="3"/>
  <c r="BK531" i="3"/>
  <c r="BK547" i="3"/>
  <c r="K558" i="3"/>
  <c r="BF558" i="3" s="1"/>
  <c r="BK565" i="3"/>
  <c r="K584" i="3"/>
  <c r="BF584" i="3"/>
  <c r="BK628" i="3"/>
  <c r="BK656" i="3"/>
  <c r="BK668" i="3"/>
  <c r="K709" i="3"/>
  <c r="BF709" i="3" s="1"/>
  <c r="BK733" i="3"/>
  <c r="BK777" i="3"/>
  <c r="BK814" i="3"/>
  <c r="BK817" i="3"/>
  <c r="K822" i="3"/>
  <c r="BF822" i="3" s="1"/>
  <c r="K826" i="3"/>
  <c r="BF826" i="3" s="1"/>
  <c r="K836" i="3"/>
  <c r="BF836" i="3" s="1"/>
  <c r="BK847" i="3"/>
  <c r="BK154" i="4"/>
  <c r="K185" i="4"/>
  <c r="BF185" i="4" s="1"/>
  <c r="K273" i="4"/>
  <c r="BF273" i="4" s="1"/>
  <c r="BK371" i="4"/>
  <c r="K377" i="4"/>
  <c r="BF377" i="4"/>
  <c r="K395" i="4"/>
  <c r="BF395" i="4"/>
  <c r="BK406" i="4"/>
  <c r="K416" i="4"/>
  <c r="BF416" i="4" s="1"/>
  <c r="BK423" i="4"/>
  <c r="K430" i="4"/>
  <c r="BF430" i="4"/>
  <c r="BK436" i="4"/>
  <c r="K450" i="4"/>
  <c r="BF450" i="4" s="1"/>
  <c r="K463" i="4"/>
  <c r="BF463" i="4" s="1"/>
  <c r="K477" i="4"/>
  <c r="BF477" i="4" s="1"/>
  <c r="K483" i="4"/>
  <c r="BF483" i="4" s="1"/>
  <c r="K492" i="4"/>
  <c r="BF492" i="4" s="1"/>
  <c r="BK505" i="4"/>
  <c r="BK516" i="4"/>
  <c r="BK525" i="4"/>
  <c r="BK533" i="4"/>
  <c r="BK538" i="4"/>
  <c r="BK543" i="4"/>
  <c r="BK553" i="4"/>
  <c r="K558" i="4"/>
  <c r="BF558" i="4"/>
  <c r="BK562" i="4"/>
  <c r="BK571" i="4"/>
  <c r="BK570" i="4" s="1"/>
  <c r="K570" i="4" s="1"/>
  <c r="K109" i="4" s="1"/>
  <c r="BK577" i="4"/>
  <c r="K626" i="4"/>
  <c r="BF626" i="4"/>
  <c r="BK667" i="4"/>
  <c r="BK707" i="4"/>
  <c r="BK730" i="4"/>
  <c r="BK727" i="4"/>
  <c r="K727" i="4" s="1"/>
  <c r="K114" i="4" s="1"/>
  <c r="K743" i="4"/>
  <c r="BF743" i="4"/>
  <c r="K769" i="4"/>
  <c r="BF769" i="4"/>
  <c r="BK829" i="4"/>
  <c r="BK800" i="4"/>
  <c r="K800" i="4" s="1"/>
  <c r="K119" i="4" s="1"/>
  <c r="K873" i="4"/>
  <c r="BF873" i="4"/>
  <c r="K924" i="4"/>
  <c r="BF924" i="4"/>
  <c r="K930" i="4"/>
  <c r="BF930" i="4"/>
  <c r="K937" i="4"/>
  <c r="BF937" i="4"/>
  <c r="BK941" i="4"/>
  <c r="BK946" i="4"/>
  <c r="BK955" i="4"/>
  <c r="K149" i="2"/>
  <c r="BF149" i="2" s="1"/>
  <c r="BK153" i="2"/>
  <c r="BK148" i="2" s="1"/>
  <c r="K179" i="2"/>
  <c r="BF179" i="2" s="1"/>
  <c r="K247" i="2"/>
  <c r="BF247" i="2" s="1"/>
  <c r="K263" i="2"/>
  <c r="BF263" i="2" s="1"/>
  <c r="BK276" i="2"/>
  <c r="K293" i="2"/>
  <c r="BF293" i="2"/>
  <c r="K303" i="2"/>
  <c r="BF303" i="2"/>
  <c r="BK310" i="2"/>
  <c r="BK318" i="2"/>
  <c r="BK335" i="2"/>
  <c r="K339" i="2"/>
  <c r="BF339" i="2" s="1"/>
  <c r="K349" i="2"/>
  <c r="BF349" i="2" s="1"/>
  <c r="BK353" i="2"/>
  <c r="K369" i="2"/>
  <c r="BF369" i="2"/>
  <c r="BK392" i="2"/>
  <c r="K413" i="2"/>
  <c r="BF413" i="2" s="1"/>
  <c r="K447" i="2"/>
  <c r="BF447" i="2" s="1"/>
  <c r="BK504" i="2"/>
  <c r="K530" i="2"/>
  <c r="BF530" i="2"/>
  <c r="K593" i="2"/>
  <c r="BF593" i="2"/>
  <c r="K608" i="2"/>
  <c r="BF608" i="2"/>
  <c r="K620" i="2"/>
  <c r="BF620" i="2"/>
  <c r="K149" i="3"/>
  <c r="BF149" i="3"/>
  <c r="K166" i="3"/>
  <c r="BF166" i="3"/>
  <c r="K188" i="3"/>
  <c r="BF188" i="3"/>
  <c r="K357" i="3"/>
  <c r="BF357" i="3"/>
  <c r="BK373" i="3"/>
  <c r="K398" i="3"/>
  <c r="BF398" i="3" s="1"/>
  <c r="BK417" i="3"/>
  <c r="BK425" i="3"/>
  <c r="BK429" i="3"/>
  <c r="BK442" i="3"/>
  <c r="BK452" i="3"/>
  <c r="BK469" i="3"/>
  <c r="K483" i="3"/>
  <c r="BF483" i="3" s="1"/>
  <c r="BK497" i="3"/>
  <c r="BK514" i="3"/>
  <c r="K522" i="3"/>
  <c r="BF522" i="3" s="1"/>
  <c r="BK540" i="3"/>
  <c r="K559" i="3"/>
  <c r="BF559" i="3"/>
  <c r="BK573" i="3"/>
  <c r="K593" i="3"/>
  <c r="BF593" i="3" s="1"/>
  <c r="BK680" i="3"/>
  <c r="K701" i="3"/>
  <c r="BF701" i="3"/>
  <c r="BK769" i="3"/>
  <c r="K837" i="3"/>
  <c r="BF837" i="3" s="1"/>
  <c r="K842" i="3"/>
  <c r="BF842" i="3" s="1"/>
  <c r="BK850" i="3"/>
  <c r="BK155" i="4"/>
  <c r="BK175" i="4"/>
  <c r="BK277" i="4"/>
  <c r="K339" i="4"/>
  <c r="BF339" i="4" s="1"/>
  <c r="BK382" i="4"/>
  <c r="K407" i="4"/>
  <c r="BF407" i="4"/>
  <c r="K419" i="4"/>
  <c r="BF419" i="4"/>
  <c r="K435" i="4"/>
  <c r="BF435" i="4"/>
  <c r="BK444" i="4"/>
  <c r="K455" i="4"/>
  <c r="BF455" i="4" s="1"/>
  <c r="K460" i="4"/>
  <c r="BF460" i="4" s="1"/>
  <c r="K469" i="4"/>
  <c r="BF469" i="4" s="1"/>
  <c r="K490" i="4"/>
  <c r="BF490" i="4" s="1"/>
  <c r="BK498" i="4"/>
  <c r="BK506" i="4"/>
  <c r="BK518" i="4"/>
  <c r="BK526" i="4"/>
  <c r="BK548" i="4"/>
  <c r="K565" i="4"/>
  <c r="BF565" i="4"/>
  <c r="K579" i="4"/>
  <c r="BF579" i="4"/>
  <c r="K685" i="4"/>
  <c r="BF685" i="4"/>
  <c r="BK756" i="4"/>
  <c r="BK928" i="4"/>
  <c r="K945" i="4"/>
  <c r="BF945" i="4"/>
  <c r="BK962" i="4"/>
  <c r="K967" i="4"/>
  <c r="BF967" i="4" s="1"/>
  <c r="K129" i="5"/>
  <c r="BF129" i="5" s="1"/>
  <c r="BK174" i="2"/>
  <c r="K255" i="2"/>
  <c r="BF255" i="2"/>
  <c r="K295" i="2"/>
  <c r="BF295" i="2"/>
  <c r="BK321" i="2"/>
  <c r="K363" i="2"/>
  <c r="BF363" i="2" s="1"/>
  <c r="K372" i="2"/>
  <c r="BF372" i="2" s="1"/>
  <c r="K396" i="2"/>
  <c r="BF396" i="2" s="1"/>
  <c r="BK424" i="2"/>
  <c r="BK482" i="2"/>
  <c r="K573" i="2"/>
  <c r="BF573" i="2" s="1"/>
  <c r="K329" i="3"/>
  <c r="BF329" i="3" s="1"/>
  <c r="K377" i="3"/>
  <c r="BF377" i="3"/>
  <c r="BK423" i="3"/>
  <c r="K482" i="3"/>
  <c r="BF482" i="3"/>
  <c r="K519" i="3"/>
  <c r="BF519" i="3"/>
  <c r="BK542" i="3"/>
  <c r="K550" i="3"/>
  <c r="BF550" i="3"/>
  <c r="BK568" i="3"/>
  <c r="BK611" i="3"/>
  <c r="BK694" i="3"/>
  <c r="K818" i="3"/>
  <c r="BF818" i="3"/>
  <c r="BK835" i="3"/>
  <c r="BK222" i="4"/>
  <c r="K415" i="4"/>
  <c r="BF415" i="4"/>
  <c r="BK443" i="4"/>
  <c r="K470" i="4"/>
  <c r="BF470" i="4"/>
  <c r="BK485" i="4"/>
  <c r="BK504" i="4"/>
  <c r="BK517" i="4"/>
  <c r="K530" i="4"/>
  <c r="BF530" i="4"/>
  <c r="K764" i="4"/>
  <c r="BF764" i="4"/>
  <c r="K952" i="4"/>
  <c r="BF952" i="4"/>
  <c r="K863" i="3"/>
  <c r="BF863" i="3"/>
  <c r="F39" i="3"/>
  <c r="BD97" i="1" s="1"/>
  <c r="F41" i="2"/>
  <c r="BF96" i="1"/>
  <c r="F40" i="2"/>
  <c r="BE96" i="1" s="1"/>
  <c r="F37" i="4"/>
  <c r="BB98" i="1" s="1"/>
  <c r="F39" i="4"/>
  <c r="BD98" i="1" s="1"/>
  <c r="BK401" i="2"/>
  <c r="BK408" i="2"/>
  <c r="K437" i="2"/>
  <c r="BF437" i="2" s="1"/>
  <c r="BK445" i="2"/>
  <c r="K480" i="2"/>
  <c r="BF480" i="2"/>
  <c r="K501" i="2"/>
  <c r="BF501" i="2"/>
  <c r="BK513" i="2"/>
  <c r="BK512" i="2"/>
  <c r="K512" i="2" s="1"/>
  <c r="K115" i="2" s="1"/>
  <c r="K522" i="2"/>
  <c r="BF522" i="2"/>
  <c r="BK542" i="2"/>
  <c r="BK576" i="2"/>
  <c r="BK566" i="2" s="1"/>
  <c r="K566" i="2" s="1"/>
  <c r="K119" i="2" s="1"/>
  <c r="BK587" i="2"/>
  <c r="BK594" i="2"/>
  <c r="K602" i="2"/>
  <c r="BF602" i="2" s="1"/>
  <c r="K607" i="2"/>
  <c r="BF607" i="2" s="1"/>
  <c r="K613" i="2"/>
  <c r="BF613" i="2" s="1"/>
  <c r="BK622" i="2"/>
  <c r="K151" i="3"/>
  <c r="BF151" i="3"/>
  <c r="K176" i="3"/>
  <c r="BF176" i="3"/>
  <c r="K205" i="3"/>
  <c r="BF205" i="3"/>
  <c r="BK255" i="3"/>
  <c r="BK277" i="3"/>
  <c r="BK371" i="3"/>
  <c r="BK391" i="3"/>
  <c r="K402" i="3"/>
  <c r="BF402" i="3"/>
  <c r="BK408" i="3"/>
  <c r="K413" i="3"/>
  <c r="BF413" i="3" s="1"/>
  <c r="BK420" i="3"/>
  <c r="BK430" i="3"/>
  <c r="BK436" i="3"/>
  <c r="BK447" i="3"/>
  <c r="BK456" i="3"/>
  <c r="BK463" i="3"/>
  <c r="K467" i="3"/>
  <c r="BF467" i="3" s="1"/>
  <c r="BK474" i="3"/>
  <c r="K478" i="3"/>
  <c r="BF478" i="3"/>
  <c r="K489" i="3"/>
  <c r="BF489" i="3"/>
  <c r="BK499" i="3"/>
  <c r="K502" i="3"/>
  <c r="BF502" i="3" s="1"/>
  <c r="BK508" i="3"/>
  <c r="BK513" i="3"/>
  <c r="BK523" i="3"/>
  <c r="K528" i="3"/>
  <c r="BF528" i="3"/>
  <c r="K544" i="3"/>
  <c r="BF544" i="3"/>
  <c r="BK552" i="3"/>
  <c r="K562" i="3"/>
  <c r="BF562" i="3" s="1"/>
  <c r="K570" i="3"/>
  <c r="BF570" i="3" s="1"/>
  <c r="BK590" i="3"/>
  <c r="BK580" i="3" s="1"/>
  <c r="K580" i="3" s="1"/>
  <c r="K111" i="3" s="1"/>
  <c r="BK638" i="3"/>
  <c r="BK658" i="3"/>
  <c r="BK731" i="3"/>
  <c r="K793" i="3"/>
  <c r="BF793" i="3"/>
  <c r="BK815" i="3"/>
  <c r="K821" i="3"/>
  <c r="BF821" i="3" s="1"/>
  <c r="BK829" i="3"/>
  <c r="K846" i="3"/>
  <c r="BF846" i="3"/>
  <c r="BK853" i="3"/>
  <c r="BK158" i="4"/>
  <c r="BK171" i="4"/>
  <c r="BK271" i="4"/>
  <c r="BK332" i="4"/>
  <c r="BK379" i="4"/>
  <c r="BK398" i="4"/>
  <c r="K417" i="4"/>
  <c r="BF417" i="4" s="1"/>
  <c r="K426" i="4"/>
  <c r="BF426" i="4" s="1"/>
  <c r="K434" i="4"/>
  <c r="BF434" i="4" s="1"/>
  <c r="K454" i="4"/>
  <c r="BF454" i="4" s="1"/>
  <c r="K466" i="4"/>
  <c r="BF466" i="4" s="1"/>
  <c r="BK476" i="4"/>
  <c r="BK481" i="4"/>
  <c r="BK486" i="4"/>
  <c r="K493" i="4"/>
  <c r="BF493" i="4"/>
  <c r="K511" i="4"/>
  <c r="BF511" i="4"/>
  <c r="BK527" i="4"/>
  <c r="BK535" i="4"/>
  <c r="BK546" i="4"/>
  <c r="BK550" i="4"/>
  <c r="K555" i="4"/>
  <c r="BF555" i="4"/>
  <c r="BK560" i="4"/>
  <c r="BK569" i="4"/>
  <c r="K576" i="4"/>
  <c r="BF576" i="4"/>
  <c r="K618" i="4"/>
  <c r="BF618" i="4"/>
  <c r="BK659" i="4"/>
  <c r="BK693" i="4"/>
  <c r="K728" i="4"/>
  <c r="BF728" i="4"/>
  <c r="BK745" i="4"/>
  <c r="K786" i="4"/>
  <c r="BF786" i="4" s="1"/>
  <c r="K799" i="4"/>
  <c r="BF799" i="4" s="1"/>
  <c r="K859" i="4"/>
  <c r="BF859" i="4" s="1"/>
  <c r="K907" i="4"/>
  <c r="BF907" i="4" s="1"/>
  <c r="BK959" i="4"/>
  <c r="K151" i="2"/>
  <c r="BF151" i="2"/>
  <c r="K170" i="2"/>
  <c r="BF170" i="2"/>
  <c r="K201" i="2"/>
  <c r="BF201" i="2"/>
  <c r="K236" i="2"/>
  <c r="BF236" i="2"/>
  <c r="BK257" i="2"/>
  <c r="K271" i="2"/>
  <c r="BF271" i="2" s="1"/>
  <c r="BK287" i="2"/>
  <c r="K298" i="2"/>
  <c r="BF298" i="2"/>
  <c r="K309" i="2"/>
  <c r="BF309" i="2"/>
  <c r="BK317" i="2"/>
  <c r="BK327" i="2"/>
  <c r="BK340" i="2"/>
  <c r="K351" i="2"/>
  <c r="BF351" i="2" s="1"/>
  <c r="BK359" i="2"/>
  <c r="K371" i="2"/>
  <c r="BF371" i="2"/>
  <c r="BK387" i="2"/>
  <c r="K409" i="2"/>
  <c r="BF409" i="2" s="1"/>
  <c r="BK416" i="2"/>
  <c r="K429" i="2"/>
  <c r="BF429" i="2"/>
  <c r="K433" i="2"/>
  <c r="BF433" i="2"/>
  <c r="K450" i="2"/>
  <c r="BF450" i="2"/>
  <c r="BK510" i="2"/>
  <c r="K571" i="2"/>
  <c r="BF571" i="2" s="1"/>
  <c r="K606" i="2"/>
  <c r="BF606" i="2" s="1"/>
  <c r="K615" i="2"/>
  <c r="BF615" i="2" s="1"/>
  <c r="BK152" i="3"/>
  <c r="BK157" i="3"/>
  <c r="BK169" i="3"/>
  <c r="BK321" i="3"/>
  <c r="K369" i="3"/>
  <c r="BF369" i="3" s="1"/>
  <c r="K394" i="3"/>
  <c r="BF394" i="3" s="1"/>
  <c r="K409" i="3"/>
  <c r="BF409" i="3" s="1"/>
  <c r="BK418" i="3"/>
  <c r="BK437" i="3"/>
  <c r="BK448" i="3"/>
  <c r="BK457" i="3"/>
  <c r="K473" i="3"/>
  <c r="BF473" i="3" s="1"/>
  <c r="K491" i="3"/>
  <c r="BF491" i="3" s="1"/>
  <c r="K510" i="3"/>
  <c r="BF510" i="3" s="1"/>
  <c r="K521" i="3"/>
  <c r="BF521" i="3" s="1"/>
  <c r="K527" i="3"/>
  <c r="BF527" i="3" s="1"/>
  <c r="K535" i="3"/>
  <c r="BF535" i="3" s="1"/>
  <c r="K556" i="3"/>
  <c r="BF556" i="3" s="1"/>
  <c r="BK564" i="3"/>
  <c r="K582" i="3"/>
  <c r="BF582" i="3"/>
  <c r="K654" i="3"/>
  <c r="BF654" i="3"/>
  <c r="K681" i="3"/>
  <c r="BF681" i="3"/>
  <c r="BK710" i="3"/>
  <c r="K828" i="3"/>
  <c r="BF828" i="3" s="1"/>
  <c r="K832" i="3"/>
  <c r="BF832" i="3" s="1"/>
  <c r="BK841" i="3"/>
  <c r="BK852" i="3"/>
  <c r="BK174" i="4"/>
  <c r="K221" i="4"/>
  <c r="BF221" i="4"/>
  <c r="K294" i="4"/>
  <c r="BF294" i="4"/>
  <c r="K361" i="4"/>
  <c r="BF361" i="4"/>
  <c r="K391" i="4"/>
  <c r="BF391" i="4"/>
  <c r="BK408" i="4"/>
  <c r="K412" i="4"/>
  <c r="BF412" i="4" s="1"/>
  <c r="K427" i="4"/>
  <c r="BF427" i="4" s="1"/>
  <c r="K440" i="4"/>
  <c r="BF440" i="4" s="1"/>
  <c r="K452" i="4"/>
  <c r="BF452" i="4" s="1"/>
  <c r="K457" i="4"/>
  <c r="BF457" i="4" s="1"/>
  <c r="BK465" i="4"/>
  <c r="BK479" i="4"/>
  <c r="BK495" i="4"/>
  <c r="K501" i="4"/>
  <c r="BF501" i="4"/>
  <c r="BK513" i="4"/>
  <c r="K523" i="4"/>
  <c r="BF523" i="4" s="1"/>
  <c r="K544" i="4"/>
  <c r="BF544" i="4" s="1"/>
  <c r="K557" i="4"/>
  <c r="BF557" i="4" s="1"/>
  <c r="K684" i="4"/>
  <c r="BF684" i="4" s="1"/>
  <c r="K726" i="4"/>
  <c r="BF726" i="4" s="1"/>
  <c r="K815" i="4"/>
  <c r="BF815" i="4" s="1"/>
  <c r="K906" i="4"/>
  <c r="BF906" i="4" s="1"/>
  <c r="K934" i="4"/>
  <c r="BF934" i="4" s="1"/>
  <c r="BK947" i="4"/>
  <c r="BK964" i="4"/>
  <c r="K969" i="4"/>
  <c r="BF969" i="4" s="1"/>
  <c r="K971" i="4"/>
  <c r="BF971" i="4" s="1"/>
  <c r="BK128" i="5"/>
  <c r="BK165" i="2"/>
  <c r="K208" i="2"/>
  <c r="BF208" i="2" s="1"/>
  <c r="BK283" i="2"/>
  <c r="K300" i="2"/>
  <c r="BF300" i="2"/>
  <c r="BK329" i="2"/>
  <c r="K366" i="2"/>
  <c r="BF366" i="2" s="1"/>
  <c r="BK379" i="2"/>
  <c r="BK412" i="2"/>
  <c r="BK526" i="2"/>
  <c r="BK626" i="2"/>
  <c r="K632" i="2"/>
  <c r="BF632" i="2" s="1"/>
  <c r="K165" i="3"/>
  <c r="BF165" i="3" s="1"/>
  <c r="BK431" i="3"/>
  <c r="BK495" i="3"/>
  <c r="BK532" i="3"/>
  <c r="K548" i="3"/>
  <c r="BF548" i="3"/>
  <c r="K554" i="3"/>
  <c r="BF554" i="3"/>
  <c r="BK571" i="3"/>
  <c r="K647" i="3"/>
  <c r="BF647" i="3" s="1"/>
  <c r="BK735" i="3"/>
  <c r="K823" i="3"/>
  <c r="BF823" i="3"/>
  <c r="K156" i="4"/>
  <c r="BF156" i="4"/>
  <c r="K413" i="4"/>
  <c r="BF413" i="4"/>
  <c r="K447" i="4"/>
  <c r="BF447" i="4"/>
  <c r="K471" i="4"/>
  <c r="BF471" i="4"/>
  <c r="BK478" i="4"/>
  <c r="K497" i="4"/>
  <c r="BF497" i="4" s="1"/>
  <c r="K512" i="4"/>
  <c r="BF512" i="4" s="1"/>
  <c r="BK522" i="4"/>
  <c r="K927" i="4"/>
  <c r="BF927" i="4"/>
  <c r="K950" i="4"/>
  <c r="BF950" i="4"/>
  <c r="K860" i="3"/>
  <c r="BF860" i="3"/>
  <c r="F37" i="5"/>
  <c r="BB99" i="1"/>
  <c r="F39" i="5"/>
  <c r="BD99" i="1"/>
  <c r="K37" i="2"/>
  <c r="AX96" i="1" s="1"/>
  <c r="F40" i="3"/>
  <c r="BE97" i="1"/>
  <c r="K37" i="5"/>
  <c r="AX99" i="1" s="1"/>
  <c r="F41" i="5"/>
  <c r="BF99" i="1"/>
  <c r="F39" i="2"/>
  <c r="BD96" i="1" s="1"/>
  <c r="K163" i="2"/>
  <c r="BF163" i="2"/>
  <c r="BK189" i="2"/>
  <c r="BK199" i="2"/>
  <c r="K224" i="2"/>
  <c r="BF224" i="2"/>
  <c r="K234" i="2"/>
  <c r="BF234" i="2" s="1"/>
  <c r="K240" i="2"/>
  <c r="BF240" i="2"/>
  <c r="K251" i="2"/>
  <c r="BF251" i="2" s="1"/>
  <c r="K266" i="2"/>
  <c r="BF266" i="2"/>
  <c r="K270" i="2"/>
  <c r="BF270" i="2" s="1"/>
  <c r="BK275" i="2"/>
  <c r="BK281" i="2"/>
  <c r="BK289" i="2"/>
  <c r="BK299" i="2"/>
  <c r="K307" i="2"/>
  <c r="BF307" i="2"/>
  <c r="BK315" i="2"/>
  <c r="K323" i="2"/>
  <c r="BF323" i="2" s="1"/>
  <c r="K330" i="2"/>
  <c r="BF330" i="2" s="1"/>
  <c r="BK334" i="2"/>
  <c r="BK343" i="2"/>
  <c r="K348" i="2"/>
  <c r="BF348" i="2" s="1"/>
  <c r="BK357" i="2"/>
  <c r="BK361" i="2"/>
  <c r="K377" i="2"/>
  <c r="BF377" i="2" s="1"/>
  <c r="BK384" i="2"/>
  <c r="K389" i="2"/>
  <c r="BF389" i="2"/>
  <c r="BK394" i="2"/>
  <c r="BK406" i="2"/>
  <c r="BK411" i="2"/>
  <c r="K418" i="2"/>
  <c r="BF418" i="2" s="1"/>
  <c r="K427" i="2"/>
  <c r="BF427" i="2" s="1"/>
  <c r="K439" i="2"/>
  <c r="BF439" i="2" s="1"/>
  <c r="BK449" i="2"/>
  <c r="BK485" i="2"/>
  <c r="K503" i="2"/>
  <c r="BF503" i="2" s="1"/>
  <c r="BK508" i="2"/>
  <c r="K518" i="2"/>
  <c r="BF518" i="2"/>
  <c r="K536" i="2"/>
  <c r="BF536" i="2" s="1"/>
  <c r="K569" i="2"/>
  <c r="BF569" i="2"/>
  <c r="BK586" i="2"/>
  <c r="BK591" i="2"/>
  <c r="BK596" i="2"/>
  <c r="K601" i="2"/>
  <c r="BF601" i="2" s="1"/>
  <c r="BK605" i="2"/>
  <c r="K614" i="2"/>
  <c r="BF614" i="2"/>
  <c r="K618" i="2"/>
  <c r="BF618" i="2" s="1"/>
  <c r="BK624" i="2"/>
  <c r="BK164" i="3"/>
  <c r="BK182" i="3"/>
  <c r="BK206" i="3"/>
  <c r="K257" i="3"/>
  <c r="BF257" i="3"/>
  <c r="BK327" i="3"/>
  <c r="BK379" i="3"/>
  <c r="BK393" i="3"/>
  <c r="BK410" i="3"/>
  <c r="BK416" i="3"/>
  <c r="K427" i="3"/>
  <c r="BF427" i="3" s="1"/>
  <c r="K434" i="3"/>
  <c r="BF434" i="3" s="1"/>
  <c r="K446" i="3"/>
  <c r="BF446" i="3" s="1"/>
  <c r="K454" i="3"/>
  <c r="BF454" i="3" s="1"/>
  <c r="K460" i="3"/>
  <c r="BF460" i="3" s="1"/>
  <c r="K465" i="3"/>
  <c r="BF465" i="3" s="1"/>
  <c r="BK470" i="3"/>
  <c r="K476" i="3"/>
  <c r="BF476" i="3"/>
  <c r="K480" i="3"/>
  <c r="BF480" i="3" s="1"/>
  <c r="K488" i="3"/>
  <c r="BF488" i="3"/>
  <c r="BK498" i="3"/>
  <c r="K503" i="3"/>
  <c r="BF503" i="3"/>
  <c r="BK511" i="3"/>
  <c r="K524" i="3"/>
  <c r="BF524" i="3" s="1"/>
  <c r="BK530" i="3"/>
  <c r="BK546" i="3"/>
  <c r="BK555" i="3"/>
  <c r="BK563" i="3"/>
  <c r="K578" i="3"/>
  <c r="BF578" i="3"/>
  <c r="BK605" i="3"/>
  <c r="K653" i="3"/>
  <c r="BF653" i="3"/>
  <c r="K674" i="3"/>
  <c r="BF674" i="3" s="1"/>
  <c r="K712" i="3"/>
  <c r="BF712" i="3"/>
  <c r="K725" i="3"/>
  <c r="BF725" i="3" s="1"/>
  <c r="BK743" i="3"/>
  <c r="BK800" i="3"/>
  <c r="BK816" i="3"/>
  <c r="K820" i="3"/>
  <c r="BF820" i="3" s="1"/>
  <c r="K827" i="3"/>
  <c r="BF827" i="3"/>
  <c r="K840" i="3"/>
  <c r="BF840" i="3" s="1"/>
  <c r="K849" i="3"/>
  <c r="BF849" i="3"/>
  <c r="K854" i="3"/>
  <c r="BF854" i="3" s="1"/>
  <c r="BK170" i="4"/>
  <c r="K194" i="4"/>
  <c r="BF194" i="4" s="1"/>
  <c r="BK275" i="4"/>
  <c r="K363" i="4"/>
  <c r="BF363" i="4"/>
  <c r="BK375" i="4"/>
  <c r="BK393" i="4"/>
  <c r="K403" i="4"/>
  <c r="BF403" i="4"/>
  <c r="K414" i="4"/>
  <c r="BF414" i="4" s="1"/>
  <c r="BK420" i="4"/>
  <c r="BK429" i="4"/>
  <c r="BK433" i="4"/>
  <c r="BK446" i="4"/>
  <c r="BK458" i="4"/>
  <c r="K467" i="4"/>
  <c r="BF467" i="4" s="1"/>
  <c r="K472" i="4"/>
  <c r="BF472" i="4" s="1"/>
  <c r="K482" i="4"/>
  <c r="BF482" i="4" s="1"/>
  <c r="K491" i="4"/>
  <c r="BF491" i="4"/>
  <c r="K503" i="4"/>
  <c r="BF503" i="4" s="1"/>
  <c r="BK508" i="4"/>
  <c r="K520" i="4"/>
  <c r="BF520" i="4"/>
  <c r="K532" i="4"/>
  <c r="BF532" i="4" s="1"/>
  <c r="BK536" i="4"/>
  <c r="K542" i="4"/>
  <c r="BF542" i="4" s="1"/>
  <c r="K554" i="4"/>
  <c r="BF554" i="4"/>
  <c r="K561" i="4"/>
  <c r="BF561" i="4" s="1"/>
  <c r="K566" i="4"/>
  <c r="BF566" i="4"/>
  <c r="BK574" i="4"/>
  <c r="BK572" i="4" s="1"/>
  <c r="K572" i="4" s="1"/>
  <c r="K110" i="4" s="1"/>
  <c r="BK589" i="4"/>
  <c r="K642" i="4"/>
  <c r="BF642" i="4" s="1"/>
  <c r="BK689" i="4"/>
  <c r="K724" i="4"/>
  <c r="BF724" i="4" s="1"/>
  <c r="BK741" i="4"/>
  <c r="BK740" i="4" s="1"/>
  <c r="K740" i="4" s="1"/>
  <c r="K115" i="4" s="1"/>
  <c r="K754" i="4"/>
  <c r="BF754" i="4"/>
  <c r="BK788" i="4"/>
  <c r="BK787" i="4" s="1"/>
  <c r="K787" i="4" s="1"/>
  <c r="K118" i="4" s="1"/>
  <c r="K801" i="4"/>
  <c r="BF801" i="4" s="1"/>
  <c r="K857" i="4"/>
  <c r="BF857" i="4"/>
  <c r="BK895" i="4"/>
  <c r="K929" i="4"/>
  <c r="BF929" i="4" s="1"/>
  <c r="K935" i="4"/>
  <c r="BF935" i="4"/>
  <c r="K939" i="4"/>
  <c r="BF939" i="4" s="1"/>
  <c r="K942" i="4"/>
  <c r="BF942" i="4"/>
  <c r="BK948" i="4"/>
  <c r="BK956" i="4"/>
  <c r="BK160" i="2"/>
  <c r="K193" i="2"/>
  <c r="BF193" i="2" s="1"/>
  <c r="BK242" i="2"/>
  <c r="K259" i="2"/>
  <c r="BF259" i="2"/>
  <c r="K274" i="2"/>
  <c r="BF274" i="2" s="1"/>
  <c r="BK288" i="2"/>
  <c r="K294" i="2"/>
  <c r="BF294" i="2" s="1"/>
  <c r="K306" i="2"/>
  <c r="BF306" i="2" s="1"/>
  <c r="K311" i="2"/>
  <c r="BF311" i="2" s="1"/>
  <c r="BK322" i="2"/>
  <c r="K336" i="2"/>
  <c r="BF336" i="2"/>
  <c r="BK345" i="2"/>
  <c r="K352" i="2"/>
  <c r="BF352" i="2"/>
  <c r="K364" i="2"/>
  <c r="BF364" i="2" s="1"/>
  <c r="K388" i="2"/>
  <c r="BF388" i="2"/>
  <c r="BK405" i="2"/>
  <c r="K420" i="2"/>
  <c r="BF420" i="2" s="1"/>
  <c r="BK422" i="2"/>
  <c r="K432" i="2"/>
  <c r="BF432" i="2" s="1"/>
  <c r="BK487" i="2"/>
  <c r="K517" i="2"/>
  <c r="BF517" i="2"/>
  <c r="K584" i="2"/>
  <c r="BF584" i="2" s="1"/>
  <c r="BK595" i="2"/>
  <c r="BK609" i="2"/>
  <c r="BK621" i="2"/>
  <c r="BK153" i="3"/>
  <c r="BK168" i="3"/>
  <c r="K299" i="3"/>
  <c r="BF299" i="3" s="1"/>
  <c r="K361" i="3"/>
  <c r="BF361" i="3"/>
  <c r="K388" i="3"/>
  <c r="BF388" i="3" s="1"/>
  <c r="BK407" i="3"/>
  <c r="K415" i="3"/>
  <c r="BF415" i="3"/>
  <c r="BK426" i="3"/>
  <c r="K440" i="3"/>
  <c r="BF440" i="3"/>
  <c r="K449" i="3"/>
  <c r="BF449" i="3" s="1"/>
  <c r="BK455" i="3"/>
  <c r="BK471" i="3"/>
  <c r="BK485" i="3"/>
  <c r="K493" i="3"/>
  <c r="BF493" i="3" s="1"/>
  <c r="BK507" i="3"/>
  <c r="BK533" i="3"/>
  <c r="BK543" i="3"/>
  <c r="BK557" i="3"/>
  <c r="K572" i="3"/>
  <c r="BF572" i="3"/>
  <c r="BK592" i="3"/>
  <c r="K655" i="3"/>
  <c r="BF655" i="3"/>
  <c r="BK691" i="3"/>
  <c r="BK751" i="3"/>
  <c r="BK799" i="3"/>
  <c r="K831" i="3"/>
  <c r="BF831" i="3"/>
  <c r="BK839" i="3"/>
  <c r="K848" i="3"/>
  <c r="BF848" i="3"/>
  <c r="K152" i="4"/>
  <c r="BF152" i="4" s="1"/>
  <c r="K173" i="4"/>
  <c r="BF173" i="4"/>
  <c r="K256" i="4"/>
  <c r="BF256" i="4" s="1"/>
  <c r="K296" i="4"/>
  <c r="BF296" i="4"/>
  <c r="K365" i="4"/>
  <c r="BF365" i="4" s="1"/>
  <c r="BK399" i="4"/>
  <c r="BK411" i="4"/>
  <c r="K425" i="4"/>
  <c r="BF425" i="4" s="1"/>
  <c r="K438" i="4"/>
  <c r="BF438" i="4"/>
  <c r="K453" i="4"/>
  <c r="BF453" i="4" s="1"/>
  <c r="K461" i="4"/>
  <c r="BF461" i="4"/>
  <c r="K473" i="4"/>
  <c r="BF473" i="4" s="1"/>
  <c r="K484" i="4"/>
  <c r="BF484" i="4"/>
  <c r="K496" i="4"/>
  <c r="BF496" i="4" s="1"/>
  <c r="K502" i="4"/>
  <c r="BF502" i="4"/>
  <c r="K515" i="4"/>
  <c r="BF515" i="4" s="1"/>
  <c r="BK524" i="4"/>
  <c r="BK547" i="4"/>
  <c r="BK563" i="4"/>
  <c r="K568" i="4"/>
  <c r="BF568" i="4" s="1"/>
  <c r="K581" i="4"/>
  <c r="BF581" i="4"/>
  <c r="K594" i="4"/>
  <c r="BF594" i="4" s="1"/>
  <c r="BK687" i="4"/>
  <c r="K767" i="4"/>
  <c r="BF767" i="4" s="1"/>
  <c r="K897" i="4"/>
  <c r="BF897" i="4"/>
  <c r="K932" i="4"/>
  <c r="BF932" i="4" s="1"/>
  <c r="K944" i="4"/>
  <c r="BF944" i="4"/>
  <c r="BK953" i="4"/>
  <c r="K966" i="4"/>
  <c r="BF966" i="4" s="1"/>
  <c r="K974" i="4"/>
  <c r="BF974" i="4"/>
  <c r="AU94" i="1"/>
  <c r="BK181" i="2"/>
  <c r="BK244" i="2"/>
  <c r="K292" i="2"/>
  <c r="BF292" i="2" s="1"/>
  <c r="BK312" i="2"/>
  <c r="BK355" i="2"/>
  <c r="BK370" i="2"/>
  <c r="BK425" i="2"/>
  <c r="BK484" i="2"/>
  <c r="K611" i="2"/>
  <c r="BF611" i="2"/>
  <c r="K628" i="2"/>
  <c r="BF628" i="2" s="1"/>
  <c r="K269" i="3"/>
  <c r="BF269" i="3"/>
  <c r="K367" i="3"/>
  <c r="BF367" i="3" s="1"/>
  <c r="K396" i="3"/>
  <c r="BF396" i="3"/>
  <c r="K445" i="3"/>
  <c r="BF445" i="3" s="1"/>
  <c r="BK516" i="3"/>
  <c r="K539" i="3"/>
  <c r="BF539" i="3" s="1"/>
  <c r="K549" i="3"/>
  <c r="BF549" i="3"/>
  <c r="BK567" i="3"/>
  <c r="BK579" i="3"/>
  <c r="BK577" i="3" s="1"/>
  <c r="K577" i="3" s="1"/>
  <c r="K110" i="3" s="1"/>
  <c r="K678" i="3"/>
  <c r="BF678" i="3" s="1"/>
  <c r="K834" i="3"/>
  <c r="BF834" i="3"/>
  <c r="K176" i="4"/>
  <c r="BF176" i="4" s="1"/>
  <c r="BK369" i="4"/>
  <c r="BK431" i="4"/>
  <c r="K459" i="4"/>
  <c r="BF459" i="4" s="1"/>
  <c r="K933" i="4"/>
  <c r="BF933" i="4"/>
  <c r="BK958" i="4"/>
  <c r="BK125" i="5"/>
  <c r="K857" i="3"/>
  <c r="BF857" i="3"/>
  <c r="K37" i="3"/>
  <c r="AX97" i="1" s="1"/>
  <c r="F41" i="3"/>
  <c r="BF97" i="1"/>
  <c r="F37" i="3"/>
  <c r="BB97" i="1" s="1"/>
  <c r="F41" i="4"/>
  <c r="BF98" i="1"/>
  <c r="K37" i="4"/>
  <c r="AX98" i="1" s="1"/>
  <c r="K157" i="2"/>
  <c r="BF157" i="2"/>
  <c r="BK161" i="2"/>
  <c r="BK168" i="2"/>
  <c r="BK177" i="2"/>
  <c r="BK197" i="2"/>
  <c r="K217" i="2"/>
  <c r="BF217" i="2" s="1"/>
  <c r="BK228" i="2"/>
  <c r="BK238" i="2"/>
  <c r="K248" i="2"/>
  <c r="BF248" i="2" s="1"/>
  <c r="BK252" i="2"/>
  <c r="BK265" i="2"/>
  <c r="BK268" i="2"/>
  <c r="K272" i="2"/>
  <c r="BF272" i="2"/>
  <c r="K277" i="2"/>
  <c r="BF277" i="2"/>
  <c r="BK285" i="2"/>
  <c r="K291" i="2"/>
  <c r="BF291" i="2"/>
  <c r="K302" i="2"/>
  <c r="BF302" i="2" s="1"/>
  <c r="K305" i="2"/>
  <c r="BF305" i="2"/>
  <c r="BK314" i="2"/>
  <c r="BK320" i="2"/>
  <c r="BK325" i="2"/>
  <c r="K331" i="2"/>
  <c r="BF331" i="2"/>
  <c r="BK342" i="2"/>
  <c r="K356" i="2"/>
  <c r="BF356" i="2"/>
  <c r="K360" i="2"/>
  <c r="BF360" i="2" s="1"/>
  <c r="BK365" i="2"/>
  <c r="BK374" i="2"/>
  <c r="BK378" i="2"/>
  <c r="K381" i="2"/>
  <c r="BF381" i="2"/>
  <c r="BK386" i="2"/>
  <c r="BK393" i="2"/>
  <c r="K397" i="2"/>
  <c r="BF397" i="2"/>
  <c r="K407" i="2"/>
  <c r="BF407" i="2"/>
  <c r="BK414" i="2"/>
  <c r="BK434" i="2"/>
  <c r="BK443" i="2"/>
  <c r="BK466" i="2"/>
  <c r="K495" i="2"/>
  <c r="BF495" i="2"/>
  <c r="BK506" i="2"/>
  <c r="K515" i="2"/>
  <c r="BF515" i="2" s="1"/>
  <c r="BK524" i="2"/>
  <c r="BK554" i="2"/>
  <c r="BK585" i="2"/>
  <c r="BK590" i="2"/>
  <c r="BK599" i="2"/>
  <c r="BK604" i="2"/>
  <c r="K612" i="2"/>
  <c r="BF612" i="2" s="1"/>
  <c r="BK616" i="2"/>
  <c r="BK623" i="2"/>
  <c r="K167" i="3"/>
  <c r="BF167" i="3" s="1"/>
  <c r="K194" i="3"/>
  <c r="BF194" i="3"/>
  <c r="K253" i="3"/>
  <c r="BF253" i="3" s="1"/>
  <c r="K271" i="3"/>
  <c r="BF271" i="3"/>
  <c r="BK363" i="3"/>
  <c r="K386" i="3"/>
  <c r="BF386" i="3"/>
  <c r="K401" i="3"/>
  <c r="BF401" i="3"/>
  <c r="BK404" i="3"/>
  <c r="K412" i="3"/>
  <c r="BF412" i="3"/>
  <c r="BK424" i="3"/>
  <c r="BK432" i="3"/>
  <c r="BK435" i="3"/>
  <c r="BK439" i="3"/>
  <c r="K453" i="3"/>
  <c r="BF453" i="3" s="1"/>
  <c r="BK459" i="3"/>
  <c r="BK464" i="3"/>
  <c r="BK468" i="3"/>
  <c r="BK475" i="3"/>
  <c r="K479" i="3"/>
  <c r="BF479" i="3"/>
  <c r="K487" i="3"/>
  <c r="BF487" i="3" s="1"/>
  <c r="K494" i="3"/>
  <c r="BF494" i="3"/>
  <c r="K501" i="3"/>
  <c r="BF501" i="3" s="1"/>
  <c r="K505" i="3"/>
  <c r="BF505" i="3"/>
  <c r="BK512" i="3"/>
  <c r="K518" i="3"/>
  <c r="BF518" i="3"/>
  <c r="K529" i="3"/>
  <c r="BF529" i="3"/>
  <c r="BK536" i="3"/>
  <c r="BK551" i="3"/>
  <c r="BK560" i="3"/>
  <c r="K569" i="3"/>
  <c r="BF569" i="3" s="1"/>
  <c r="K581" i="3"/>
  <c r="BF581" i="3"/>
  <c r="K623" i="3"/>
  <c r="BF623" i="3" s="1"/>
  <c r="BK643" i="3"/>
  <c r="K660" i="3"/>
  <c r="BF660" i="3"/>
  <c r="BK699" i="3"/>
  <c r="K723" i="3"/>
  <c r="BF723" i="3"/>
  <c r="BK759" i="3"/>
  <c r="BK806" i="3"/>
  <c r="BK819" i="3"/>
  <c r="BK825" i="3"/>
  <c r="K833" i="3"/>
  <c r="BF833" i="3" s="1"/>
  <c r="BK843" i="3"/>
  <c r="K851" i="3"/>
  <c r="BF851" i="3"/>
  <c r="BK856" i="3"/>
  <c r="BK172" i="4"/>
  <c r="K195" i="4"/>
  <c r="BF195" i="4"/>
  <c r="K318" i="4"/>
  <c r="BF318" i="4"/>
  <c r="K373" i="4"/>
  <c r="BF373" i="4"/>
  <c r="BK381" i="4"/>
  <c r="K396" i="4"/>
  <c r="BF396" i="4"/>
  <c r="K410" i="4"/>
  <c r="BF410" i="4" s="1"/>
  <c r="K418" i="4"/>
  <c r="BF418" i="4"/>
  <c r="K432" i="4"/>
  <c r="BF432" i="4" s="1"/>
  <c r="K445" i="4"/>
  <c r="BF445" i="4"/>
  <c r="K451" i="4"/>
  <c r="BF451" i="4" s="1"/>
  <c r="BK464" i="4"/>
  <c r="BK468" i="4"/>
  <c r="BK480" i="4"/>
  <c r="BK489" i="4"/>
  <c r="K499" i="4"/>
  <c r="BF499" i="4"/>
  <c r="K507" i="4"/>
  <c r="BF507" i="4" s="1"/>
  <c r="K519" i="4"/>
  <c r="BF519" i="4"/>
  <c r="BK529" i="4"/>
  <c r="BK540" i="4"/>
  <c r="K545" i="4"/>
  <c r="BF545" i="4"/>
  <c r="BK552" i="4"/>
  <c r="K556" i="4"/>
  <c r="BF556" i="4"/>
  <c r="BK559" i="4"/>
  <c r="BK564" i="4"/>
  <c r="K573" i="4"/>
  <c r="BF573" i="4"/>
  <c r="BK593" i="4"/>
  <c r="BK651" i="4"/>
  <c r="K676" i="4"/>
  <c r="BF676" i="4"/>
  <c r="BK718" i="4"/>
  <c r="K738" i="4"/>
  <c r="BF738" i="4" s="1"/>
  <c r="BK766" i="4"/>
  <c r="K797" i="4"/>
  <c r="BF797" i="4"/>
  <c r="K843" i="4"/>
  <c r="BF843" i="4"/>
  <c r="K893" i="4"/>
  <c r="BF893" i="4"/>
  <c r="BK916" i="4"/>
  <c r="BK892" i="4"/>
  <c r="K892" i="4"/>
  <c r="K120" i="4"/>
  <c r="BK926" i="4"/>
  <c r="K936" i="4"/>
  <c r="BF936" i="4"/>
  <c r="K940" i="4"/>
  <c r="BF940" i="4" s="1"/>
  <c r="K943" i="4"/>
  <c r="BF943" i="4"/>
  <c r="BK954" i="4"/>
  <c r="BK957" i="4"/>
  <c r="K152" i="2"/>
  <c r="BF152" i="2"/>
  <c r="K164" i="2"/>
  <c r="BF164" i="2" s="1"/>
  <c r="BK195" i="2"/>
  <c r="K226" i="2"/>
  <c r="BF226" i="2"/>
  <c r="K254" i="2"/>
  <c r="BF254" i="2"/>
  <c r="BK267" i="2"/>
  <c r="K282" i="2"/>
  <c r="BF282" i="2" s="1"/>
  <c r="BK290" i="2"/>
  <c r="BK301" i="2"/>
  <c r="K308" i="2"/>
  <c r="BF308" i="2" s="1"/>
  <c r="K316" i="2"/>
  <c r="BF316" i="2"/>
  <c r="BK324" i="2"/>
  <c r="BK338" i="2"/>
  <c r="K341" i="2"/>
  <c r="BF341" i="2"/>
  <c r="K354" i="2"/>
  <c r="BF354" i="2" s="1"/>
  <c r="K375" i="2"/>
  <c r="BF375" i="2"/>
  <c r="K391" i="2"/>
  <c r="BF391" i="2" s="1"/>
  <c r="K398" i="2"/>
  <c r="BF398" i="2"/>
  <c r="K415" i="2"/>
  <c r="BF415" i="2" s="1"/>
  <c r="BK421" i="2"/>
  <c r="K435" i="2"/>
  <c r="BF435" i="2"/>
  <c r="K528" i="2"/>
  <c r="BF528" i="2"/>
  <c r="BK588" i="2"/>
  <c r="BK600" i="2"/>
  <c r="K617" i="2"/>
  <c r="BF617" i="2"/>
  <c r="BK170" i="3"/>
  <c r="BK365" i="3"/>
  <c r="K380" i="3"/>
  <c r="BF380" i="3"/>
  <c r="BK405" i="3"/>
  <c r="BK411" i="3"/>
  <c r="K421" i="3"/>
  <c r="BF421" i="3"/>
  <c r="K428" i="3"/>
  <c r="BF428" i="3"/>
  <c r="BK441" i="3"/>
  <c r="K451" i="3"/>
  <c r="BF451" i="3"/>
  <c r="BK461" i="3"/>
  <c r="K481" i="3"/>
  <c r="BF481" i="3"/>
  <c r="K496" i="3"/>
  <c r="BF496" i="3"/>
  <c r="BK506" i="3"/>
  <c r="K520" i="3"/>
  <c r="BF520" i="3"/>
  <c r="K526" i="3"/>
  <c r="BF526" i="3" s="1"/>
  <c r="K534" i="3"/>
  <c r="BF534" i="3"/>
  <c r="BK553" i="3"/>
  <c r="K561" i="3"/>
  <c r="BF561" i="3"/>
  <c r="K576" i="3"/>
  <c r="BF576" i="3"/>
  <c r="BK634" i="3"/>
  <c r="BK683" i="3"/>
  <c r="BK707" i="3"/>
  <c r="K791" i="3"/>
  <c r="BF791" i="3" s="1"/>
  <c r="BK830" i="3"/>
  <c r="K838" i="3"/>
  <c r="BF838" i="3"/>
  <c r="BK845" i="3"/>
  <c r="K855" i="3"/>
  <c r="BF855" i="3"/>
  <c r="BK150" i="4"/>
  <c r="K160" i="4"/>
  <c r="BF160" i="4"/>
  <c r="BK204" i="4"/>
  <c r="BK285" i="4"/>
  <c r="BK347" i="4"/>
  <c r="K392" i="4"/>
  <c r="BF392" i="4"/>
  <c r="K421" i="4"/>
  <c r="BF421" i="4" s="1"/>
  <c r="BK449" i="4"/>
  <c r="BK456" i="4"/>
  <c r="K462" i="4"/>
  <c r="BF462" i="4" s="1"/>
  <c r="K474" i="4"/>
  <c r="BF474" i="4"/>
  <c r="K494" i="4"/>
  <c r="BF494" i="4" s="1"/>
  <c r="K500" i="4"/>
  <c r="BF500" i="4"/>
  <c r="K510" i="4"/>
  <c r="BF510" i="4" s="1"/>
  <c r="BK521" i="4"/>
  <c r="K539" i="4"/>
  <c r="BF539" i="4"/>
  <c r="K551" i="4"/>
  <c r="BF551" i="4"/>
  <c r="BK567" i="4"/>
  <c r="K591" i="4"/>
  <c r="BF591" i="4" s="1"/>
  <c r="BK720" i="4"/>
  <c r="K931" i="4"/>
  <c r="BF931" i="4"/>
  <c r="BK938" i="4"/>
  <c r="K951" i="4"/>
  <c r="BF951" i="4"/>
  <c r="K965" i="4"/>
  <c r="BF965" i="4" s="1"/>
  <c r="K970" i="4"/>
  <c r="BF970" i="4"/>
  <c r="BK232" i="2"/>
  <c r="K264" i="2"/>
  <c r="BF264" i="2"/>
  <c r="K296" i="2"/>
  <c r="BF296" i="2"/>
  <c r="K328" i="2"/>
  <c r="BF328" i="2"/>
  <c r="BK333" i="2"/>
  <c r="K368" i="2"/>
  <c r="BF368" i="2" s="1"/>
  <c r="BK383" i="2"/>
  <c r="BK423" i="2"/>
  <c r="BK442" i="2"/>
  <c r="K567" i="2"/>
  <c r="BF567" i="2"/>
  <c r="K625" i="2"/>
  <c r="BF625" i="2"/>
  <c r="K629" i="2"/>
  <c r="BF629" i="2"/>
  <c r="K155" i="3"/>
  <c r="BF155" i="3"/>
  <c r="BK228" i="3"/>
  <c r="BK359" i="3"/>
  <c r="BK387" i="3"/>
  <c r="BK443" i="3"/>
  <c r="K509" i="3"/>
  <c r="BF509" i="3"/>
  <c r="K545" i="3"/>
  <c r="BF545" i="3"/>
  <c r="BK566" i="3"/>
  <c r="K574" i="3"/>
  <c r="BF574" i="3"/>
  <c r="BK685" i="3"/>
  <c r="BK789" i="3"/>
  <c r="K824" i="3"/>
  <c r="BF824" i="3"/>
  <c r="K367" i="4"/>
  <c r="BF367" i="4" s="1"/>
  <c r="BK401" i="4"/>
  <c r="BK422" i="4"/>
  <c r="K448" i="4"/>
  <c r="BF448" i="4" s="1"/>
  <c r="K475" i="4"/>
  <c r="BF475" i="4"/>
  <c r="K488" i="4"/>
  <c r="BF488" i="4" s="1"/>
  <c r="BK509" i="4"/>
  <c r="K528" i="4"/>
  <c r="BF528" i="4"/>
  <c r="K691" i="4"/>
  <c r="BF691" i="4"/>
  <c r="BK949" i="4"/>
  <c r="BK963" i="4"/>
  <c r="K130" i="5"/>
  <c r="BF130" i="5"/>
  <c r="K859" i="3"/>
  <c r="BF859" i="3"/>
  <c r="Q812" i="3" l="1"/>
  <c r="I120" i="3" s="1"/>
  <c r="R147" i="2"/>
  <c r="Q922" i="4"/>
  <c r="I121" i="4"/>
  <c r="R148" i="4"/>
  <c r="J99" i="4" s="1"/>
  <c r="Q404" i="4"/>
  <c r="I104" i="4"/>
  <c r="V404" i="4"/>
  <c r="X404" i="4"/>
  <c r="T148" i="4"/>
  <c r="T399" i="3"/>
  <c r="Q581" i="2"/>
  <c r="I120" i="2" s="1"/>
  <c r="X148" i="4"/>
  <c r="X147" i="4"/>
  <c r="V812" i="3"/>
  <c r="V399" i="3"/>
  <c r="X147" i="3"/>
  <c r="T147" i="3"/>
  <c r="T146" i="3" s="1"/>
  <c r="AW97" i="1" s="1"/>
  <c r="R581" i="2"/>
  <c r="J120" i="2"/>
  <c r="V147" i="3"/>
  <c r="V146" i="3"/>
  <c r="T922" i="4"/>
  <c r="T404" i="4"/>
  <c r="T581" i="2"/>
  <c r="X399" i="3"/>
  <c r="X260" i="2"/>
  <c r="X146" i="2"/>
  <c r="R922" i="4"/>
  <c r="J121" i="4"/>
  <c r="V148" i="4"/>
  <c r="V147" i="4"/>
  <c r="V260" i="2"/>
  <c r="T260" i="2"/>
  <c r="T146" i="2" s="1"/>
  <c r="AW96" i="1" s="1"/>
  <c r="V147" i="2"/>
  <c r="R147" i="3"/>
  <c r="R399" i="3"/>
  <c r="J104" i="3"/>
  <c r="Q260" i="2"/>
  <c r="I104" i="2"/>
  <c r="R260" i="2"/>
  <c r="J104" i="2" s="1"/>
  <c r="J100" i="3"/>
  <c r="Q147" i="3"/>
  <c r="Q399" i="3"/>
  <c r="I104" i="3" s="1"/>
  <c r="R812" i="3"/>
  <c r="J120" i="3"/>
  <c r="J100" i="4"/>
  <c r="J122" i="4"/>
  <c r="R972" i="4"/>
  <c r="J124" i="4"/>
  <c r="Q123" i="5"/>
  <c r="Q122" i="5" s="1"/>
  <c r="I98" i="5" s="1"/>
  <c r="K32" i="5" s="1"/>
  <c r="AS99" i="1" s="1"/>
  <c r="I121" i="2"/>
  <c r="K148" i="2"/>
  <c r="K100" i="2"/>
  <c r="Q630" i="2"/>
  <c r="I123" i="2" s="1"/>
  <c r="J105" i="3"/>
  <c r="Q861" i="3"/>
  <c r="I123" i="3"/>
  <c r="I125" i="4"/>
  <c r="R404" i="4"/>
  <c r="J104" i="4" s="1"/>
  <c r="R123" i="5"/>
  <c r="R122" i="5" s="1"/>
  <c r="J98" i="5" s="1"/>
  <c r="K33" i="5" s="1"/>
  <c r="AT99" i="1" s="1"/>
  <c r="J100" i="2"/>
  <c r="J124" i="2"/>
  <c r="Q147" i="2"/>
  <c r="I99" i="2"/>
  <c r="I122" i="4"/>
  <c r="Q148" i="4"/>
  <c r="Q147" i="4" s="1"/>
  <c r="I98" i="4" s="1"/>
  <c r="K32" i="4" s="1"/>
  <c r="AS98" i="1" s="1"/>
  <c r="J121" i="2"/>
  <c r="I121" i="3"/>
  <c r="J124" i="3"/>
  <c r="I105" i="4"/>
  <c r="BK159" i="2"/>
  <c r="K159" i="2"/>
  <c r="K101" i="2" s="1"/>
  <c r="BK441" i="2"/>
  <c r="K441" i="2" s="1"/>
  <c r="K111" i="2" s="1"/>
  <c r="BK488" i="2"/>
  <c r="K488" i="2"/>
  <c r="K113" i="2" s="1"/>
  <c r="BK507" i="2"/>
  <c r="K507" i="2" s="1"/>
  <c r="K114" i="2" s="1"/>
  <c r="BK529" i="2"/>
  <c r="K529" i="2"/>
  <c r="K118" i="2" s="1"/>
  <c r="BK250" i="3"/>
  <c r="K250" i="3" s="1"/>
  <c r="K102" i="3" s="1"/>
  <c r="BK657" i="3"/>
  <c r="K657" i="3"/>
  <c r="K113" i="3" s="1"/>
  <c r="BK734" i="3"/>
  <c r="K734" i="3" s="1"/>
  <c r="K118" i="3" s="1"/>
  <c r="BK149" i="4"/>
  <c r="BK537" i="4"/>
  <c r="K537" i="4" s="1"/>
  <c r="K108" i="4" s="1"/>
  <c r="BK188" i="2"/>
  <c r="K188" i="2"/>
  <c r="K102" i="2" s="1"/>
  <c r="BK280" i="2"/>
  <c r="K280" i="2" s="1"/>
  <c r="K106" i="2" s="1"/>
  <c r="BK402" i="2"/>
  <c r="K402" i="2"/>
  <c r="K108" i="2" s="1"/>
  <c r="BK582" i="2"/>
  <c r="BK581" i="2" s="1"/>
  <c r="K581" i="2" s="1"/>
  <c r="K120" i="2" s="1"/>
  <c r="BK148" i="3"/>
  <c r="K148" i="3" s="1"/>
  <c r="K100" i="3" s="1"/>
  <c r="BK486" i="3"/>
  <c r="K486" i="3"/>
  <c r="K107" i="3" s="1"/>
  <c r="BK541" i="3"/>
  <c r="K541" i="3" s="1"/>
  <c r="K108" i="3" s="1"/>
  <c r="BK788" i="3"/>
  <c r="K788" i="3"/>
  <c r="K119" i="3" s="1"/>
  <c r="BK813" i="3"/>
  <c r="K813" i="3" s="1"/>
  <c r="K121" i="3" s="1"/>
  <c r="BK270" i="4"/>
  <c r="K270" i="4" s="1"/>
  <c r="K102" i="4" s="1"/>
  <c r="BK592" i="4"/>
  <c r="K592" i="4" s="1"/>
  <c r="K112" i="4" s="1"/>
  <c r="BK347" i="2"/>
  <c r="K347" i="2"/>
  <c r="K107" i="2" s="1"/>
  <c r="BK163" i="3"/>
  <c r="K163" i="3" s="1"/>
  <c r="K101" i="3" s="1"/>
  <c r="BK400" i="3"/>
  <c r="BK419" i="3"/>
  <c r="K419" i="3" s="1"/>
  <c r="K106" i="3" s="1"/>
  <c r="BK591" i="3"/>
  <c r="K591" i="3"/>
  <c r="K112" i="3" s="1"/>
  <c r="BK724" i="3"/>
  <c r="K724" i="3"/>
  <c r="K117" i="3"/>
  <c r="BK405" i="4"/>
  <c r="BK424" i="4"/>
  <c r="K424" i="4" s="1"/>
  <c r="K106" i="4" s="1"/>
  <c r="BK923" i="4"/>
  <c r="K923" i="4"/>
  <c r="K122" i="4" s="1"/>
  <c r="BK124" i="5"/>
  <c r="K124" i="5" s="1"/>
  <c r="K100" i="5" s="1"/>
  <c r="BK261" i="2"/>
  <c r="K261" i="2"/>
  <c r="K105" i="2" s="1"/>
  <c r="BK448" i="2"/>
  <c r="K448" i="2" s="1"/>
  <c r="K112" i="2" s="1"/>
  <c r="BK523" i="2"/>
  <c r="K523" i="2"/>
  <c r="K117" i="2" s="1"/>
  <c r="BK684" i="3"/>
  <c r="K684" i="3" s="1"/>
  <c r="K114" i="3" s="1"/>
  <c r="BK693" i="3"/>
  <c r="K693" i="3"/>
  <c r="K115" i="3" s="1"/>
  <c r="BK169" i="4"/>
  <c r="K169" i="4" s="1"/>
  <c r="K101" i="4" s="1"/>
  <c r="BK487" i="4"/>
  <c r="K487" i="4"/>
  <c r="K107" i="4" s="1"/>
  <c r="BK575" i="4"/>
  <c r="K575" i="4" s="1"/>
  <c r="K111" i="4" s="1"/>
  <c r="BK688" i="4"/>
  <c r="K688" i="4"/>
  <c r="K113" i="4" s="1"/>
  <c r="BK744" i="4"/>
  <c r="K744" i="4" s="1"/>
  <c r="K116" i="4" s="1"/>
  <c r="BK147" i="2"/>
  <c r="F38" i="4"/>
  <c r="BC98" i="1" s="1"/>
  <c r="BF95" i="1"/>
  <c r="BF94" i="1" s="1"/>
  <c r="W33" i="1" s="1"/>
  <c r="BE95" i="1"/>
  <c r="BA95" i="1"/>
  <c r="F38" i="3"/>
  <c r="BC97" i="1"/>
  <c r="BB95" i="1"/>
  <c r="AX95" i="1"/>
  <c r="F38" i="5"/>
  <c r="BC99" i="1"/>
  <c r="BD95" i="1"/>
  <c r="AZ95" i="1"/>
  <c r="K38" i="3"/>
  <c r="AY97" i="1" s="1"/>
  <c r="AV97" i="1" s="1"/>
  <c r="K38" i="2"/>
  <c r="AY96" i="1"/>
  <c r="AV96" i="1"/>
  <c r="K38" i="4"/>
  <c r="AY98" i="1" s="1"/>
  <c r="AV98" i="1" s="1"/>
  <c r="F38" i="2"/>
  <c r="BC96" i="1" s="1"/>
  <c r="K38" i="5"/>
  <c r="AY99" i="1"/>
  <c r="AV99" i="1"/>
  <c r="BK404" i="4" l="1"/>
  <c r="K404" i="4" s="1"/>
  <c r="K104" i="4" s="1"/>
  <c r="BK148" i="4"/>
  <c r="K148" i="4" s="1"/>
  <c r="K99" i="4" s="1"/>
  <c r="V146" i="2"/>
  <c r="R146" i="2"/>
  <c r="J98" i="2" s="1"/>
  <c r="K33" i="2" s="1"/>
  <c r="AT96" i="1" s="1"/>
  <c r="Q146" i="3"/>
  <c r="I98" i="3" s="1"/>
  <c r="K32" i="3" s="1"/>
  <c r="AS97" i="1" s="1"/>
  <c r="T147" i="4"/>
  <c r="AW98" i="1" s="1"/>
  <c r="AW95" i="1" s="1"/>
  <c r="AW94" i="1" s="1"/>
  <c r="BK399" i="3"/>
  <c r="K399" i="3"/>
  <c r="K104" i="3"/>
  <c r="R146" i="3"/>
  <c r="J98" i="3" s="1"/>
  <c r="K33" i="3" s="1"/>
  <c r="AT97" i="1" s="1"/>
  <c r="X146" i="3"/>
  <c r="J99" i="2"/>
  <c r="Q146" i="2"/>
  <c r="I98" i="2"/>
  <c r="K32" i="2" s="1"/>
  <c r="AS96" i="1" s="1"/>
  <c r="K147" i="2"/>
  <c r="K99" i="2"/>
  <c r="BK260" i="2"/>
  <c r="K260" i="2" s="1"/>
  <c r="K104" i="2" s="1"/>
  <c r="I99" i="3"/>
  <c r="BK147" i="3"/>
  <c r="K147" i="3" s="1"/>
  <c r="K99" i="3" s="1"/>
  <c r="BK812" i="3"/>
  <c r="K812" i="3" s="1"/>
  <c r="K120" i="3" s="1"/>
  <c r="K149" i="4"/>
  <c r="K100" i="4"/>
  <c r="I99" i="5"/>
  <c r="BK123" i="5"/>
  <c r="K123" i="5"/>
  <c r="K99" i="5"/>
  <c r="BK922" i="4"/>
  <c r="K922" i="4" s="1"/>
  <c r="K121" i="4" s="1"/>
  <c r="J99" i="5"/>
  <c r="K582" i="2"/>
  <c r="K121" i="2" s="1"/>
  <c r="K400" i="3"/>
  <c r="K105" i="3"/>
  <c r="I99" i="4"/>
  <c r="R147" i="4"/>
  <c r="J98" i="4"/>
  <c r="K33" i="4"/>
  <c r="AT98" i="1" s="1"/>
  <c r="K405" i="4"/>
  <c r="K105" i="4"/>
  <c r="J99" i="3"/>
  <c r="BK146" i="2"/>
  <c r="K146" i="2" s="1"/>
  <c r="K98" i="2" s="1"/>
  <c r="BC95" i="1"/>
  <c r="AY95" i="1"/>
  <c r="AV95" i="1" s="1"/>
  <c r="BD94" i="1"/>
  <c r="AZ94" i="1"/>
  <c r="BB94" i="1"/>
  <c r="W29" i="1" s="1"/>
  <c r="BE94" i="1"/>
  <c r="W32" i="1"/>
  <c r="BK146" i="3" l="1"/>
  <c r="K146" i="3" s="1"/>
  <c r="K34" i="3" s="1"/>
  <c r="AG97" i="1" s="1"/>
  <c r="AN97" i="1" s="1"/>
  <c r="BK147" i="4"/>
  <c r="K147" i="4"/>
  <c r="BK122" i="5"/>
  <c r="K122" i="5" s="1"/>
  <c r="K34" i="5" s="1"/>
  <c r="AG99" i="1" s="1"/>
  <c r="AN99" i="1" s="1"/>
  <c r="AX94" i="1"/>
  <c r="AK29" i="1" s="1"/>
  <c r="BA94" i="1"/>
  <c r="W31" i="1"/>
  <c r="K34" i="2"/>
  <c r="AG96" i="1" s="1"/>
  <c r="AN96" i="1" s="1"/>
  <c r="K34" i="4"/>
  <c r="AG98" i="1" s="1"/>
  <c r="AN98" i="1" s="1"/>
  <c r="AT95" i="1"/>
  <c r="AT94" i="1"/>
  <c r="BC94" i="1"/>
  <c r="W30" i="1" s="1"/>
  <c r="AS95" i="1"/>
  <c r="AS94" i="1"/>
  <c r="K43" i="3" l="1"/>
  <c r="K98" i="5"/>
  <c r="K98" i="3"/>
  <c r="K43" i="4"/>
  <c r="K98" i="4"/>
  <c r="K43" i="2"/>
  <c r="K43" i="5"/>
  <c r="AG95" i="1"/>
  <c r="AG94" i="1" s="1"/>
  <c r="AY94" i="1"/>
  <c r="AK30" i="1"/>
  <c r="AN95" i="1" l="1"/>
  <c r="AK26" i="1"/>
  <c r="AK35" i="1"/>
  <c r="AV94" i="1"/>
  <c r="AN94" i="1" l="1"/>
</calcChain>
</file>

<file path=xl/sharedStrings.xml><?xml version="1.0" encoding="utf-8"?>
<sst xmlns="http://schemas.openxmlformats.org/spreadsheetml/2006/main" count="23789" uniqueCount="2347">
  <si>
    <t>Export Komplet</t>
  </si>
  <si>
    <t/>
  </si>
  <si>
    <t>2.0</t>
  </si>
  <si>
    <t>False</t>
  </si>
  <si>
    <t>True</t>
  </si>
  <si>
    <t>{25cb6515-f91e-42da-8d62-b3eb35cbaa90}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</si>
  <si>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</si>
  <si>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</si>
  <si>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</si>
  <si>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</si>
  <si>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</si>
  <si>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</si>
  <si>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</si>
  <si>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</si>
  <si>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toaliet FA STU - ľava strana+pravá strana+aula</t>
  </si>
  <si>
    <t>JKSO:</t>
  </si>
  <si>
    <t>KS:</t>
  </si>
  <si>
    <t>Miesto:</t>
  </si>
  <si>
    <t>Námestie Slobody, Bratislava</t>
  </si>
  <si>
    <t>Dátum:</t>
  </si>
  <si>
    <t>14. 10. 2020</t>
  </si>
  <si>
    <t>Objednávateľ:</t>
  </si>
  <si>
    <t>IČO:</t>
  </si>
  <si>
    <t>00397687</t>
  </si>
  <si>
    <t>FA STU, Nám. Slobody, Bratislava</t>
  </si>
  <si>
    <t>IČ DPH:</t>
  </si>
  <si>
    <t>SK2020845255</t>
  </si>
  <si>
    <t>Zhotoviteľ:</t>
  </si>
  <si>
    <t>Vyplň údaj</t>
  </si>
  <si>
    <t>Projektant:</t>
  </si>
  <si>
    <t xml:space="preserve">Ing.arch M. Hronský PhD, Ing.arch P. Daniel PhD </t>
  </si>
  <si>
    <t>0,01</t>
  </si>
  <si>
    <t>Spracovateľ:</t>
  </si>
  <si>
    <t>17452317</t>
  </si>
  <si>
    <t>Žákovičová Mária - ROZPOČTY</t>
  </si>
  <si>
    <t>1025571173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</si>
  <si>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</si>
  <si>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</si>
  <si>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</si>
  <si>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</si>
  <si>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</si>
  <si>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</si>
  <si>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</si>
  <si>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</si>
  <si>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</si>
  <si>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</si>
  <si>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</si>
  <si>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</si>
  <si>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</si>
  <si>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</si>
  <si>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</si>
  <si>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</si>
  <si>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</si>
  <si>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</si>
  <si>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</si>
  <si>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</si>
  <si>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</si>
  <si>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</si>
  <si>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</si>
  <si>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</si>
  <si>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</si>
  <si>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</si>
  <si>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</si>
  <si>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</si>
  <si>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</si>
  <si>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</si>
  <si>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</si>
  <si>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</si>
  <si>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</si>
  <si>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</si>
  <si>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</si>
  <si>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</si>
  <si>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</si>
  <si>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</si>
  <si>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</si>
  <si>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</si>
  <si>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</si>
  <si>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</si>
  <si>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</si>
  <si>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</si>
  <si>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</si>
  <si>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</si>
  <si>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</si>
  <si>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5</t>
  </si>
  <si>
    <t>Rekonštrukcia toaliet FA STU - ľava strana+pravá strana</t>
  </si>
  <si>
    <t>STA</t>
  </si>
  <si>
    <t>1</t>
  </si>
  <si>
    <t>{8fa4fecb-dd5e-4a53-9d16-9bb72af46ef4}</t>
  </si>
  <si>
    <t>/</t>
  </si>
  <si>
    <t>A</t>
  </si>
  <si>
    <t>Rekonštrukcia toaliet FA STU - AULA</t>
  </si>
  <si>
    <t>Časť</t>
  </si>
  <si>
    <t>2</t>
  </si>
  <si>
    <t>{c3ec2441-8869-46ce-b5de-82c9349a0969}</t>
  </si>
  <si>
    <t>L</t>
  </si>
  <si>
    <t>Rekonštrukcia toaliet FA STU - ľava strana</t>
  </si>
  <si>
    <t>{7e489184-c86f-4b6e-883b-11184211fc93}</t>
  </si>
  <si>
    <t>P</t>
  </si>
  <si>
    <t>Rekonštrukcia toaliet FA STU - pravá strana</t>
  </si>
  <si>
    <t>{496ae216-966d-4996-b993-168116994242}</t>
  </si>
  <si>
    <t>S</t>
  </si>
  <si>
    <t>Prečerpávajúce zariadenie</t>
  </si>
  <si>
    <t>{42f84dd0-cd89-4fdd-82d5-5ea5eae1c44b}</t>
  </si>
  <si>
    <t>KRYCÍ LIST ROZPOČTU</t>
  </si>
  <si>
    <t>Objekt:</t>
  </si>
  <si>
    <t>5 - Rekonštrukcia toaliet FA STU - ľava strana+pravá strana</t>
  </si>
  <si>
    <t>Časť:</t>
  </si>
  <si>
    <t>A - Rekonštrukcia toaliet FA STU - AULA</t>
  </si>
  <si>
    <t>36075078</t>
  </si>
  <si>
    <t>Ing.arch. Michal Hronský, PhD. Heyrovského 14, BA</t>
  </si>
  <si>
    <t xml:space="preserve"> Žákovičová Mária - ROZPOČTY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</si>
  <si>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</si>
  <si>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</si>
  <si>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</si>
  <si>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</si>
  <si>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</si>
  <si>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</si>
  <si>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</si>
  <si>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</si>
  <si>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</si>
  <si>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</si>
  <si>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</si>
  <si>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</si>
  <si>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</si>
  <si>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</si>
  <si>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</si>
  <si>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</si>
  <si>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721 - Zdravotechnika-potrubie</t>
  </si>
  <si>
    <t xml:space="preserve">    722 - Zdravotechnika - vnútorný vodovod-potrubie</t>
  </si>
  <si>
    <t xml:space="preserve">    725 - Zdravotechnika - zariaď. predmety </t>
  </si>
  <si>
    <t xml:space="preserve">    731 - Ústredné kúrenie, kotolne</t>
  </si>
  <si>
    <t xml:space="preserve">    734 - Ústredné kúrenie - armatúry</t>
  </si>
  <si>
    <t xml:space="preserve">    735 - Ústredné kúrenie - vykurovacie telesá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</si>
  <si>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</si>
  <si>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</si>
  <si>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</si>
  <si>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</si>
  <si>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777 - Podlahy syntetické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</si>
  <si>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</si>
  <si>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</si>
  <si>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</si>
  <si>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M - Práce a dodávky M</t>
  </si>
  <si>
    <t xml:space="preserve">    21-M - Elektromontáže</t>
  </si>
  <si>
    <t xml:space="preserve">    21-Ma - Elektromontáže doplnky</t>
  </si>
  <si>
    <t>VRN - Vedľajšie rozpočtové náklady</t>
  </si>
  <si>
    <t xml:space="preserve">    VRN08 - Vplyv pracovného prostredia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</si>
  <si>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</si>
  <si>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</si>
  <si>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</si>
  <si>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</si>
  <si>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</si>
  <si>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</si>
  <si>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</si>
  <si>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</si>
  <si>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</si>
  <si>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</si>
  <si>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</si>
  <si>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</si>
  <si>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</si>
  <si>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</si>
  <si>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</si>
  <si>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</si>
  <si>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</si>
  <si>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</si>
  <si>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</si>
  <si>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</si>
  <si>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</si>
  <si>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</si>
  <si>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310239211</t>
  </si>
  <si>
    <t>Zamurovanie otvoru s plochou nad 1 do 4m2 v murive nadzákladného tehlami na maltu vápennocementovú</t>
  </si>
  <si>
    <t>m3</t>
  </si>
  <si>
    <t>4</t>
  </si>
  <si>
    <t>-947425325</t>
  </si>
  <si>
    <t>VV</t>
  </si>
  <si>
    <t>"domurovka"               2,44</t>
  </si>
  <si>
    <t>319202321</t>
  </si>
  <si>
    <t>Vyrovnanie nerovného povrchu primurovaním hr.30-80 mm</t>
  </si>
  <si>
    <t>m2</t>
  </si>
  <si>
    <t>-1360354312</t>
  </si>
  <si>
    <t>319202331</t>
  </si>
  <si>
    <t>Vyrovnanie nerovného povrchu bez osekania tehál hr.80-150mm</t>
  </si>
  <si>
    <t>308982147</t>
  </si>
  <si>
    <t>340238212</t>
  </si>
  <si>
    <t>Zamurovanie otvoru s plochou do 1 m2 tehlami pálenými v stenách hr. nad 100 mm</t>
  </si>
  <si>
    <t>1206545727</t>
  </si>
  <si>
    <t>"domurovka"               4,92</t>
  </si>
  <si>
    <t>340239212</t>
  </si>
  <si>
    <t>Zamurovanie otvoru s plochou do 4 m2 tehlami pálenými v stenách hr. nad 100 mm</t>
  </si>
  <si>
    <t>-1759672408</t>
  </si>
  <si>
    <t>"domurovka"             6,24</t>
  </si>
  <si>
    <t>6</t>
  </si>
  <si>
    <t>342231312</t>
  </si>
  <si>
    <t>Priečky a múriky z tehál pálených plných rozmeru 290x140x65 mm, hr. 140 mm, na maltu MVC</t>
  </si>
  <si>
    <t>-1883607540</t>
  </si>
  <si>
    <t>"subor 1.L/- S1 -priečky"           13,33</t>
  </si>
  <si>
    <t>Úpravy povrchov, podlahy, osadenie</t>
  </si>
  <si>
    <t>7</t>
  </si>
  <si>
    <t>611401111</t>
  </si>
  <si>
    <t>Omietka jednotlivých malých plôch na stropoch akoukoľvek maltou s plochou jednotlivo do 0, 09 m2</t>
  </si>
  <si>
    <t>ks</t>
  </si>
  <si>
    <t>304192322</t>
  </si>
  <si>
    <t>8</t>
  </si>
  <si>
    <t>611401211</t>
  </si>
  <si>
    <t>Omietka jednotlivých malých plôch na stropoch s plochou jednotlivo nad 0, 09 do 0,25 m2</t>
  </si>
  <si>
    <t>-2114078313</t>
  </si>
  <si>
    <t>9</t>
  </si>
  <si>
    <t>611401311</t>
  </si>
  <si>
    <t>Omietka jednotlivých malých plôch na stropoch s plochou jednotlivo nad 0, 25 do 1 m2</t>
  </si>
  <si>
    <t>-968948199</t>
  </si>
  <si>
    <t>10</t>
  </si>
  <si>
    <t>612401191</t>
  </si>
  <si>
    <t>Omietka jednotlivých malých plôch vnútorných stien akoukoľvek maltou do 0, 09 m2</t>
  </si>
  <si>
    <t>554789967</t>
  </si>
  <si>
    <t>11</t>
  </si>
  <si>
    <t>612401291</t>
  </si>
  <si>
    <t>Omietka jednotlivých malých plôch vnútorných stien akoukoľvek maltou nad 0, 09 do 0,25 m2</t>
  </si>
  <si>
    <t>-1748998106</t>
  </si>
  <si>
    <t>12</t>
  </si>
  <si>
    <t>612401391</t>
  </si>
  <si>
    <t>Omietka jednotlivých malých plôch vnútorných stien akoukoľvek maltou nad 0, 25 do 1 m2</t>
  </si>
  <si>
    <t>1710942651</t>
  </si>
  <si>
    <t>13</t>
  </si>
  <si>
    <t>612451121</t>
  </si>
  <si>
    <t>Vnútorná cementová omietka  hladká</t>
  </si>
  <si>
    <t>-1664511729</t>
  </si>
  <si>
    <t>"subor 1.L/- S1 -priečky"             13,33*2</t>
  </si>
  <si>
    <t>14</t>
  </si>
  <si>
    <t>612471514</t>
  </si>
  <si>
    <t>Základná penetrácia pre vnútorné nátery</t>
  </si>
  <si>
    <t>858840627</t>
  </si>
  <si>
    <t>15</t>
  </si>
  <si>
    <t>612473185</t>
  </si>
  <si>
    <t>Príplatok za zabudované omietniky v ploche stien (meria sa v m2 plochy)</t>
  </si>
  <si>
    <t>-231062156</t>
  </si>
  <si>
    <t>16</t>
  </si>
  <si>
    <t>612491505</t>
  </si>
  <si>
    <t>Vnútorný izolačný náter omietok stien, dvojnásobný</t>
  </si>
  <si>
    <t>153704034</t>
  </si>
  <si>
    <t>17</t>
  </si>
  <si>
    <t>632001051</t>
  </si>
  <si>
    <t>Zhotovenie jednonásobného penetračného náteru pre potery a stierky</t>
  </si>
  <si>
    <t>-246761146</t>
  </si>
  <si>
    <t>"subor 1.L/ - dlažba šesťuholníková"                  22,50</t>
  </si>
  <si>
    <t>18</t>
  </si>
  <si>
    <t>M</t>
  </si>
  <si>
    <t>585520002000</t>
  </si>
  <si>
    <t>Penetračný náter s plnivom z kremičitého piesku BAUMIT SuperGrund, pre samonivelizačné potery a sierky, 5 kg</t>
  </si>
  <si>
    <t>kg</t>
  </si>
  <si>
    <t>476920345</t>
  </si>
  <si>
    <t>19</t>
  </si>
  <si>
    <t>632447423</t>
  </si>
  <si>
    <t>Samonivelizačný poter podlahy</t>
  </si>
  <si>
    <t>2063295396</t>
  </si>
  <si>
    <t>"subor 1.L/ - dlažba šesťuholníková"                   22,50</t>
  </si>
  <si>
    <t>632902222</t>
  </si>
  <si>
    <t>Prebrúsenie zatvrdnutého povrchu betónových mazanín hr.40-50mm</t>
  </si>
  <si>
    <t>-1226445396</t>
  </si>
  <si>
    <t>"subor 1.L/ - dlažba šesťuholníková"          22,50</t>
  </si>
  <si>
    <t>21</t>
  </si>
  <si>
    <t>642942111R</t>
  </si>
  <si>
    <t>Preosadenie alebo úprava oceľovej dverovej zárubne po repasii</t>
  </si>
  <si>
    <t>-299501582</t>
  </si>
  <si>
    <t>"subor 1.L -  DP3A.L dvere 800/2000"             1</t>
  </si>
  <si>
    <t>"subor 1.L -  DP3A.P dvere 800/2000"             1</t>
  </si>
  <si>
    <t>"subor 1.L -  D3A.L dvere 650/2000"               1</t>
  </si>
  <si>
    <t>"subor 1.L -  D3A.P dvere 650/2000"               1</t>
  </si>
  <si>
    <t>Medzisúčet   1.L</t>
  </si>
  <si>
    <t>Súčet   ( bez dodávky zárubní, použité budu repasované)</t>
  </si>
  <si>
    <t>Ostatné konštrukcie a práce-búranie</t>
  </si>
  <si>
    <t>22</t>
  </si>
  <si>
    <t>941955002</t>
  </si>
  <si>
    <t>Lešenie ľahké pracovné pomocné s výškou lešeňovej podlahy nad 1,20 do 1,90 m</t>
  </si>
  <si>
    <t>-1061668464</t>
  </si>
  <si>
    <t>"pre podhľady"                        22,50</t>
  </si>
  <si>
    <t>23</t>
  </si>
  <si>
    <t>952901110</t>
  </si>
  <si>
    <t>Čistenie budov počas prác a pos končení</t>
  </si>
  <si>
    <t>-737482041</t>
  </si>
  <si>
    <t>"nutnosť upratovanie počas prevádzky "          22,50*5</t>
  </si>
  <si>
    <t>24</t>
  </si>
  <si>
    <t>952902110</t>
  </si>
  <si>
    <t xml:space="preserve">Čistenie budov zametaním </t>
  </si>
  <si>
    <t>1065623907</t>
  </si>
  <si>
    <t>22,5*30 'Přepočítané koeficientom množstva</t>
  </si>
  <si>
    <t>25</t>
  </si>
  <si>
    <t>962032231</t>
  </si>
  <si>
    <t>Búranie muriva nadzákladového z tehál pálených, vápenopieskových,cementových na maltu,  -1,90500t</t>
  </si>
  <si>
    <t>278628957</t>
  </si>
  <si>
    <t>"subor 1.L/B.3 - murivo"                 62,00</t>
  </si>
  <si>
    <t>26</t>
  </si>
  <si>
    <t>965081812</t>
  </si>
  <si>
    <t>Búranie dlažieb, z kamen., cement., terazzových, čadičových alebo keram. dĺžky , hr.nad 10 mm,  -0,06500t</t>
  </si>
  <si>
    <t>1550320397</t>
  </si>
  <si>
    <t>"subor 1.L/B.1 - dlažba"                      22,70</t>
  </si>
  <si>
    <t>27</t>
  </si>
  <si>
    <t>968061125</t>
  </si>
  <si>
    <t>Vyvesenie dreveného dverného krídla do suti plochy do 2 m2, -0,02400t</t>
  </si>
  <si>
    <t>422590915</t>
  </si>
  <si>
    <t>"subor 1.L/B.4 -  dvere 600/1970"                   5</t>
  </si>
  <si>
    <t>28</t>
  </si>
  <si>
    <t>968061125 1</t>
  </si>
  <si>
    <t>Vyvesenie dreveného dverného krídla pre repasiu plochy do 2 m2, -0,02400t</t>
  </si>
  <si>
    <t>-994794700</t>
  </si>
  <si>
    <t>Súčet</t>
  </si>
  <si>
    <t>29</t>
  </si>
  <si>
    <t>968061125 R</t>
  </si>
  <si>
    <t>Repasia dreveného dverného krídla vr. kovania</t>
  </si>
  <si>
    <t>-771726434</t>
  </si>
  <si>
    <t>"subor 1.L -  DP3A.L dvere 800/2000"             1*0,80*2,00</t>
  </si>
  <si>
    <t>"subor 1.L -  DP3A.P dvere 800/2000"             1*0,80*2,00</t>
  </si>
  <si>
    <t>"subor 1.L -  D3A.L dvere 650/2000"               1*0,65*2,00</t>
  </si>
  <si>
    <t>"subor 1.L -  D3A.P dvere 650/2000"               1*0,65*2,00</t>
  </si>
  <si>
    <t>30</t>
  </si>
  <si>
    <t>968072455</t>
  </si>
  <si>
    <t>Vybúranie kovových dverových zárubní plochy do 2 m2,  -0,07600t</t>
  </si>
  <si>
    <t>655499890</t>
  </si>
  <si>
    <t>"subor 1.L/B.4 -  dvere 600/1970"                   5*0,60*1,97</t>
  </si>
  <si>
    <t>31</t>
  </si>
  <si>
    <t>968072455 R</t>
  </si>
  <si>
    <t xml:space="preserve">Repasia kovových dverových zárubní plochy do 2 m2,  </t>
  </si>
  <si>
    <t>406487928</t>
  </si>
  <si>
    <t>32</t>
  </si>
  <si>
    <t>971033241</t>
  </si>
  <si>
    <t>Vybúranie otvoru v murive tehl. plochy do 0, 0225 m2 hr.do 300 mm,  -0,00800t</t>
  </si>
  <si>
    <t>-271692192</t>
  </si>
  <si>
    <t>"prierazy pre inštalácie"      16,00</t>
  </si>
  <si>
    <t>33</t>
  </si>
  <si>
    <t>971033331</t>
  </si>
  <si>
    <t>Vybúranie otvoru v murive tehl. plochy do 0, 09 m2 hr.do 150 mm,  -0,02600t</t>
  </si>
  <si>
    <t>-1397972170</t>
  </si>
  <si>
    <t>"prierazy pre inštalácie"       8</t>
  </si>
  <si>
    <t>34</t>
  </si>
  <si>
    <t>971033341</t>
  </si>
  <si>
    <t>Vybúranie otvoru v murive tehl. plochy do 0, 09 m2 hr.do 300 mm,  -0,05700t</t>
  </si>
  <si>
    <t>-191080306</t>
  </si>
  <si>
    <t>"prierazy pre inštalácie"       2</t>
  </si>
  <si>
    <t>35</t>
  </si>
  <si>
    <t>972054141</t>
  </si>
  <si>
    <t>Vybúranie otvoru v stropoch a klenbách železob. plochy do 0, 0225 m2,hr.nad 120 mm,  -0,00800t</t>
  </si>
  <si>
    <t>-261377629</t>
  </si>
  <si>
    <t>"prierazy pre inštalácie"       13</t>
  </si>
  <si>
    <t>36</t>
  </si>
  <si>
    <t>972054241</t>
  </si>
  <si>
    <t>Vybúranie otvoru v stropoch a klenbách železob. plochy do 0, 09 m2, hr.nad 120 mm,  -0,03200t</t>
  </si>
  <si>
    <t>1976259720</t>
  </si>
  <si>
    <t>"prierazy pre inštalácie"       10</t>
  </si>
  <si>
    <t>37</t>
  </si>
  <si>
    <t>972054341</t>
  </si>
  <si>
    <t>Vybúranie otvoru v stropoch a klenbách železob. plochy do 0, 25 m2, hr.nad 120 mm,  -0,09000t</t>
  </si>
  <si>
    <t>-1261360146</t>
  </si>
  <si>
    <t>"prierazy pre inštalácie"       3</t>
  </si>
  <si>
    <t>38</t>
  </si>
  <si>
    <t>973031813</t>
  </si>
  <si>
    <t>Vysekanie káps pre zaviazanie v murive z tehál hr. do 150 mm,  -0,01000t</t>
  </si>
  <si>
    <t>m</t>
  </si>
  <si>
    <t>451049680</t>
  </si>
  <si>
    <t>"domurovky"       7,40</t>
  </si>
  <si>
    <t>39</t>
  </si>
  <si>
    <t>974031143</t>
  </si>
  <si>
    <t>Vysekávanie rýh v akomkoľvek murive tehlovom na akúkoľvek maltu do hĺbky 70 mm a š. do 100 mm,  -0,01300t</t>
  </si>
  <si>
    <t>-1084020799</t>
  </si>
  <si>
    <t>"rozvody"            140</t>
  </si>
  <si>
    <t>40</t>
  </si>
  <si>
    <t>974031153</t>
  </si>
  <si>
    <t>Vysekávanie rýh v akomkoľvek murive tehlovom na akúkoľvek maltu do hĺbky 100 mm a š. do 100 mm,  -0,01800t</t>
  </si>
  <si>
    <t>718146587</t>
  </si>
  <si>
    <t>"rozvody"            30</t>
  </si>
  <si>
    <t>41</t>
  </si>
  <si>
    <t>974032851</t>
  </si>
  <si>
    <t>Vyrezanie rýh frézovaním v murive z dierovaných pálených tehál hĺbky 2,5 cm, šírky 4 cm -0,00125t</t>
  </si>
  <si>
    <t>1674026630</t>
  </si>
  <si>
    <t>"rozvody"             180,00</t>
  </si>
  <si>
    <t>42</t>
  </si>
  <si>
    <t>976075211</t>
  </si>
  <si>
    <t>Vybúranie oceľových konštrukcií a pod. hmotnosti do 20 kg,  -1,0000t</t>
  </si>
  <si>
    <t>t</t>
  </si>
  <si>
    <t>1928974827</t>
  </si>
  <si>
    <t>43</t>
  </si>
  <si>
    <t>978059531</t>
  </si>
  <si>
    <t>Odsekanie a odobratie stien z obkladačiek vnútorných nad 2 m2,  -0,06800t</t>
  </si>
  <si>
    <t>-972264892</t>
  </si>
  <si>
    <t>"subor 1.L/B.2 - obklad"                    101,20</t>
  </si>
  <si>
    <t>44</t>
  </si>
  <si>
    <t>978071419</t>
  </si>
  <si>
    <t>Drobné sekacie práce ,  -1,32000t</t>
  </si>
  <si>
    <t>kpl</t>
  </si>
  <si>
    <t>1171472097</t>
  </si>
  <si>
    <t>45</t>
  </si>
  <si>
    <t>979011111</t>
  </si>
  <si>
    <t>Zvislá doprava sutiny a vybúraných hmôt za prvé podlažie nad alebo pod základným podlažím</t>
  </si>
  <si>
    <t>-990951207</t>
  </si>
  <si>
    <t>46</t>
  </si>
  <si>
    <t>979011121</t>
  </si>
  <si>
    <t>Zvislá doprava sutiny a vybúraných hmôt za každé ďalšie podlažie</t>
  </si>
  <si>
    <t>-1838391622</t>
  </si>
  <si>
    <t>132,379*5 'Přepočítané koeficientom množstva</t>
  </si>
  <si>
    <t>47</t>
  </si>
  <si>
    <t>979081111</t>
  </si>
  <si>
    <t>Odvoz sutiny a vybúraných hmôt na skládku do 1 km</t>
  </si>
  <si>
    <t>1780281255</t>
  </si>
  <si>
    <t>48</t>
  </si>
  <si>
    <t>979081121</t>
  </si>
  <si>
    <t>Odvoz sutiny a vybúraných hmôt na skládku za každý ďalší 1 km</t>
  </si>
  <si>
    <t>-1136121713</t>
  </si>
  <si>
    <t>132,379*34 'Přepočítané koeficientom množstva</t>
  </si>
  <si>
    <t>49</t>
  </si>
  <si>
    <t>979082111</t>
  </si>
  <si>
    <t>Vnútrostavenisková doprava sutiny a vybúraných hmôt do 10 m</t>
  </si>
  <si>
    <t>2093755608</t>
  </si>
  <si>
    <t>50</t>
  </si>
  <si>
    <t>979082121</t>
  </si>
  <si>
    <t>Vnútrostavenisková doprava sutiny a vybúraných hmôt za každých ďalších 5 m</t>
  </si>
  <si>
    <t>-1316481354</t>
  </si>
  <si>
    <t>132,379*19 'Přepočítané koeficientom množstva</t>
  </si>
  <si>
    <t>51</t>
  </si>
  <si>
    <t>979089012</t>
  </si>
  <si>
    <t>Poplatok za skladovanie - betón, tehly, dlaždice (17 01 ), ostatné</t>
  </si>
  <si>
    <t>769109715</t>
  </si>
  <si>
    <t>99</t>
  </si>
  <si>
    <t>Presun hmôt HSV</t>
  </si>
  <si>
    <t>52</t>
  </si>
  <si>
    <t>999281111</t>
  </si>
  <si>
    <t>Presun hmôt pre opravy a údržbu objektov vrátane vonkajších plášťov výšky do 25 m</t>
  </si>
  <si>
    <t>-1615454082</t>
  </si>
  <si>
    <t>PSV</t>
  </si>
  <si>
    <t>Práce a dodávky PSV</t>
  </si>
  <si>
    <t>713</t>
  </si>
  <si>
    <t>Izolácie tepelné</t>
  </si>
  <si>
    <t>53</t>
  </si>
  <si>
    <t>713482111</t>
  </si>
  <si>
    <t>Montáž trubíc z PE, hr.do 10 mm,vnút.priemer do 38 mm</t>
  </si>
  <si>
    <t>1123462286</t>
  </si>
  <si>
    <t>54</t>
  </si>
  <si>
    <t>283310001000</t>
  </si>
  <si>
    <t>Izolačná PE trubica TUBOLIT DG 16x9 mm (d potrubia x hr. izolácie), nadrezaná, AZ FLEX</t>
  </si>
  <si>
    <t>1396806026</t>
  </si>
  <si>
    <t>55</t>
  </si>
  <si>
    <t>283310001200</t>
  </si>
  <si>
    <t>Izolačná PE trubica TUBOLIT DG 20x9 mm (d potrubia x hr. izolácie), nadrezaná, AZ FLEX</t>
  </si>
  <si>
    <t>-1548853020</t>
  </si>
  <si>
    <t>56</t>
  </si>
  <si>
    <t>713482121</t>
  </si>
  <si>
    <t>Montáž trubíc z PE, hr.15-20 mm,vnút.priemer do 38 mm</t>
  </si>
  <si>
    <t>413429971</t>
  </si>
  <si>
    <t>57</t>
  </si>
  <si>
    <t>283310002800</t>
  </si>
  <si>
    <t>Izolačná PE trubica TUBOLIT DG 20x13 mm (d potrubia x hr. izolácie), nadrezaná, AZ FLEX</t>
  </si>
  <si>
    <t>1215725735</t>
  </si>
  <si>
    <t>58</t>
  </si>
  <si>
    <t>283310002600</t>
  </si>
  <si>
    <t>Izolačná PE trubica TUBOLIT DG 16x13 mm (d potrubia x hr. izolácie), nadrezaná, AZ FLEX</t>
  </si>
  <si>
    <t>-897302034</t>
  </si>
  <si>
    <t>59</t>
  </si>
  <si>
    <t>283310003000</t>
  </si>
  <si>
    <t>Izolačná PE trubica TUBOLIT DG 26x13 mm (d potrubia x hr. izolácie), nadrezaná, AZ FLEX</t>
  </si>
  <si>
    <t>330733444</t>
  </si>
  <si>
    <t>60</t>
  </si>
  <si>
    <t>283310004900</t>
  </si>
  <si>
    <t>Izolačná PE trubica TUBOLIT DG 32x20 mm (d potrubia x hr. izolácie), nadrezaná, AZ FLEX</t>
  </si>
  <si>
    <t>-319154144</t>
  </si>
  <si>
    <t>61</t>
  </si>
  <si>
    <t>713482122</t>
  </si>
  <si>
    <t>Montáž trubíc z PE, hr.15-20 mm,vnút.priemer 39-70 mm</t>
  </si>
  <si>
    <t>1006646714</t>
  </si>
  <si>
    <t>62</t>
  </si>
  <si>
    <t>283310005000</t>
  </si>
  <si>
    <t>Izolačná PE trubica TUBOLIT DG 40x20 mm (d potrubia x hr. izolácie), nadrezaná, AZ FLEX</t>
  </si>
  <si>
    <t>489787052</t>
  </si>
  <si>
    <t>63</t>
  </si>
  <si>
    <t>713482131</t>
  </si>
  <si>
    <t>Montáž trubíc z PE, hr.30 mm,vnút.priemer do 38 mm</t>
  </si>
  <si>
    <t>-659947483</t>
  </si>
  <si>
    <t>64</t>
  </si>
  <si>
    <t>283310006400</t>
  </si>
  <si>
    <t>Izolačná PE trubica TUBOLIT DG 32x30 mm (d potrubia x hr. izolácie), rozrezaná, AZ FLEX</t>
  </si>
  <si>
    <t>-1108131666</t>
  </si>
  <si>
    <t>65</t>
  </si>
  <si>
    <t>283310005802</t>
  </si>
  <si>
    <t>Izolačná PE trubica TUBOLIT DG 26x25 mm (d potrubia x hr. izolácie), rozrezaná, AZ FLEX</t>
  </si>
  <si>
    <t>-499711552</t>
  </si>
  <si>
    <t>66</t>
  </si>
  <si>
    <t>713530805</t>
  </si>
  <si>
    <t>Montáž protipožiarnej manžety na prestup potrubia d 65-91 mm, EI120, z jednej strany</t>
  </si>
  <si>
    <t>-1114441223</t>
  </si>
  <si>
    <t>67</t>
  </si>
  <si>
    <t>449410001000</t>
  </si>
  <si>
    <t>Protipožiarna manžeta HILTI CP 644-75/2.5", D 75 mm</t>
  </si>
  <si>
    <t>161362677</t>
  </si>
  <si>
    <t>68</t>
  </si>
  <si>
    <t>713530810</t>
  </si>
  <si>
    <t>Montáž protipožiarnej manžety na prestup potrubia d 92-125 mm, EI120, z jednej strany</t>
  </si>
  <si>
    <t>1308404111</t>
  </si>
  <si>
    <t>69</t>
  </si>
  <si>
    <t>449410001200</t>
  </si>
  <si>
    <t>Protipožiarna manžeta HILTI CP 644-110/4", D 110 mm</t>
  </si>
  <si>
    <t>1920721249</t>
  </si>
  <si>
    <t>70</t>
  </si>
  <si>
    <t>998713203</t>
  </si>
  <si>
    <t>Presun hmôt pre izolácie tepelné v objektoch výšky nad 12 m do 24 m</t>
  </si>
  <si>
    <t>%</t>
  </si>
  <si>
    <t>255285164</t>
  </si>
  <si>
    <t>721</t>
  </si>
  <si>
    <t>Zdravotechnika-potrubie</t>
  </si>
  <si>
    <t>71</t>
  </si>
  <si>
    <t>721140802.S</t>
  </si>
  <si>
    <t>Demontáž potrubia z liatinových rúr odpadového alebo dažďového do DN 100,  -0,01492t</t>
  </si>
  <si>
    <t>-1464964010</t>
  </si>
  <si>
    <t>72</t>
  </si>
  <si>
    <t>721140806.S</t>
  </si>
  <si>
    <t>Demontáž potrubia z liatinových rúr odpadového alebo dažďového nad 100 do DN 200,  -0,03065t</t>
  </si>
  <si>
    <t>-1735029185</t>
  </si>
  <si>
    <t>73</t>
  </si>
  <si>
    <t>721171113.S</t>
  </si>
  <si>
    <t>Potrubie z PVC - U odpadové ležaté hrdlové D 200x4,9 mm</t>
  </si>
  <si>
    <t>920569989</t>
  </si>
  <si>
    <t>74</t>
  </si>
  <si>
    <t>721171711</t>
  </si>
  <si>
    <t>Potrubie z rúr RAUPIANO Plus odpadné zvislé DN 75</t>
  </si>
  <si>
    <t>1495060147</t>
  </si>
  <si>
    <t>75</t>
  </si>
  <si>
    <t>286140047600</t>
  </si>
  <si>
    <t>Rúra odpadová odhlučnená RAUPIANO Plus DN 75, dĺ. 3 m, materiál: RAU-PP (minerálna výstuž), REHAU</t>
  </si>
  <si>
    <t>1210479288</t>
  </si>
  <si>
    <t>76</t>
  </si>
  <si>
    <t>721171713</t>
  </si>
  <si>
    <t>Potrubie z rúr RAUPIANO Plus odpadné zvislé DN 110</t>
  </si>
  <si>
    <t>1696820874</t>
  </si>
  <si>
    <t>77</t>
  </si>
  <si>
    <t>286140049100</t>
  </si>
  <si>
    <t>Rúra odpadová odhlučnená RAUPIANO Plus DN 110, dĺ. 3 m, materiál: RAU-PP (minerálna výstuž), REHAU</t>
  </si>
  <si>
    <t>619343974</t>
  </si>
  <si>
    <t>78</t>
  </si>
  <si>
    <t>721171803.S</t>
  </si>
  <si>
    <t>Demontáž potrubia z novodurových rúr odpadového alebo pripojovacieho do D75,  -0,00210 t</t>
  </si>
  <si>
    <t>-1061448345</t>
  </si>
  <si>
    <t>79</t>
  </si>
  <si>
    <t>721171808.S</t>
  </si>
  <si>
    <t>Demontáž potrubia z novodurových rúr odpadového alebo pripojovacieho nad 75 do D114,  -0,00198 t</t>
  </si>
  <si>
    <t>745794403</t>
  </si>
  <si>
    <t>80</t>
  </si>
  <si>
    <t>721172206.S</t>
  </si>
  <si>
    <t>Montáž odpadového HT potrubia vodorovného DN 50</t>
  </si>
  <si>
    <t>-1531584478</t>
  </si>
  <si>
    <t>81</t>
  </si>
  <si>
    <t>286140037400.S</t>
  </si>
  <si>
    <t>HT rúra hrdlová DN 50 dĺ. 1 m, PP systém pre rozvod vnútorného odpadu</t>
  </si>
  <si>
    <t>-1197227750</t>
  </si>
  <si>
    <t>82</t>
  </si>
  <si>
    <t>721172230.S</t>
  </si>
  <si>
    <t>Montáž odpadového HT potrubia zvislého DN 70</t>
  </si>
  <si>
    <t>-72786311</t>
  </si>
  <si>
    <t>83</t>
  </si>
  <si>
    <t>286140038000</t>
  </si>
  <si>
    <t>HT rúra hrdlová DN 70 dĺ. 1 m PP systém pre rozvod vnútorného odpadu, PIPELIFE</t>
  </si>
  <si>
    <t>-2027385449</t>
  </si>
  <si>
    <t>84</t>
  </si>
  <si>
    <t>721172233.S</t>
  </si>
  <si>
    <t>Montáž odpadového HT potrubia zvislého DN 100</t>
  </si>
  <si>
    <t>-2044440308</t>
  </si>
  <si>
    <t>85</t>
  </si>
  <si>
    <t>286140038600</t>
  </si>
  <si>
    <t>HT rúra hrdlová DN 100 dĺ. 1 m PP systém pre rozvod vnútorného odpadu, PIPELIFE</t>
  </si>
  <si>
    <t>1721655984</t>
  </si>
  <si>
    <t>86</t>
  </si>
  <si>
    <t>721172236.S</t>
  </si>
  <si>
    <t>Montáž odpadového HT potrubia zvislého DN 125</t>
  </si>
  <si>
    <t>-60124658</t>
  </si>
  <si>
    <t>87</t>
  </si>
  <si>
    <t>286140040400.S</t>
  </si>
  <si>
    <t>HT rúra hladká DN 100 dĺ. 5 m, PP systém pre rozvod vnútorného odpadu</t>
  </si>
  <si>
    <t>1667038150</t>
  </si>
  <si>
    <t>88</t>
  </si>
  <si>
    <t>721172239.S</t>
  </si>
  <si>
    <t>Montáž odpadového HT potrubia zvislého DN 150</t>
  </si>
  <si>
    <t>742424775</t>
  </si>
  <si>
    <t>89</t>
  </si>
  <si>
    <t>286140040600.S</t>
  </si>
  <si>
    <t>HT rúra hladká DN 150 dĺ. 5 m, PP systém pre rozvod vnútorného odpadu</t>
  </si>
  <si>
    <t>1445698715</t>
  </si>
  <si>
    <t>90</t>
  </si>
  <si>
    <t>721172309.S</t>
  </si>
  <si>
    <t>Montáž odbočky HT potrubia DN 50</t>
  </si>
  <si>
    <t>-1351126022</t>
  </si>
  <si>
    <t>91</t>
  </si>
  <si>
    <t>286540008400</t>
  </si>
  <si>
    <t>Odbočka HT DN 50/50/45°, PP systém pre beztlakový rozvod vnútorného odpadu, PIPELIFE</t>
  </si>
  <si>
    <t>300900541</t>
  </si>
  <si>
    <t>92</t>
  </si>
  <si>
    <t>721172312.S</t>
  </si>
  <si>
    <t>Montáž odbočky HT potrubia DN 70</t>
  </si>
  <si>
    <t>701805754</t>
  </si>
  <si>
    <t>93</t>
  </si>
  <si>
    <t>286540009300</t>
  </si>
  <si>
    <t>Odbočka HT DN 70/70/45°, PP systém pre beztlakový rozvod vnútorného odpadu, PIPELIFE</t>
  </si>
  <si>
    <t>-319375258</t>
  </si>
  <si>
    <t>94</t>
  </si>
  <si>
    <t>721172315.S</t>
  </si>
  <si>
    <t>Montáž odbočky HT potrubia DN 100</t>
  </si>
  <si>
    <t>2062667421</t>
  </si>
  <si>
    <t>95</t>
  </si>
  <si>
    <t>286540010500</t>
  </si>
  <si>
    <t>Odbočka HT DN 100/100/45°, PP systém pre beztlakový rozvod vnútorného odpadu,</t>
  </si>
  <si>
    <t>2038143279</t>
  </si>
  <si>
    <t>96</t>
  </si>
  <si>
    <t>721172321.S</t>
  </si>
  <si>
    <t>Montáž odbočky HT potrubia DN 150</t>
  </si>
  <si>
    <t>-875354730</t>
  </si>
  <si>
    <t>97</t>
  </si>
  <si>
    <t>286540012000</t>
  </si>
  <si>
    <t>Odbočka HT DN 150/150/45°, PP systém pre beztlakový rozvod vnútorného odpadu, PIPELIFE</t>
  </si>
  <si>
    <t>-1017437527</t>
  </si>
  <si>
    <t>98</t>
  </si>
  <si>
    <t>721172333.S</t>
  </si>
  <si>
    <t>Montáž redukcie HT potrubia DN 100</t>
  </si>
  <si>
    <t>-523953831</t>
  </si>
  <si>
    <t>286540006700</t>
  </si>
  <si>
    <t>Redukcia krátka HT DN 100/50, PP systém pre beztlakový rozvod vnútorného odpadu, PIPELIFE</t>
  </si>
  <si>
    <t>-19145213</t>
  </si>
  <si>
    <t>100</t>
  </si>
  <si>
    <t>721172339.S</t>
  </si>
  <si>
    <t>Montáž redukcie HT potrubia DN 150</t>
  </si>
  <si>
    <t>1870798721</t>
  </si>
  <si>
    <t>101</t>
  </si>
  <si>
    <t>286540005800</t>
  </si>
  <si>
    <t>Redukcia HT DN 150/100, PP systém pre beztlakový rozvod vnútorného odpadu, PIPELIFE</t>
  </si>
  <si>
    <t>52664581</t>
  </si>
  <si>
    <t>102</t>
  </si>
  <si>
    <t>286540005900</t>
  </si>
  <si>
    <t>Redukcia HT DN 150/125, PP systém pre beztlakový rozvod vnútorného odpadu, PIPELIFE</t>
  </si>
  <si>
    <t>856089785</t>
  </si>
  <si>
    <t>103</t>
  </si>
  <si>
    <t>721172345.S</t>
  </si>
  <si>
    <t>Montáž prechodu HT potrubia na liatinu DN 70</t>
  </si>
  <si>
    <t>-983576354</t>
  </si>
  <si>
    <t>104</t>
  </si>
  <si>
    <t>286540018500.S</t>
  </si>
  <si>
    <t>Prechod z liatinu na HT DN 70, bez tesnenia, PP systém pre beztlakový rozvod vnútorného odpadu</t>
  </si>
  <si>
    <t>293144578</t>
  </si>
  <si>
    <t>105</t>
  </si>
  <si>
    <t>721172348.S</t>
  </si>
  <si>
    <t>Montáž prechodu HT potrubia na liatinu DN 100</t>
  </si>
  <si>
    <t>-1635598688</t>
  </si>
  <si>
    <t>106</t>
  </si>
  <si>
    <t>286540018600.S</t>
  </si>
  <si>
    <t>Prechod z liatinu na HT DN 100, bez tesnenia, PP systém pre beztlakový rozvod vnútorného odpadu</t>
  </si>
  <si>
    <t>1838394823</t>
  </si>
  <si>
    <t>107</t>
  </si>
  <si>
    <t>721172354.S</t>
  </si>
  <si>
    <t>Montáž čistiaceho kusu HT potrubia DN 70</t>
  </si>
  <si>
    <t>1007056032</t>
  </si>
  <si>
    <t>108</t>
  </si>
  <si>
    <t>286540019000.S</t>
  </si>
  <si>
    <t>Čistiaci kus HT DN 70, PP systém pre beztlakový rozvod vnútorného odpadu</t>
  </si>
  <si>
    <t>-458844425</t>
  </si>
  <si>
    <t>109</t>
  </si>
  <si>
    <t>721172357.S</t>
  </si>
  <si>
    <t>Montáž čistiaceho kusu HT potrubia DN 100</t>
  </si>
  <si>
    <t>-1302468805</t>
  </si>
  <si>
    <t>110</t>
  </si>
  <si>
    <t>286540019100.S</t>
  </si>
  <si>
    <t>Čistiaci kus HT DN 100, PP systém pre beztlakový rozvod vnútorného odpadu</t>
  </si>
  <si>
    <t>2085487264</t>
  </si>
  <si>
    <t>111</t>
  </si>
  <si>
    <t>721172360.S</t>
  </si>
  <si>
    <t>Montáž čistiaceho kusu HT potrubia DN 125</t>
  </si>
  <si>
    <t>1668662630</t>
  </si>
  <si>
    <t>112</t>
  </si>
  <si>
    <t>286540019200.S</t>
  </si>
  <si>
    <t>Čistiaci kus HT DN 125, PP systém pre beztlakový rozvod vnútorného odpadu</t>
  </si>
  <si>
    <t>-1837701743</t>
  </si>
  <si>
    <t>113</t>
  </si>
  <si>
    <t>721172363.S</t>
  </si>
  <si>
    <t>Montáž čistiaceho kusu HT potrubia DN 150</t>
  </si>
  <si>
    <t>25690520</t>
  </si>
  <si>
    <t>114</t>
  </si>
  <si>
    <t>286540019300.S</t>
  </si>
  <si>
    <t>Čistiaci kus HT DN 150, PP systém pre beztlakový rozvod vnútorného odpadu</t>
  </si>
  <si>
    <t>1982119296</t>
  </si>
  <si>
    <t>115</t>
  </si>
  <si>
    <t>721172390.S</t>
  </si>
  <si>
    <t>Montáž vetracej hlavice pre HT potrubie DN 70</t>
  </si>
  <si>
    <t>-1013383253</t>
  </si>
  <si>
    <t>116</t>
  </si>
  <si>
    <t>40887</t>
  </si>
  <si>
    <t>HL807 Vetracia sada DN75</t>
  </si>
  <si>
    <t>-2071105029</t>
  </si>
  <si>
    <t>117</t>
  </si>
  <si>
    <t>721172393.S</t>
  </si>
  <si>
    <t>Montáž vetracej hlavice pre HT potrubie DN 100</t>
  </si>
  <si>
    <t>-673009099</t>
  </si>
  <si>
    <t>118</t>
  </si>
  <si>
    <t>40888</t>
  </si>
  <si>
    <t>HL810 Vetracia sada DN110</t>
  </si>
  <si>
    <t>1149671046</t>
  </si>
  <si>
    <t>119</t>
  </si>
  <si>
    <t>721172472.S</t>
  </si>
  <si>
    <t>Montáž odbočky pre odhlučnené potrubia DN 110</t>
  </si>
  <si>
    <t>791083199</t>
  </si>
  <si>
    <t>120</t>
  </si>
  <si>
    <t>286530070900</t>
  </si>
  <si>
    <t>Koleno 90° pripájacie pre závesné WC, D 110/90 mm, GEBERIT</t>
  </si>
  <si>
    <t>-477792221</t>
  </si>
  <si>
    <t>121</t>
  </si>
  <si>
    <t>721172500.S</t>
  </si>
  <si>
    <t>Montáž čistiaceho kusu pre odhlučnené potrubia DN 75</t>
  </si>
  <si>
    <t>-629416907</t>
  </si>
  <si>
    <t>122</t>
  </si>
  <si>
    <t>286540142900</t>
  </si>
  <si>
    <t>Rúra s čistiacim otvorom RAUPIANO Plus RAU-PP (minerálna výstuž) DN 75, odhlučnený systém domovej kanalizácie, REHAU</t>
  </si>
  <si>
    <t>-2043496710</t>
  </si>
  <si>
    <t>123</t>
  </si>
  <si>
    <t>721172503.S</t>
  </si>
  <si>
    <t>Montáž čistiaceho kusu pre odhlučnené potrubia DN 110</t>
  </si>
  <si>
    <t>-1868787059</t>
  </si>
  <si>
    <t>124</t>
  </si>
  <si>
    <t>286540143100</t>
  </si>
  <si>
    <t>Rúra s čistiacim otvorom RAUPIANO Plus RAU-PP (minerálna výstuž) DN 110, odhlučnený systém domovej kanalizácie, REHAU</t>
  </si>
  <si>
    <t>1800510901</t>
  </si>
  <si>
    <t>125</t>
  </si>
  <si>
    <t>721172633</t>
  </si>
  <si>
    <t>Montáž odbočky odpadového potrubia RAUPIANO odhlučneného DN 75</t>
  </si>
  <si>
    <t>208690327</t>
  </si>
  <si>
    <t>126</t>
  </si>
  <si>
    <t>286540114300</t>
  </si>
  <si>
    <t>Odbočka jednoduchá RAUPIANO Plus RAU-PP (minerálna výstuž) DN 75/50, 87°, odhlučnený systém domovej kanalizácie, REHAU</t>
  </si>
  <si>
    <t>-1444755800</t>
  </si>
  <si>
    <t>127</t>
  </si>
  <si>
    <t>721172639</t>
  </si>
  <si>
    <t>Montáž odbočky odpadového potrubia RAUPIANO odhlučneného DN 110</t>
  </si>
  <si>
    <t>-23630278</t>
  </si>
  <si>
    <t>128</t>
  </si>
  <si>
    <t>286540115700</t>
  </si>
  <si>
    <t>Odbočka jednoduchá RAUPIANO Plus RAU-PP (minerálna výstuž) DN 110/110, 87°, odhlučnený systém domovej kanalizácie, REHAU</t>
  </si>
  <si>
    <t>610521797</t>
  </si>
  <si>
    <t>129</t>
  </si>
  <si>
    <t>286540115300</t>
  </si>
  <si>
    <t>Odbočka jednoduchá RAUPIANO Plus RAU-PP (minerálna výstuž) DN 110/ 50, 87°, odhlučnený systém domovej kanalizácie, REHAU</t>
  </si>
  <si>
    <t>-1783381532</t>
  </si>
  <si>
    <t>130</t>
  </si>
  <si>
    <t>721194105.S</t>
  </si>
  <si>
    <t>Zriadenie prípojky na potrubí vyvedenie a upevnenie odpadových výpustiek D 50 mm</t>
  </si>
  <si>
    <t>-1962046386</t>
  </si>
  <si>
    <t>131</t>
  </si>
  <si>
    <t>721194109.S</t>
  </si>
  <si>
    <t>Zriadenie prípojky na potrubí vyvedenie a upevnenie odpadových výpustiek D 110 mm</t>
  </si>
  <si>
    <t>1528932158</t>
  </si>
  <si>
    <t>132</t>
  </si>
  <si>
    <t>721290111.S</t>
  </si>
  <si>
    <t>Ostatné - skúška tesnosti kanalizácie v objektoch vodou do DN 125</t>
  </si>
  <si>
    <t>-822356051</t>
  </si>
  <si>
    <t>133</t>
  </si>
  <si>
    <t>721290112.S</t>
  </si>
  <si>
    <t>Ostatné - skúška tesnosti kanalizácie v objektoch vodou DN 150 alebo DN 200</t>
  </si>
  <si>
    <t>1058115098</t>
  </si>
  <si>
    <t>134</t>
  </si>
  <si>
    <t>721290823.S</t>
  </si>
  <si>
    <t>Vnútrostav. premiestnenie vybúraných hmôt vnútor. kanal. vodorovne do 100 m z budov vysokých do 24 m</t>
  </si>
  <si>
    <t>-826191229</t>
  </si>
  <si>
    <t>135</t>
  </si>
  <si>
    <t>721300912.S</t>
  </si>
  <si>
    <t>Prečistenie zvislých odpadov v jednom podlaží do DN 200</t>
  </si>
  <si>
    <t>1091908061</t>
  </si>
  <si>
    <t>136</t>
  </si>
  <si>
    <t>998721203.S</t>
  </si>
  <si>
    <t>Presun hmôt pre vnútornú kanalizáciu v objektoch výšky nad 12 do 24 m</t>
  </si>
  <si>
    <t>209851215</t>
  </si>
  <si>
    <t>722</t>
  </si>
  <si>
    <t>Zdravotechnika - vnútorný vodovod-potrubie</t>
  </si>
  <si>
    <t>137</t>
  </si>
  <si>
    <t>722130802.S</t>
  </si>
  <si>
    <t>Demontáž potrubia z oceľových rúrok závitových  do DN 40,  -0,00497t</t>
  </si>
  <si>
    <t>-1011582235</t>
  </si>
  <si>
    <t>138</t>
  </si>
  <si>
    <t>722130803.S</t>
  </si>
  <si>
    <t>Demontáž potrubia z oceľových rúrok závitových  do DN 50,  -0,00670t</t>
  </si>
  <si>
    <t>-488620036</t>
  </si>
  <si>
    <t>139</t>
  </si>
  <si>
    <t>722172601</t>
  </si>
  <si>
    <t>Potrubie z rúr REHAU, rúrka univerzálna RAUTITAN stabil D 16,2x2,6 mm v kotúčoch</t>
  </si>
  <si>
    <t>-248718442</t>
  </si>
  <si>
    <t>140</t>
  </si>
  <si>
    <t>722172602</t>
  </si>
  <si>
    <t>Potrubie z rúr REHAU, rúrka univerzálna RAUTITAN stabil D 20,0x2,9 mm v kotúčoch</t>
  </si>
  <si>
    <t>-1621201173</t>
  </si>
  <si>
    <t>141</t>
  </si>
  <si>
    <t>722172603</t>
  </si>
  <si>
    <t>Potrubie z rúr REHAU, rúrka univerzálna RAUTITAN stabil D 25,0x3,7 mm v kotúčoch</t>
  </si>
  <si>
    <t>148175478</t>
  </si>
  <si>
    <t>142</t>
  </si>
  <si>
    <t>722172611</t>
  </si>
  <si>
    <t>Potrubie z rúr REHAU, rúrka univerzálna RAUTITAN stabil D 32,0x4,7 mm v tyčiach</t>
  </si>
  <si>
    <t>652581469</t>
  </si>
  <si>
    <t>143</t>
  </si>
  <si>
    <t>722172612</t>
  </si>
  <si>
    <t>Potrubie z rúr REHAU, rúrka univerzálna RAUTITAN stabil D 40,0x6,0 mm v tyčiach</t>
  </si>
  <si>
    <t>-1257959945</t>
  </si>
  <si>
    <t>144</t>
  </si>
  <si>
    <t>722173000</t>
  </si>
  <si>
    <t>Montáž plasthliníkového T-kusu RAUTITAN pre vodu lisovaním D 20 mm</t>
  </si>
  <si>
    <t>-1086587696</t>
  </si>
  <si>
    <t>145</t>
  </si>
  <si>
    <t>286220017500</t>
  </si>
  <si>
    <t>T-Kus RAUTITAN PX D 20-16-20 mm, odbočka redukovaná, materiál: PPSU, REHAU</t>
  </si>
  <si>
    <t>1954799179</t>
  </si>
  <si>
    <t>146</t>
  </si>
  <si>
    <t>722173003</t>
  </si>
  <si>
    <t>Montáž plasthliníkového T-kusu RAUTITAN pre vodu lisovaním D 25 mm</t>
  </si>
  <si>
    <t>-939873630</t>
  </si>
  <si>
    <t>147</t>
  </si>
  <si>
    <t>286220017900</t>
  </si>
  <si>
    <t>T-Kus RAUTITAN PX D 25 mm, odbočka a prietok rovnaké, materiál: PPSU, REHAU</t>
  </si>
  <si>
    <t>-39639943</t>
  </si>
  <si>
    <t>148</t>
  </si>
  <si>
    <t>286220018200</t>
  </si>
  <si>
    <t>T-Kus RAUTITAN PX D 25-16-25 mm, odbočka redukovaná, materiál: PPSU, REHAU</t>
  </si>
  <si>
    <t>-1499567075</t>
  </si>
  <si>
    <t>149</t>
  </si>
  <si>
    <t>286220018700</t>
  </si>
  <si>
    <t>T-Kus RAUTITAN PX D 25-25-20 mm, prietoková redukcia, materiál: PPSU, REHAU</t>
  </si>
  <si>
    <t>-547449693</t>
  </si>
  <si>
    <t>150</t>
  </si>
  <si>
    <t>722173006</t>
  </si>
  <si>
    <t>Montáž plasthliníkového T-kusu RAUTITAN pre vodu lisovaním D 32 mm</t>
  </si>
  <si>
    <t>1527909944</t>
  </si>
  <si>
    <t>151</t>
  </si>
  <si>
    <t>286220018900</t>
  </si>
  <si>
    <t>T-Kus RAUTITAN PX D 32 mm, odbočka a prietok rovnaké, materiál: PPSU, REHAU</t>
  </si>
  <si>
    <t>647991142</t>
  </si>
  <si>
    <t>152</t>
  </si>
  <si>
    <t>286220019000</t>
  </si>
  <si>
    <t>T-Kus RAUTITAN PX D 32-16-32 mm, odbočka redukovaná, materiál: PPSU, REHAU</t>
  </si>
  <si>
    <t>-1124447708</t>
  </si>
  <si>
    <t>153</t>
  </si>
  <si>
    <t>286220019300</t>
  </si>
  <si>
    <t>T-Kus RAUTITAN PX D 32-20-32 mm, odbočka redukovaná, materiál: PPSU, REHAU</t>
  </si>
  <si>
    <t>-1987847945</t>
  </si>
  <si>
    <t>154</t>
  </si>
  <si>
    <t>286220019600</t>
  </si>
  <si>
    <t>T-Kus RAUTITAN PX D 32-25-32 mm, odbočka redukovaná, materiál: PPSU, REHAU</t>
  </si>
  <si>
    <t>749541949</t>
  </si>
  <si>
    <t>155</t>
  </si>
  <si>
    <t>722173009</t>
  </si>
  <si>
    <t>Montáž plasthliníkového T-kusu RAUTITAN pre vodu lisovaním D 40 mm</t>
  </si>
  <si>
    <t>-831757580</t>
  </si>
  <si>
    <t>156</t>
  </si>
  <si>
    <t>286220020300</t>
  </si>
  <si>
    <t>T-Kus RAUTITAN PX D 40-32-40 mm, odbočka redukovaná, materiál: PPSU, REHAU</t>
  </si>
  <si>
    <t>352858852</t>
  </si>
  <si>
    <t>157</t>
  </si>
  <si>
    <t>722181131.S</t>
  </si>
  <si>
    <t>Ochrana potrubia gumovými vložkami do upevňovacích prvkov proti prenášaniu hluku do DN 25</t>
  </si>
  <si>
    <t>-1895833121</t>
  </si>
  <si>
    <t>158</t>
  </si>
  <si>
    <t>722181134.S</t>
  </si>
  <si>
    <t>Ochrana potrubia gumovými vložkami do upevňovacích prvkov proti prenášaniu hluku nad 25 do DN 50</t>
  </si>
  <si>
    <t>-2096533519</t>
  </si>
  <si>
    <t>159</t>
  </si>
  <si>
    <t>722181137.S</t>
  </si>
  <si>
    <t>Ochrana potrubia gumovými vložkami do upevňovacích prvkov proti prenášaniu hluku nad 50 do DN 100</t>
  </si>
  <si>
    <t>603310074</t>
  </si>
  <si>
    <t>160</t>
  </si>
  <si>
    <t>722181139.S</t>
  </si>
  <si>
    <t>Ochrana potrubia gumovými vložkami do upevňovacích prvkov proti prenášaniu hluku nad 100 do DN 200</t>
  </si>
  <si>
    <t>-623956118</t>
  </si>
  <si>
    <t>161</t>
  </si>
  <si>
    <t>722181812.S</t>
  </si>
  <si>
    <t>Demontáž plstených pásov z rúr do D50,  -0,00023t</t>
  </si>
  <si>
    <t>-2062616161</t>
  </si>
  <si>
    <t>162</t>
  </si>
  <si>
    <t>722190402.S</t>
  </si>
  <si>
    <t>Vyvedenie a upevnenie výpustky DN 20</t>
  </si>
  <si>
    <t>-623937220</t>
  </si>
  <si>
    <t>163</t>
  </si>
  <si>
    <t>722220111.S</t>
  </si>
  <si>
    <t>Montáž armatúry závitovej s jedným závitom, nástenka pre výtokový ventil G 1/2</t>
  </si>
  <si>
    <t>-107421575</t>
  </si>
  <si>
    <t>164</t>
  </si>
  <si>
    <t>722220121.S</t>
  </si>
  <si>
    <t>Montáž armatúry závitovej s jedným závitom, nástenka pre batériu G 1/2</t>
  </si>
  <si>
    <t>pár</t>
  </si>
  <si>
    <t>165782205</t>
  </si>
  <si>
    <t>165</t>
  </si>
  <si>
    <t>551110020800.S</t>
  </si>
  <si>
    <t>Ventil rohový s filtrom, 1/2" - 3/8" s maticou, chrómovaná mosadz</t>
  </si>
  <si>
    <t>1127389628</t>
  </si>
  <si>
    <t>166</t>
  </si>
  <si>
    <t>722220863.S</t>
  </si>
  <si>
    <t>Demontáž armatúry závitovej s dvomi závitmi  -0,00146t</t>
  </si>
  <si>
    <t>1405176908</t>
  </si>
  <si>
    <t>167</t>
  </si>
  <si>
    <t>722221015.S</t>
  </si>
  <si>
    <t>Montáž guľového kohúta závitového priameho pre vodu G 3/4</t>
  </si>
  <si>
    <t>2116558991</t>
  </si>
  <si>
    <t>168</t>
  </si>
  <si>
    <t>551110005000.S</t>
  </si>
  <si>
    <t>Guľový uzáver pre vodu 3/4", niklovaná mosadz</t>
  </si>
  <si>
    <t>835047040</t>
  </si>
  <si>
    <t>169</t>
  </si>
  <si>
    <t>722221020.S</t>
  </si>
  <si>
    <t>Montáž guľového kohúta závitového priameho pre vodu G 1</t>
  </si>
  <si>
    <t>140937947</t>
  </si>
  <si>
    <t>170</t>
  </si>
  <si>
    <t>551110005100.S</t>
  </si>
  <si>
    <t>Guľový uzáver pre vodu 1", niklovaná mosadz</t>
  </si>
  <si>
    <t>1899428314</t>
  </si>
  <si>
    <t>171</t>
  </si>
  <si>
    <t>722221190.S</t>
  </si>
  <si>
    <t>Montáž tlakového redukčného závitového ventilu bez manometru G 1/2</t>
  </si>
  <si>
    <t>-1370445523</t>
  </si>
  <si>
    <t>172</t>
  </si>
  <si>
    <t>551110017604</t>
  </si>
  <si>
    <t>Tlakový regulačný ventil, 1/2" MM, so šróbením, Oventrop Aquastrom T plus</t>
  </si>
  <si>
    <t>1089981055</t>
  </si>
  <si>
    <t>173</t>
  </si>
  <si>
    <t>722221365.S</t>
  </si>
  <si>
    <t>Montáž vodovodného filtra závitového G 3/4</t>
  </si>
  <si>
    <t>-1469876037</t>
  </si>
  <si>
    <t>174</t>
  </si>
  <si>
    <t>422010003000.S</t>
  </si>
  <si>
    <t>Filter závitový na vodu 3/4", FF, PN 20, mosadz</t>
  </si>
  <si>
    <t>-160113622</t>
  </si>
  <si>
    <t>175</t>
  </si>
  <si>
    <t>722221370.S</t>
  </si>
  <si>
    <t>Montáž vodovodného filtra závitového G 1</t>
  </si>
  <si>
    <t>900863639</t>
  </si>
  <si>
    <t>176</t>
  </si>
  <si>
    <t>422010003100.S</t>
  </si>
  <si>
    <t>Filter závitový na vodu 1", FF, PN 20, mosadz</t>
  </si>
  <si>
    <t>-1741715745</t>
  </si>
  <si>
    <t>177</t>
  </si>
  <si>
    <t>722221375.S</t>
  </si>
  <si>
    <t>Montáž vodovodného filtra závitového G 5/4</t>
  </si>
  <si>
    <t>-943977825</t>
  </si>
  <si>
    <t>178</t>
  </si>
  <si>
    <t>422010003200.S</t>
  </si>
  <si>
    <t>Filter závitový na vodu 5/4", FF, PN 20, mosadz</t>
  </si>
  <si>
    <t>-834893538</t>
  </si>
  <si>
    <t>179</t>
  </si>
  <si>
    <t>722222012.S</t>
  </si>
  <si>
    <t>Montáž uzatváracieho ventilu šikmého na pitnú vodu DN 15</t>
  </si>
  <si>
    <t>-1880342629</t>
  </si>
  <si>
    <t>180</t>
  </si>
  <si>
    <t>551110029503</t>
  </si>
  <si>
    <t>Ventil uzatvárací šikmý DN 15 na pitnú vodu s vnútorným závitom, nestúpavé vreteno, s vypúšťaním</t>
  </si>
  <si>
    <t>-1725348141</t>
  </si>
  <si>
    <t>181</t>
  </si>
  <si>
    <t>722222014.S</t>
  </si>
  <si>
    <t>Montáž uzatváracieho ventilu šikmého na pitnú vodu DN 20</t>
  </si>
  <si>
    <t>1864131772</t>
  </si>
  <si>
    <t>182</t>
  </si>
  <si>
    <t>551110029510.S</t>
  </si>
  <si>
    <t>Ventil uzatvárací šikmý DN 20 na pitnú vodu s vnútorným závitom, nestúpavé vreteno, s vypúšťaním</t>
  </si>
  <si>
    <t>798134613</t>
  </si>
  <si>
    <t>183</t>
  </si>
  <si>
    <t>722222016.S</t>
  </si>
  <si>
    <t>Montáž uzatváracieho ventilu šikmého na pitnú vodu DN 25</t>
  </si>
  <si>
    <t>-817856252</t>
  </si>
  <si>
    <t>184</t>
  </si>
  <si>
    <t>551110029523</t>
  </si>
  <si>
    <t>Ventil uzatvárací šikmý DN 25 na pitnú vodu s vnútorným závitom, nestúpavé vreteno, s vypúšťaním</t>
  </si>
  <si>
    <t>1167912581</t>
  </si>
  <si>
    <t>185</t>
  </si>
  <si>
    <t>722222018.S</t>
  </si>
  <si>
    <t>Montáž uzatváracieho ventilu šikmého na pitnú vodu DN 32</t>
  </si>
  <si>
    <t>933400831</t>
  </si>
  <si>
    <t>186</t>
  </si>
  <si>
    <t>551110029533</t>
  </si>
  <si>
    <t>Ventil uzatvárací šikmý DN 32 na pitnú vodu s vnútorným závitom, nestúpavé vreteno, s vypúšťaním</t>
  </si>
  <si>
    <t>-1207556781</t>
  </si>
  <si>
    <t>187</t>
  </si>
  <si>
    <t>722290226.S</t>
  </si>
  <si>
    <t>Tlaková skúška vodovodného potrubia závitového do DN 50</t>
  </si>
  <si>
    <t>190230999</t>
  </si>
  <si>
    <t>188</t>
  </si>
  <si>
    <t>722290234.S</t>
  </si>
  <si>
    <t>Prepláchnutie a dezinfekcia vodovodného potrubia do DN 80</t>
  </si>
  <si>
    <t>-2060582295</t>
  </si>
  <si>
    <t>189</t>
  </si>
  <si>
    <t>722290823.S</t>
  </si>
  <si>
    <t>Vnútrostav. premiestnenie vybúraných hmôt vnútorný vodovod vodorovne do 100 m z budov vys. do 24 m</t>
  </si>
  <si>
    <t>-747026600</t>
  </si>
  <si>
    <t>190</t>
  </si>
  <si>
    <t>998722203.S</t>
  </si>
  <si>
    <t>Presun hmôt pre vnútorný vodovod v objektoch výšky nad 12 do 24 m</t>
  </si>
  <si>
    <t>1700796941</t>
  </si>
  <si>
    <t>725</t>
  </si>
  <si>
    <t xml:space="preserve">Zdravotechnika - zariaď. predmety </t>
  </si>
  <si>
    <t>191</t>
  </si>
  <si>
    <t>725110814.S</t>
  </si>
  <si>
    <t>Demontáž záchoda odsávacieho alebo kombinačného,  -0,03420t</t>
  </si>
  <si>
    <t>súb.</t>
  </si>
  <si>
    <t>-1478537309</t>
  </si>
  <si>
    <t>192</t>
  </si>
  <si>
    <t>725130811.S</t>
  </si>
  <si>
    <t>Demontáž pisoárového státia 1 dielnych,  -0,03968t</t>
  </si>
  <si>
    <t>218403480</t>
  </si>
  <si>
    <t>193</t>
  </si>
  <si>
    <t>725149715.S</t>
  </si>
  <si>
    <t>Montáž predstenového systému záchodov do ľahkých stien s kovovou konštrukciou</t>
  </si>
  <si>
    <t>-1324579806</t>
  </si>
  <si>
    <t>194</t>
  </si>
  <si>
    <t>552370000100</t>
  </si>
  <si>
    <t>Predstenový systém DuoFix pre závesné WC, výška 1120 mm so splachovacou podomietkovou nádržou Sigma 12, bezbariérový, plast, GEBERIT</t>
  </si>
  <si>
    <t>856431919</t>
  </si>
  <si>
    <t>195</t>
  </si>
  <si>
    <t>725149720.S</t>
  </si>
  <si>
    <t>Montáž záchodu do predstenového systému</t>
  </si>
  <si>
    <t>-403640388</t>
  </si>
  <si>
    <t>196</t>
  </si>
  <si>
    <t>642360000500.S</t>
  </si>
  <si>
    <t>Misa záchodová keramická závesná so splachovacím okruhom</t>
  </si>
  <si>
    <t>688878503</t>
  </si>
  <si>
    <t>197</t>
  </si>
  <si>
    <t>554330000200.S</t>
  </si>
  <si>
    <t>Záchodové sedadlo plastové s poklopom s automatickým pozvoľným sklápaním</t>
  </si>
  <si>
    <t>-1308674715</t>
  </si>
  <si>
    <t>198</t>
  </si>
  <si>
    <t>552380000100</t>
  </si>
  <si>
    <t>Ovládacie tlačidlo podomietkové pre dvojité splachovanie Sigma20, 246x164 mm, lesklý/matný/lesklý chróm, GEBERIT</t>
  </si>
  <si>
    <t>-1110481264</t>
  </si>
  <si>
    <t>199</t>
  </si>
  <si>
    <t>552380000103</t>
  </si>
  <si>
    <t>Tlmiaca podložka pod WC</t>
  </si>
  <si>
    <t>2070960186</t>
  </si>
  <si>
    <t>200</t>
  </si>
  <si>
    <t>725149740.S</t>
  </si>
  <si>
    <t>Montáž predstenového systému pisoárov do ľahkých stien s kovovou konštrukciou</t>
  </si>
  <si>
    <t>747306855</t>
  </si>
  <si>
    <t>201</t>
  </si>
  <si>
    <t>552370000800</t>
  </si>
  <si>
    <t>Predstenový systém DuoFix pre pisoár, univerzálny, výška 1120-1300 mm pre rozprašovaciu hlavu, plast, GEBERIT</t>
  </si>
  <si>
    <t>-1212554262</t>
  </si>
  <si>
    <t>202</t>
  </si>
  <si>
    <t>725149745.S</t>
  </si>
  <si>
    <t>Montáž pisoáru do predstenového systému</t>
  </si>
  <si>
    <t>-478112769</t>
  </si>
  <si>
    <t>203</t>
  </si>
  <si>
    <t>642510000200.S</t>
  </si>
  <si>
    <t>Pisoár so senzorom keramický závesný</t>
  </si>
  <si>
    <t>879426166</t>
  </si>
  <si>
    <t>204</t>
  </si>
  <si>
    <t>7251497832</t>
  </si>
  <si>
    <t>Montáž predstenového systému výlevky do ľahkých stien s kovovou konštrukciou</t>
  </si>
  <si>
    <t>-99840567</t>
  </si>
  <si>
    <t>205</t>
  </si>
  <si>
    <t>5523700012045</t>
  </si>
  <si>
    <t>Predstenový systém pre výlevku</t>
  </si>
  <si>
    <t>1067007764</t>
  </si>
  <si>
    <t>206</t>
  </si>
  <si>
    <t>725210821.S</t>
  </si>
  <si>
    <t>Demontáž umývadiel alebo umývadielok bez výtokovej armatúry,  -0,01946t</t>
  </si>
  <si>
    <t>740081036</t>
  </si>
  <si>
    <t>207</t>
  </si>
  <si>
    <t>725219201.S</t>
  </si>
  <si>
    <t>Montáž umývadla keramického na konzoly, bez výtokovej armatúry</t>
  </si>
  <si>
    <t>-1545404967</t>
  </si>
  <si>
    <t>208</t>
  </si>
  <si>
    <t>642110004300.S</t>
  </si>
  <si>
    <t>Umývadlo keramické</t>
  </si>
  <si>
    <t>2126192818</t>
  </si>
  <si>
    <t>209</t>
  </si>
  <si>
    <t>642110004304</t>
  </si>
  <si>
    <t>Na mieste upravená traverza</t>
  </si>
  <si>
    <t>-1912474881</t>
  </si>
  <si>
    <t>210</t>
  </si>
  <si>
    <t>725291114.S</t>
  </si>
  <si>
    <t>Montáž doplnkov zariadení kúpeľní a záchodov, madlá</t>
  </si>
  <si>
    <t>-764388546</t>
  </si>
  <si>
    <t>211</t>
  </si>
  <si>
    <t>642520000223</t>
  </si>
  <si>
    <t>Pisoárová deliaca stena Duravit lxšxhr 700x400x100 mm, keramická,</t>
  </si>
  <si>
    <t>-2032205373</t>
  </si>
  <si>
    <t>212</t>
  </si>
  <si>
    <t>725330820.S</t>
  </si>
  <si>
    <t>Demontáž výlevky bez výtokovej armatúry, bez nádrže a splachovacieho potrubia, diturvitovej,  -0,03470t</t>
  </si>
  <si>
    <t>-1990142250</t>
  </si>
  <si>
    <t>213</t>
  </si>
  <si>
    <t>725332320.S</t>
  </si>
  <si>
    <t>Montáž výlevky keramickej závesnej bez výtokovej armatúry</t>
  </si>
  <si>
    <t>-1560316248</t>
  </si>
  <si>
    <t>214</t>
  </si>
  <si>
    <t>552320000202</t>
  </si>
  <si>
    <t>Výlevka závesná s  nerez mrežou</t>
  </si>
  <si>
    <t>-42951528</t>
  </si>
  <si>
    <t>215</t>
  </si>
  <si>
    <t>725590813.S</t>
  </si>
  <si>
    <t>Vnútrostaveniskové premiestnenie vybúraných hmôt zariaďovacích predmetov vodorovne do 100 m z budov s výš. do 24 m</t>
  </si>
  <si>
    <t>-179468698</t>
  </si>
  <si>
    <t>216</t>
  </si>
  <si>
    <t>725820810.S</t>
  </si>
  <si>
    <t>Demontáž batérie drezovej, umývadlovej nástennej,  -0,0026t</t>
  </si>
  <si>
    <t>28927570</t>
  </si>
  <si>
    <t>217</t>
  </si>
  <si>
    <t>725829201.S</t>
  </si>
  <si>
    <t>Montáž batérie umývadlovej a drezovej nástennej pákovej alebo klasickej s mechanickým ovládaním</t>
  </si>
  <si>
    <t>1359717242</t>
  </si>
  <si>
    <t>218</t>
  </si>
  <si>
    <t>551450000200</t>
  </si>
  <si>
    <t>Batéria drezová nástenná Logo Neo DN 15, rozmer dxšxv 253x147x103 mm, jednopáková, chróm, KLUDI</t>
  </si>
  <si>
    <t>146248040</t>
  </si>
  <si>
    <t>219</t>
  </si>
  <si>
    <t>725829402.S</t>
  </si>
  <si>
    <t>Montáž batérie umývadlovej a drezovej stojankovej, so senzorovým ovládaním s prívodom teplej a studenej vody</t>
  </si>
  <si>
    <t>1914961608</t>
  </si>
  <si>
    <t>220</t>
  </si>
  <si>
    <t>41507</t>
  </si>
  <si>
    <t>SCHELL elekt.batéria Celis 230</t>
  </si>
  <si>
    <t>-215025928</t>
  </si>
  <si>
    <t>221</t>
  </si>
  <si>
    <t>725869301.S</t>
  </si>
  <si>
    <t>Montáž zápachovej uzávierky pre zariaďovacie predmety, umývadlovej do D 40</t>
  </si>
  <si>
    <t>805019306</t>
  </si>
  <si>
    <t>222</t>
  </si>
  <si>
    <t>551620006400.S</t>
  </si>
  <si>
    <t>Zápachová uzávierka - sifón pre umývadlá DN 40 chrom</t>
  </si>
  <si>
    <t>-1438764439</t>
  </si>
  <si>
    <t>223</t>
  </si>
  <si>
    <t>998725203.S</t>
  </si>
  <si>
    <t>Presun hmôt pre zariaďovacie predmety v objektoch výšky nad 12 do 24 m</t>
  </si>
  <si>
    <t>1857822994</t>
  </si>
  <si>
    <t>731</t>
  </si>
  <si>
    <t>Ústredné kúrenie, kotolne</t>
  </si>
  <si>
    <t>224</t>
  </si>
  <si>
    <t>73-3</t>
  </si>
  <si>
    <t>ÚK - skúšky</t>
  </si>
  <si>
    <t>hod</t>
  </si>
  <si>
    <t>-73160995</t>
  </si>
  <si>
    <t>734</t>
  </si>
  <si>
    <t>Ústredné kúrenie - armatúry</t>
  </si>
  <si>
    <t>225</t>
  </si>
  <si>
    <t>734411111</t>
  </si>
  <si>
    <t>Teplomer technický s ochranným púzdrom - priamy typ 160 prev."A"</t>
  </si>
  <si>
    <t>417045362</t>
  </si>
  <si>
    <t>226</t>
  </si>
  <si>
    <t>998734203</t>
  </si>
  <si>
    <t>Presun hmôt pre armatúry v objektoch výšky nad 6 do 24 m</t>
  </si>
  <si>
    <t>-599195801</t>
  </si>
  <si>
    <t>735</t>
  </si>
  <si>
    <t>Ústredné kúrenie - vykurovacie telesá</t>
  </si>
  <si>
    <t>227</t>
  </si>
  <si>
    <t>7350009121</t>
  </si>
  <si>
    <t>Vyregulovanie dvojregulačného ventilu s termostatickým ovládaním</t>
  </si>
  <si>
    <t>154716881</t>
  </si>
  <si>
    <t>228</t>
  </si>
  <si>
    <t>735110911</t>
  </si>
  <si>
    <t>Oprava vykurovacieho telesa  liatinového 850/850, RADIÁTOR pôvodný liatinový repasovaný, náter RAL9003. Radiátory v nových pozíciách budú doplnené zrušenými.</t>
  </si>
  <si>
    <t>-1390740756</t>
  </si>
  <si>
    <t>"R.1 -radiator 850/580"           2</t>
  </si>
  <si>
    <t>229</t>
  </si>
  <si>
    <t>735151812</t>
  </si>
  <si>
    <t>Demontáž radiátora ,  -0,02326t</t>
  </si>
  <si>
    <t>1486706705</t>
  </si>
  <si>
    <t>"subor 1.L/B.5 - radiator"                1</t>
  </si>
  <si>
    <t>230</t>
  </si>
  <si>
    <t>998735203</t>
  </si>
  <si>
    <t>Presun hmôt pre vykurovacie telesá v objektoch výšky nad 12 do 24 m</t>
  </si>
  <si>
    <t>1497154890</t>
  </si>
  <si>
    <t>763</t>
  </si>
  <si>
    <t>Konštrukcie - drevostavby</t>
  </si>
  <si>
    <t>231</t>
  </si>
  <si>
    <t>763119120</t>
  </si>
  <si>
    <t xml:space="preserve">SDK konštrukcia ochrana hran (rohov) </t>
  </si>
  <si>
    <t>-1882721909</t>
  </si>
  <si>
    <t>232</t>
  </si>
  <si>
    <t>763119210</t>
  </si>
  <si>
    <t>SDK konštrukcia základný penetračný náter (Grundierung)</t>
  </si>
  <si>
    <t>2121478839</t>
  </si>
  <si>
    <t>"subor 1.L/P2- podhľad s.v.2600"                    0,45</t>
  </si>
  <si>
    <t>Medzisúčet  P2</t>
  </si>
  <si>
    <t>"subor 1.L/P3- podhľad s.v.3000"                    4,70</t>
  </si>
  <si>
    <t>Medzisúčet  P3</t>
  </si>
  <si>
    <t>"subor 1.L/P4- podhľad s.v.3200"                   0,90</t>
  </si>
  <si>
    <t>Medzisúčet  P4</t>
  </si>
  <si>
    <t>"subor 1.L/P5- podhľad s.v.2600"                    2,00</t>
  </si>
  <si>
    <t>Medzisúčet  P5</t>
  </si>
  <si>
    <t>"subor 1.L/P6- podhľad s.v.2800"                    0,90</t>
  </si>
  <si>
    <t>Medzisúčet  P6</t>
  </si>
  <si>
    <t>"subor 1.L/P7- podhľad pri oknách"             14,00</t>
  </si>
  <si>
    <t>Medzisúčet  P7</t>
  </si>
  <si>
    <t>233</t>
  </si>
  <si>
    <t>763125385</t>
  </si>
  <si>
    <t>SDK predsadená stena -podomioetkový inštalačný systém</t>
  </si>
  <si>
    <t>1663237746</t>
  </si>
  <si>
    <t>"subor 1.L/S2 - predsadená stena"               22,00</t>
  </si>
  <si>
    <t>234</t>
  </si>
  <si>
    <t>763133310</t>
  </si>
  <si>
    <t>SDK podhľad KNAUF , závesná dvojvrstvová kca v jednej rovine, profil CD a UD, dosky GKBI hr. 12,5 mm</t>
  </si>
  <si>
    <t>403758445</t>
  </si>
  <si>
    <t>235</t>
  </si>
  <si>
    <t>7631345-1</t>
  </si>
  <si>
    <t>Úpravy  podhľadu pre svietidlá - zapustené</t>
  </si>
  <si>
    <t>-1064595557</t>
  </si>
  <si>
    <t>"subor 1.L/S1"                   7</t>
  </si>
  <si>
    <t>236</t>
  </si>
  <si>
    <t>7631345-4</t>
  </si>
  <si>
    <t>Úpravy  podhľadu pre svietidlá - prisadené dl.1500mm</t>
  </si>
  <si>
    <t>1332699109</t>
  </si>
  <si>
    <t>"subor 1.L/S5"                   2</t>
  </si>
  <si>
    <t>237</t>
  </si>
  <si>
    <t>763170031</t>
  </si>
  <si>
    <t>Revízne dvierka s pevnými pántmi 300x300 mm</t>
  </si>
  <si>
    <t>-1370194875</t>
  </si>
  <si>
    <t>238</t>
  </si>
  <si>
    <t>7631700322</t>
  </si>
  <si>
    <t>Revízne dvierka s pevnými pántmi 150x250mm</t>
  </si>
  <si>
    <t>194850383</t>
  </si>
  <si>
    <t>239</t>
  </si>
  <si>
    <t>763190010</t>
  </si>
  <si>
    <t>Úprava spojov medzi sdk konštrukciou a murivom, betónovou konštrukciou prepáskovaním a pretmelením</t>
  </si>
  <si>
    <t>1503779961</t>
  </si>
  <si>
    <t>240</t>
  </si>
  <si>
    <t>998763406</t>
  </si>
  <si>
    <t>Presun hmôt pre sádrokartónové konštrukcie v stavbách(objektoch )výšky od 24 do 52 m</t>
  </si>
  <si>
    <t>-705212802</t>
  </si>
  <si>
    <t>766</t>
  </si>
  <si>
    <t>Konštrukcie stolárske</t>
  </si>
  <si>
    <t>241</t>
  </si>
  <si>
    <t>766662113</t>
  </si>
  <si>
    <t>Znovuosadenie dverového krídla otočného jednokrídlového  vrátane kovania</t>
  </si>
  <si>
    <t>1474714909</t>
  </si>
  <si>
    <t>"DP3A.L   800/2000"                   1</t>
  </si>
  <si>
    <t>"DP3A.P   800/2000"                   1</t>
  </si>
  <si>
    <t>"D3A.L   650/2000"                     1</t>
  </si>
  <si>
    <t>"D3A.P   650/2000"                     1</t>
  </si>
  <si>
    <t>242</t>
  </si>
  <si>
    <t>766662912-A</t>
  </si>
  <si>
    <t>Repasia dverných krídiel z tvrdého dreva s výmenou čiastkových prvkov alebo kovaní  (A-kľučka so štítom bez otvoru na kľúč)dyhované, poškodené pôvodné dyhové zosadenky doplniť, lak polomat, ZÁRUBŇA pôvodná repasovaná, náter RAL9003, repasovaný dubový prah</t>
  </si>
  <si>
    <t>-1439098113</t>
  </si>
  <si>
    <t>"DP3A.L   800/2000"                   1*0,80*2,00</t>
  </si>
  <si>
    <t>"DP3A.P   800/2000"                   1*0,80*2,00</t>
  </si>
  <si>
    <t>"D3A.L   650/2000"                     1*0,65*2,00</t>
  </si>
  <si>
    <t>"D3A.P   650/2000"                     1*0,65*2,00</t>
  </si>
  <si>
    <t>243</t>
  </si>
  <si>
    <t>766669116</t>
  </si>
  <si>
    <t>Montáž samozatvárača pre dverné krídla s hmotnosťou do 25 kg</t>
  </si>
  <si>
    <t>410237839</t>
  </si>
  <si>
    <t>"tabulka prvkov -35"             2</t>
  </si>
  <si>
    <t>244</t>
  </si>
  <si>
    <t>5491701010</t>
  </si>
  <si>
    <t xml:space="preserve">Hydraulický samozatvárač - váha dverí do 25 kg </t>
  </si>
  <si>
    <t>-1167731732</t>
  </si>
  <si>
    <t>245</t>
  </si>
  <si>
    <t>76699</t>
  </si>
  <si>
    <t>Montáž a dodávka zabudovaných skriniek</t>
  </si>
  <si>
    <t>komplet</t>
  </si>
  <si>
    <t>165978490</t>
  </si>
  <si>
    <t>"zabudované skrinky"              1</t>
  </si>
  <si>
    <t>246</t>
  </si>
  <si>
    <t>998766204</t>
  </si>
  <si>
    <t>Presun hmot pre konštrukcie stolárske v objektoch výšky nad 24 do 36 m</t>
  </si>
  <si>
    <t>171891629</t>
  </si>
  <si>
    <t>767</t>
  </si>
  <si>
    <t>Konštrukcie doplnkové kovové</t>
  </si>
  <si>
    <t>247</t>
  </si>
  <si>
    <t>767131113</t>
  </si>
  <si>
    <t>Montáž sanitárných priečok</t>
  </si>
  <si>
    <t>564710935</t>
  </si>
  <si>
    <t>"subor 1.L/S4 - kabínky"               10,00*2,145</t>
  </si>
  <si>
    <t>248</t>
  </si>
  <si>
    <t>63431000</t>
  </si>
  <si>
    <t>Sanitárne priečky SVF 30.EGGER, jasná šedá vr, dverí</t>
  </si>
  <si>
    <t>1725415174</t>
  </si>
  <si>
    <t>249</t>
  </si>
  <si>
    <t>998767204</t>
  </si>
  <si>
    <t>Presun hmôt pre kovové stavebné doplnkové konštrukcie v objektoch výšky nad 24 do 36 m</t>
  </si>
  <si>
    <t>-1084044526</t>
  </si>
  <si>
    <t>771</t>
  </si>
  <si>
    <t>Podlahy z dlaždíc</t>
  </si>
  <si>
    <t>250</t>
  </si>
  <si>
    <t>771580030</t>
  </si>
  <si>
    <t>Montáž podláh z mozaiky s rovnými hranami do tmelu</t>
  </si>
  <si>
    <t>-1053339911</t>
  </si>
  <si>
    <t>251</t>
  </si>
  <si>
    <t>597865141</t>
  </si>
  <si>
    <t>Malá šesťuholníková mozaiková dlažba s hranou 6-uholníka dlhou 23 mm, šparovacia hmota</t>
  </si>
  <si>
    <t>731649749</t>
  </si>
  <si>
    <t>22,5*1,04 'Přepočítané koeficientom množstva</t>
  </si>
  <si>
    <t>252</t>
  </si>
  <si>
    <t>771579815</t>
  </si>
  <si>
    <t>Rezanie hrán obkladačiek a dlaždíc pod 45 stupňovým uhlom - Jolly hrany</t>
  </si>
  <si>
    <t>699638447</t>
  </si>
  <si>
    <t>253</t>
  </si>
  <si>
    <t>998771204</t>
  </si>
  <si>
    <t>Presun hmôt pre podlahy z dlaždíc v objektoch výšky nad 24 do 36 m</t>
  </si>
  <si>
    <t>-1943475960</t>
  </si>
  <si>
    <t>777</t>
  </si>
  <si>
    <t>Podlahy syntetické</t>
  </si>
  <si>
    <t>254</t>
  </si>
  <si>
    <t>777641902</t>
  </si>
  <si>
    <t>Opravy podláh nátermi  penetračnými akrylovými</t>
  </si>
  <si>
    <t>1756163940</t>
  </si>
  <si>
    <t>255</t>
  </si>
  <si>
    <t>998777204</t>
  </si>
  <si>
    <t>Presun hmôt pre podlahy syntetické v objektoch výšky nad 24 do 36 m</t>
  </si>
  <si>
    <t>128332891</t>
  </si>
  <si>
    <t>781</t>
  </si>
  <si>
    <t>Dokončovacie práce a obklady</t>
  </si>
  <si>
    <t>256</t>
  </si>
  <si>
    <t>781445011</t>
  </si>
  <si>
    <t>Montáž obkladov vnútor. stien z obkladačiek kladených do tmelu veľ. 100x100 mm vr. ukončujúcich líšt</t>
  </si>
  <si>
    <t>-176536685</t>
  </si>
  <si>
    <t>"subor 1.L/ - obklad 100x100"         92,00</t>
  </si>
  <si>
    <t>257</t>
  </si>
  <si>
    <t>5976551000</t>
  </si>
  <si>
    <t>Obkladačky keramické  100x100 biele</t>
  </si>
  <si>
    <t>454303096</t>
  </si>
  <si>
    <t>92*1,02 'Přepočítané koeficientom množstva</t>
  </si>
  <si>
    <t>258</t>
  </si>
  <si>
    <t>998781204</t>
  </si>
  <si>
    <t>Presun hmôt pre obklady keramické v objektoch výšky nad 24 do 36 m</t>
  </si>
  <si>
    <t>-1278322316</t>
  </si>
  <si>
    <t>783</t>
  </si>
  <si>
    <t>Dokončovacie práce - nátery</t>
  </si>
  <si>
    <t>259</t>
  </si>
  <si>
    <t>783201811</t>
  </si>
  <si>
    <t>Odstránenie starých náterov z kovových stavebných doplnkových konštrukcií oškrabaním</t>
  </si>
  <si>
    <t>1088951730</t>
  </si>
  <si>
    <t>"DP3A.L   800/2000"                   1*(0,80+2,00*2)*(0,25+2*0,05)</t>
  </si>
  <si>
    <t>"DP3A.P   800/2000"                   1*(0,80+2,00*2)*(0,25+2*0,05)</t>
  </si>
  <si>
    <t>"D3A.L   650/2000"                     1*(0,65+2,00*2)*(0,25+2*0,05)</t>
  </si>
  <si>
    <t>"D3A.P   650/2000"                     1*(0,65+2,00*2)*(0,25+2*0,05)</t>
  </si>
  <si>
    <t>260</t>
  </si>
  <si>
    <t>783201812</t>
  </si>
  <si>
    <t>Odstránenie starých náterov z kovových stavebných doplnkových konštrukcií oceľovou kefou</t>
  </si>
  <si>
    <t>1317517718</t>
  </si>
  <si>
    <t>261</t>
  </si>
  <si>
    <t>783214900</t>
  </si>
  <si>
    <t>Oprava náterov kov.stav.doplnk.konštr. olejové jednonásobné s 1x emailovaním - 70µm</t>
  </si>
  <si>
    <t>1594894501</t>
  </si>
  <si>
    <t>262</t>
  </si>
  <si>
    <t>783221900</t>
  </si>
  <si>
    <t>Oprava náterov kov.stav.doplnk.konštr. syntetické na vzduchu schnúce jednonásobné - 35μm</t>
  </si>
  <si>
    <t>-168513527</t>
  </si>
  <si>
    <t>263</t>
  </si>
  <si>
    <t>783601814</t>
  </si>
  <si>
    <t xml:space="preserve">Odstránenie starých náterov zo stolár. výrobkov oškrabaním s obrúsením, dverí </t>
  </si>
  <si>
    <t>1487597931</t>
  </si>
  <si>
    <t>"DP3A.L   800/2000"                   1*0,80*2,00*2</t>
  </si>
  <si>
    <t>"DP3A.P   800/2000"                   1*0,80*2,00*2</t>
  </si>
  <si>
    <t>"D3A.L   650/2000"                     1*0,65*2,00*2</t>
  </si>
  <si>
    <t>"D3A.P   650/2000"                     1*0,65*2,00*2</t>
  </si>
  <si>
    <t>264</t>
  </si>
  <si>
    <t>783622940</t>
  </si>
  <si>
    <t>Oprava náterov stolár.výrobkov syntetické dvojnás. 2x tmelením, žilkovaním, lazúrovaním, 1x lakovaním</t>
  </si>
  <si>
    <t>-1533523658</t>
  </si>
  <si>
    <t>784</t>
  </si>
  <si>
    <t>Dokončovacie práce - maľby</t>
  </si>
  <si>
    <t>265</t>
  </si>
  <si>
    <t>784133931</t>
  </si>
  <si>
    <t>Oprava, maľby z maliarskych zmesí Primalex, Farmal,  dvojnásobné, tónované na jemnozrnný podklad na schodisku výšky do 3, 80 m</t>
  </si>
  <si>
    <t>-1733148456</t>
  </si>
  <si>
    <t>"stavajúce steny bez zásahov"          15,00</t>
  </si>
  <si>
    <t>266</t>
  </si>
  <si>
    <t>784401801</t>
  </si>
  <si>
    <t>Odstránenie malieb obrúsením a oprášením, výšky do 3, 80 m</t>
  </si>
  <si>
    <t>1598009293</t>
  </si>
  <si>
    <t>"stavajúce steny bez zásahov"         15,00</t>
  </si>
  <si>
    <t>267</t>
  </si>
  <si>
    <t>784410100</t>
  </si>
  <si>
    <t>Penetrovanie jednonásobné jemnozrnných podkladov výšky do 3, 80 m</t>
  </si>
  <si>
    <t>789878741</t>
  </si>
  <si>
    <t>268</t>
  </si>
  <si>
    <t>784410600</t>
  </si>
  <si>
    <t>Vyrovnanie trhlín a nerovností na jemnozrnných povrchoch výšky do 3, 80 m</t>
  </si>
  <si>
    <t>1233194466</t>
  </si>
  <si>
    <t>269</t>
  </si>
  <si>
    <t>784411301</t>
  </si>
  <si>
    <t xml:space="preserve">Pačokovanie vápenným mliekom jednonásobné jemnozrnných podkladov výšky do 3, 80 m   </t>
  </si>
  <si>
    <t>-1352760573</t>
  </si>
  <si>
    <t>270</t>
  </si>
  <si>
    <t>784452471</t>
  </si>
  <si>
    <t xml:space="preserve">Maľby z maliarskych zmesí Primalex, Farmal, ručne nanášané dvojnásobné na jemnozrnný podklad výšky do 3, 80 m   </t>
  </si>
  <si>
    <t>351610459</t>
  </si>
  <si>
    <t>"pačok"                                      26,60</t>
  </si>
  <si>
    <t>"SDK predsteny-časť"           22*0,3</t>
  </si>
  <si>
    <t>"SDK podhlad/nový"             22,95</t>
  </si>
  <si>
    <t>Práce a dodávky M</t>
  </si>
  <si>
    <t>21-M</t>
  </si>
  <si>
    <t>Elektromontáže</t>
  </si>
  <si>
    <t>271</t>
  </si>
  <si>
    <t>210010301</t>
  </si>
  <si>
    <t>Krabica prístrojová bez zapojenia (1901, KP 68, KZ 3)</t>
  </si>
  <si>
    <t>-831831814</t>
  </si>
  <si>
    <t>272</t>
  </si>
  <si>
    <t>3201254875</t>
  </si>
  <si>
    <t>Krabica prístrojová KP 68</t>
  </si>
  <si>
    <t>-666664851</t>
  </si>
  <si>
    <t>273</t>
  </si>
  <si>
    <t>210010321</t>
  </si>
  <si>
    <t>Krabica odbočná s viečkom, svorkovnicou vrátane zapojenia (1903, KR 68) kruhová</t>
  </si>
  <si>
    <t>-310579997</t>
  </si>
  <si>
    <t>274</t>
  </si>
  <si>
    <t>3201254785</t>
  </si>
  <si>
    <t>Krabica rozvodná KR 68 vr.wagosvoriek</t>
  </si>
  <si>
    <t>-6064232</t>
  </si>
  <si>
    <t>275</t>
  </si>
  <si>
    <t>210110041</t>
  </si>
  <si>
    <t>Spínače polozapustené a zapustené vrátane zapojenia jednopólový - radenie 1</t>
  </si>
  <si>
    <t>2129444111</t>
  </si>
  <si>
    <t>276</t>
  </si>
  <si>
    <t>3205485485</t>
  </si>
  <si>
    <t>Spínač č.1 10A/230V,IP20</t>
  </si>
  <si>
    <t>123282</t>
  </si>
  <si>
    <t>277</t>
  </si>
  <si>
    <t>210110043</t>
  </si>
  <si>
    <t>Spínač polozapustený a zapustený vrátane zapojenia sériový prep.stried. - radenie 5</t>
  </si>
  <si>
    <t>2131558518</t>
  </si>
  <si>
    <t>278</t>
  </si>
  <si>
    <t>3751200014</t>
  </si>
  <si>
    <t>Spínač č.5 10A/230V,IP20</t>
  </si>
  <si>
    <t>-2010608659</t>
  </si>
  <si>
    <t>279</t>
  </si>
  <si>
    <t>210110045</t>
  </si>
  <si>
    <t>Spínač polozapustený a zapustený vrátane zapojenia stried.prep.- radenie 6</t>
  </si>
  <si>
    <t>-1622669996</t>
  </si>
  <si>
    <t>280</t>
  </si>
  <si>
    <t>210111012</t>
  </si>
  <si>
    <t>Domová zásuvka polozapustená alebo zapustená, 10/16 A 250 V 2P + Z 2 x zapojenie</t>
  </si>
  <si>
    <t>426787973</t>
  </si>
  <si>
    <t>281</t>
  </si>
  <si>
    <t>3185184844</t>
  </si>
  <si>
    <t>Zásuvka 230V, podomietková, uložená v rámiku IP43</t>
  </si>
  <si>
    <t>1178742600</t>
  </si>
  <si>
    <t>282</t>
  </si>
  <si>
    <t>210220321</t>
  </si>
  <si>
    <t>Svorka na potrub."Bernard" vrát. pásika(bez vodiča a prípoj. vodiča)</t>
  </si>
  <si>
    <t>1399200355</t>
  </si>
  <si>
    <t>283</t>
  </si>
  <si>
    <t>3333652100</t>
  </si>
  <si>
    <t>Svorka Bernard</t>
  </si>
  <si>
    <t>899437555</t>
  </si>
  <si>
    <t>284</t>
  </si>
  <si>
    <t>210220124</t>
  </si>
  <si>
    <t>A-Zapustené, merané DOWNLIGHT</t>
  </si>
  <si>
    <t>-929385341</t>
  </si>
  <si>
    <t>285</t>
  </si>
  <si>
    <t>3201247410</t>
  </si>
  <si>
    <t>842871626</t>
  </si>
  <si>
    <t>286</t>
  </si>
  <si>
    <t>210214745</t>
  </si>
  <si>
    <t>B-Prisadené, merané DOWNLIGHT</t>
  </si>
  <si>
    <t>635767988</t>
  </si>
  <si>
    <t>287</t>
  </si>
  <si>
    <t>3698521475</t>
  </si>
  <si>
    <t>-163756625</t>
  </si>
  <si>
    <t>288</t>
  </si>
  <si>
    <t>2102587451</t>
  </si>
  <si>
    <t>C-LED pás 1950lm, 17W/m, 12V DC + Al profil</t>
  </si>
  <si>
    <t>-63892083</t>
  </si>
  <si>
    <t>289</t>
  </si>
  <si>
    <t>3365325201</t>
  </si>
  <si>
    <t>574030747</t>
  </si>
  <si>
    <t>290</t>
  </si>
  <si>
    <t>2023254141.1</t>
  </si>
  <si>
    <t>Zdroj 12V AC-DC SELV 100W</t>
  </si>
  <si>
    <t>98799893</t>
  </si>
  <si>
    <t>291</t>
  </si>
  <si>
    <t>3652147845.4</t>
  </si>
  <si>
    <t>-2093362018</t>
  </si>
  <si>
    <t>292</t>
  </si>
  <si>
    <t>214789521</t>
  </si>
  <si>
    <t>D-Líniové svietidlo nástenné, lineárna žiarivka 24W T5, 600mm</t>
  </si>
  <si>
    <t>-1296841927</t>
  </si>
  <si>
    <t>293</t>
  </si>
  <si>
    <t>3020105023</t>
  </si>
  <si>
    <t>1107844878</t>
  </si>
  <si>
    <t>294</t>
  </si>
  <si>
    <t>210190004</t>
  </si>
  <si>
    <t>Rozvádzač AWEX FZLV-12Ah Kontrolny panel PZS AWEX</t>
  </si>
  <si>
    <t>-1087773976</t>
  </si>
  <si>
    <t>295</t>
  </si>
  <si>
    <t>310001684</t>
  </si>
  <si>
    <t>729767211</t>
  </si>
  <si>
    <t>296</t>
  </si>
  <si>
    <t>210100101</t>
  </si>
  <si>
    <t>Ukončenie Cu drôtov a lán včítane zapojenie, jedna žila, vodič s prierezom do 16 mm2</t>
  </si>
  <si>
    <t>1325573188</t>
  </si>
  <si>
    <t>297</t>
  </si>
  <si>
    <t>210811325</t>
  </si>
  <si>
    <t>Silový kábel nehorľavý 600-1000 V , 3x1,5 mm2 uložený pod omietkou N2XH</t>
  </si>
  <si>
    <t>1581258506</t>
  </si>
  <si>
    <t>298</t>
  </si>
  <si>
    <t>321068654</t>
  </si>
  <si>
    <t>Nehorľavé káble - bez funkčnosti N2XH-O  3x 1,5 mm2 bezhalog.</t>
  </si>
  <si>
    <t>-1565399796</t>
  </si>
  <si>
    <t>299</t>
  </si>
  <si>
    <t>387984541</t>
  </si>
  <si>
    <t>Nehorľavé káble - bez funkčnosti N2XH-J  3x 1,5 mm2 bezhalog.</t>
  </si>
  <si>
    <t>463874461</t>
  </si>
  <si>
    <t>300</t>
  </si>
  <si>
    <t>210811326</t>
  </si>
  <si>
    <t>Silový kábel nehorľavý 600-1000 V , 3x2,5 mm2 uložený pod omietkou N2XH</t>
  </si>
  <si>
    <t>614149226</t>
  </si>
  <si>
    <t>301</t>
  </si>
  <si>
    <t>321689495</t>
  </si>
  <si>
    <t>Nehorľavé káble - bez funkčnosti N2XH-J  3x 2,5 mm2 bezhalog.</t>
  </si>
  <si>
    <t>-2106146819</t>
  </si>
  <si>
    <t>302</t>
  </si>
  <si>
    <t>210811335</t>
  </si>
  <si>
    <t>Silový kábel nehorľavý 600-1000 V , 2x2,5 mm2 uložený pod omietkou  N2XH</t>
  </si>
  <si>
    <t>2123436091</t>
  </si>
  <si>
    <t>303</t>
  </si>
  <si>
    <t>325168486</t>
  </si>
  <si>
    <t>Nehorľavé káble - bez funkčnosti N2XH-J  2x2,5 mm2 bezhalog.</t>
  </si>
  <si>
    <t>1714370950</t>
  </si>
  <si>
    <t>304</t>
  </si>
  <si>
    <t>210800507</t>
  </si>
  <si>
    <t>Vodič  medený  a lano nn a vn (v mm2)  CY 6</t>
  </si>
  <si>
    <t>1489588409</t>
  </si>
  <si>
    <t>305</t>
  </si>
  <si>
    <t>3411403848</t>
  </si>
  <si>
    <t>Vodič CY 6 žz</t>
  </si>
  <si>
    <t>-1642955080</t>
  </si>
  <si>
    <t>306</t>
  </si>
  <si>
    <t>921</t>
  </si>
  <si>
    <t>Úprava a montáž výzbroje do rozvádzača</t>
  </si>
  <si>
    <t>-1052691559</t>
  </si>
  <si>
    <t>307</t>
  </si>
  <si>
    <t>A9D55616</t>
  </si>
  <si>
    <t>Prúdový chránič s nadrúdovou ochranou IDPN N VIGI 16A B 30MA AC</t>
  </si>
  <si>
    <t>-865124725</t>
  </si>
  <si>
    <t>308</t>
  </si>
  <si>
    <t>A9D55610</t>
  </si>
  <si>
    <t>Prúdový chránič s nadrúdovou ochranou IDPN N VIGI 10A B 30MA AC</t>
  </si>
  <si>
    <t>157946696</t>
  </si>
  <si>
    <t>309</t>
  </si>
  <si>
    <t>A9D31610</t>
  </si>
  <si>
    <t>Prúdový chránič s nadrúdovou ochranou IDPN N VIGI 10A C 30MA AC</t>
  </si>
  <si>
    <t>-443348007</t>
  </si>
  <si>
    <t>310</t>
  </si>
  <si>
    <t>2202033652.1</t>
  </si>
  <si>
    <t>Sekanie-otvory pre krabice,prierazy,drážky vr.odvzu sute na skládku</t>
  </si>
  <si>
    <t>1106127859</t>
  </si>
  <si>
    <t>311</t>
  </si>
  <si>
    <t>236987414.2</t>
  </si>
  <si>
    <t>Revízna správa</t>
  </si>
  <si>
    <t>-800240551</t>
  </si>
  <si>
    <t>312</t>
  </si>
  <si>
    <t>2365874510.2</t>
  </si>
  <si>
    <t>Projekt skutočného vyhotovenia</t>
  </si>
  <si>
    <t>799807704</t>
  </si>
  <si>
    <t>313</t>
  </si>
  <si>
    <t>PPV.1</t>
  </si>
  <si>
    <t>PPV</t>
  </si>
  <si>
    <t>1949979475</t>
  </si>
  <si>
    <t>314</t>
  </si>
  <si>
    <t>PM.1</t>
  </si>
  <si>
    <t>Podružný materiál</t>
  </si>
  <si>
    <t>-612731669</t>
  </si>
  <si>
    <t>21-Ma</t>
  </si>
  <si>
    <t>Elektromontáže doplnky</t>
  </si>
  <si>
    <t>315</t>
  </si>
  <si>
    <t>M105</t>
  </si>
  <si>
    <t>Stenový axiálny ventilátor s časovačom biely priemeru 100mm. Kryt ventilátora je štvorcový bombírovaný s nasávaním spoza predsadeného krytu.</t>
  </si>
  <si>
    <t>1098137875</t>
  </si>
  <si>
    <t>316</t>
  </si>
  <si>
    <t>M107</t>
  </si>
  <si>
    <t>Biele teleso sušiča s vonkajším rozmerom 280 x 355 x 139mm s kovovolesklým výfukom teplého vzduchu umiestneným v ľavom dolnom rohu.</t>
  </si>
  <si>
    <t>-712398547</t>
  </si>
  <si>
    <t>VRN</t>
  </si>
  <si>
    <t>Vedľajšie rozpočtové náklady</t>
  </si>
  <si>
    <t>VRN08</t>
  </si>
  <si>
    <t>Vplyv pracovného prostredia</t>
  </si>
  <si>
    <t>317</t>
  </si>
  <si>
    <t>000800014</t>
  </si>
  <si>
    <t xml:space="preserve">Vplyv pracovného prostredia - prevádzka investora </t>
  </si>
  <si>
    <t>1024</t>
  </si>
  <si>
    <t>1266979932</t>
  </si>
  <si>
    <t>L - Rekonštrukcia toaliet FA STU - ľava strana</t>
  </si>
  <si>
    <t>"domurovka"             3,66</t>
  </si>
  <si>
    <t>"domurovka"              7,38</t>
  </si>
  <si>
    <t>"domurovka"            9,36</t>
  </si>
  <si>
    <t>"subor 2.L/- S1 -priečky"             6,02</t>
  </si>
  <si>
    <t>"subor 3.L/- S1 -priečky"             5,06</t>
  </si>
  <si>
    <t>"subor 4.L/- S1 -priečky"            2,75</t>
  </si>
  <si>
    <t>"subor 5.L/- S1 -priečky"            3,33</t>
  </si>
  <si>
    <t>"subor 2.L/- S1 -priečky"             6,02*2</t>
  </si>
  <si>
    <t>"subor 3.L/- S1 -priečky"             5,06*2</t>
  </si>
  <si>
    <t>"subor 4.L/- S1 -priečky"            2,75*2</t>
  </si>
  <si>
    <t>"subor 5.L/- S1 -priečky"            3,33*2</t>
  </si>
  <si>
    <t>"subor 2.L/ - dlažba šesťuholníková"                  18,00</t>
  </si>
  <si>
    <t>"subor 3.L/ - dlažba šesťuholníková"                  18,00</t>
  </si>
  <si>
    <t>"subor 4.L/ - dlažba šesťuholníková"                  19,30</t>
  </si>
  <si>
    <t>"subor 5.L/ - dlažba šesťuholníková"                  22,00</t>
  </si>
  <si>
    <t>Medzisúčet</t>
  </si>
  <si>
    <t>"subor 2.L/ - dlažba 100x100"                  3,00</t>
  </si>
  <si>
    <t>"subor 3.L/ - dlažba 100x100"                  2,30</t>
  </si>
  <si>
    <t>"subor 4.L/ - dlažba 100x100"                  2,75</t>
  </si>
  <si>
    <t>"subor 2.L -  DP2A.L dvere 650/2000"               1</t>
  </si>
  <si>
    <t>"subor 2.L -  DP2A.P dvere 650/2000"               1</t>
  </si>
  <si>
    <t>"subor 2.L -  DP2C.P dvere 650/2000"               1</t>
  </si>
  <si>
    <t>"subor 2.L -  D3A.P dvere 650/2000"                2</t>
  </si>
  <si>
    <t>Medzisúčet  2.L</t>
  </si>
  <si>
    <t>"subor 3.L -  DP2A.L dvere 650/2000"             1</t>
  </si>
  <si>
    <t>"subor 3.L -  DP2A.P dvere 650/2000"             1</t>
  </si>
  <si>
    <t>"subor 3.L -  DP2C.L dvere 650/2000"             1</t>
  </si>
  <si>
    <t>"subor 3.L -  D3A.P dvere 650/2000"                2</t>
  </si>
  <si>
    <t>Medzisúčet  3.L</t>
  </si>
  <si>
    <t>"subor 4.L -  DP2A.L dvere 650/2000"             1</t>
  </si>
  <si>
    <t>"subor 4.L -  DP2A.P dvere 650/2000"             1</t>
  </si>
  <si>
    <t>"subor 4.L -  DP2C.L dvere 650/2000"             1</t>
  </si>
  <si>
    <t>"subor 4.L -  D3A.P dvere 650/2000"                2</t>
  </si>
  <si>
    <t>Medzisúčet  4.L</t>
  </si>
  <si>
    <t>"subor 5.L -  DP2A.L dvere 650/2000"             1</t>
  </si>
  <si>
    <t>"subor 5.L -  DP2A.P dvere 650/2000"             1</t>
  </si>
  <si>
    <t>"subor 5.L -  D3A.L dvere 650/2000"                1</t>
  </si>
  <si>
    <t>"subor 5.L -  D3A.P dvere 650/2000"                1</t>
  </si>
  <si>
    <t>Medzisúčet  5.L</t>
  </si>
  <si>
    <t>"pre podhľady"                        91,34</t>
  </si>
  <si>
    <t>"nutnosť upratovanie počas prevádzky "          92,500*5</t>
  </si>
  <si>
    <t>92,5*30 'Přepočítané koeficientom množstva</t>
  </si>
  <si>
    <t>"subor 2.L/B.3 - murivo"                   5,10</t>
  </si>
  <si>
    <t>"subor 3.L/B.3 - murivo"                   4,40</t>
  </si>
  <si>
    <t>"subor 4.L/B.3 - murivo"                   5,60</t>
  </si>
  <si>
    <t>"subor 5.L/B.3 - murivo"                   3,32</t>
  </si>
  <si>
    <t>"subor 2.L/B.1 - dlažba"                      22,80</t>
  </si>
  <si>
    <t>"subor 3.L/B.1 - dlažba"                     22,10</t>
  </si>
  <si>
    <t>"subor 4.L/B.1 - dlažba"                     23,40</t>
  </si>
  <si>
    <t>"subor 5.L/B.1 - dlažba"                     23,90</t>
  </si>
  <si>
    <t>968061112</t>
  </si>
  <si>
    <t>Vyvesenie dreveného okenného krídla do suti plochy do 1, 5 m2, -0,01200t</t>
  </si>
  <si>
    <t>-207079009</t>
  </si>
  <si>
    <t>"subor 2.L -  B7 - svetlík 770/1250"             1</t>
  </si>
  <si>
    <t>"subor 2.L/B.4 -  dvere 600/1970"                   7</t>
  </si>
  <si>
    <t>"subor 3.L/B.4 -  dvere 600/1970"                   7</t>
  </si>
  <si>
    <t>"subor 4.L/B.4 -  dvere 600/1970"                   7</t>
  </si>
  <si>
    <t>"subor 5.L/B.4 -  dvere 600/1970"                   7</t>
  </si>
  <si>
    <t>"subor 2.L -  DP2A.L dvere 650/2000"               1*0,65*2,00</t>
  </si>
  <si>
    <t>"subor 2.L -  DP2A.P dvere 650/2000"               1*0,65*2,00</t>
  </si>
  <si>
    <t>"subor 2.L -  DP2C.P dvere 650/2000"               1*0,65*2,00</t>
  </si>
  <si>
    <t>"subor 2.L -  D3A.P dvere 650/2000"                2*0,65*2,00</t>
  </si>
  <si>
    <t>"subor 3.L -  DP2A.L dvere 650/2000"             1*0,65*2,00</t>
  </si>
  <si>
    <t>"subor 3.L -  DP2A.P dvere 650/2000"             1*0,65*2,00</t>
  </si>
  <si>
    <t>"subor 3.L -  DP2C.L dvere 650/2000"             1*0,65*2,00</t>
  </si>
  <si>
    <t>"subor 3.L -  D3A.P dvere 650/2000"                2*0,65*2,00</t>
  </si>
  <si>
    <t>"subor 4.L -  DP2A.L dvere 650/2000"             1*0,65*2,00</t>
  </si>
  <si>
    <t>"subor 4.L -  DP2A.P dvere 650/2000"             1*0,65*2,00</t>
  </si>
  <si>
    <t>"subor 4.L -  DP2C.L dvere 650/2000"             1*0,65*2,00</t>
  </si>
  <si>
    <t>"subor 4.L -  D3A.P dvere 650/2000"                2*0,65*2,00</t>
  </si>
  <si>
    <t>"subor 5.L -  DP2A.L dvere 650/2000"             1*0,65*2,00</t>
  </si>
  <si>
    <t>"subor 5.L -  DP2A.P dvere 650/2000"             1*0,65*2,00</t>
  </si>
  <si>
    <t>"subor 5.L -  D3A.L dvere 650/2000"                1*0,65*2,00</t>
  </si>
  <si>
    <t>"subor 5.L -  D3A.P dvere 650/2000"                1*0,65*2,00</t>
  </si>
  <si>
    <t>Medzisúčet 5.L</t>
  </si>
  <si>
    <t>968061125 RS</t>
  </si>
  <si>
    <t>Repasia dreveného svetlíka</t>
  </si>
  <si>
    <t>-739626544</t>
  </si>
  <si>
    <t>"subor 2.L -  SV.1 - svetlík 770/1050"               3*0,77*1,05</t>
  </si>
  <si>
    <t>"subor 3.L -  SV.1 - svetlík 770/1050"               3*0,77*1,05</t>
  </si>
  <si>
    <t>"subor 4.L -  SV.1 - svetlík 770/1050"               3*0,77*1,05</t>
  </si>
  <si>
    <t>"subor 5.L -  SV.1 - svetlík 770/1050"               2*0,77*1,05</t>
  </si>
  <si>
    <t>968062244</t>
  </si>
  <si>
    <t>Vybúranie drevených rámov okien jednod. plochy do 1 m2,  -0,04100t</t>
  </si>
  <si>
    <t>346145949</t>
  </si>
  <si>
    <t>"subor 2.L -  B7 - svetlík 770/1250"              0,77*1,25</t>
  </si>
  <si>
    <t>"subor 2.L/B.4 -  dvere 600/1970"                   7*0,60*1,97</t>
  </si>
  <si>
    <t>"subor 3.L/B.4 -  dvere 600/1970"                   7*0,60*1,97</t>
  </si>
  <si>
    <t>"subor 4.L/B.4 -  dvere 600/1970"                   7*0,60*1,97</t>
  </si>
  <si>
    <t>"subor 5.L/B.4 -  dvere 600/1970"                   7*0,60*1,97</t>
  </si>
  <si>
    <t>"prierazy pre inštalácie"      27</t>
  </si>
  <si>
    <t>"prierazy pre inštalácie"       20</t>
  </si>
  <si>
    <t>"prierazy pre inštalácie"       5</t>
  </si>
  <si>
    <t>971033441</t>
  </si>
  <si>
    <t>Vybúranie otvoru v murive tehl. plochy do 0, 25 m2 hr.do 300 mm,  -0,14600t</t>
  </si>
  <si>
    <t>-1856701921</t>
  </si>
  <si>
    <t>"prierazy pre inštalácie"     2</t>
  </si>
  <si>
    <t>"prierazy pre inštalácie"       33</t>
  </si>
  <si>
    <t>"prierazy pre inštalácie"       15</t>
  </si>
  <si>
    <t>"prierazy pre inštalácie"       4</t>
  </si>
  <si>
    <t>"domurovky"       11,10</t>
  </si>
  <si>
    <t>"rozvody"             210,00</t>
  </si>
  <si>
    <t>"rozvody"            50,00</t>
  </si>
  <si>
    <t>"rozvody"           300,00</t>
  </si>
  <si>
    <t>"subor 2.L/B.2 - obklad"                    115,20</t>
  </si>
  <si>
    <t>"subor 3.L/B.2 - obklad"                    126,00</t>
  </si>
  <si>
    <t>"subor 4.L/B.2 - obklad"                    124,00</t>
  </si>
  <si>
    <t>"subor 5.L/B.2 - obklad"                     117,70</t>
  </si>
  <si>
    <t>85,734*5 'Přepočítané koeficientom množstva</t>
  </si>
  <si>
    <t>85,734*34 'Přepočítané koeficientom množstva</t>
  </si>
  <si>
    <t>85,734*19 'Přepočítané koeficientom množstva</t>
  </si>
  <si>
    <t>"R.1 -radiator 850/580"           8</t>
  </si>
  <si>
    <t>"subor 2.L/B.5 - radiator"                2</t>
  </si>
  <si>
    <t>"subor 3.L/B.5 - radiator"                2</t>
  </si>
  <si>
    <t>"subor 4.L/B.5 - radiator"                2</t>
  </si>
  <si>
    <t>"subor 5.L/B.5 - radiator"                2</t>
  </si>
  <si>
    <t>"subor 2.L/P1- podhľad s.v.3300"                    18,34-3,13</t>
  </si>
  <si>
    <t>"subor 3.L/P1- podhľad s.v.3350"                    18,60-3,60</t>
  </si>
  <si>
    <t>"subor 4.L/P1- podhľad s.v.3370"                    19,30-4,59</t>
  </si>
  <si>
    <t>"subor 5.L/P1- podhľad s.v.3350"                    22,42-3,85</t>
  </si>
  <si>
    <t>Medzisúčet  p1</t>
  </si>
  <si>
    <t>"subor 2.L/P2- podhľad s.v.3500"                   3,13</t>
  </si>
  <si>
    <t>"subor 3.L/P2- podhľad s.v.3550"                   3,60</t>
  </si>
  <si>
    <t>"subor 4.L/P2- podhľad s.v.3570"                   4,59</t>
  </si>
  <si>
    <t>"subor 5.L/P2- podhľad s.v.3550"                   3,85</t>
  </si>
  <si>
    <t>"subor 2.L/S2 - predsadená stena"               40,30</t>
  </si>
  <si>
    <t>"subor 3.L/S2 - predsadená stena"               41,06</t>
  </si>
  <si>
    <t>"subor 4.L/S2 - predsadená stena"               35,40</t>
  </si>
  <si>
    <t>"subor 5.L/S2 - predsadená stena"              21,06</t>
  </si>
  <si>
    <t>763133319</t>
  </si>
  <si>
    <t>Oprava SDK podhľad KNAUF , závesná dvojvrstvová kca v jednej rovine, profil CD a UD, dosky GKBI hr. 12,5 mm</t>
  </si>
  <si>
    <t>1977869326</t>
  </si>
  <si>
    <t>"subor 2.L/P3- podhľad s.v.3560"                    3,00</t>
  </si>
  <si>
    <t>"subor 3.L/P3- podhľad s.v.3577"                    2,37</t>
  </si>
  <si>
    <t>"subor 4.L/P3- podhľad s.v.3602"                   2,75</t>
  </si>
  <si>
    <t>"subor 2.L/S1"                   8</t>
  </si>
  <si>
    <t>"subor 3.L/S1"                  5</t>
  </si>
  <si>
    <t>"subor 4.L/S1"                   5</t>
  </si>
  <si>
    <t>"subor 5.L/S1"                   6</t>
  </si>
  <si>
    <t>7631345-2</t>
  </si>
  <si>
    <t>Úpravy  podhľadu pre svietidlá - prisadené dl.900mm</t>
  </si>
  <si>
    <t>631737983</t>
  </si>
  <si>
    <t>"subor 3.L/S5"                  1</t>
  </si>
  <si>
    <t>"subor 5.L/S5"                   1</t>
  </si>
  <si>
    <t>7631345-3</t>
  </si>
  <si>
    <t>Úpravy  podhľadu pre svietidlá - prisadené dl.1200mm</t>
  </si>
  <si>
    <t>1598761286</t>
  </si>
  <si>
    <t>"subor 2.L/S4"                   2</t>
  </si>
  <si>
    <t>"subor 3.L/S4"                   1</t>
  </si>
  <si>
    <t>"subor 5.L/S4"                   1</t>
  </si>
  <si>
    <t>7631345-5</t>
  </si>
  <si>
    <t xml:space="preserve">Úpravy  podhľadu pre svietidlá - prisadené </t>
  </si>
  <si>
    <t>-323638513</t>
  </si>
  <si>
    <t>"subor 2.L/S3"                   1</t>
  </si>
  <si>
    <t>"subor 3.L/S3"                   1</t>
  </si>
  <si>
    <t>7631345-6</t>
  </si>
  <si>
    <t>Úpravy  podhľadu pre svietidlá - prisadené dl.2600mm</t>
  </si>
  <si>
    <t>-1636343029</t>
  </si>
  <si>
    <t>"subor 2.L/S2"                  2</t>
  </si>
  <si>
    <t>"subor 3.L/S2"                  2</t>
  </si>
  <si>
    <t>"subor 4.L/S2"                  2</t>
  </si>
  <si>
    <t>"subor 5.L/S2"                  2</t>
  </si>
  <si>
    <t>7666219pc</t>
  </si>
  <si>
    <t>Replika okien jednoduchých pevných vr. materiálu   RÁM, LIŠTOVANIE svetlíka pôvodné repasované, náter RAL9003</t>
  </si>
  <si>
    <t>-1765443190</t>
  </si>
  <si>
    <t>"SV.1 svetlík 770/1030"                   11*0,77*1,03</t>
  </si>
  <si>
    <t>"DP2A.L   650/2000"                   4</t>
  </si>
  <si>
    <t>"DP2A.P   650/2000"                   4</t>
  </si>
  <si>
    <t>"D3A.P   650/2000"                     7</t>
  </si>
  <si>
    <t>"DP2C.L   650/2000"                   2</t>
  </si>
  <si>
    <t>"DP2C.P   650/2000"                   1</t>
  </si>
  <si>
    <t>"DP2A.L   650/2000"                   4*0,65*2,00</t>
  </si>
  <si>
    <t>"DP2A.P   650/2000"                   4*0,65*2,00</t>
  </si>
  <si>
    <t>"D3A.P   650/2000"                   7*0,65*2,00</t>
  </si>
  <si>
    <t>766662912-C</t>
  </si>
  <si>
    <t>Repasia dverných krídiel z tvrdého dreva s výmenou čiastkových prvkov alebo kovaní  (C-kľučka so štítom na cylindrický zámok) dyhované, poškodené pôvodné dyhové zosadenky doplniť, lak polomat, ZÁRUBŇA pôvodná repasovaná, náter RAL9003, repasovaný dubový p</t>
  </si>
  <si>
    <t>-1105582143</t>
  </si>
  <si>
    <t>"DP2C.L   650/2000"                   2*0,65*2,00</t>
  </si>
  <si>
    <t>"DP2C.P   650/2000"                   1*0,65*2,00</t>
  </si>
  <si>
    <t>"tabulka prvkov -35"              11</t>
  </si>
  <si>
    <t>"subor 2.L/S4 - kabínky"                  5,00*2,145</t>
  </si>
  <si>
    <t>"subor 3.L/S4 - kabínky"                  5,00*2,145</t>
  </si>
  <si>
    <t>"subor 4.L/S4 - kabínky"                  5,01*2,145</t>
  </si>
  <si>
    <t>"subor 5.L/S4 - kabínky"                  6,00*2,145</t>
  </si>
  <si>
    <t>771575101</t>
  </si>
  <si>
    <t>Montáž podláh z dlaždíc keramických do tmelu veľ. 100 x 100 mm</t>
  </si>
  <si>
    <t>-1930072348</t>
  </si>
  <si>
    <t>5976446000</t>
  </si>
  <si>
    <t>Dlaždice keramické 100x100 biele</t>
  </si>
  <si>
    <t>1313119621</t>
  </si>
  <si>
    <t>8,05*1,02 'Přepočítané koeficientom množstva</t>
  </si>
  <si>
    <t>77,3*1,04 'Přepočítané koeficientom množstva</t>
  </si>
  <si>
    <t>"subor 2.L/ - obklad 100x100"           69,00</t>
  </si>
  <si>
    <t>"subor 3.L/ - obklad 100x100"           69,00</t>
  </si>
  <si>
    <t>"subor 4.L/ - obklad 100x100"           70,77</t>
  </si>
  <si>
    <t>"subor 5.L/ - obklad 100x100"            73,00</t>
  </si>
  <si>
    <t>281,77*1,02 'Přepočítané koeficientom množstva</t>
  </si>
  <si>
    <t>"DP2A.L   650/2000"                   4*(0,65+2,00*2)*(0,25+2*0,05)</t>
  </si>
  <si>
    <t>"DP2A.P   650/2000"                   4*(0,65+2,00*2)*(0,25+2*0,05)</t>
  </si>
  <si>
    <t>"D3A.P   650/2000"                     7*(0,65+2,00*2)*(0,25+2*0,05)</t>
  </si>
  <si>
    <t>"DP2C.L   650/2000"                   2*(0,65+2,00*2)*(0,25+2*0,05)</t>
  </si>
  <si>
    <t>"DP2C.P   650/2000"                   1*(0,65+2,00*2)*(0,25+2*0,05)</t>
  </si>
  <si>
    <t>783601811</t>
  </si>
  <si>
    <t>Odstránenie starých náterov zo stolár. výrobkov oškrabaním s obrúsením, okien, portálov a výkladov</t>
  </si>
  <si>
    <t>1166980621</t>
  </si>
  <si>
    <t>"SV.1 svetlík 770/1030"                   11*0,77*1,03*4</t>
  </si>
  <si>
    <t>"DP2A.L   650/2000"                   4*0,65*2,00*2</t>
  </si>
  <si>
    <t>"DP2A.P   650/2000"                   4*0,65*2,00*2</t>
  </si>
  <si>
    <t>"D3A.P   650/2000"                     7*0,65*2,00*2</t>
  </si>
  <si>
    <t>"DP2C.L   650/2000"                   2*0,65*2,00*2</t>
  </si>
  <si>
    <t>"DP2C.P   650/2000"                   1*0,65*2,00*2</t>
  </si>
  <si>
    <t>Medzisúčet dvere</t>
  </si>
  <si>
    <t>Medzisúčet svetlík</t>
  </si>
  <si>
    <t>"stavajúce steny bez zásahov"          65,00</t>
  </si>
  <si>
    <t>"pačok"                                      34,32</t>
  </si>
  <si>
    <t>"SDK predsteny-časť"           137,82*0,3</t>
  </si>
  <si>
    <t>"SDK podhlad/nový"            78,66</t>
  </si>
  <si>
    <t>"SDK podhlad/oprava"             8,12</t>
  </si>
  <si>
    <t>-658753154</t>
  </si>
  <si>
    <t>-666641744</t>
  </si>
  <si>
    <t>512297815</t>
  </si>
  <si>
    <t>-1583071876</t>
  </si>
  <si>
    <t>-1640274852</t>
  </si>
  <si>
    <t>-1802968770</t>
  </si>
  <si>
    <t>-962284777</t>
  </si>
  <si>
    <t>-417725184</t>
  </si>
  <si>
    <t>-1146754470</t>
  </si>
  <si>
    <t>641402643</t>
  </si>
  <si>
    <t>-1332990912</t>
  </si>
  <si>
    <t>1042343741</t>
  </si>
  <si>
    <t>-2054185495</t>
  </si>
  <si>
    <t>-1714756710</t>
  </si>
  <si>
    <t>905791605</t>
  </si>
  <si>
    <t>66111200</t>
  </si>
  <si>
    <t>892922341</t>
  </si>
  <si>
    <t>-675719663</t>
  </si>
  <si>
    <t>-523651553</t>
  </si>
  <si>
    <t>-753832287</t>
  </si>
  <si>
    <t>3652147845.5</t>
  </si>
  <si>
    <t>937348199</t>
  </si>
  <si>
    <t>-534395825</t>
  </si>
  <si>
    <t>-261174560</t>
  </si>
  <si>
    <t>36869786</t>
  </si>
  <si>
    <t>-885871151</t>
  </si>
  <si>
    <t>-981580775</t>
  </si>
  <si>
    <t>1815092032</t>
  </si>
  <si>
    <t>-783062698</t>
  </si>
  <si>
    <t>-245038661</t>
  </si>
  <si>
    <t>-688087393</t>
  </si>
  <si>
    <t>-2018211068</t>
  </si>
  <si>
    <t>-1790920413</t>
  </si>
  <si>
    <t>-1608355652</t>
  </si>
  <si>
    <t>-558829421</t>
  </si>
  <si>
    <t>318</t>
  </si>
  <si>
    <t>614562809</t>
  </si>
  <si>
    <t>319</t>
  </si>
  <si>
    <t>1908827718</t>
  </si>
  <si>
    <t>320</t>
  </si>
  <si>
    <t>512098785</t>
  </si>
  <si>
    <t>321</t>
  </si>
  <si>
    <t>-467337827</t>
  </si>
  <si>
    <t>322</t>
  </si>
  <si>
    <t>159631303</t>
  </si>
  <si>
    <t>323</t>
  </si>
  <si>
    <t>-839150703</t>
  </si>
  <si>
    <t>324</t>
  </si>
  <si>
    <t>236987414.1</t>
  </si>
  <si>
    <t>-1165665031</t>
  </si>
  <si>
    <t>325</t>
  </si>
  <si>
    <t>2365874510.1</t>
  </si>
  <si>
    <t>-1004269783</t>
  </si>
  <si>
    <t>326</t>
  </si>
  <si>
    <t>M202</t>
  </si>
  <si>
    <t>816545590</t>
  </si>
  <si>
    <t>327</t>
  </si>
  <si>
    <t>PM</t>
  </si>
  <si>
    <t>-585146139</t>
  </si>
  <si>
    <t>328</t>
  </si>
  <si>
    <t>-650490373</t>
  </si>
  <si>
    <t>329</t>
  </si>
  <si>
    <t>451573300</t>
  </si>
  <si>
    <t>330</t>
  </si>
  <si>
    <t>P - Rekonštrukcia toaliet FA STU - pravá strana</t>
  </si>
  <si>
    <t xml:space="preserve">    769 - Montáže vzduchotechnických zariadení</t>
  </si>
  <si>
    <t>310235251</t>
  </si>
  <si>
    <t>Zamurovanie otvoru s plochou do 0,0225 m2 v murive nadzákladného tehlami nad 300 do 450 mm</t>
  </si>
  <si>
    <t>-1152302684</t>
  </si>
  <si>
    <t>"subor 1.P/- S8 -zamur.otvoru"         1</t>
  </si>
  <si>
    <t>"domurovka"               3,50</t>
  </si>
  <si>
    <t>"domurovka"               5,60</t>
  </si>
  <si>
    <t>"domurovka"              10,30</t>
  </si>
  <si>
    <t>"subor 1.P/- S1 -priečky"         4,70</t>
  </si>
  <si>
    <t>"subor 2.P/- S1 -priečky"         10,00</t>
  </si>
  <si>
    <t>"subor 3.P/- S1 -priečky"         7,07</t>
  </si>
  <si>
    <t>"subor 4.P/- S1 -priečky"         26,87</t>
  </si>
  <si>
    <t>"subor 5.P/- S1 -priečky"         4,13</t>
  </si>
  <si>
    <t>"subor 6.P/- S1 -priečky"         7,40</t>
  </si>
  <si>
    <t>"subor 7.P/- S1 -priečky"         3,00</t>
  </si>
  <si>
    <t>"subor 1.P/- S1 -priečky"         4,70*2</t>
  </si>
  <si>
    <t>"subor 2.P/- S1 -priečky"         10,00*2</t>
  </si>
  <si>
    <t>"subor 3.P/- S1 -priečky"         7,07*2</t>
  </si>
  <si>
    <t>"subor 4.P/- S1 -priečky"         26,87*2</t>
  </si>
  <si>
    <t>"subor 5.P/- S1 -priečky"         4,13*2</t>
  </si>
  <si>
    <t>"subor 6.P/- S1 -priečky"         7,40*2</t>
  </si>
  <si>
    <t>"subor 7.P/- S1 -priečky"         3,00*2</t>
  </si>
  <si>
    <t>"subor 1.P/ - dlažba 100x100"                 3,10</t>
  </si>
  <si>
    <t>"subor 2.P/ - dlažba 100x100"                 3,10</t>
  </si>
  <si>
    <t>"subor 3.P/ - dlažba 100x100"                 3,40</t>
  </si>
  <si>
    <t>"subor 4.P/ - dlažba 100x100"                 3,20</t>
  </si>
  <si>
    <t>"subor 5.P/ - dlažba 100x100"                  2,63</t>
  </si>
  <si>
    <t>"subor 6.P/ - dlažba 100x100"                  3,00</t>
  </si>
  <si>
    <t>"subor 7.P/ - dlažba 100x100"                  2,73</t>
  </si>
  <si>
    <t>"subor 2.P/ - dlažba 60x60"                  18,00</t>
  </si>
  <si>
    <t>"subor 3.P/ - dlažba 60x60"                  19,30</t>
  </si>
  <si>
    <t>"subor 4.P/ - dlažba 60x60"                  19,00</t>
  </si>
  <si>
    <t>"subor 5.P/ - dlažba 60x60"                  19,00</t>
  </si>
  <si>
    <t>"subor 6.P/ - dlažba 60x60"                  19,62</t>
  </si>
  <si>
    <t>"subor 7.P/ - dlažba 60x60"                  19,20</t>
  </si>
  <si>
    <t>"DP1A.L   600/2000"                   1</t>
  </si>
  <si>
    <t>"DP1A.P   600/2000"                   1</t>
  </si>
  <si>
    <t>"DP2A.L   650/2000"                   3</t>
  </si>
  <si>
    <t>"DP2A.P   650/2000"                  3</t>
  </si>
  <si>
    <t>"D3A.L   650/2000"                     12</t>
  </si>
  <si>
    <t>"D4A.L   650/2000"                     2</t>
  </si>
  <si>
    <t>"D4A.P   650/2000"                     2</t>
  </si>
  <si>
    <t>"DP1B.P   600/2000"                   1</t>
  </si>
  <si>
    <t>"DP2C.P   650/2000"                   4</t>
  </si>
  <si>
    <t>"D1C.P   600/2000"                      1</t>
  </si>
  <si>
    <t>"pre podhľady"                        116,10+22,19</t>
  </si>
  <si>
    <t>"nutnosť upratovanie počas prevádzky "        140,00*5</t>
  </si>
  <si>
    <t>140*30 'Přepočítané koeficientom množstva</t>
  </si>
  <si>
    <t>"subor 2.P/B.3 - murivo"                   2,37</t>
  </si>
  <si>
    <t>"subor 3.P/B.3 - murivo"                  3,12</t>
  </si>
  <si>
    <t>"subor 4.P/B.3 - murivo"                  5,01</t>
  </si>
  <si>
    <t>"subor 5.P/B.3 - murivo"                  3,81</t>
  </si>
  <si>
    <t>"subor 6.P/B.3 - murivo"                  5,47</t>
  </si>
  <si>
    <t>"subor 7.P/B.3 - murivo"                  5,00</t>
  </si>
  <si>
    <t>"subor 1.P/B.1 - dlažba"                     4,70</t>
  </si>
  <si>
    <t>"subor 2.P/B.1 - dlažba"                   21,60</t>
  </si>
  <si>
    <t>"subor 3.P/B.1 - dlažba"                   23,70</t>
  </si>
  <si>
    <t>"subor 4.P/B.1 - dlažba"                   22,60</t>
  </si>
  <si>
    <t>"subor 5.P/B.1 - dlažba"                   22,50</t>
  </si>
  <si>
    <t>"subor 6.P/B.1 - dlažba"                   24,00</t>
  </si>
  <si>
    <t>"subor 7.P/B.1 - dlažba"                   23,60</t>
  </si>
  <si>
    <t>967031132</t>
  </si>
  <si>
    <t>Prikresanie rovných ostení, bez odstupu, po hrubom vybúraní otvorov, v murive tehl. na maltu,  -0,05700t</t>
  </si>
  <si>
    <t>878579613</t>
  </si>
  <si>
    <t>"subor 1.P/B.3 - prisekanie"                6,00</t>
  </si>
  <si>
    <t>"subor 2.P/B.4 -  dvere 600/1970"                4</t>
  </si>
  <si>
    <t>"subor 3.P/B.4 -  dvere 600/1970"                3</t>
  </si>
  <si>
    <t>"subor 4.P/B.4 -  dvere 600/1970"                5</t>
  </si>
  <si>
    <t>"subor 5.P/B.4 -  dvere 600/1970"                8</t>
  </si>
  <si>
    <t>"subor 6.P/B.4 -  dvere 600/1970"                7</t>
  </si>
  <si>
    <t>"subor 7.P/B.4 -  dvere 600/1970"                7</t>
  </si>
  <si>
    <t>"DP1A.L   600/2000"                   1*0,60*2,00</t>
  </si>
  <si>
    <t>"DP1A.P   600/2000"                   1*0,60*2,00</t>
  </si>
  <si>
    <t>"DP2A.L   650/2000"                   3*0,65*2,00</t>
  </si>
  <si>
    <t>"DP2A.P   650/2000"                  3*0,65*2,00</t>
  </si>
  <si>
    <t>"D3A.L   650/2000"                     12*0,65*2,00</t>
  </si>
  <si>
    <t>"D4A.L   650/2000"                     2*0,65*2,00</t>
  </si>
  <si>
    <t>"D4A.P   650/2000"                     2*0,65*2,00</t>
  </si>
  <si>
    <t>"DP1B.P   600/2000"                   1*0,60*2,00</t>
  </si>
  <si>
    <t>"DP2C.P   650/2000"                   4*0,65*2,00</t>
  </si>
  <si>
    <t>"D1C.P   600/2000"                      1*0,60*2,00</t>
  </si>
  <si>
    <t>"subor 3.P -  SV.1 - svetlík 770/1050"               3*0,77*1,05</t>
  </si>
  <si>
    <t>"subor 4.P -  SV.1 - svetlík 770/1050"               2*0,77*1,05</t>
  </si>
  <si>
    <t>"subor 5.P -  SV.1 - svetlík 770/1050"               3*0,77*1,05</t>
  </si>
  <si>
    <t>"subor 6.P -  SV.1 - svetlík 770/1050"               3*0,77*1,05</t>
  </si>
  <si>
    <t>"subor 7.P -  SV.1 - svetlík 770/1050"               3*0,77*1,05</t>
  </si>
  <si>
    <t>"subor 2.P/B.4 -  dvere 600/1970"                4*0,60*1,97</t>
  </si>
  <si>
    <t>"subor 3.P/B.4 -  dvere 600/1970"                3*0,60*1,97</t>
  </si>
  <si>
    <t>"subor 4.P/B.4 -  dvere 600/1970"                5*0,60*1,97</t>
  </si>
  <si>
    <t>"subor 5.P/B.4 -  dvere 600/1970"                8*0,60*1,97</t>
  </si>
  <si>
    <t>"subor 6.P/B.4 -  dvere 600/1970"                7*0,60*1,97</t>
  </si>
  <si>
    <t>"subor 7.P/B.4 -  dvere 600/1970"                7*0,60*1,97</t>
  </si>
  <si>
    <t>971033351</t>
  </si>
  <si>
    <t>Vybúranie otvoru v murive tehl. plochy do 0,09 m2 hr. do 450 mm,  -0,08000t</t>
  </si>
  <si>
    <t>190330710</t>
  </si>
  <si>
    <t>"subor 1.P/- S5 -prieraz"         1</t>
  </si>
  <si>
    <t>"prierazy pre inštalácie"       34</t>
  </si>
  <si>
    <t>"prierazy pre inštalácie"       25</t>
  </si>
  <si>
    <t>"prierazy pre inštalácie"       7</t>
  </si>
  <si>
    <t>"domurovky"       26,20</t>
  </si>
  <si>
    <t>"rozvody"              380,00</t>
  </si>
  <si>
    <t>"rozvody"             80,00</t>
  </si>
  <si>
    <t>"rozvody"             480,00</t>
  </si>
  <si>
    <t>"subor 1.P/B.2 - obklad"                    20,80</t>
  </si>
  <si>
    <t>"subor 2.P/B.2 - obklad"                    86,00</t>
  </si>
  <si>
    <t>"subor 3.P/B.2 - obklad"                    89,70</t>
  </si>
  <si>
    <t>"subor 4.P/B.2 - obklad"                   92,00</t>
  </si>
  <si>
    <t xml:space="preserve">"subor 5.P/B.2 - obklad"                 118,00  </t>
  </si>
  <si>
    <t xml:space="preserve">"subor 6.P/B.2 - obklad"                 120,00  </t>
  </si>
  <si>
    <t>"subor 7.P/B.2 - obklad"                 117,50</t>
  </si>
  <si>
    <t>117,425*5 'Přepočítané koeficientom množstva</t>
  </si>
  <si>
    <t>117,425*34 'Přepočítané koeficientom množstva</t>
  </si>
  <si>
    <t>117,425*19 'Přepočítané koeficientom množstva</t>
  </si>
  <si>
    <t>2089607979</t>
  </si>
  <si>
    <t>1678674479</t>
  </si>
  <si>
    <t>421891865</t>
  </si>
  <si>
    <t>284133414</t>
  </si>
  <si>
    <t>1058789553</t>
  </si>
  <si>
    <t>464023080</t>
  </si>
  <si>
    <t>821754124</t>
  </si>
  <si>
    <t>-614166389</t>
  </si>
  <si>
    <t>-510348854</t>
  </si>
  <si>
    <t>2082057749</t>
  </si>
  <si>
    <t>1912869521</t>
  </si>
  <si>
    <t>-868342583</t>
  </si>
  <si>
    <t>-1559461137</t>
  </si>
  <si>
    <t>643418298</t>
  </si>
  <si>
    <t>-174596235</t>
  </si>
  <si>
    <t>-1628845404</t>
  </si>
  <si>
    <t>-260326911</t>
  </si>
  <si>
    <t>1439946539</t>
  </si>
  <si>
    <t>-2046257383</t>
  </si>
  <si>
    <t>459947792</t>
  </si>
  <si>
    <t>1513719023</t>
  </si>
  <si>
    <t>1467707456</t>
  </si>
  <si>
    <t>1578321610</t>
  </si>
  <si>
    <t>-335903345</t>
  </si>
  <si>
    <t>-764655084</t>
  </si>
  <si>
    <t>1674941623</t>
  </si>
  <si>
    <t>-1361565282</t>
  </si>
  <si>
    <t>552108289</t>
  </si>
  <si>
    <t>1497232290</t>
  </si>
  <si>
    <t>352484066</t>
  </si>
  <si>
    <t>1857135425</t>
  </si>
  <si>
    <t>302492616</t>
  </si>
  <si>
    <t>-1900366453</t>
  </si>
  <si>
    <t>-1018611924</t>
  </si>
  <si>
    <t>-691007530</t>
  </si>
  <si>
    <t>1648412087</t>
  </si>
  <si>
    <t>1720178809</t>
  </si>
  <si>
    <t>-635275863</t>
  </si>
  <si>
    <t>-657068188</t>
  </si>
  <si>
    <t>-1020061629</t>
  </si>
  <si>
    <t>563057008</t>
  </si>
  <si>
    <t>2026811755</t>
  </si>
  <si>
    <t>1414208697</t>
  </si>
  <si>
    <t>-631100709</t>
  </si>
  <si>
    <t>1889661966</t>
  </si>
  <si>
    <t>-1742122969</t>
  </si>
  <si>
    <t>-2073737094</t>
  </si>
  <si>
    <t>-1265762930</t>
  </si>
  <si>
    <t>-788913861</t>
  </si>
  <si>
    <t>570221693</t>
  </si>
  <si>
    <t>-2109840463</t>
  </si>
  <si>
    <t>-697949309</t>
  </si>
  <si>
    <t>1055713903</t>
  </si>
  <si>
    <t>2074091380</t>
  </si>
  <si>
    <t>-27569179</t>
  </si>
  <si>
    <t>268784615</t>
  </si>
  <si>
    <t>1254399160</t>
  </si>
  <si>
    <t>-357875429</t>
  </si>
  <si>
    <t>685727847</t>
  </si>
  <si>
    <t>921105828</t>
  </si>
  <si>
    <t>-2077595473</t>
  </si>
  <si>
    <t>166573037</t>
  </si>
  <si>
    <t>-707910891</t>
  </si>
  <si>
    <t>-1724618303</t>
  </si>
  <si>
    <t>-1498272689</t>
  </si>
  <si>
    <t>-790510931</t>
  </si>
  <si>
    <t>-103489236</t>
  </si>
  <si>
    <t>736085690</t>
  </si>
  <si>
    <t>-909321797</t>
  </si>
  <si>
    <t>-157921008</t>
  </si>
  <si>
    <t>-1777602390</t>
  </si>
  <si>
    <t>-191211290</t>
  </si>
  <si>
    <t>2100164640</t>
  </si>
  <si>
    <t>67309042</t>
  </si>
  <si>
    <t>-525622621</t>
  </si>
  <si>
    <t>-786904387</t>
  </si>
  <si>
    <t>920477655</t>
  </si>
  <si>
    <t>1335467786</t>
  </si>
  <si>
    <t>724552483</t>
  </si>
  <si>
    <t>-1352696644</t>
  </si>
  <si>
    <t>1748481116</t>
  </si>
  <si>
    <t>848436769</t>
  </si>
  <si>
    <t>2029759028</t>
  </si>
  <si>
    <t>1658181297</t>
  </si>
  <si>
    <t>474815554</t>
  </si>
  <si>
    <t>-1682600511</t>
  </si>
  <si>
    <t>-535382983</t>
  </si>
  <si>
    <t>257546062</t>
  </si>
  <si>
    <t>1410323730</t>
  </si>
  <si>
    <t>286220017300</t>
  </si>
  <si>
    <t>T-Kus RAUTITAN PX D 20 mm, odbočka a prietok rovnaké, materiál: PPSU, REHAU</t>
  </si>
  <si>
    <t>-413017162</t>
  </si>
  <si>
    <t>1671446722</t>
  </si>
  <si>
    <t>-1672560568</t>
  </si>
  <si>
    <t>2028100297</t>
  </si>
  <si>
    <t>-95488990</t>
  </si>
  <si>
    <t>1088692725</t>
  </si>
  <si>
    <t>-2136961826</t>
  </si>
  <si>
    <t>1768505466</t>
  </si>
  <si>
    <t>-1707097009</t>
  </si>
  <si>
    <t>12169428</t>
  </si>
  <si>
    <t>-1421417341</t>
  </si>
  <si>
    <t>-971239067</t>
  </si>
  <si>
    <t>-2069308118</t>
  </si>
  <si>
    <t>690150944</t>
  </si>
  <si>
    <t>-321605233</t>
  </si>
  <si>
    <t>905512606</t>
  </si>
  <si>
    <t>-729785911</t>
  </si>
  <si>
    <t>165072413</t>
  </si>
  <si>
    <t>-1488021712</t>
  </si>
  <si>
    <t>498904950</t>
  </si>
  <si>
    <t>1344960344</t>
  </si>
  <si>
    <t>-1314672760</t>
  </si>
  <si>
    <t>-1592457823</t>
  </si>
  <si>
    <t>-108931343</t>
  </si>
  <si>
    <t>-355222647</t>
  </si>
  <si>
    <t>-2075040983</t>
  </si>
  <si>
    <t>1848748958</t>
  </si>
  <si>
    <t>-689711536</t>
  </si>
  <si>
    <t>356294471</t>
  </si>
  <si>
    <t>-58304661</t>
  </si>
  <si>
    <t>458621081</t>
  </si>
  <si>
    <t>96591338</t>
  </si>
  <si>
    <t>1049139032</t>
  </si>
  <si>
    <t>70687646</t>
  </si>
  <si>
    <t>-1383830970</t>
  </si>
  <si>
    <t>1714113851</t>
  </si>
  <si>
    <t>730154915</t>
  </si>
  <si>
    <t>-1129678018</t>
  </si>
  <si>
    <t>635497892</t>
  </si>
  <si>
    <t>1989058657</t>
  </si>
  <si>
    <t>-658158434</t>
  </si>
  <si>
    <t>725129210.S</t>
  </si>
  <si>
    <t>Montáž pisoáru keramického s automatickým splachovaním</t>
  </si>
  <si>
    <t>-661255939</t>
  </si>
  <si>
    <t>642510000203</t>
  </si>
  <si>
    <t>Pisoár so senzorom keramický automatický</t>
  </si>
  <si>
    <t>285627924</t>
  </si>
  <si>
    <t>1283052992</t>
  </si>
  <si>
    <t>410389536</t>
  </si>
  <si>
    <t>-2078342463</t>
  </si>
  <si>
    <t>-1692441218</t>
  </si>
  <si>
    <t>-351881047</t>
  </si>
  <si>
    <t>1194887979</t>
  </si>
  <si>
    <t>-369273838</t>
  </si>
  <si>
    <t>-2121785614</t>
  </si>
  <si>
    <t>-541357253</t>
  </si>
  <si>
    <t>-1402167786</t>
  </si>
  <si>
    <t>193656285</t>
  </si>
  <si>
    <t>-61949856</t>
  </si>
  <si>
    <t>800996813</t>
  </si>
  <si>
    <t>475761096</t>
  </si>
  <si>
    <t>463498206</t>
  </si>
  <si>
    <t>801836439</t>
  </si>
  <si>
    <t>1763616383</t>
  </si>
  <si>
    <t>244571449</t>
  </si>
  <si>
    <t>-785961151</t>
  </si>
  <si>
    <t>972875707</t>
  </si>
  <si>
    <t>-1418775169</t>
  </si>
  <si>
    <t>-213647208</t>
  </si>
  <si>
    <t>-418533057</t>
  </si>
  <si>
    <t>-221847507</t>
  </si>
  <si>
    <t>1528457167</t>
  </si>
  <si>
    <t>1635953269</t>
  </si>
  <si>
    <t>-722120575</t>
  </si>
  <si>
    <t>-1314859548</t>
  </si>
  <si>
    <t>-340378942</t>
  </si>
  <si>
    <t>734411111	Teplomer t</t>
  </si>
  <si>
    <t>-585349721</t>
  </si>
  <si>
    <t>-944563397</t>
  </si>
  <si>
    <t>1678862151</t>
  </si>
  <si>
    <t>"R.1 -radiator 850/580"           12</t>
  </si>
  <si>
    <t>735151</t>
  </si>
  <si>
    <t>Dodávka a montáž bojlera</t>
  </si>
  <si>
    <t>1759645297</t>
  </si>
  <si>
    <t>"subor 1.P/S.6 - bojler"              1</t>
  </si>
  <si>
    <t>"subor 2.P/B.5 - radiator"               2</t>
  </si>
  <si>
    <t>"subor 3.P/B.5 - radiator"               2</t>
  </si>
  <si>
    <t>"subor 4.P/B.5 - radiator"               2</t>
  </si>
  <si>
    <t>"subor 5.P/B.5 - radiator"               2</t>
  </si>
  <si>
    <t>"subor 6.P/B.5 - radiator"               2</t>
  </si>
  <si>
    <t>"subor 7.P/B.5 - radiator"               2</t>
  </si>
  <si>
    <t>735151829</t>
  </si>
  <si>
    <t>Demontáž bojleru ,  -0,055t</t>
  </si>
  <si>
    <t>-724732300</t>
  </si>
  <si>
    <t>"subor 1.P/B.6 - bojler"              1</t>
  </si>
  <si>
    <t>-279640858</t>
  </si>
  <si>
    <t>"subor 2.P/P1- podhľad s.v.2700"                    18,10-3,701</t>
  </si>
  <si>
    <t>"subor 3.P/P1- podhľad s.v.3000"                    19,10-4,179</t>
  </si>
  <si>
    <t>"subor 4.P/P1- podhľad s.v.3000"                    19,80-4,696</t>
  </si>
  <si>
    <t>"subor 5.P/P1- podhľad s.v.3350"                    19,40-4,05</t>
  </si>
  <si>
    <t>"subor 6.P/P1- podhľad s.v.3370"                    19,80-4,571</t>
  </si>
  <si>
    <t>"subor 7.P/P1- podhľad s.v.3350"                    19,90-4,388</t>
  </si>
  <si>
    <t>Medzisúčet  P1</t>
  </si>
  <si>
    <t>"subor 2.P/P2- podhľad s.v.2900"                    3,701</t>
  </si>
  <si>
    <t>"subor 3.P/P2- podhľad s.v.3200"                    4,179</t>
  </si>
  <si>
    <t>"subor 4.P/P2- podhľad s.v.3500"                    4,696</t>
  </si>
  <si>
    <t>"subor 5.P/P2- podhľad s.v.3550"                    4,05</t>
  </si>
  <si>
    <t>"subor 6.P/P2- podhľad s.v.3570"                     4,571</t>
  </si>
  <si>
    <t>"subor 7.P/P2- podhľad s.v.3550"                     4,388</t>
  </si>
  <si>
    <t>"subor 1.P/P1- podhľad s.v.3630"                    4,14</t>
  </si>
  <si>
    <t>"subor 2.P/P3- podhľad s.v.2757"                    3,13</t>
  </si>
  <si>
    <t>"subor 3.P/P3- podhľad s.v.3550"                    3,33</t>
  </si>
  <si>
    <t>"subor 4.P/P3- podhľad s.v.3630"                    3,27</t>
  </si>
  <si>
    <t>"subor 5.P/P3- podhľad s.v.3590"                    2,62</t>
  </si>
  <si>
    <t>"subor 6.P/P3- podhľad s.v.3590"                    3,00</t>
  </si>
  <si>
    <t>"subor 7.P/P3- podhľad s.v.3660"                    2,70</t>
  </si>
  <si>
    <t>"subor 2.P/S2 - predsadená stena"               22,00</t>
  </si>
  <si>
    <t>"subor 3.P/S2 - predsadená stena"               29,00</t>
  </si>
  <si>
    <t>"subor 4.P/S2 - predsadená stena"               36,00</t>
  </si>
  <si>
    <t>"subor 5.P/S2 - predsadená stena"                32,40</t>
  </si>
  <si>
    <t>"subor 6.P/S2 - predsadená stena"                31,50</t>
  </si>
  <si>
    <t>"subor 7.P/S2 - predsadená stena"                30,40</t>
  </si>
  <si>
    <t>-1696319930</t>
  </si>
  <si>
    <t>"subor 2.L/S1"                   5</t>
  </si>
  <si>
    <t>"subor 3.L/S1"                   5</t>
  </si>
  <si>
    <t>"subor 5.L/S1"                   5</t>
  </si>
  <si>
    <t>"subor 6.L/S1"                   5</t>
  </si>
  <si>
    <t>"subor 7.L/S1"                   5</t>
  </si>
  <si>
    <t>"subor 2.P/S4"                   2</t>
  </si>
  <si>
    <t>"subor 3.P/S4"                   2</t>
  </si>
  <si>
    <t>"subor 4.P/S4"                   2</t>
  </si>
  <si>
    <t>"subor 5.P/S4"                   2</t>
  </si>
  <si>
    <t>"subor 6.P/S4"                   2</t>
  </si>
  <si>
    <t>"subor 7.P/S4"                   2</t>
  </si>
  <si>
    <t>"subor 1.P/S3"                   1</t>
  </si>
  <si>
    <t>"subor 2.P/S3"                   1</t>
  </si>
  <si>
    <t>"subor 3.P/S3"                   1</t>
  </si>
  <si>
    <t>"subor 4.P/S3"                   1</t>
  </si>
  <si>
    <t>"subor 5.P/S3"                   1</t>
  </si>
  <si>
    <t>"subor 6.P/S3"                   1</t>
  </si>
  <si>
    <t>"subor 7.P/S3"                   1</t>
  </si>
  <si>
    <t>"subor 2.P/S2"                  2</t>
  </si>
  <si>
    <t>"subor 3.P/S2"                  2</t>
  </si>
  <si>
    <t>"subor 4.P/S2"                  2</t>
  </si>
  <si>
    <t>"subor 5.P/S2"                  2</t>
  </si>
  <si>
    <t>"subor 6.P/S2"                  2</t>
  </si>
  <si>
    <t>"subor 7.P/S2"                  2</t>
  </si>
  <si>
    <t>-635912437</t>
  </si>
  <si>
    <t>-306888487</t>
  </si>
  <si>
    <t>"SV.1 svetlík 770/1030"                   15*0,77*1,03</t>
  </si>
  <si>
    <t>7666219pc1</t>
  </si>
  <si>
    <t>Replika okien jednoduchých pevných vr. materiálu   RÁM, LIŠTOVANIE svetlíka NOVÝ, náter RAL9003</t>
  </si>
  <si>
    <t>-90860200</t>
  </si>
  <si>
    <t>"SV.2 svetlík 770/1030"                   1*0,77*1,03</t>
  </si>
  <si>
    <t>"DP1A.L   600/2000"                   1*0,65*2,00</t>
  </si>
  <si>
    <t>"DP1A.P   600/2000"                   1*0,65*2,00</t>
  </si>
  <si>
    <t>766662912-B</t>
  </si>
  <si>
    <t>Repasia dverných krídiel z tvrdého dreva s výmenou čiastkových prvkov alebo kovaní  (B-kľučka so štítom s WC zámkom)dyhované, poškodené pôvodné dyhové zosadenky doplniť, lak polomat, ZÁRUBŇA pôvodná repasovaná, náter RAL9003, repasovaný dubový prah</t>
  </si>
  <si>
    <t>904355548</t>
  </si>
  <si>
    <t>"DP1B.P   600/2000"                   1*0,65*2,00</t>
  </si>
  <si>
    <t>767112812</t>
  </si>
  <si>
    <t>Demontáž sanitárných priečok,  -0,03300t</t>
  </si>
  <si>
    <t>548991457</t>
  </si>
  <si>
    <t>"subor 2.P/B.6 - san.priečka"         2*3,10*3,60</t>
  </si>
  <si>
    <t>"subor 2.P/S4 - kabínky"                  4,80*2,145</t>
  </si>
  <si>
    <t>"subor 3.P/S4 - kabínky"                  5,02*2,145</t>
  </si>
  <si>
    <t>"subor 4.P/S4 - kabínky"                  5,00*2,145</t>
  </si>
  <si>
    <t>"subor 5.P/S4 - kabínky"                 5,03*2,145</t>
  </si>
  <si>
    <t>"subor 6.P/S4 - kabínky"                 4,70*2,145</t>
  </si>
  <si>
    <t>"subor 7.P/S4 - kabínky"                 4,70*2,145</t>
  </si>
  <si>
    <t>769</t>
  </si>
  <si>
    <t>Montáže vzduchotechnických zariadení</t>
  </si>
  <si>
    <t>769082795</t>
  </si>
  <si>
    <t xml:space="preserve">Demontáž vetracej mriežky </t>
  </si>
  <si>
    <t>-1115213044</t>
  </si>
  <si>
    <t>"subor 1.P/B.7 - vetr.mriežka"              1</t>
  </si>
  <si>
    <t>998769206</t>
  </si>
  <si>
    <t>Presun hmôt pre montáž vzduchotechnických zariadení v stavbe (objekte) výšky nad 24 do 52 m</t>
  </si>
  <si>
    <t>-13452341</t>
  </si>
  <si>
    <t>21,16*1,02 'Přepočítané koeficientom množstva</t>
  </si>
  <si>
    <t>114,12*1,04 'Přepočítané koeficientom množstva</t>
  </si>
  <si>
    <t>"subor 1.P/ - obklad 100x100"          23,10</t>
  </si>
  <si>
    <t>"subor 2.P/ - obklad 100x100"          67,90</t>
  </si>
  <si>
    <t>"subor 3.P/ - obklad 100x100"          69,50</t>
  </si>
  <si>
    <t>"subor 4.P/ - obklad 100x100"          70,00</t>
  </si>
  <si>
    <t>"subor 5.P/ - obklad 100x100"          68,43</t>
  </si>
  <si>
    <t>"subor 6.P/ - obklad 100x100"          70,00</t>
  </si>
  <si>
    <t>"subor 7.P/ - obklad 100x100"          70,20</t>
  </si>
  <si>
    <t>439,13*1,02 'Přepočítané koeficientom množstva</t>
  </si>
  <si>
    <t>"DP1A.L   600/2000"                   1*(0,60+2,00*2)*(0,25+2*0,05)</t>
  </si>
  <si>
    <t>"DP1A.P   600/2000"                   1*(0,60+2,00*2)*(0,25+2*0,05)</t>
  </si>
  <si>
    <t>"DP2A.L   650/2000"                   3*(0,65+2,00*2)*(0,25+2*0,05)</t>
  </si>
  <si>
    <t>"DP2A.P   650/2000"                  3*(0,65+2,00*2)*(0,25+2*0,05)</t>
  </si>
  <si>
    <t>"D3A.L   650/2000"                     12*(0,65+2,00*2)*(0,25+2*0,05)</t>
  </si>
  <si>
    <t>"D4A.L   650/2000"                     2*(0,65+2,00*2)*(0,25+2*0,05)</t>
  </si>
  <si>
    <t>"D4A.P   650/2000"                     2*(0,65+2,00*2)*(0,25+2*0,05)</t>
  </si>
  <si>
    <t>"DP1B.P   600/2000"                   1*(0,60+2,00*2)*(0,25+2*0,05)</t>
  </si>
  <si>
    <t>"DP2C.P   650/2000"                   4*(0,65+2,00*2)*(0,25+2*0,05)</t>
  </si>
  <si>
    <t>"D1C.P   600/2000"                      1*(0,60+2,00*2)*(0,25+2*0,05)</t>
  </si>
  <si>
    <t>"SV.1 svetlík 770/1030"                   15*0,77*1,03*4</t>
  </si>
  <si>
    <t>"DP1A.L   600/2000"                   1*0,65*2,00*2</t>
  </si>
  <si>
    <t>"DP1A.P   600/2000"                   1*0,65*2,00*2</t>
  </si>
  <si>
    <t>"DP2A.L   650/2000"                   3*0,65*2,00*2</t>
  </si>
  <si>
    <t>"DP2A.P   650/2000"                  3*0,65*2,00*2</t>
  </si>
  <si>
    <t>"D3A.L   650/2000"                     12*0,65*2,00*2</t>
  </si>
  <si>
    <t>"D4A.L   650/2000"                     2*0,65*2,00*2</t>
  </si>
  <si>
    <t>"D4A.P   650/2000"                     2*0,65*2,00*2</t>
  </si>
  <si>
    <t>"DP1B.P   600/2000"                   1*0,65*2,00*2</t>
  </si>
  <si>
    <t>"DP2C.P   650/2000"                   4*0,65*2,00*2</t>
  </si>
  <si>
    <t>"D1C.P   600/2000"                      1*0,60*2,00*2</t>
  </si>
  <si>
    <t>783824220</t>
  </si>
  <si>
    <t>Nátery syntetické farby bielej betónových povrchov stien dvojnásobné 1x s emailovaním</t>
  </si>
  <si>
    <t>796538997</t>
  </si>
  <si>
    <t>"domurovky "     65,00</t>
  </si>
  <si>
    <t>"stavajúce steny bez zásahov"          86,00</t>
  </si>
  <si>
    <t>"pačok"                                       126,34</t>
  </si>
  <si>
    <t>"SDK predsteny-časť"           181,3*0,3</t>
  </si>
  <si>
    <t>"SDK podhlad/nový"             116,10</t>
  </si>
  <si>
    <t>"SDK podhlad/oprava"          22,19</t>
  </si>
  <si>
    <t>-62381791</t>
  </si>
  <si>
    <t>252966262</t>
  </si>
  <si>
    <t>1442868601</t>
  </si>
  <si>
    <t>-1125861423</t>
  </si>
  <si>
    <t>862961053</t>
  </si>
  <si>
    <t>764849102</t>
  </si>
  <si>
    <t>131557499</t>
  </si>
  <si>
    <t>1242254957</t>
  </si>
  <si>
    <t>-455411156</t>
  </si>
  <si>
    <t>888744544</t>
  </si>
  <si>
    <t>-1639673270</t>
  </si>
  <si>
    <t>2037335273</t>
  </si>
  <si>
    <t>1112172402</t>
  </si>
  <si>
    <t>833044161</t>
  </si>
  <si>
    <t>-1736975125</t>
  </si>
  <si>
    <t>-2008310227</t>
  </si>
  <si>
    <t>1511439789</t>
  </si>
  <si>
    <t>-468803584</t>
  </si>
  <si>
    <t>1996602122</t>
  </si>
  <si>
    <t>1178402049</t>
  </si>
  <si>
    <t>3652147845.2</t>
  </si>
  <si>
    <t>-1157938110</t>
  </si>
  <si>
    <t>-1281194304</t>
  </si>
  <si>
    <t>-1629302069</t>
  </si>
  <si>
    <t>472443529</t>
  </si>
  <si>
    <t>545464856</t>
  </si>
  <si>
    <t>244426077</t>
  </si>
  <si>
    <t>27345550</t>
  </si>
  <si>
    <t>-1599941478</t>
  </si>
  <si>
    <t>-742494118</t>
  </si>
  <si>
    <t>-2146859264</t>
  </si>
  <si>
    <t>-1821319901</t>
  </si>
  <si>
    <t>-1395009235</t>
  </si>
  <si>
    <t>-1194087711</t>
  </si>
  <si>
    <t>2057190335</t>
  </si>
  <si>
    <t>2100482824</t>
  </si>
  <si>
    <t>1289655057</t>
  </si>
  <si>
    <t>147862684</t>
  </si>
  <si>
    <t>279886527</t>
  </si>
  <si>
    <t>-246341730</t>
  </si>
  <si>
    <t>-1663745008</t>
  </si>
  <si>
    <t>1388398561</t>
  </si>
  <si>
    <t>1112850609</t>
  </si>
  <si>
    <t>1732842622</t>
  </si>
  <si>
    <t>-1522220015</t>
  </si>
  <si>
    <t>956617433</t>
  </si>
  <si>
    <t>M106</t>
  </si>
  <si>
    <t>Karbónový infražiarič s diaľkovým ovládaním, s pripojením do zásuvky, 1800W, Biela farba</t>
  </si>
  <si>
    <t>763400738</t>
  </si>
  <si>
    <t>1523237113</t>
  </si>
  <si>
    <t>S - Prečerpávajúce zariadenie</t>
  </si>
  <si>
    <t xml:space="preserve">    724 - Zdravotechnika - strojné vybavenie</t>
  </si>
  <si>
    <t>724</t>
  </si>
  <si>
    <t>Zdravotechnika - strojné vybavenie</t>
  </si>
  <si>
    <t>724400103.S</t>
  </si>
  <si>
    <t>Montáž a zapojenie malej čerpacej stanice pre  sanitárne zariadenie</t>
  </si>
  <si>
    <t>-1109700212</t>
  </si>
  <si>
    <t>426710000523</t>
  </si>
  <si>
    <t>Prečerpávacie zariadenia Multilift MD.15.3.4 x400V, alebo ekvivalent, 2xčerpadlo, spätný ventil, výstupný adapter s pripojením DN100, snímač hladiny, riadiaca jednotka, objem nádoby 130l</t>
  </si>
  <si>
    <t>-206538720</t>
  </si>
  <si>
    <t>426710000525</t>
  </si>
  <si>
    <t>Uzatvárací ventil , vstupná strana nádoby</t>
  </si>
  <si>
    <t>-446153738</t>
  </si>
  <si>
    <t>426710000526</t>
  </si>
  <si>
    <t xml:space="preserve">Uzatvárací ventil  DN80, výtlak, </t>
  </si>
  <si>
    <t>225268011</t>
  </si>
  <si>
    <t>426710000527</t>
  </si>
  <si>
    <t>Čerpadlo ručné membránové, Rp1 1/2"</t>
  </si>
  <si>
    <t>1696001722</t>
  </si>
  <si>
    <t>998724201.S</t>
  </si>
  <si>
    <t>Presun hmôt pre strojné vybavenie v objektoch výšky do 6 m</t>
  </si>
  <si>
    <t>-1482941378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</si>
</sst>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horizontal="right" vertical="center"/>
    </xf>
    <xf numFmtId="4" fontId="15" fillId="0" borderId="0" xfId="0" applyNumberFormat="1" applyFont="1" applyBorder="1" applyAlignment="1">
      <alignment horizontal="right"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horizontal="right" vertical="center"/>
    </xf>
    <xf numFmtId="4" fontId="28" fillId="0" borderId="0" xfId="0" applyNumberFormat="1" applyFont="1" applyBorder="1" applyAlignment="1">
      <alignment horizontal="right"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4" fillId="0" borderId="0" xfId="0" applyNumberFormat="1" applyFont="1" applyAlignment="1"/>
    <xf numFmtId="167" fontId="33" fillId="0" borderId="12" xfId="0" applyNumberFormat="1" applyFont="1" applyBorder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167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7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7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167" fontId="36" fillId="3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167" fontId="23" fillId="0" borderId="20" xfId="0" applyNumberFormat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1"/>
  <sheetViews>
    <sheetView showGridLines="0" tabSelected="1" workbookViewId="0">
      <selection activeCell="F4" sqref="F4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9" width="25.83203125" style="1" hidden="1" customWidth="1"/>
    <col min="50" max="51" width="21.6640625" style="1" hidden="1" customWidth="1"/>
    <col min="52" max="53" width="25" style="1" hidden="1" customWidth="1"/>
    <col min="54" max="54" width="21.6640625" style="1" hidden="1" customWidth="1"/>
    <col min="55" max="55" width="19.1640625" style="1" hidden="1" customWidth="1"/>
    <col min="56" max="56" width="25" style="1" hidden="1" customWidth="1"/>
    <col min="57" max="57" width="21.6640625" style="1" hidden="1" customWidth="1"/>
    <col min="58" max="58" width="19.1640625" style="1" hidden="1" customWidth="1"/>
    <col min="59" max="59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4</v>
      </c>
      <c r="BV1" s="16" t="s">
        <v>5</v>
      </c>
    </row>
    <row r="2" spans="1:74" s="1" customFormat="1" ht="36.950000000000003" customHeight="1">
      <c r="AR2" s="251" t="s">
        <v>6</v>
      </c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S2" s="17" t="s">
        <v>7</v>
      </c>
      <c r="BT2" s="17" t="s">
        <v>8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8</v>
      </c>
    </row>
    <row r="4" spans="1:74" s="1" customFormat="1" ht="24.95" customHeight="1">
      <c r="B4" s="20"/>
      <c r="D4" s="21" t="s">
        <v>9</v>
      </c>
      <c r="AR4" s="20"/>
      <c r="AS4" s="22" t="s">
        <v>10</v>
      </c>
      <c r="BG4" s="23" t="s">
        <v>11</v>
      </c>
      <c r="BS4" s="17" t="s">
        <v>7</v>
      </c>
    </row>
    <row r="5" spans="1:74" s="1" customFormat="1" ht="12" customHeight="1">
      <c r="B5" s="20"/>
      <c r="D5" s="24"/>
      <c r="K5" s="235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R5" s="20"/>
      <c r="BG5" s="232" t="s">
        <v>12</v>
      </c>
      <c r="BS5" s="17" t="s">
        <v>7</v>
      </c>
    </row>
    <row r="6" spans="1:74" s="1" customFormat="1" ht="36.950000000000003" customHeight="1">
      <c r="B6" s="20"/>
      <c r="D6" s="26" t="s">
        <v>13</v>
      </c>
      <c r="K6" s="237" t="s">
        <v>14</v>
      </c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R6" s="20"/>
      <c r="BG6" s="233"/>
      <c r="BS6" s="17" t="s">
        <v>7</v>
      </c>
    </row>
    <row r="7" spans="1:74" s="1" customFormat="1" ht="12" customHeight="1">
      <c r="B7" s="20"/>
      <c r="D7" s="27" t="s">
        <v>15</v>
      </c>
      <c r="K7" s="25" t="s">
        <v>1</v>
      </c>
      <c r="AK7" s="27" t="s">
        <v>16</v>
      </c>
      <c r="AN7" s="25" t="s">
        <v>1</v>
      </c>
      <c r="AR7" s="20"/>
      <c r="BG7" s="233"/>
      <c r="BS7" s="17" t="s">
        <v>7</v>
      </c>
    </row>
    <row r="8" spans="1:74" s="1" customFormat="1" ht="12" customHeight="1">
      <c r="B8" s="20"/>
      <c r="D8" s="27" t="s">
        <v>17</v>
      </c>
      <c r="K8" s="25" t="s">
        <v>18</v>
      </c>
      <c r="AK8" s="27" t="s">
        <v>19</v>
      </c>
      <c r="AN8" s="28" t="s">
        <v>20</v>
      </c>
      <c r="AR8" s="20"/>
      <c r="BG8" s="233"/>
      <c r="BS8" s="17" t="s">
        <v>7</v>
      </c>
    </row>
    <row r="9" spans="1:74" s="1" customFormat="1" ht="14.45" customHeight="1">
      <c r="B9" s="20"/>
      <c r="AR9" s="20"/>
      <c r="BG9" s="233"/>
      <c r="BS9" s="17" t="s">
        <v>7</v>
      </c>
    </row>
    <row r="10" spans="1:74" s="1" customFormat="1" ht="12" customHeight="1">
      <c r="B10" s="20"/>
      <c r="D10" s="27" t="s">
        <v>21</v>
      </c>
      <c r="AK10" s="27" t="s">
        <v>22</v>
      </c>
      <c r="AN10" s="25" t="s">
        <v>23</v>
      </c>
      <c r="AR10" s="20"/>
      <c r="BG10" s="233"/>
      <c r="BS10" s="17" t="s">
        <v>7</v>
      </c>
    </row>
    <row r="11" spans="1:74" s="1" customFormat="1" ht="18.399999999999999" customHeight="1">
      <c r="B11" s="20"/>
      <c r="E11" s="25" t="s">
        <v>24</v>
      </c>
      <c r="AK11" s="27" t="s">
        <v>25</v>
      </c>
      <c r="AN11" s="25" t="s">
        <v>26</v>
      </c>
      <c r="AR11" s="20"/>
      <c r="BG11" s="233"/>
      <c r="BS11" s="17" t="s">
        <v>7</v>
      </c>
    </row>
    <row r="12" spans="1:74" s="1" customFormat="1" ht="6.95" customHeight="1">
      <c r="B12" s="20"/>
      <c r="AR12" s="20"/>
      <c r="BG12" s="233"/>
      <c r="BS12" s="17" t="s">
        <v>7</v>
      </c>
    </row>
    <row r="13" spans="1:74" s="1" customFormat="1" ht="12" customHeight="1">
      <c r="B13" s="20"/>
      <c r="D13" s="27" t="s">
        <v>27</v>
      </c>
      <c r="AK13" s="27" t="s">
        <v>22</v>
      </c>
      <c r="AN13" s="29" t="s">
        <v>28</v>
      </c>
      <c r="AR13" s="20"/>
      <c r="BG13" s="233"/>
      <c r="BS13" s="17" t="s">
        <v>7</v>
      </c>
    </row>
    <row r="14" spans="1:74" ht="12.75">
      <c r="B14" s="20"/>
      <c r="E14" s="238" t="s">
        <v>28</v>
      </c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7" t="s">
        <v>25</v>
      </c>
      <c r="AN14" s="29" t="s">
        <v>28</v>
      </c>
      <c r="AR14" s="20"/>
      <c r="BG14" s="233"/>
      <c r="BS14" s="17" t="s">
        <v>7</v>
      </c>
    </row>
    <row r="15" spans="1:74" s="1" customFormat="1" ht="6.95" customHeight="1">
      <c r="B15" s="20"/>
      <c r="AR15" s="20"/>
      <c r="BG15" s="233"/>
      <c r="BS15" s="17" t="s">
        <v>3</v>
      </c>
    </row>
    <row r="16" spans="1:74" s="1" customFormat="1" ht="12" customHeight="1">
      <c r="B16" s="20"/>
      <c r="D16" s="27" t="s">
        <v>29</v>
      </c>
      <c r="AK16" s="27" t="s">
        <v>22</v>
      </c>
      <c r="AN16" s="25" t="s">
        <v>1</v>
      </c>
      <c r="AR16" s="20"/>
      <c r="BG16" s="233"/>
      <c r="BS16" s="17" t="s">
        <v>3</v>
      </c>
    </row>
    <row r="17" spans="1:71" s="1" customFormat="1" ht="18.399999999999999" customHeight="1">
      <c r="B17" s="20"/>
      <c r="E17" s="25" t="s">
        <v>30</v>
      </c>
      <c r="AK17" s="27" t="s">
        <v>25</v>
      </c>
      <c r="AN17" s="25" t="s">
        <v>1</v>
      </c>
      <c r="AR17" s="20"/>
      <c r="BG17" s="233"/>
      <c r="BS17" s="17" t="s">
        <v>4</v>
      </c>
    </row>
    <row r="18" spans="1:71" s="1" customFormat="1" ht="6.95" customHeight="1">
      <c r="B18" s="20"/>
      <c r="AR18" s="20"/>
      <c r="BG18" s="233"/>
      <c r="BS18" s="17" t="s">
        <v>31</v>
      </c>
    </row>
    <row r="19" spans="1:71" s="1" customFormat="1" ht="12" customHeight="1">
      <c r="B19" s="20"/>
      <c r="D19" s="27" t="s">
        <v>32</v>
      </c>
      <c r="AK19" s="27" t="s">
        <v>22</v>
      </c>
      <c r="AN19" s="25" t="s">
        <v>33</v>
      </c>
      <c r="AR19" s="20"/>
      <c r="BG19" s="233"/>
      <c r="BS19" s="17" t="s">
        <v>31</v>
      </c>
    </row>
    <row r="20" spans="1:71" s="1" customFormat="1" ht="18.399999999999999" customHeight="1">
      <c r="B20" s="20"/>
      <c r="E20" s="25" t="s">
        <v>34</v>
      </c>
      <c r="AK20" s="27" t="s">
        <v>25</v>
      </c>
      <c r="AN20" s="25" t="s">
        <v>35</v>
      </c>
      <c r="AR20" s="20"/>
      <c r="BG20" s="233"/>
      <c r="BS20" s="17" t="s">
        <v>4</v>
      </c>
    </row>
    <row r="21" spans="1:71" s="1" customFormat="1" ht="6.95" customHeight="1">
      <c r="B21" s="20"/>
      <c r="AR21" s="20"/>
      <c r="BG21" s="233"/>
    </row>
    <row r="22" spans="1:71" s="1" customFormat="1" ht="12" customHeight="1">
      <c r="B22" s="20"/>
      <c r="D22" s="27" t="s">
        <v>36</v>
      </c>
      <c r="AR22" s="20"/>
      <c r="BG22" s="233"/>
    </row>
    <row r="23" spans="1:71" s="1" customFormat="1" ht="16.5" customHeight="1">
      <c r="B23" s="20"/>
      <c r="E23" s="240" t="s">
        <v>1</v>
      </c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  <c r="AN23" s="240"/>
      <c r="AR23" s="20"/>
      <c r="BG23" s="233"/>
    </row>
    <row r="24" spans="1:71" s="1" customFormat="1" ht="6.95" customHeight="1">
      <c r="B24" s="20"/>
      <c r="AR24" s="20"/>
      <c r="BG24" s="233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G25" s="233"/>
    </row>
    <row r="26" spans="1:71" s="2" customFormat="1" ht="25.9" customHeight="1">
      <c r="A26" s="32"/>
      <c r="B26" s="33"/>
      <c r="C26" s="32"/>
      <c r="D26" s="34" t="s">
        <v>37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41">
        <f>ROUND(AG94,2)</f>
        <v>0</v>
      </c>
      <c r="AL26" s="242"/>
      <c r="AM26" s="242"/>
      <c r="AN26" s="242"/>
      <c r="AO26" s="242"/>
      <c r="AP26" s="32"/>
      <c r="AQ26" s="32"/>
      <c r="AR26" s="33"/>
      <c r="BG26" s="233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G27" s="233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43" t="s">
        <v>38</v>
      </c>
      <c r="M28" s="243"/>
      <c r="N28" s="243"/>
      <c r="O28" s="243"/>
      <c r="P28" s="243"/>
      <c r="Q28" s="32"/>
      <c r="R28" s="32"/>
      <c r="S28" s="32"/>
      <c r="T28" s="32"/>
      <c r="U28" s="32"/>
      <c r="V28" s="32"/>
      <c r="W28" s="243" t="s">
        <v>39</v>
      </c>
      <c r="X28" s="243"/>
      <c r="Y28" s="243"/>
      <c r="Z28" s="243"/>
      <c r="AA28" s="243"/>
      <c r="AB28" s="243"/>
      <c r="AC28" s="243"/>
      <c r="AD28" s="243"/>
      <c r="AE28" s="243"/>
      <c r="AF28" s="32"/>
      <c r="AG28" s="32"/>
      <c r="AH28" s="32"/>
      <c r="AI28" s="32"/>
      <c r="AJ28" s="32"/>
      <c r="AK28" s="243" t="s">
        <v>40</v>
      </c>
      <c r="AL28" s="243"/>
      <c r="AM28" s="243"/>
      <c r="AN28" s="243"/>
      <c r="AO28" s="243"/>
      <c r="AP28" s="32"/>
      <c r="AQ28" s="32"/>
      <c r="AR28" s="33"/>
      <c r="BG28" s="233"/>
    </row>
    <row r="29" spans="1:71" s="3" customFormat="1" ht="14.45" customHeight="1">
      <c r="B29" s="37"/>
      <c r="D29" s="27" t="s">
        <v>41</v>
      </c>
      <c r="F29" s="27" t="s">
        <v>42</v>
      </c>
      <c r="L29" s="246">
        <v>0.2</v>
      </c>
      <c r="M29" s="245"/>
      <c r="N29" s="245"/>
      <c r="O29" s="245"/>
      <c r="P29" s="245"/>
      <c r="W29" s="244">
        <f>ROUND(BB94, 2)</f>
        <v>0</v>
      </c>
      <c r="X29" s="245"/>
      <c r="Y29" s="245"/>
      <c r="Z29" s="245"/>
      <c r="AA29" s="245"/>
      <c r="AB29" s="245"/>
      <c r="AC29" s="245"/>
      <c r="AD29" s="245"/>
      <c r="AE29" s="245"/>
      <c r="AK29" s="244">
        <f>ROUND(AX94, 2)</f>
        <v>0</v>
      </c>
      <c r="AL29" s="245"/>
      <c r="AM29" s="245"/>
      <c r="AN29" s="245"/>
      <c r="AO29" s="245"/>
      <c r="AR29" s="37"/>
      <c r="BG29" s="234"/>
    </row>
    <row r="30" spans="1:71" s="3" customFormat="1" ht="14.45" customHeight="1">
      <c r="B30" s="37"/>
      <c r="F30" s="27" t="s">
        <v>43</v>
      </c>
      <c r="L30" s="246">
        <v>0.2</v>
      </c>
      <c r="M30" s="245"/>
      <c r="N30" s="245"/>
      <c r="O30" s="245"/>
      <c r="P30" s="245"/>
      <c r="W30" s="244">
        <f>ROUND(BC94, 2)</f>
        <v>0</v>
      </c>
      <c r="X30" s="245"/>
      <c r="Y30" s="245"/>
      <c r="Z30" s="245"/>
      <c r="AA30" s="245"/>
      <c r="AB30" s="245"/>
      <c r="AC30" s="245"/>
      <c r="AD30" s="245"/>
      <c r="AE30" s="245"/>
      <c r="AK30" s="244">
        <f>ROUND(AY94, 2)</f>
        <v>0</v>
      </c>
      <c r="AL30" s="245"/>
      <c r="AM30" s="245"/>
      <c r="AN30" s="245"/>
      <c r="AO30" s="245"/>
      <c r="AR30" s="37"/>
      <c r="BG30" s="234"/>
    </row>
    <row r="31" spans="1:71" s="3" customFormat="1" ht="14.45" hidden="1" customHeight="1">
      <c r="B31" s="37"/>
      <c r="F31" s="27" t="s">
        <v>44</v>
      </c>
      <c r="L31" s="246">
        <v>0.2</v>
      </c>
      <c r="M31" s="245"/>
      <c r="N31" s="245"/>
      <c r="O31" s="245"/>
      <c r="P31" s="245"/>
      <c r="W31" s="244">
        <f>ROUND(BD94, 2)</f>
        <v>0</v>
      </c>
      <c r="X31" s="245"/>
      <c r="Y31" s="245"/>
      <c r="Z31" s="245"/>
      <c r="AA31" s="245"/>
      <c r="AB31" s="245"/>
      <c r="AC31" s="245"/>
      <c r="AD31" s="245"/>
      <c r="AE31" s="245"/>
      <c r="AK31" s="244">
        <v>0</v>
      </c>
      <c r="AL31" s="245"/>
      <c r="AM31" s="245"/>
      <c r="AN31" s="245"/>
      <c r="AO31" s="245"/>
      <c r="AR31" s="37"/>
      <c r="BG31" s="234"/>
    </row>
    <row r="32" spans="1:71" s="3" customFormat="1" ht="14.45" hidden="1" customHeight="1">
      <c r="B32" s="37"/>
      <c r="F32" s="27" t="s">
        <v>45</v>
      </c>
      <c r="L32" s="246">
        <v>0.2</v>
      </c>
      <c r="M32" s="245"/>
      <c r="N32" s="245"/>
      <c r="O32" s="245"/>
      <c r="P32" s="245"/>
      <c r="W32" s="244">
        <f>ROUND(BE94, 2)</f>
        <v>0</v>
      </c>
      <c r="X32" s="245"/>
      <c r="Y32" s="245"/>
      <c r="Z32" s="245"/>
      <c r="AA32" s="245"/>
      <c r="AB32" s="245"/>
      <c r="AC32" s="245"/>
      <c r="AD32" s="245"/>
      <c r="AE32" s="245"/>
      <c r="AK32" s="244">
        <v>0</v>
      </c>
      <c r="AL32" s="245"/>
      <c r="AM32" s="245"/>
      <c r="AN32" s="245"/>
      <c r="AO32" s="245"/>
      <c r="AR32" s="37"/>
      <c r="BG32" s="234"/>
    </row>
    <row r="33" spans="1:59" s="3" customFormat="1" ht="14.45" hidden="1" customHeight="1">
      <c r="B33" s="37"/>
      <c r="F33" s="27" t="s">
        <v>46</v>
      </c>
      <c r="L33" s="246">
        <v>0</v>
      </c>
      <c r="M33" s="245"/>
      <c r="N33" s="245"/>
      <c r="O33" s="245"/>
      <c r="P33" s="245"/>
      <c r="W33" s="244">
        <f>ROUND(BF94, 2)</f>
        <v>0</v>
      </c>
      <c r="X33" s="245"/>
      <c r="Y33" s="245"/>
      <c r="Z33" s="245"/>
      <c r="AA33" s="245"/>
      <c r="AB33" s="245"/>
      <c r="AC33" s="245"/>
      <c r="AD33" s="245"/>
      <c r="AE33" s="245"/>
      <c r="AK33" s="244">
        <v>0</v>
      </c>
      <c r="AL33" s="245"/>
      <c r="AM33" s="245"/>
      <c r="AN33" s="245"/>
      <c r="AO33" s="245"/>
      <c r="AR33" s="37"/>
      <c r="BG33" s="234"/>
    </row>
    <row r="34" spans="1:59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G34" s="233"/>
    </row>
    <row r="35" spans="1:59" s="2" customFormat="1" ht="25.9" customHeight="1">
      <c r="A35" s="32"/>
      <c r="B35" s="33"/>
      <c r="C35" s="38"/>
      <c r="D35" s="39" t="s">
        <v>47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48</v>
      </c>
      <c r="U35" s="40"/>
      <c r="V35" s="40"/>
      <c r="W35" s="40"/>
      <c r="X35" s="250" t="s">
        <v>49</v>
      </c>
      <c r="Y35" s="248"/>
      <c r="Z35" s="248"/>
      <c r="AA35" s="248"/>
      <c r="AB35" s="248"/>
      <c r="AC35" s="40"/>
      <c r="AD35" s="40"/>
      <c r="AE35" s="40"/>
      <c r="AF35" s="40"/>
      <c r="AG35" s="40"/>
      <c r="AH35" s="40"/>
      <c r="AI35" s="40"/>
      <c r="AJ35" s="40"/>
      <c r="AK35" s="247">
        <f>SUM(AK26:AK33)</f>
        <v>0</v>
      </c>
      <c r="AL35" s="248"/>
      <c r="AM35" s="248"/>
      <c r="AN35" s="248"/>
      <c r="AO35" s="249"/>
      <c r="AP35" s="38"/>
      <c r="AQ35" s="38"/>
      <c r="AR35" s="33"/>
      <c r="BG35" s="32"/>
    </row>
    <row r="36" spans="1:59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G36" s="32"/>
    </row>
    <row r="37" spans="1:59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G37" s="32"/>
    </row>
    <row r="38" spans="1:59" s="1" customFormat="1" ht="14.45" customHeight="1">
      <c r="B38" s="20"/>
      <c r="AR38" s="20"/>
    </row>
    <row r="39" spans="1:59" s="1" customFormat="1" ht="14.45" customHeight="1">
      <c r="B39" s="20"/>
      <c r="AR39" s="20"/>
    </row>
    <row r="40" spans="1:59" s="1" customFormat="1" ht="14.45" customHeight="1">
      <c r="B40" s="20"/>
      <c r="AR40" s="20"/>
    </row>
    <row r="41" spans="1:59" s="1" customFormat="1" ht="14.45" customHeight="1">
      <c r="B41" s="20"/>
      <c r="AR41" s="20"/>
    </row>
    <row r="42" spans="1:59" s="1" customFormat="1" ht="14.45" customHeight="1">
      <c r="B42" s="20"/>
      <c r="AR42" s="20"/>
    </row>
    <row r="43" spans="1:59" s="1" customFormat="1" ht="14.45" customHeight="1">
      <c r="B43" s="20"/>
      <c r="AR43" s="20"/>
    </row>
    <row r="44" spans="1:59" s="1" customFormat="1" ht="14.45" customHeight="1">
      <c r="B44" s="20"/>
      <c r="AR44" s="20"/>
    </row>
    <row r="45" spans="1:59" s="1" customFormat="1" ht="14.45" customHeight="1">
      <c r="B45" s="20"/>
      <c r="AR45" s="20"/>
    </row>
    <row r="46" spans="1:59" s="1" customFormat="1" ht="14.45" customHeight="1">
      <c r="B46" s="20"/>
      <c r="AR46" s="20"/>
    </row>
    <row r="47" spans="1:59" s="1" customFormat="1" ht="14.45" customHeight="1">
      <c r="B47" s="20"/>
      <c r="AR47" s="20"/>
    </row>
    <row r="48" spans="1:59" s="1" customFormat="1" ht="14.45" customHeight="1">
      <c r="B48" s="20"/>
      <c r="AR48" s="20"/>
    </row>
    <row r="49" spans="1:59" s="2" customFormat="1" ht="14.45" customHeight="1">
      <c r="B49" s="42"/>
      <c r="D49" s="43" t="s">
        <v>50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51</v>
      </c>
      <c r="AI49" s="44"/>
      <c r="AJ49" s="44"/>
      <c r="AK49" s="44"/>
      <c r="AL49" s="44"/>
      <c r="AM49" s="44"/>
      <c r="AN49" s="44"/>
      <c r="AO49" s="44"/>
      <c r="AR49" s="42"/>
    </row>
    <row r="50" spans="1:59" ht="11.25">
      <c r="B50" s="20"/>
      <c r="AR50" s="20"/>
    </row>
    <row r="51" spans="1:59" ht="11.25">
      <c r="B51" s="20"/>
      <c r="AR51" s="20"/>
    </row>
    <row r="52" spans="1:59" ht="11.25">
      <c r="B52" s="20"/>
      <c r="AR52" s="20"/>
    </row>
    <row r="53" spans="1:59" ht="11.25">
      <c r="B53" s="20"/>
      <c r="AR53" s="20"/>
    </row>
    <row r="54" spans="1:59" ht="11.25">
      <c r="B54" s="20"/>
      <c r="AR54" s="20"/>
    </row>
    <row r="55" spans="1:59" ht="11.25">
      <c r="B55" s="20"/>
      <c r="AR55" s="20"/>
    </row>
    <row r="56" spans="1:59" ht="11.25">
      <c r="B56" s="20"/>
      <c r="AR56" s="20"/>
    </row>
    <row r="57" spans="1:59" ht="11.25">
      <c r="B57" s="20"/>
      <c r="AR57" s="20"/>
    </row>
    <row r="58" spans="1:59" ht="11.25">
      <c r="B58" s="20"/>
      <c r="AR58" s="20"/>
    </row>
    <row r="59" spans="1:59" ht="11.25">
      <c r="B59" s="20"/>
      <c r="AR59" s="20"/>
    </row>
    <row r="60" spans="1:59" s="2" customFormat="1" ht="12.75">
      <c r="A60" s="32"/>
      <c r="B60" s="33"/>
      <c r="C60" s="32"/>
      <c r="D60" s="45" t="s">
        <v>52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53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52</v>
      </c>
      <c r="AI60" s="35"/>
      <c r="AJ60" s="35"/>
      <c r="AK60" s="35"/>
      <c r="AL60" s="35"/>
      <c r="AM60" s="45" t="s">
        <v>53</v>
      </c>
      <c r="AN60" s="35"/>
      <c r="AO60" s="35"/>
      <c r="AP60" s="32"/>
      <c r="AQ60" s="32"/>
      <c r="AR60" s="33"/>
      <c r="BG60" s="32"/>
    </row>
    <row r="61" spans="1:59" ht="11.25">
      <c r="B61" s="20"/>
      <c r="AR61" s="20"/>
    </row>
    <row r="62" spans="1:59" ht="11.25">
      <c r="B62" s="20"/>
      <c r="AR62" s="20"/>
    </row>
    <row r="63" spans="1:59" ht="11.25">
      <c r="B63" s="20"/>
      <c r="AR63" s="20"/>
    </row>
    <row r="64" spans="1:59" s="2" customFormat="1" ht="12.75">
      <c r="A64" s="32"/>
      <c r="B64" s="33"/>
      <c r="C64" s="32"/>
      <c r="D64" s="43" t="s">
        <v>54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55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G64" s="32"/>
    </row>
    <row r="65" spans="1:59" ht="11.25">
      <c r="B65" s="20"/>
      <c r="AR65" s="20"/>
    </row>
    <row r="66" spans="1:59" ht="11.25">
      <c r="B66" s="20"/>
      <c r="AR66" s="20"/>
    </row>
    <row r="67" spans="1:59" ht="11.25">
      <c r="B67" s="20"/>
      <c r="AR67" s="20"/>
    </row>
    <row r="68" spans="1:59" ht="11.25">
      <c r="B68" s="20"/>
      <c r="AR68" s="20"/>
    </row>
    <row r="69" spans="1:59" ht="11.25">
      <c r="B69" s="20"/>
      <c r="AR69" s="20"/>
    </row>
    <row r="70" spans="1:59" ht="11.25">
      <c r="B70" s="20"/>
      <c r="AR70" s="20"/>
    </row>
    <row r="71" spans="1:59" ht="11.25">
      <c r="B71" s="20"/>
      <c r="AR71" s="20"/>
    </row>
    <row r="72" spans="1:59" ht="11.25">
      <c r="B72" s="20"/>
      <c r="AR72" s="20"/>
    </row>
    <row r="73" spans="1:59" ht="11.25">
      <c r="B73" s="20"/>
      <c r="AR73" s="20"/>
    </row>
    <row r="74" spans="1:59" ht="11.25">
      <c r="B74" s="20"/>
      <c r="AR74" s="20"/>
    </row>
    <row r="75" spans="1:59" s="2" customFormat="1" ht="12.75">
      <c r="A75" s="32"/>
      <c r="B75" s="33"/>
      <c r="C75" s="32"/>
      <c r="D75" s="45" t="s">
        <v>52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53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52</v>
      </c>
      <c r="AI75" s="35"/>
      <c r="AJ75" s="35"/>
      <c r="AK75" s="35"/>
      <c r="AL75" s="35"/>
      <c r="AM75" s="45" t="s">
        <v>53</v>
      </c>
      <c r="AN75" s="35"/>
      <c r="AO75" s="35"/>
      <c r="AP75" s="32"/>
      <c r="AQ75" s="32"/>
      <c r="AR75" s="33"/>
      <c r="BG75" s="32"/>
    </row>
    <row r="76" spans="1:59" s="2" customFormat="1" ht="11.25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G76" s="32"/>
    </row>
    <row r="77" spans="1:59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G77" s="32"/>
    </row>
    <row r="81" spans="1:9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G81" s="32"/>
    </row>
    <row r="82" spans="1:91" s="2" customFormat="1" ht="24.95" customHeight="1">
      <c r="A82" s="32"/>
      <c r="B82" s="33"/>
      <c r="C82" s="21" t="s">
        <v>56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G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G83" s="32"/>
    </row>
    <row r="84" spans="1:91" s="4" customFormat="1" ht="12" customHeight="1">
      <c r="B84" s="51"/>
      <c r="C84" s="27"/>
      <c r="AR84" s="51"/>
    </row>
    <row r="85" spans="1:91" s="5" customFormat="1" ht="36.950000000000003" customHeight="1">
      <c r="B85" s="52"/>
      <c r="C85" s="53" t="s">
        <v>13</v>
      </c>
      <c r="L85" s="209" t="str">
        <f>K6</f>
        <v>Rekonštrukcia toaliet FA STU - ľava strana+pravá strana+aula</v>
      </c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  <c r="AO85" s="210"/>
      <c r="AR85" s="52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G86" s="32"/>
    </row>
    <row r="87" spans="1:91" s="2" customFormat="1" ht="12" customHeight="1">
      <c r="A87" s="32"/>
      <c r="B87" s="33"/>
      <c r="C87" s="27" t="s">
        <v>17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Námestie Slobody, Bratislava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19</v>
      </c>
      <c r="AJ87" s="32"/>
      <c r="AK87" s="32"/>
      <c r="AL87" s="32"/>
      <c r="AM87" s="211" t="str">
        <f>IF(AN8= "","",AN8)</f>
        <v>14. 10. 2020</v>
      </c>
      <c r="AN87" s="211"/>
      <c r="AO87" s="32"/>
      <c r="AP87" s="32"/>
      <c r="AQ87" s="32"/>
      <c r="AR87" s="33"/>
      <c r="BG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G88" s="32"/>
    </row>
    <row r="89" spans="1:91" s="2" customFormat="1" ht="25.7" customHeight="1">
      <c r="A89" s="32"/>
      <c r="B89" s="33"/>
      <c r="C89" s="27" t="s">
        <v>21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FA STU, Nám. Slobody, Bratislava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29</v>
      </c>
      <c r="AJ89" s="32"/>
      <c r="AK89" s="32"/>
      <c r="AL89" s="32"/>
      <c r="AM89" s="216" t="str">
        <f>IF(E17="","",E17)</f>
        <v xml:space="preserve">Ing.arch M. Hronský PhD, Ing.arch P. Daniel PhD </v>
      </c>
      <c r="AN89" s="217"/>
      <c r="AO89" s="217"/>
      <c r="AP89" s="217"/>
      <c r="AQ89" s="32"/>
      <c r="AR89" s="33"/>
      <c r="AS89" s="212" t="s">
        <v>57</v>
      </c>
      <c r="AT89" s="213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7"/>
      <c r="BG89" s="32"/>
    </row>
    <row r="90" spans="1:91" s="2" customFormat="1" ht="25.7" customHeight="1">
      <c r="A90" s="32"/>
      <c r="B90" s="33"/>
      <c r="C90" s="27" t="s">
        <v>27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32</v>
      </c>
      <c r="AJ90" s="32"/>
      <c r="AK90" s="32"/>
      <c r="AL90" s="32"/>
      <c r="AM90" s="216" t="str">
        <f>IF(E20="","",E20)</f>
        <v>Žákovičová Mária - ROZPOČTY</v>
      </c>
      <c r="AN90" s="217"/>
      <c r="AO90" s="217"/>
      <c r="AP90" s="217"/>
      <c r="AQ90" s="32"/>
      <c r="AR90" s="33"/>
      <c r="AS90" s="214"/>
      <c r="AT90" s="215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9"/>
      <c r="BG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14"/>
      <c r="AT91" s="215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9"/>
      <c r="BG91" s="32"/>
    </row>
    <row r="92" spans="1:91" s="2" customFormat="1" ht="29.25" customHeight="1">
      <c r="A92" s="32"/>
      <c r="B92" s="33"/>
      <c r="C92" s="218" t="s">
        <v>58</v>
      </c>
      <c r="D92" s="219"/>
      <c r="E92" s="219"/>
      <c r="F92" s="219"/>
      <c r="G92" s="219"/>
      <c r="H92" s="60"/>
      <c r="I92" s="221" t="s">
        <v>59</v>
      </c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20" t="s">
        <v>60</v>
      </c>
      <c r="AH92" s="219"/>
      <c r="AI92" s="219"/>
      <c r="AJ92" s="219"/>
      <c r="AK92" s="219"/>
      <c r="AL92" s="219"/>
      <c r="AM92" s="219"/>
      <c r="AN92" s="221" t="s">
        <v>61</v>
      </c>
      <c r="AO92" s="219"/>
      <c r="AP92" s="222"/>
      <c r="AQ92" s="61" t="s">
        <v>62</v>
      </c>
      <c r="AR92" s="33"/>
      <c r="AS92" s="62" t="s">
        <v>63</v>
      </c>
      <c r="AT92" s="63" t="s">
        <v>64</v>
      </c>
      <c r="AU92" s="63" t="s">
        <v>65</v>
      </c>
      <c r="AV92" s="63" t="s">
        <v>66</v>
      </c>
      <c r="AW92" s="63" t="s">
        <v>67</v>
      </c>
      <c r="AX92" s="63" t="s">
        <v>68</v>
      </c>
      <c r="AY92" s="63" t="s">
        <v>69</v>
      </c>
      <c r="AZ92" s="63" t="s">
        <v>70</v>
      </c>
      <c r="BA92" s="63" t="s">
        <v>71</v>
      </c>
      <c r="BB92" s="63" t="s">
        <v>72</v>
      </c>
      <c r="BC92" s="63" t="s">
        <v>73</v>
      </c>
      <c r="BD92" s="63" t="s">
        <v>74</v>
      </c>
      <c r="BE92" s="63" t="s">
        <v>75</v>
      </c>
      <c r="BF92" s="64" t="s">
        <v>76</v>
      </c>
      <c r="BG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7"/>
      <c r="BG93" s="32"/>
    </row>
    <row r="94" spans="1:91" s="6" customFormat="1" ht="32.450000000000003" customHeight="1">
      <c r="B94" s="68"/>
      <c r="C94" s="69" t="s">
        <v>77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30">
        <f>ROUND(AG95,2)</f>
        <v>0</v>
      </c>
      <c r="AH94" s="230"/>
      <c r="AI94" s="230"/>
      <c r="AJ94" s="230"/>
      <c r="AK94" s="230"/>
      <c r="AL94" s="230"/>
      <c r="AM94" s="230"/>
      <c r="AN94" s="231">
        <f t="shared" ref="AN94:AN99" si="0">SUM(AG94,AV94)</f>
        <v>0</v>
      </c>
      <c r="AO94" s="231"/>
      <c r="AP94" s="231"/>
      <c r="AQ94" s="72" t="s">
        <v>1</v>
      </c>
      <c r="AR94" s="68"/>
      <c r="AS94" s="73">
        <f>ROUND(AS95,2)</f>
        <v>0</v>
      </c>
      <c r="AT94" s="74">
        <f>ROUND(AT95,2)</f>
        <v>0</v>
      </c>
      <c r="AU94" s="75">
        <f>ROUND(AU95,2)</f>
        <v>0</v>
      </c>
      <c r="AV94" s="75">
        <f t="shared" ref="AV94:AV99" si="1">ROUND(SUM(AX94:AY94),2)</f>
        <v>0</v>
      </c>
      <c r="AW94" s="76">
        <f>ROUND(AW95,5)</f>
        <v>0</v>
      </c>
      <c r="AX94" s="75">
        <f>ROUND(BB94*L29,2)</f>
        <v>0</v>
      </c>
      <c r="AY94" s="75">
        <f>ROUND(BC94*L30,2)</f>
        <v>0</v>
      </c>
      <c r="AZ94" s="75">
        <f>ROUND(BD94*L29,2)</f>
        <v>0</v>
      </c>
      <c r="BA94" s="75">
        <f>ROUND(BE94*L30,2)</f>
        <v>0</v>
      </c>
      <c r="BB94" s="75">
        <f>ROUND(BB95,2)</f>
        <v>0</v>
      </c>
      <c r="BC94" s="75">
        <f>ROUND(BC95,2)</f>
        <v>0</v>
      </c>
      <c r="BD94" s="75">
        <f>ROUND(BD95,2)</f>
        <v>0</v>
      </c>
      <c r="BE94" s="75">
        <f>ROUND(BE95,2)</f>
        <v>0</v>
      </c>
      <c r="BF94" s="77">
        <f>ROUND(BF95,2)</f>
        <v>0</v>
      </c>
      <c r="BS94" s="78" t="s">
        <v>78</v>
      </c>
      <c r="BT94" s="78" t="s">
        <v>79</v>
      </c>
      <c r="BU94" s="79" t="s">
        <v>80</v>
      </c>
      <c r="BV94" s="78" t="s">
        <v>81</v>
      </c>
      <c r="BW94" s="78" t="s">
        <v>5</v>
      </c>
      <c r="BX94" s="78" t="s">
        <v>82</v>
      </c>
      <c r="CL94" s="78" t="s">
        <v>1</v>
      </c>
    </row>
    <row r="95" spans="1:91" s="7" customFormat="1" ht="24.75" customHeight="1">
      <c r="B95" s="80"/>
      <c r="C95" s="81"/>
      <c r="D95" s="226" t="s">
        <v>83</v>
      </c>
      <c r="E95" s="226"/>
      <c r="F95" s="226"/>
      <c r="G95" s="226"/>
      <c r="H95" s="226"/>
      <c r="I95" s="82"/>
      <c r="J95" s="226" t="s">
        <v>84</v>
      </c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23">
        <f>ROUND(SUM(AG96:AG99),2)</f>
        <v>0</v>
      </c>
      <c r="AH95" s="224"/>
      <c r="AI95" s="224"/>
      <c r="AJ95" s="224"/>
      <c r="AK95" s="224"/>
      <c r="AL95" s="224"/>
      <c r="AM95" s="224"/>
      <c r="AN95" s="225">
        <f t="shared" si="0"/>
        <v>0</v>
      </c>
      <c r="AO95" s="224"/>
      <c r="AP95" s="224"/>
      <c r="AQ95" s="83" t="s">
        <v>85</v>
      </c>
      <c r="AR95" s="80"/>
      <c r="AS95" s="84">
        <f>ROUND(SUM(AS96:AS99),2)</f>
        <v>0</v>
      </c>
      <c r="AT95" s="85">
        <f>ROUND(SUM(AT96:AT99),2)</f>
        <v>0</v>
      </c>
      <c r="AU95" s="86">
        <f>ROUND(SUM(AU96:AU99),2)</f>
        <v>0</v>
      </c>
      <c r="AV95" s="86">
        <f t="shared" si="1"/>
        <v>0</v>
      </c>
      <c r="AW95" s="87">
        <f>ROUND(SUM(AW96:AW99),5)</f>
        <v>0</v>
      </c>
      <c r="AX95" s="86">
        <f>ROUND(BB95*L29,2)</f>
        <v>0</v>
      </c>
      <c r="AY95" s="86">
        <f>ROUND(BC95*L30,2)</f>
        <v>0</v>
      </c>
      <c r="AZ95" s="86">
        <f>ROUND(BD95*L29,2)</f>
        <v>0</v>
      </c>
      <c r="BA95" s="86">
        <f>ROUND(BE95*L30,2)</f>
        <v>0</v>
      </c>
      <c r="BB95" s="86">
        <f>ROUND(SUM(BB96:BB99),2)</f>
        <v>0</v>
      </c>
      <c r="BC95" s="86">
        <f>ROUND(SUM(BC96:BC99),2)</f>
        <v>0</v>
      </c>
      <c r="BD95" s="86">
        <f>ROUND(SUM(BD96:BD99),2)</f>
        <v>0</v>
      </c>
      <c r="BE95" s="86">
        <f>ROUND(SUM(BE96:BE99),2)</f>
        <v>0</v>
      </c>
      <c r="BF95" s="88">
        <f>ROUND(SUM(BF96:BF99),2)</f>
        <v>0</v>
      </c>
      <c r="BS95" s="89" t="s">
        <v>78</v>
      </c>
      <c r="BT95" s="89" t="s">
        <v>86</v>
      </c>
      <c r="BU95" s="89" t="s">
        <v>80</v>
      </c>
      <c r="BV95" s="89" t="s">
        <v>81</v>
      </c>
      <c r="BW95" s="89" t="s">
        <v>87</v>
      </c>
      <c r="BX95" s="89" t="s">
        <v>5</v>
      </c>
      <c r="CL95" s="89" t="s">
        <v>1</v>
      </c>
      <c r="CM95" s="89" t="s">
        <v>79</v>
      </c>
    </row>
    <row r="96" spans="1:91" s="4" customFormat="1" ht="16.5" customHeight="1">
      <c r="A96" s="90" t="s">
        <v>88</v>
      </c>
      <c r="B96" s="51"/>
      <c r="C96" s="10"/>
      <c r="D96" s="10"/>
      <c r="E96" s="229" t="s">
        <v>89</v>
      </c>
      <c r="F96" s="229"/>
      <c r="G96" s="229"/>
      <c r="H96" s="229"/>
      <c r="I96" s="229"/>
      <c r="J96" s="10"/>
      <c r="K96" s="229" t="s">
        <v>90</v>
      </c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7">
        <f>'A - Rekonštrukcia toaliet...'!K34</f>
        <v>0</v>
      </c>
      <c r="AH96" s="228"/>
      <c r="AI96" s="228"/>
      <c r="AJ96" s="228"/>
      <c r="AK96" s="228"/>
      <c r="AL96" s="228"/>
      <c r="AM96" s="228"/>
      <c r="AN96" s="227">
        <f t="shared" si="0"/>
        <v>0</v>
      </c>
      <c r="AO96" s="228"/>
      <c r="AP96" s="228"/>
      <c r="AQ96" s="91" t="s">
        <v>91</v>
      </c>
      <c r="AR96" s="51"/>
      <c r="AS96" s="92">
        <f>'A - Rekonštrukcia toaliet...'!K32</f>
        <v>0</v>
      </c>
      <c r="AT96" s="93">
        <f>'A - Rekonštrukcia toaliet...'!K33</f>
        <v>0</v>
      </c>
      <c r="AU96" s="93">
        <v>0</v>
      </c>
      <c r="AV96" s="93">
        <f t="shared" si="1"/>
        <v>0</v>
      </c>
      <c r="AW96" s="94">
        <f>'A - Rekonštrukcia toaliet...'!T146</f>
        <v>0</v>
      </c>
      <c r="AX96" s="93">
        <f>'A - Rekonštrukcia toaliet...'!K37</f>
        <v>0</v>
      </c>
      <c r="AY96" s="93">
        <f>'A - Rekonštrukcia toaliet...'!K38</f>
        <v>0</v>
      </c>
      <c r="AZ96" s="93">
        <f>'A - Rekonštrukcia toaliet...'!K39</f>
        <v>0</v>
      </c>
      <c r="BA96" s="93">
        <f>'A - Rekonštrukcia toaliet...'!K40</f>
        <v>0</v>
      </c>
      <c r="BB96" s="93">
        <f>'A - Rekonštrukcia toaliet...'!F37</f>
        <v>0</v>
      </c>
      <c r="BC96" s="93">
        <f>'A - Rekonštrukcia toaliet...'!F38</f>
        <v>0</v>
      </c>
      <c r="BD96" s="93">
        <f>'A - Rekonštrukcia toaliet...'!F39</f>
        <v>0</v>
      </c>
      <c r="BE96" s="93">
        <f>'A - Rekonštrukcia toaliet...'!F40</f>
        <v>0</v>
      </c>
      <c r="BF96" s="95">
        <f>'A - Rekonštrukcia toaliet...'!F41</f>
        <v>0</v>
      </c>
      <c r="BT96" s="25" t="s">
        <v>92</v>
      </c>
      <c r="BV96" s="25" t="s">
        <v>81</v>
      </c>
      <c r="BW96" s="25" t="s">
        <v>93</v>
      </c>
      <c r="BX96" s="25" t="s">
        <v>87</v>
      </c>
      <c r="CL96" s="25" t="s">
        <v>1</v>
      </c>
    </row>
    <row r="97" spans="1:90" s="4" customFormat="1" ht="23.25" customHeight="1">
      <c r="A97" s="90" t="s">
        <v>88</v>
      </c>
      <c r="B97" s="51"/>
      <c r="C97" s="10"/>
      <c r="D97" s="10"/>
      <c r="E97" s="229" t="s">
        <v>94</v>
      </c>
      <c r="F97" s="229"/>
      <c r="G97" s="229"/>
      <c r="H97" s="229"/>
      <c r="I97" s="229"/>
      <c r="J97" s="10"/>
      <c r="K97" s="229" t="s">
        <v>95</v>
      </c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7">
        <f>'L - Rekonštrukcia toaliet...'!K34</f>
        <v>0</v>
      </c>
      <c r="AH97" s="228"/>
      <c r="AI97" s="228"/>
      <c r="AJ97" s="228"/>
      <c r="AK97" s="228"/>
      <c r="AL97" s="228"/>
      <c r="AM97" s="228"/>
      <c r="AN97" s="227">
        <f t="shared" si="0"/>
        <v>0</v>
      </c>
      <c r="AO97" s="228"/>
      <c r="AP97" s="228"/>
      <c r="AQ97" s="91" t="s">
        <v>91</v>
      </c>
      <c r="AR97" s="51"/>
      <c r="AS97" s="92">
        <f>'L - Rekonštrukcia toaliet...'!K32</f>
        <v>0</v>
      </c>
      <c r="AT97" s="93">
        <f>'L - Rekonštrukcia toaliet...'!K33</f>
        <v>0</v>
      </c>
      <c r="AU97" s="93">
        <v>0</v>
      </c>
      <c r="AV97" s="93">
        <f t="shared" si="1"/>
        <v>0</v>
      </c>
      <c r="AW97" s="94">
        <f>'L - Rekonštrukcia toaliet...'!T146</f>
        <v>0</v>
      </c>
      <c r="AX97" s="93">
        <f>'L - Rekonštrukcia toaliet...'!K37</f>
        <v>0</v>
      </c>
      <c r="AY97" s="93">
        <f>'L - Rekonštrukcia toaliet...'!K38</f>
        <v>0</v>
      </c>
      <c r="AZ97" s="93">
        <f>'L - Rekonštrukcia toaliet...'!K39</f>
        <v>0</v>
      </c>
      <c r="BA97" s="93">
        <f>'L - Rekonštrukcia toaliet...'!K40</f>
        <v>0</v>
      </c>
      <c r="BB97" s="93">
        <f>'L - Rekonštrukcia toaliet...'!F37</f>
        <v>0</v>
      </c>
      <c r="BC97" s="93">
        <f>'L - Rekonštrukcia toaliet...'!F38</f>
        <v>0</v>
      </c>
      <c r="BD97" s="93">
        <f>'L - Rekonštrukcia toaliet...'!F39</f>
        <v>0</v>
      </c>
      <c r="BE97" s="93">
        <f>'L - Rekonštrukcia toaliet...'!F40</f>
        <v>0</v>
      </c>
      <c r="BF97" s="95">
        <f>'L - Rekonštrukcia toaliet...'!F41</f>
        <v>0</v>
      </c>
      <c r="BT97" s="25" t="s">
        <v>92</v>
      </c>
      <c r="BV97" s="25" t="s">
        <v>81</v>
      </c>
      <c r="BW97" s="25" t="s">
        <v>96</v>
      </c>
      <c r="BX97" s="25" t="s">
        <v>87</v>
      </c>
      <c r="CL97" s="25" t="s">
        <v>1</v>
      </c>
    </row>
    <row r="98" spans="1:90" s="4" customFormat="1" ht="23.25" customHeight="1">
      <c r="A98" s="90" t="s">
        <v>88</v>
      </c>
      <c r="B98" s="51"/>
      <c r="C98" s="10"/>
      <c r="D98" s="10"/>
      <c r="E98" s="229" t="s">
        <v>97</v>
      </c>
      <c r="F98" s="229"/>
      <c r="G98" s="229"/>
      <c r="H98" s="229"/>
      <c r="I98" s="229"/>
      <c r="J98" s="10"/>
      <c r="K98" s="229" t="s">
        <v>98</v>
      </c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7">
        <f>'P - Rekonštrukcia toaliet...'!K34</f>
        <v>0</v>
      </c>
      <c r="AH98" s="228"/>
      <c r="AI98" s="228"/>
      <c r="AJ98" s="228"/>
      <c r="AK98" s="228"/>
      <c r="AL98" s="228"/>
      <c r="AM98" s="228"/>
      <c r="AN98" s="227">
        <f t="shared" si="0"/>
        <v>0</v>
      </c>
      <c r="AO98" s="228"/>
      <c r="AP98" s="228"/>
      <c r="AQ98" s="91" t="s">
        <v>91</v>
      </c>
      <c r="AR98" s="51"/>
      <c r="AS98" s="92">
        <f>'P - Rekonštrukcia toaliet...'!K32</f>
        <v>0</v>
      </c>
      <c r="AT98" s="93">
        <f>'P - Rekonštrukcia toaliet...'!K33</f>
        <v>0</v>
      </c>
      <c r="AU98" s="93">
        <v>0</v>
      </c>
      <c r="AV98" s="93">
        <f t="shared" si="1"/>
        <v>0</v>
      </c>
      <c r="AW98" s="94">
        <f>'P - Rekonštrukcia toaliet...'!T147</f>
        <v>0</v>
      </c>
      <c r="AX98" s="93">
        <f>'P - Rekonštrukcia toaliet...'!K37</f>
        <v>0</v>
      </c>
      <c r="AY98" s="93">
        <f>'P - Rekonštrukcia toaliet...'!K38</f>
        <v>0</v>
      </c>
      <c r="AZ98" s="93">
        <f>'P - Rekonštrukcia toaliet...'!K39</f>
        <v>0</v>
      </c>
      <c r="BA98" s="93">
        <f>'P - Rekonštrukcia toaliet...'!K40</f>
        <v>0</v>
      </c>
      <c r="BB98" s="93">
        <f>'P - Rekonštrukcia toaliet...'!F37</f>
        <v>0</v>
      </c>
      <c r="BC98" s="93">
        <f>'P - Rekonštrukcia toaliet...'!F38</f>
        <v>0</v>
      </c>
      <c r="BD98" s="93">
        <f>'P - Rekonštrukcia toaliet...'!F39</f>
        <v>0</v>
      </c>
      <c r="BE98" s="93">
        <f>'P - Rekonštrukcia toaliet...'!F40</f>
        <v>0</v>
      </c>
      <c r="BF98" s="95">
        <f>'P - Rekonštrukcia toaliet...'!F41</f>
        <v>0</v>
      </c>
      <c r="BT98" s="25" t="s">
        <v>92</v>
      </c>
      <c r="BV98" s="25" t="s">
        <v>81</v>
      </c>
      <c r="BW98" s="25" t="s">
        <v>99</v>
      </c>
      <c r="BX98" s="25" t="s">
        <v>87</v>
      </c>
      <c r="CL98" s="25" t="s">
        <v>1</v>
      </c>
    </row>
    <row r="99" spans="1:90" s="4" customFormat="1" ht="16.5" customHeight="1">
      <c r="A99" s="90" t="s">
        <v>88</v>
      </c>
      <c r="B99" s="51"/>
      <c r="C99" s="10"/>
      <c r="D99" s="10"/>
      <c r="E99" s="229" t="s">
        <v>100</v>
      </c>
      <c r="F99" s="229"/>
      <c r="G99" s="229"/>
      <c r="H99" s="229"/>
      <c r="I99" s="229"/>
      <c r="J99" s="10"/>
      <c r="K99" s="229" t="s">
        <v>101</v>
      </c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7">
        <f>'S - Prečerpávajúce zariad...'!K34</f>
        <v>0</v>
      </c>
      <c r="AH99" s="228"/>
      <c r="AI99" s="228"/>
      <c r="AJ99" s="228"/>
      <c r="AK99" s="228"/>
      <c r="AL99" s="228"/>
      <c r="AM99" s="228"/>
      <c r="AN99" s="227">
        <f t="shared" si="0"/>
        <v>0</v>
      </c>
      <c r="AO99" s="228"/>
      <c r="AP99" s="228"/>
      <c r="AQ99" s="91" t="s">
        <v>91</v>
      </c>
      <c r="AR99" s="51"/>
      <c r="AS99" s="96">
        <f>'S - Prečerpávajúce zariad...'!K32</f>
        <v>0</v>
      </c>
      <c r="AT99" s="97">
        <f>'S - Prečerpávajúce zariad...'!K33</f>
        <v>0</v>
      </c>
      <c r="AU99" s="97">
        <v>0</v>
      </c>
      <c r="AV99" s="97">
        <f t="shared" si="1"/>
        <v>0</v>
      </c>
      <c r="AW99" s="98">
        <f>'S - Prečerpávajúce zariad...'!T122</f>
        <v>0</v>
      </c>
      <c r="AX99" s="97">
        <f>'S - Prečerpávajúce zariad...'!K37</f>
        <v>0</v>
      </c>
      <c r="AY99" s="97">
        <f>'S - Prečerpávajúce zariad...'!K38</f>
        <v>0</v>
      </c>
      <c r="AZ99" s="97">
        <f>'S - Prečerpávajúce zariad...'!K39</f>
        <v>0</v>
      </c>
      <c r="BA99" s="97">
        <f>'S - Prečerpávajúce zariad...'!K40</f>
        <v>0</v>
      </c>
      <c r="BB99" s="97">
        <f>'S - Prečerpávajúce zariad...'!F37</f>
        <v>0</v>
      </c>
      <c r="BC99" s="97">
        <f>'S - Prečerpávajúce zariad...'!F38</f>
        <v>0</v>
      </c>
      <c r="BD99" s="97">
        <f>'S - Prečerpávajúce zariad...'!F39</f>
        <v>0</v>
      </c>
      <c r="BE99" s="97">
        <f>'S - Prečerpávajúce zariad...'!F40</f>
        <v>0</v>
      </c>
      <c r="BF99" s="99">
        <f>'S - Prečerpávajúce zariad...'!F41</f>
        <v>0</v>
      </c>
      <c r="BT99" s="25" t="s">
        <v>92</v>
      </c>
      <c r="BV99" s="25" t="s">
        <v>81</v>
      </c>
      <c r="BW99" s="25" t="s">
        <v>102</v>
      </c>
      <c r="BX99" s="25" t="s">
        <v>87</v>
      </c>
      <c r="CL99" s="25" t="s">
        <v>1</v>
      </c>
    </row>
    <row r="100" spans="1:90" s="2" customFormat="1" ht="30" customHeight="1">
      <c r="A100" s="32"/>
      <c r="B100" s="33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3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</row>
    <row r="101" spans="1:90" s="2" customFormat="1" ht="6.95" customHeight="1">
      <c r="A101" s="32"/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33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</row>
  </sheetData>
  <mergeCells count="58">
    <mergeCell ref="AR2:BG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G94:AM94"/>
    <mergeCell ref="AN94:AP94"/>
    <mergeCell ref="L85:AO85"/>
    <mergeCell ref="AM87:AN87"/>
    <mergeCell ref="AS89:AT91"/>
    <mergeCell ref="AM89:AP89"/>
    <mergeCell ref="AM90:AP90"/>
  </mergeCells>
  <hyperlinks>
    <hyperlink ref="A96" location="'A - Rekonštrukcia toaliet...'!C2" display="/"/>
    <hyperlink ref="A97" location="'L - Rekonštrukcia toaliet...'!C2" display="/"/>
    <hyperlink ref="A98" location="'P - Rekonštrukcia toaliet...'!C2" display="/"/>
    <hyperlink ref="A99" location="'S - Prečerpávajúce zariad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63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1" width="20.16406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51" t="s">
        <v>6</v>
      </c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T2" s="17" t="s">
        <v>93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T3" s="17" t="s">
        <v>79</v>
      </c>
    </row>
    <row r="4" spans="1:46" s="1" customFormat="1" ht="24.95" customHeight="1">
      <c r="B4" s="20"/>
      <c r="D4" s="21" t="s">
        <v>103</v>
      </c>
      <c r="M4" s="20"/>
      <c r="N4" s="100" t="s">
        <v>10</v>
      </c>
      <c r="AT4" s="17" t="s">
        <v>3</v>
      </c>
    </row>
    <row r="5" spans="1:46" s="1" customFormat="1" ht="6.95" customHeight="1">
      <c r="B5" s="20"/>
      <c r="M5" s="20"/>
    </row>
    <row r="6" spans="1:46" s="1" customFormat="1" ht="12" customHeight="1">
      <c r="B6" s="20"/>
      <c r="D6" s="27" t="s">
        <v>13</v>
      </c>
      <c r="M6" s="20"/>
    </row>
    <row r="7" spans="1:46" s="1" customFormat="1" ht="16.5" customHeight="1">
      <c r="B7" s="20"/>
      <c r="E7" s="252" t="str">
        <f>'Rekapitulácia stavby'!K6</f>
        <v>Rekonštrukcia toaliet FA STU - ľava strana+pravá strana+aula</v>
      </c>
      <c r="F7" s="253"/>
      <c r="G7" s="253"/>
      <c r="H7" s="253"/>
      <c r="M7" s="20"/>
    </row>
    <row r="8" spans="1:46" s="1" customFormat="1" ht="12" customHeight="1">
      <c r="B8" s="20"/>
      <c r="D8" s="27" t="s">
        <v>104</v>
      </c>
      <c r="M8" s="20"/>
    </row>
    <row r="9" spans="1:46" s="2" customFormat="1" ht="16.5" customHeight="1">
      <c r="A9" s="32"/>
      <c r="B9" s="33"/>
      <c r="C9" s="32"/>
      <c r="D9" s="32"/>
      <c r="E9" s="252" t="s">
        <v>105</v>
      </c>
      <c r="F9" s="254"/>
      <c r="G9" s="254"/>
      <c r="H9" s="254"/>
      <c r="I9" s="32"/>
      <c r="J9" s="32"/>
      <c r="K9" s="32"/>
      <c r="L9" s="32"/>
      <c r="M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106</v>
      </c>
      <c r="E10" s="32"/>
      <c r="F10" s="32"/>
      <c r="G10" s="32"/>
      <c r="H10" s="32"/>
      <c r="I10" s="32"/>
      <c r="J10" s="32"/>
      <c r="K10" s="32"/>
      <c r="L10" s="32"/>
      <c r="M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09" t="s">
        <v>107</v>
      </c>
      <c r="F11" s="254"/>
      <c r="G11" s="254"/>
      <c r="H11" s="254"/>
      <c r="I11" s="32"/>
      <c r="J11" s="32"/>
      <c r="K11" s="32"/>
      <c r="L11" s="32"/>
      <c r="M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15</v>
      </c>
      <c r="E13" s="32"/>
      <c r="F13" s="25" t="s">
        <v>1</v>
      </c>
      <c r="G13" s="32"/>
      <c r="H13" s="32"/>
      <c r="I13" s="27" t="s">
        <v>16</v>
      </c>
      <c r="J13" s="25" t="s">
        <v>1</v>
      </c>
      <c r="K13" s="32"/>
      <c r="L13" s="32"/>
      <c r="M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17</v>
      </c>
      <c r="E14" s="32"/>
      <c r="F14" s="25" t="s">
        <v>18</v>
      </c>
      <c r="G14" s="32"/>
      <c r="H14" s="32"/>
      <c r="I14" s="27" t="s">
        <v>19</v>
      </c>
      <c r="J14" s="55" t="str">
        <f>'Rekapitulácia stavby'!AN8</f>
        <v>14. 10. 2020</v>
      </c>
      <c r="K14" s="32"/>
      <c r="L14" s="32"/>
      <c r="M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23</v>
      </c>
      <c r="K16" s="32"/>
      <c r="L16" s="32"/>
      <c r="M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26</v>
      </c>
      <c r="K17" s="32"/>
      <c r="L17" s="32"/>
      <c r="M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27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32"/>
      <c r="M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5" t="str">
        <f>'Rekapitulácia stavby'!E14</f>
        <v>Vyplň údaj</v>
      </c>
      <c r="F20" s="235"/>
      <c r="G20" s="235"/>
      <c r="H20" s="235"/>
      <c r="I20" s="27" t="s">
        <v>25</v>
      </c>
      <c r="J20" s="28" t="str">
        <f>'Rekapitulácia stavby'!AN14</f>
        <v>Vyplň údaj</v>
      </c>
      <c r="K20" s="32"/>
      <c r="L20" s="32"/>
      <c r="M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29</v>
      </c>
      <c r="E22" s="32"/>
      <c r="F22" s="32"/>
      <c r="G22" s="32"/>
      <c r="H22" s="32"/>
      <c r="I22" s="27" t="s">
        <v>22</v>
      </c>
      <c r="J22" s="25" t="s">
        <v>108</v>
      </c>
      <c r="K22" s="32"/>
      <c r="L22" s="32"/>
      <c r="M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109</v>
      </c>
      <c r="F23" s="32"/>
      <c r="G23" s="32"/>
      <c r="H23" s="32"/>
      <c r="I23" s="27" t="s">
        <v>25</v>
      </c>
      <c r="J23" s="25" t="s">
        <v>1</v>
      </c>
      <c r="K23" s="32"/>
      <c r="L23" s="32"/>
      <c r="M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32</v>
      </c>
      <c r="E25" s="32"/>
      <c r="F25" s="32"/>
      <c r="G25" s="32"/>
      <c r="H25" s="32"/>
      <c r="I25" s="27" t="s">
        <v>22</v>
      </c>
      <c r="J25" s="25" t="s">
        <v>33</v>
      </c>
      <c r="K25" s="32"/>
      <c r="L25" s="32"/>
      <c r="M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110</v>
      </c>
      <c r="F26" s="32"/>
      <c r="G26" s="32"/>
      <c r="H26" s="32"/>
      <c r="I26" s="27" t="s">
        <v>25</v>
      </c>
      <c r="J26" s="25" t="s">
        <v>35</v>
      </c>
      <c r="K26" s="32"/>
      <c r="L26" s="32"/>
      <c r="M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36</v>
      </c>
      <c r="E28" s="32"/>
      <c r="F28" s="32"/>
      <c r="G28" s="32"/>
      <c r="H28" s="32"/>
      <c r="I28" s="32"/>
      <c r="J28" s="32"/>
      <c r="K28" s="32"/>
      <c r="L28" s="32"/>
      <c r="M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101"/>
      <c r="B29" s="102"/>
      <c r="C29" s="101"/>
      <c r="D29" s="101"/>
      <c r="E29" s="240" t="s">
        <v>1</v>
      </c>
      <c r="F29" s="240"/>
      <c r="G29" s="240"/>
      <c r="H29" s="240"/>
      <c r="I29" s="101"/>
      <c r="J29" s="101"/>
      <c r="K29" s="101"/>
      <c r="L29" s="101"/>
      <c r="M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66"/>
      <c r="M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2.75">
      <c r="A32" s="32"/>
      <c r="B32" s="33"/>
      <c r="C32" s="32"/>
      <c r="D32" s="32"/>
      <c r="E32" s="27" t="s">
        <v>111</v>
      </c>
      <c r="F32" s="32"/>
      <c r="G32" s="32"/>
      <c r="H32" s="32"/>
      <c r="I32" s="32"/>
      <c r="J32" s="32"/>
      <c r="K32" s="104">
        <f>I98</f>
        <v>0</v>
      </c>
      <c r="L32" s="32"/>
      <c r="M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2.75">
      <c r="A33" s="32"/>
      <c r="B33" s="33"/>
      <c r="C33" s="32"/>
      <c r="D33" s="32"/>
      <c r="E33" s="27" t="s">
        <v>112</v>
      </c>
      <c r="F33" s="32"/>
      <c r="G33" s="32"/>
      <c r="H33" s="32"/>
      <c r="I33" s="32"/>
      <c r="J33" s="32"/>
      <c r="K33" s="104">
        <f>J98</f>
        <v>0</v>
      </c>
      <c r="L33" s="32"/>
      <c r="M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5" t="s">
        <v>37</v>
      </c>
      <c r="E34" s="32"/>
      <c r="F34" s="32"/>
      <c r="G34" s="32"/>
      <c r="H34" s="32"/>
      <c r="I34" s="32"/>
      <c r="J34" s="32"/>
      <c r="K34" s="71">
        <f>ROUND(K146, 2)</f>
        <v>0</v>
      </c>
      <c r="L34" s="32"/>
      <c r="M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66"/>
      <c r="M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39</v>
      </c>
      <c r="G36" s="32"/>
      <c r="H36" s="32"/>
      <c r="I36" s="36" t="s">
        <v>38</v>
      </c>
      <c r="J36" s="32"/>
      <c r="K36" s="36" t="s">
        <v>40</v>
      </c>
      <c r="L36" s="32"/>
      <c r="M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6" t="s">
        <v>41</v>
      </c>
      <c r="E37" s="27" t="s">
        <v>42</v>
      </c>
      <c r="F37" s="104">
        <f>ROUND((SUM(BE146:BE632)),  2)</f>
        <v>0</v>
      </c>
      <c r="G37" s="32"/>
      <c r="H37" s="32"/>
      <c r="I37" s="107">
        <v>0.2</v>
      </c>
      <c r="J37" s="32"/>
      <c r="K37" s="104">
        <f>ROUND(((SUM(BE146:BE632))*I37),  2)</f>
        <v>0</v>
      </c>
      <c r="L37" s="32"/>
      <c r="M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7" t="s">
        <v>43</v>
      </c>
      <c r="F38" s="104">
        <f>ROUND((SUM(BF146:BF632)),  2)</f>
        <v>0</v>
      </c>
      <c r="G38" s="32"/>
      <c r="H38" s="32"/>
      <c r="I38" s="107">
        <v>0.2</v>
      </c>
      <c r="J38" s="32"/>
      <c r="K38" s="104">
        <f>ROUND(((SUM(BF146:BF632))*I38),  2)</f>
        <v>0</v>
      </c>
      <c r="L38" s="32"/>
      <c r="M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44</v>
      </c>
      <c r="F39" s="104">
        <f>ROUND((SUM(BG146:BG632)),  2)</f>
        <v>0</v>
      </c>
      <c r="G39" s="32"/>
      <c r="H39" s="32"/>
      <c r="I39" s="107">
        <v>0.2</v>
      </c>
      <c r="J39" s="32"/>
      <c r="K39" s="104">
        <f>0</f>
        <v>0</v>
      </c>
      <c r="L39" s="32"/>
      <c r="M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45</v>
      </c>
      <c r="F40" s="104">
        <f>ROUND((SUM(BH146:BH632)),  2)</f>
        <v>0</v>
      </c>
      <c r="G40" s="32"/>
      <c r="H40" s="32"/>
      <c r="I40" s="107">
        <v>0.2</v>
      </c>
      <c r="J40" s="32"/>
      <c r="K40" s="104">
        <f>0</f>
        <v>0</v>
      </c>
      <c r="L40" s="32"/>
      <c r="M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7" t="s">
        <v>46</v>
      </c>
      <c r="F41" s="104">
        <f>ROUND((SUM(BI146:BI632)),  2)</f>
        <v>0</v>
      </c>
      <c r="G41" s="32"/>
      <c r="H41" s="32"/>
      <c r="I41" s="107">
        <v>0</v>
      </c>
      <c r="J41" s="32"/>
      <c r="K41" s="104">
        <f>0</f>
        <v>0</v>
      </c>
      <c r="L41" s="32"/>
      <c r="M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8"/>
      <c r="D43" s="109" t="s">
        <v>47</v>
      </c>
      <c r="E43" s="60"/>
      <c r="F43" s="60"/>
      <c r="G43" s="110" t="s">
        <v>48</v>
      </c>
      <c r="H43" s="111" t="s">
        <v>49</v>
      </c>
      <c r="I43" s="60"/>
      <c r="J43" s="60"/>
      <c r="K43" s="112">
        <f>SUM(K34:K41)</f>
        <v>0</v>
      </c>
      <c r="L43" s="113"/>
      <c r="M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20"/>
      <c r="M45" s="20"/>
    </row>
    <row r="46" spans="1:31" s="1" customFormat="1" ht="14.45" customHeight="1">
      <c r="B46" s="20"/>
      <c r="M46" s="20"/>
    </row>
    <row r="47" spans="1:31" s="1" customFormat="1" ht="14.45" customHeight="1">
      <c r="B47" s="20"/>
      <c r="M47" s="20"/>
    </row>
    <row r="48" spans="1:31" s="1" customFormat="1" ht="14.45" customHeight="1">
      <c r="B48" s="20"/>
      <c r="M48" s="20"/>
    </row>
    <row r="49" spans="1:31" s="1" customFormat="1" ht="14.45" customHeight="1">
      <c r="B49" s="20"/>
      <c r="M49" s="20"/>
    </row>
    <row r="50" spans="1:31" s="2" customFormat="1" ht="14.45" customHeight="1">
      <c r="B50" s="42"/>
      <c r="D50" s="43" t="s">
        <v>50</v>
      </c>
      <c r="E50" s="44"/>
      <c r="F50" s="44"/>
      <c r="G50" s="43" t="s">
        <v>51</v>
      </c>
      <c r="H50" s="44"/>
      <c r="I50" s="44"/>
      <c r="J50" s="44"/>
      <c r="K50" s="44"/>
      <c r="L50" s="44"/>
      <c r="M50" s="42"/>
    </row>
    <row r="51" spans="1:31" ht="11.25">
      <c r="B51" s="20"/>
      <c r="M51" s="20"/>
    </row>
    <row r="52" spans="1:31" ht="11.25">
      <c r="B52" s="20"/>
      <c r="M52" s="20"/>
    </row>
    <row r="53" spans="1:31" ht="11.25">
      <c r="B53" s="20"/>
      <c r="M53" s="20"/>
    </row>
    <row r="54" spans="1:31" ht="11.25">
      <c r="B54" s="20"/>
      <c r="M54" s="20"/>
    </row>
    <row r="55" spans="1:31" ht="11.25">
      <c r="B55" s="20"/>
      <c r="M55" s="20"/>
    </row>
    <row r="56" spans="1:31" ht="11.25">
      <c r="B56" s="20"/>
      <c r="M56" s="20"/>
    </row>
    <row r="57" spans="1:31" ht="11.25">
      <c r="B57" s="20"/>
      <c r="M57" s="20"/>
    </row>
    <row r="58" spans="1:31" ht="11.25">
      <c r="B58" s="20"/>
      <c r="M58" s="20"/>
    </row>
    <row r="59" spans="1:31" ht="11.25">
      <c r="B59" s="20"/>
      <c r="M59" s="20"/>
    </row>
    <row r="60" spans="1:31" ht="11.25">
      <c r="B60" s="20"/>
      <c r="M60" s="20"/>
    </row>
    <row r="61" spans="1:31" s="2" customFormat="1" ht="12.75">
      <c r="A61" s="32"/>
      <c r="B61" s="33"/>
      <c r="C61" s="32"/>
      <c r="D61" s="45" t="s">
        <v>52</v>
      </c>
      <c r="E61" s="35"/>
      <c r="F61" s="114" t="s">
        <v>53</v>
      </c>
      <c r="G61" s="45" t="s">
        <v>52</v>
      </c>
      <c r="H61" s="35"/>
      <c r="I61" s="35"/>
      <c r="J61" s="115" t="s">
        <v>53</v>
      </c>
      <c r="K61" s="35"/>
      <c r="L61" s="35"/>
      <c r="M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M62" s="20"/>
    </row>
    <row r="63" spans="1:31" ht="11.25">
      <c r="B63" s="20"/>
      <c r="M63" s="20"/>
    </row>
    <row r="64" spans="1:31" ht="11.25">
      <c r="B64" s="20"/>
      <c r="M64" s="20"/>
    </row>
    <row r="65" spans="1:31" s="2" customFormat="1" ht="12.75">
      <c r="A65" s="32"/>
      <c r="B65" s="33"/>
      <c r="C65" s="32"/>
      <c r="D65" s="43" t="s">
        <v>54</v>
      </c>
      <c r="E65" s="46"/>
      <c r="F65" s="46"/>
      <c r="G65" s="43" t="s">
        <v>55</v>
      </c>
      <c r="H65" s="46"/>
      <c r="I65" s="46"/>
      <c r="J65" s="46"/>
      <c r="K65" s="46"/>
      <c r="L65" s="46"/>
      <c r="M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M66" s="20"/>
    </row>
    <row r="67" spans="1:31" ht="11.25">
      <c r="B67" s="20"/>
      <c r="M67" s="20"/>
    </row>
    <row r="68" spans="1:31" ht="11.25">
      <c r="B68" s="20"/>
      <c r="M68" s="20"/>
    </row>
    <row r="69" spans="1:31" ht="11.25">
      <c r="B69" s="20"/>
      <c r="M69" s="20"/>
    </row>
    <row r="70" spans="1:31" ht="11.25">
      <c r="B70" s="20"/>
      <c r="M70" s="20"/>
    </row>
    <row r="71" spans="1:31" ht="11.25">
      <c r="B71" s="20"/>
      <c r="M71" s="20"/>
    </row>
    <row r="72" spans="1:31" ht="11.25">
      <c r="B72" s="20"/>
      <c r="M72" s="20"/>
    </row>
    <row r="73" spans="1:31" ht="11.25">
      <c r="B73" s="20"/>
      <c r="M73" s="20"/>
    </row>
    <row r="74" spans="1:31" ht="11.25">
      <c r="B74" s="20"/>
      <c r="M74" s="20"/>
    </row>
    <row r="75" spans="1:31" ht="11.25">
      <c r="B75" s="20"/>
      <c r="M75" s="20"/>
    </row>
    <row r="76" spans="1:31" s="2" customFormat="1" ht="12.75">
      <c r="A76" s="32"/>
      <c r="B76" s="33"/>
      <c r="C76" s="32"/>
      <c r="D76" s="45" t="s">
        <v>52</v>
      </c>
      <c r="E76" s="35"/>
      <c r="F76" s="114" t="s">
        <v>53</v>
      </c>
      <c r="G76" s="45" t="s">
        <v>52</v>
      </c>
      <c r="H76" s="35"/>
      <c r="I76" s="35"/>
      <c r="J76" s="115" t="s">
        <v>53</v>
      </c>
      <c r="K76" s="35"/>
      <c r="L76" s="35"/>
      <c r="M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113</v>
      </c>
      <c r="D82" s="32"/>
      <c r="E82" s="32"/>
      <c r="F82" s="32"/>
      <c r="G82" s="32"/>
      <c r="H82" s="32"/>
      <c r="I82" s="32"/>
      <c r="J82" s="32"/>
      <c r="K82" s="32"/>
      <c r="L82" s="32"/>
      <c r="M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13</v>
      </c>
      <c r="D84" s="32"/>
      <c r="E84" s="32"/>
      <c r="F84" s="32"/>
      <c r="G84" s="32"/>
      <c r="H84" s="32"/>
      <c r="I84" s="32"/>
      <c r="J84" s="32"/>
      <c r="K84" s="32"/>
      <c r="L84" s="32"/>
      <c r="M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2" t="str">
        <f>E7</f>
        <v>Rekonštrukcia toaliet FA STU - ľava strana+pravá strana+aula</v>
      </c>
      <c r="F85" s="253"/>
      <c r="G85" s="253"/>
      <c r="H85" s="253"/>
      <c r="I85" s="32"/>
      <c r="J85" s="32"/>
      <c r="K85" s="32"/>
      <c r="L85" s="32"/>
      <c r="M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104</v>
      </c>
      <c r="M86" s="20"/>
    </row>
    <row r="87" spans="1:31" s="2" customFormat="1" ht="16.5" customHeight="1">
      <c r="A87" s="32"/>
      <c r="B87" s="33"/>
      <c r="C87" s="32"/>
      <c r="D87" s="32"/>
      <c r="E87" s="252" t="s">
        <v>105</v>
      </c>
      <c r="F87" s="254"/>
      <c r="G87" s="254"/>
      <c r="H87" s="254"/>
      <c r="I87" s="32"/>
      <c r="J87" s="32"/>
      <c r="K87" s="32"/>
      <c r="L87" s="32"/>
      <c r="M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106</v>
      </c>
      <c r="D88" s="32"/>
      <c r="E88" s="32"/>
      <c r="F88" s="32"/>
      <c r="G88" s="32"/>
      <c r="H88" s="32"/>
      <c r="I88" s="32"/>
      <c r="J88" s="32"/>
      <c r="K88" s="32"/>
      <c r="L88" s="32"/>
      <c r="M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09" t="str">
        <f>E11</f>
        <v>A - Rekonštrukcia toaliet FA STU - AULA</v>
      </c>
      <c r="F89" s="254"/>
      <c r="G89" s="254"/>
      <c r="H89" s="254"/>
      <c r="I89" s="32"/>
      <c r="J89" s="32"/>
      <c r="K89" s="32"/>
      <c r="L89" s="32"/>
      <c r="M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17</v>
      </c>
      <c r="D91" s="32"/>
      <c r="E91" s="32"/>
      <c r="F91" s="25" t="str">
        <f>F14</f>
        <v>Námestie Slobody, Bratislava</v>
      </c>
      <c r="G91" s="32"/>
      <c r="H91" s="32"/>
      <c r="I91" s="27" t="s">
        <v>19</v>
      </c>
      <c r="J91" s="55" t="str">
        <f>IF(J14="","",J14)</f>
        <v>14. 10. 2020</v>
      </c>
      <c r="K91" s="32"/>
      <c r="L91" s="32"/>
      <c r="M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54.4" customHeight="1">
      <c r="A93" s="32"/>
      <c r="B93" s="33"/>
      <c r="C93" s="27" t="s">
        <v>21</v>
      </c>
      <c r="D93" s="32"/>
      <c r="E93" s="32"/>
      <c r="F93" s="25" t="str">
        <f>E17</f>
        <v>FA STU, Nám. Slobody, Bratislava</v>
      </c>
      <c r="G93" s="32"/>
      <c r="H93" s="32"/>
      <c r="I93" s="27" t="s">
        <v>29</v>
      </c>
      <c r="J93" s="30" t="str">
        <f>E23</f>
        <v>Ing.arch. Michal Hronský, PhD. Heyrovského 14, BA</v>
      </c>
      <c r="K93" s="32"/>
      <c r="L93" s="32"/>
      <c r="M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" customHeight="1">
      <c r="A94" s="32"/>
      <c r="B94" s="33"/>
      <c r="C94" s="27" t="s">
        <v>27</v>
      </c>
      <c r="D94" s="32"/>
      <c r="E94" s="32"/>
      <c r="F94" s="25" t="str">
        <f>IF(E20="","",E20)</f>
        <v>Vyplň údaj</v>
      </c>
      <c r="G94" s="32"/>
      <c r="H94" s="32"/>
      <c r="I94" s="27" t="s">
        <v>32</v>
      </c>
      <c r="J94" s="30" t="str">
        <f>E26</f>
        <v xml:space="preserve"> Žákovičová Mária - ROZPOČTY</v>
      </c>
      <c r="K94" s="32"/>
      <c r="L94" s="32"/>
      <c r="M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6" t="s">
        <v>114</v>
      </c>
      <c r="D96" s="108"/>
      <c r="E96" s="108"/>
      <c r="F96" s="108"/>
      <c r="G96" s="108"/>
      <c r="H96" s="108"/>
      <c r="I96" s="117" t="s">
        <v>115</v>
      </c>
      <c r="J96" s="117" t="s">
        <v>116</v>
      </c>
      <c r="K96" s="117" t="s">
        <v>117</v>
      </c>
      <c r="L96" s="108"/>
      <c r="M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8" t="s">
        <v>118</v>
      </c>
      <c r="D98" s="32"/>
      <c r="E98" s="32"/>
      <c r="F98" s="32"/>
      <c r="G98" s="32"/>
      <c r="H98" s="32"/>
      <c r="I98" s="71">
        <f t="shared" ref="I98:J100" si="0">Q146</f>
        <v>0</v>
      </c>
      <c r="J98" s="71">
        <f t="shared" si="0"/>
        <v>0</v>
      </c>
      <c r="K98" s="71">
        <f>K146</f>
        <v>0</v>
      </c>
      <c r="L98" s="32"/>
      <c r="M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119</v>
      </c>
    </row>
    <row r="99" spans="1:47" s="9" customFormat="1" ht="24.95" customHeight="1">
      <c r="B99" s="119"/>
      <c r="D99" s="120" t="s">
        <v>120</v>
      </c>
      <c r="E99" s="121"/>
      <c r="F99" s="121"/>
      <c r="G99" s="121"/>
      <c r="H99" s="121"/>
      <c r="I99" s="122">
        <f t="shared" si="0"/>
        <v>0</v>
      </c>
      <c r="J99" s="122">
        <f t="shared" si="0"/>
        <v>0</v>
      </c>
      <c r="K99" s="122">
        <f>K147</f>
        <v>0</v>
      </c>
      <c r="M99" s="119"/>
    </row>
    <row r="100" spans="1:47" s="10" customFormat="1" ht="19.899999999999999" customHeight="1">
      <c r="B100" s="123"/>
      <c r="D100" s="124" t="s">
        <v>121</v>
      </c>
      <c r="E100" s="125"/>
      <c r="F100" s="125"/>
      <c r="G100" s="125"/>
      <c r="H100" s="125"/>
      <c r="I100" s="126">
        <f t="shared" si="0"/>
        <v>0</v>
      </c>
      <c r="J100" s="126">
        <f t="shared" si="0"/>
        <v>0</v>
      </c>
      <c r="K100" s="126">
        <f>K148</f>
        <v>0</v>
      </c>
      <c r="M100" s="123"/>
    </row>
    <row r="101" spans="1:47" s="10" customFormat="1" ht="19.899999999999999" customHeight="1">
      <c r="B101" s="123"/>
      <c r="D101" s="124" t="s">
        <v>122</v>
      </c>
      <c r="E101" s="125"/>
      <c r="F101" s="125"/>
      <c r="G101" s="125"/>
      <c r="H101" s="125"/>
      <c r="I101" s="126">
        <f>Q159</f>
        <v>0</v>
      </c>
      <c r="J101" s="126">
        <f>R159</f>
        <v>0</v>
      </c>
      <c r="K101" s="126">
        <f>K159</f>
        <v>0</v>
      </c>
      <c r="M101" s="123"/>
    </row>
    <row r="102" spans="1:47" s="10" customFormat="1" ht="19.899999999999999" customHeight="1">
      <c r="B102" s="123"/>
      <c r="D102" s="124" t="s">
        <v>123</v>
      </c>
      <c r="E102" s="125"/>
      <c r="F102" s="125"/>
      <c r="G102" s="125"/>
      <c r="H102" s="125"/>
      <c r="I102" s="126">
        <f>Q188</f>
        <v>0</v>
      </c>
      <c r="J102" s="126">
        <f>R188</f>
        <v>0</v>
      </c>
      <c r="K102" s="126">
        <f>K188</f>
        <v>0</v>
      </c>
      <c r="M102" s="123"/>
    </row>
    <row r="103" spans="1:47" s="10" customFormat="1" ht="19.899999999999999" customHeight="1">
      <c r="B103" s="123"/>
      <c r="D103" s="124" t="s">
        <v>124</v>
      </c>
      <c r="E103" s="125"/>
      <c r="F103" s="125"/>
      <c r="G103" s="125"/>
      <c r="H103" s="125"/>
      <c r="I103" s="126">
        <f>Q258</f>
        <v>0</v>
      </c>
      <c r="J103" s="126">
        <f>R258</f>
        <v>0</v>
      </c>
      <c r="K103" s="126">
        <f>K258</f>
        <v>0</v>
      </c>
      <c r="M103" s="123"/>
    </row>
    <row r="104" spans="1:47" s="9" customFormat="1" ht="24.95" customHeight="1">
      <c r="B104" s="119"/>
      <c r="D104" s="120" t="s">
        <v>125</v>
      </c>
      <c r="E104" s="121"/>
      <c r="F104" s="121"/>
      <c r="G104" s="121"/>
      <c r="H104" s="121"/>
      <c r="I104" s="122">
        <f>Q260</f>
        <v>0</v>
      </c>
      <c r="J104" s="122">
        <f>R260</f>
        <v>0</v>
      </c>
      <c r="K104" s="122">
        <f>K260</f>
        <v>0</v>
      </c>
      <c r="M104" s="119"/>
    </row>
    <row r="105" spans="1:47" s="10" customFormat="1" ht="19.899999999999999" customHeight="1">
      <c r="B105" s="123"/>
      <c r="D105" s="124" t="s">
        <v>126</v>
      </c>
      <c r="E105" s="125"/>
      <c r="F105" s="125"/>
      <c r="G105" s="125"/>
      <c r="H105" s="125"/>
      <c r="I105" s="126">
        <f>Q261</f>
        <v>0</v>
      </c>
      <c r="J105" s="126">
        <f>R261</f>
        <v>0</v>
      </c>
      <c r="K105" s="126">
        <f>K261</f>
        <v>0</v>
      </c>
      <c r="M105" s="123"/>
    </row>
    <row r="106" spans="1:47" s="10" customFormat="1" ht="19.899999999999999" customHeight="1">
      <c r="B106" s="123"/>
      <c r="D106" s="124" t="s">
        <v>127</v>
      </c>
      <c r="E106" s="125"/>
      <c r="F106" s="125"/>
      <c r="G106" s="125"/>
      <c r="H106" s="125"/>
      <c r="I106" s="126">
        <f>Q280</f>
        <v>0</v>
      </c>
      <c r="J106" s="126">
        <f>R280</f>
        <v>0</v>
      </c>
      <c r="K106" s="126">
        <f>K280</f>
        <v>0</v>
      </c>
      <c r="M106" s="123"/>
    </row>
    <row r="107" spans="1:47" s="10" customFormat="1" ht="19.899999999999999" customHeight="1">
      <c r="B107" s="123"/>
      <c r="D107" s="124" t="s">
        <v>128</v>
      </c>
      <c r="E107" s="125"/>
      <c r="F107" s="125"/>
      <c r="G107" s="125"/>
      <c r="H107" s="125"/>
      <c r="I107" s="126">
        <f>Q347</f>
        <v>0</v>
      </c>
      <c r="J107" s="126">
        <f>R347</f>
        <v>0</v>
      </c>
      <c r="K107" s="126">
        <f>K347</f>
        <v>0</v>
      </c>
      <c r="M107" s="123"/>
    </row>
    <row r="108" spans="1:47" s="10" customFormat="1" ht="19.899999999999999" customHeight="1">
      <c r="B108" s="123"/>
      <c r="D108" s="124" t="s">
        <v>129</v>
      </c>
      <c r="E108" s="125"/>
      <c r="F108" s="125"/>
      <c r="G108" s="125"/>
      <c r="H108" s="125"/>
      <c r="I108" s="126">
        <f>Q402</f>
        <v>0</v>
      </c>
      <c r="J108" s="126">
        <f>R402</f>
        <v>0</v>
      </c>
      <c r="K108" s="126">
        <f>K402</f>
        <v>0</v>
      </c>
      <c r="M108" s="123"/>
    </row>
    <row r="109" spans="1:47" s="10" customFormat="1" ht="19.899999999999999" customHeight="1">
      <c r="B109" s="123"/>
      <c r="D109" s="124" t="s">
        <v>130</v>
      </c>
      <c r="E109" s="125"/>
      <c r="F109" s="125"/>
      <c r="G109" s="125"/>
      <c r="H109" s="125"/>
      <c r="I109" s="126">
        <f>Q436</f>
        <v>0</v>
      </c>
      <c r="J109" s="126">
        <f>R436</f>
        <v>0</v>
      </c>
      <c r="K109" s="126">
        <f>K436</f>
        <v>0</v>
      </c>
      <c r="M109" s="123"/>
    </row>
    <row r="110" spans="1:47" s="10" customFormat="1" ht="19.899999999999999" customHeight="1">
      <c r="B110" s="123"/>
      <c r="D110" s="124" t="s">
        <v>131</v>
      </c>
      <c r="E110" s="125"/>
      <c r="F110" s="125"/>
      <c r="G110" s="125"/>
      <c r="H110" s="125"/>
      <c r="I110" s="126">
        <f>Q438</f>
        <v>0</v>
      </c>
      <c r="J110" s="126">
        <f>R438</f>
        <v>0</v>
      </c>
      <c r="K110" s="126">
        <f>K438</f>
        <v>0</v>
      </c>
      <c r="M110" s="123"/>
    </row>
    <row r="111" spans="1:47" s="10" customFormat="1" ht="19.899999999999999" customHeight="1">
      <c r="B111" s="123"/>
      <c r="D111" s="124" t="s">
        <v>132</v>
      </c>
      <c r="E111" s="125"/>
      <c r="F111" s="125"/>
      <c r="G111" s="125"/>
      <c r="H111" s="125"/>
      <c r="I111" s="126">
        <f>Q441</f>
        <v>0</v>
      </c>
      <c r="J111" s="126">
        <f>R441</f>
        <v>0</v>
      </c>
      <c r="K111" s="126">
        <f>K441</f>
        <v>0</v>
      </c>
      <c r="M111" s="123"/>
    </row>
    <row r="112" spans="1:47" s="10" customFormat="1" ht="19.899999999999999" customHeight="1">
      <c r="B112" s="123"/>
      <c r="D112" s="124" t="s">
        <v>133</v>
      </c>
      <c r="E112" s="125"/>
      <c r="F112" s="125"/>
      <c r="G112" s="125"/>
      <c r="H112" s="125"/>
      <c r="I112" s="126">
        <f>Q448</f>
        <v>0</v>
      </c>
      <c r="J112" s="126">
        <f>R448</f>
        <v>0</v>
      </c>
      <c r="K112" s="126">
        <f>K448</f>
        <v>0</v>
      </c>
      <c r="M112" s="123"/>
    </row>
    <row r="113" spans="1:31" s="10" customFormat="1" ht="19.899999999999999" customHeight="1">
      <c r="B113" s="123"/>
      <c r="D113" s="124" t="s">
        <v>134</v>
      </c>
      <c r="E113" s="125"/>
      <c r="F113" s="125"/>
      <c r="G113" s="125"/>
      <c r="H113" s="125"/>
      <c r="I113" s="126">
        <f>Q488</f>
        <v>0</v>
      </c>
      <c r="J113" s="126">
        <f>R488</f>
        <v>0</v>
      </c>
      <c r="K113" s="126">
        <f>K488</f>
        <v>0</v>
      </c>
      <c r="M113" s="123"/>
    </row>
    <row r="114" spans="1:31" s="10" customFormat="1" ht="19.899999999999999" customHeight="1">
      <c r="B114" s="123"/>
      <c r="D114" s="124" t="s">
        <v>135</v>
      </c>
      <c r="E114" s="125"/>
      <c r="F114" s="125"/>
      <c r="G114" s="125"/>
      <c r="H114" s="125"/>
      <c r="I114" s="126">
        <f>Q507</f>
        <v>0</v>
      </c>
      <c r="J114" s="126">
        <f>R507</f>
        <v>0</v>
      </c>
      <c r="K114" s="126">
        <f>K507</f>
        <v>0</v>
      </c>
      <c r="M114" s="123"/>
    </row>
    <row r="115" spans="1:31" s="10" customFormat="1" ht="19.899999999999999" customHeight="1">
      <c r="B115" s="123"/>
      <c r="D115" s="124" t="s">
        <v>136</v>
      </c>
      <c r="E115" s="125"/>
      <c r="F115" s="125"/>
      <c r="G115" s="125"/>
      <c r="H115" s="125"/>
      <c r="I115" s="126">
        <f>Q512</f>
        <v>0</v>
      </c>
      <c r="J115" s="126">
        <f>R512</f>
        <v>0</v>
      </c>
      <c r="K115" s="126">
        <f>K512</f>
        <v>0</v>
      </c>
      <c r="M115" s="123"/>
    </row>
    <row r="116" spans="1:31" s="10" customFormat="1" ht="19.899999999999999" customHeight="1">
      <c r="B116" s="123"/>
      <c r="D116" s="124" t="s">
        <v>137</v>
      </c>
      <c r="E116" s="125"/>
      <c r="F116" s="125"/>
      <c r="G116" s="125"/>
      <c r="H116" s="125"/>
      <c r="I116" s="126">
        <f>Q519</f>
        <v>0</v>
      </c>
      <c r="J116" s="126">
        <f>R519</f>
        <v>0</v>
      </c>
      <c r="K116" s="126">
        <f>K519</f>
        <v>0</v>
      </c>
      <c r="M116" s="123"/>
    </row>
    <row r="117" spans="1:31" s="10" customFormat="1" ht="19.899999999999999" customHeight="1">
      <c r="B117" s="123"/>
      <c r="D117" s="124" t="s">
        <v>138</v>
      </c>
      <c r="E117" s="125"/>
      <c r="F117" s="125"/>
      <c r="G117" s="125"/>
      <c r="H117" s="125"/>
      <c r="I117" s="126">
        <f>Q523</f>
        <v>0</v>
      </c>
      <c r="J117" s="126">
        <f>R523</f>
        <v>0</v>
      </c>
      <c r="K117" s="126">
        <f>K523</f>
        <v>0</v>
      </c>
      <c r="M117" s="123"/>
    </row>
    <row r="118" spans="1:31" s="10" customFormat="1" ht="19.899999999999999" customHeight="1">
      <c r="B118" s="123"/>
      <c r="D118" s="124" t="s">
        <v>139</v>
      </c>
      <c r="E118" s="125"/>
      <c r="F118" s="125"/>
      <c r="G118" s="125"/>
      <c r="H118" s="125"/>
      <c r="I118" s="126">
        <f>Q529</f>
        <v>0</v>
      </c>
      <c r="J118" s="126">
        <f>R529</f>
        <v>0</v>
      </c>
      <c r="K118" s="126">
        <f>K529</f>
        <v>0</v>
      </c>
      <c r="M118" s="123"/>
    </row>
    <row r="119" spans="1:31" s="10" customFormat="1" ht="19.899999999999999" customHeight="1">
      <c r="B119" s="123"/>
      <c r="D119" s="124" t="s">
        <v>140</v>
      </c>
      <c r="E119" s="125"/>
      <c r="F119" s="125"/>
      <c r="G119" s="125"/>
      <c r="H119" s="125"/>
      <c r="I119" s="126">
        <f>Q566</f>
        <v>0</v>
      </c>
      <c r="J119" s="126">
        <f>R566</f>
        <v>0</v>
      </c>
      <c r="K119" s="126">
        <f>K566</f>
        <v>0</v>
      </c>
      <c r="M119" s="123"/>
    </row>
    <row r="120" spans="1:31" s="9" customFormat="1" ht="24.95" customHeight="1">
      <c r="B120" s="119"/>
      <c r="D120" s="120" t="s">
        <v>141</v>
      </c>
      <c r="E120" s="121"/>
      <c r="F120" s="121"/>
      <c r="G120" s="121"/>
      <c r="H120" s="121"/>
      <c r="I120" s="122">
        <f>Q581</f>
        <v>0</v>
      </c>
      <c r="J120" s="122">
        <f>R581</f>
        <v>0</v>
      </c>
      <c r="K120" s="122">
        <f>K581</f>
        <v>0</v>
      </c>
      <c r="M120" s="119"/>
    </row>
    <row r="121" spans="1:31" s="10" customFormat="1" ht="19.899999999999999" customHeight="1">
      <c r="B121" s="123"/>
      <c r="D121" s="124" t="s">
        <v>142</v>
      </c>
      <c r="E121" s="125"/>
      <c r="F121" s="125"/>
      <c r="G121" s="125"/>
      <c r="H121" s="125"/>
      <c r="I121" s="126">
        <f>Q582</f>
        <v>0</v>
      </c>
      <c r="J121" s="126">
        <f>R582</f>
        <v>0</v>
      </c>
      <c r="K121" s="126">
        <f>K582</f>
        <v>0</v>
      </c>
      <c r="M121" s="123"/>
    </row>
    <row r="122" spans="1:31" s="10" customFormat="1" ht="19.899999999999999" customHeight="1">
      <c r="B122" s="123"/>
      <c r="D122" s="124" t="s">
        <v>143</v>
      </c>
      <c r="E122" s="125"/>
      <c r="F122" s="125"/>
      <c r="G122" s="125"/>
      <c r="H122" s="125"/>
      <c r="I122" s="126">
        <f>Q627</f>
        <v>0</v>
      </c>
      <c r="J122" s="126">
        <f>R627</f>
        <v>0</v>
      </c>
      <c r="K122" s="126">
        <f>K627</f>
        <v>0</v>
      </c>
      <c r="M122" s="123"/>
    </row>
    <row r="123" spans="1:31" s="9" customFormat="1" ht="24.95" customHeight="1">
      <c r="B123" s="119"/>
      <c r="D123" s="120" t="s">
        <v>144</v>
      </c>
      <c r="E123" s="121"/>
      <c r="F123" s="121"/>
      <c r="G123" s="121"/>
      <c r="H123" s="121"/>
      <c r="I123" s="122">
        <f>Q630</f>
        <v>0</v>
      </c>
      <c r="J123" s="122">
        <f>R630</f>
        <v>0</v>
      </c>
      <c r="K123" s="122">
        <f>K630</f>
        <v>0</v>
      </c>
      <c r="M123" s="119"/>
    </row>
    <row r="124" spans="1:31" s="10" customFormat="1" ht="19.899999999999999" customHeight="1">
      <c r="B124" s="123"/>
      <c r="D124" s="124" t="s">
        <v>145</v>
      </c>
      <c r="E124" s="125"/>
      <c r="F124" s="125"/>
      <c r="G124" s="125"/>
      <c r="H124" s="125"/>
      <c r="I124" s="126">
        <f>Q631</f>
        <v>0</v>
      </c>
      <c r="J124" s="126">
        <f>R631</f>
        <v>0</v>
      </c>
      <c r="K124" s="126">
        <f>K631</f>
        <v>0</v>
      </c>
      <c r="M124" s="123"/>
    </row>
    <row r="125" spans="1:31" s="2" customFormat="1" ht="21.7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6.95" customHeight="1">
      <c r="A126" s="32"/>
      <c r="B126" s="47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30" spans="1:31" s="2" customFormat="1" ht="6.95" customHeight="1">
      <c r="A130" s="32"/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31" s="2" customFormat="1" ht="24.95" customHeight="1">
      <c r="A131" s="32"/>
      <c r="B131" s="33"/>
      <c r="C131" s="21" t="s">
        <v>146</v>
      </c>
      <c r="D131" s="32"/>
      <c r="E131" s="32"/>
      <c r="F131" s="32"/>
      <c r="G131" s="32"/>
      <c r="H131" s="32"/>
      <c r="I131" s="32"/>
      <c r="J131" s="32"/>
      <c r="K131" s="32"/>
      <c r="L131" s="32"/>
      <c r="M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31" s="2" customFormat="1" ht="6.95" customHeight="1">
      <c r="A132" s="32"/>
      <c r="B132" s="33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31" s="2" customFormat="1" ht="12" customHeight="1">
      <c r="A133" s="32"/>
      <c r="B133" s="33"/>
      <c r="C133" s="27" t="s">
        <v>13</v>
      </c>
      <c r="D133" s="32"/>
      <c r="E133" s="32"/>
      <c r="F133" s="32"/>
      <c r="G133" s="32"/>
      <c r="H133" s="32"/>
      <c r="I133" s="32"/>
      <c r="J133" s="32"/>
      <c r="K133" s="32"/>
      <c r="L133" s="32"/>
      <c r="M133" s="4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31" s="2" customFormat="1" ht="16.5" customHeight="1">
      <c r="A134" s="32"/>
      <c r="B134" s="33"/>
      <c r="C134" s="32"/>
      <c r="D134" s="32"/>
      <c r="E134" s="252" t="str">
        <f>E7</f>
        <v>Rekonštrukcia toaliet FA STU - ľava strana+pravá strana+aula</v>
      </c>
      <c r="F134" s="253"/>
      <c r="G134" s="253"/>
      <c r="H134" s="253"/>
      <c r="I134" s="32"/>
      <c r="J134" s="32"/>
      <c r="K134" s="32"/>
      <c r="L134" s="32"/>
      <c r="M134" s="4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31" s="1" customFormat="1" ht="12" customHeight="1">
      <c r="B135" s="20"/>
      <c r="C135" s="27" t="s">
        <v>104</v>
      </c>
      <c r="M135" s="20"/>
    </row>
    <row r="136" spans="1:31" s="2" customFormat="1" ht="16.5" customHeight="1">
      <c r="A136" s="32"/>
      <c r="B136" s="33"/>
      <c r="C136" s="32"/>
      <c r="D136" s="32"/>
      <c r="E136" s="252" t="s">
        <v>105</v>
      </c>
      <c r="F136" s="254"/>
      <c r="G136" s="254"/>
      <c r="H136" s="254"/>
      <c r="I136" s="32"/>
      <c r="J136" s="32"/>
      <c r="K136" s="32"/>
      <c r="L136" s="32"/>
      <c r="M136" s="4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</row>
    <row r="137" spans="1:31" s="2" customFormat="1" ht="12" customHeight="1">
      <c r="A137" s="32"/>
      <c r="B137" s="33"/>
      <c r="C137" s="27" t="s">
        <v>106</v>
      </c>
      <c r="D137" s="32"/>
      <c r="E137" s="32"/>
      <c r="F137" s="32"/>
      <c r="G137" s="32"/>
      <c r="H137" s="32"/>
      <c r="I137" s="32"/>
      <c r="J137" s="32"/>
      <c r="K137" s="32"/>
      <c r="L137" s="32"/>
      <c r="M137" s="4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</row>
    <row r="138" spans="1:31" s="2" customFormat="1" ht="16.5" customHeight="1">
      <c r="A138" s="32"/>
      <c r="B138" s="33"/>
      <c r="C138" s="32"/>
      <c r="D138" s="32"/>
      <c r="E138" s="209" t="str">
        <f>E11</f>
        <v>A - Rekonštrukcia toaliet FA STU - AULA</v>
      </c>
      <c r="F138" s="254"/>
      <c r="G138" s="254"/>
      <c r="H138" s="254"/>
      <c r="I138" s="32"/>
      <c r="J138" s="32"/>
      <c r="K138" s="32"/>
      <c r="L138" s="32"/>
      <c r="M138" s="4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</row>
    <row r="139" spans="1:31" s="2" customFormat="1" ht="6.95" customHeight="1">
      <c r="A139" s="32"/>
      <c r="B139" s="33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4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</row>
    <row r="140" spans="1:31" s="2" customFormat="1" ht="12" customHeight="1">
      <c r="A140" s="32"/>
      <c r="B140" s="33"/>
      <c r="C140" s="27" t="s">
        <v>17</v>
      </c>
      <c r="D140" s="32"/>
      <c r="E140" s="32"/>
      <c r="F140" s="25" t="str">
        <f>F14</f>
        <v>Námestie Slobody, Bratislava</v>
      </c>
      <c r="G140" s="32"/>
      <c r="H140" s="32"/>
      <c r="I140" s="27" t="s">
        <v>19</v>
      </c>
      <c r="J140" s="55" t="str">
        <f>IF(J14="","",J14)</f>
        <v>14. 10. 2020</v>
      </c>
      <c r="K140" s="32"/>
      <c r="L140" s="32"/>
      <c r="M140" s="4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</row>
    <row r="141" spans="1:31" s="2" customFormat="1" ht="6.95" customHeight="1">
      <c r="A141" s="32"/>
      <c r="B141" s="33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4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</row>
    <row r="142" spans="1:31" s="2" customFormat="1" ht="54.4" customHeight="1">
      <c r="A142" s="32"/>
      <c r="B142" s="33"/>
      <c r="C142" s="27" t="s">
        <v>21</v>
      </c>
      <c r="D142" s="32"/>
      <c r="E142" s="32"/>
      <c r="F142" s="25" t="str">
        <f>E17</f>
        <v>FA STU, Nám. Slobody, Bratislava</v>
      </c>
      <c r="G142" s="32"/>
      <c r="H142" s="32"/>
      <c r="I142" s="27" t="s">
        <v>29</v>
      </c>
      <c r="J142" s="30" t="str">
        <f>E23</f>
        <v>Ing.arch. Michal Hronský, PhD. Heyrovského 14, BA</v>
      </c>
      <c r="K142" s="32"/>
      <c r="L142" s="32"/>
      <c r="M142" s="4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</row>
    <row r="143" spans="1:31" s="2" customFormat="1" ht="25.7" customHeight="1">
      <c r="A143" s="32"/>
      <c r="B143" s="33"/>
      <c r="C143" s="27" t="s">
        <v>27</v>
      </c>
      <c r="D143" s="32"/>
      <c r="E143" s="32"/>
      <c r="F143" s="25" t="str">
        <f>IF(E20="","",E20)</f>
        <v>Vyplň údaj</v>
      </c>
      <c r="G143" s="32"/>
      <c r="H143" s="32"/>
      <c r="I143" s="27" t="s">
        <v>32</v>
      </c>
      <c r="J143" s="30" t="str">
        <f>E26</f>
        <v xml:space="preserve"> Žákovičová Mária - ROZPOČTY</v>
      </c>
      <c r="K143" s="32"/>
      <c r="L143" s="32"/>
      <c r="M143" s="4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</row>
    <row r="144" spans="1:31" s="2" customFormat="1" ht="10.35" customHeight="1">
      <c r="A144" s="32"/>
      <c r="B144" s="33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4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</row>
    <row r="145" spans="1:65" s="11" customFormat="1" ht="29.25" customHeight="1">
      <c r="A145" s="127"/>
      <c r="B145" s="128"/>
      <c r="C145" s="129" t="s">
        <v>147</v>
      </c>
      <c r="D145" s="130" t="s">
        <v>62</v>
      </c>
      <c r="E145" s="130" t="s">
        <v>58</v>
      </c>
      <c r="F145" s="130" t="s">
        <v>59</v>
      </c>
      <c r="G145" s="130" t="s">
        <v>148</v>
      </c>
      <c r="H145" s="130" t="s">
        <v>149</v>
      </c>
      <c r="I145" s="130" t="s">
        <v>150</v>
      </c>
      <c r="J145" s="130" t="s">
        <v>151</v>
      </c>
      <c r="K145" s="131" t="s">
        <v>117</v>
      </c>
      <c r="L145" s="132" t="s">
        <v>152</v>
      </c>
      <c r="M145" s="133"/>
      <c r="N145" s="62" t="s">
        <v>1</v>
      </c>
      <c r="O145" s="63" t="s">
        <v>41</v>
      </c>
      <c r="P145" s="63" t="s">
        <v>153</v>
      </c>
      <c r="Q145" s="63" t="s">
        <v>154</v>
      </c>
      <c r="R145" s="63" t="s">
        <v>155</v>
      </c>
      <c r="S145" s="63" t="s">
        <v>156</v>
      </c>
      <c r="T145" s="63" t="s">
        <v>157</v>
      </c>
      <c r="U145" s="63" t="s">
        <v>158</v>
      </c>
      <c r="V145" s="63" t="s">
        <v>159</v>
      </c>
      <c r="W145" s="63" t="s">
        <v>160</v>
      </c>
      <c r="X145" s="64" t="s">
        <v>161</v>
      </c>
      <c r="Y145" s="127"/>
      <c r="Z145" s="127"/>
      <c r="AA145" s="127"/>
      <c r="AB145" s="127"/>
      <c r="AC145" s="127"/>
      <c r="AD145" s="127"/>
      <c r="AE145" s="127"/>
    </row>
    <row r="146" spans="1:65" s="2" customFormat="1" ht="22.9" customHeight="1">
      <c r="A146" s="32"/>
      <c r="B146" s="33"/>
      <c r="C146" s="69" t="s">
        <v>118</v>
      </c>
      <c r="D146" s="32"/>
      <c r="E146" s="32"/>
      <c r="F146" s="32"/>
      <c r="G146" s="32"/>
      <c r="H146" s="32"/>
      <c r="I146" s="32"/>
      <c r="J146" s="32"/>
      <c r="K146" s="134">
        <f>BK146</f>
        <v>0</v>
      </c>
      <c r="L146" s="32"/>
      <c r="M146" s="33"/>
      <c r="N146" s="65"/>
      <c r="O146" s="56"/>
      <c r="P146" s="66"/>
      <c r="Q146" s="135">
        <f>Q147+Q260+Q581+Q630</f>
        <v>0</v>
      </c>
      <c r="R146" s="135">
        <f>R147+R260+R581+R630</f>
        <v>0</v>
      </c>
      <c r="S146" s="66"/>
      <c r="T146" s="136">
        <f>T147+T260+T581+T630</f>
        <v>0</v>
      </c>
      <c r="U146" s="66"/>
      <c r="V146" s="136">
        <f>V147+V260+V581+V630</f>
        <v>18.673581819999999</v>
      </c>
      <c r="W146" s="66"/>
      <c r="X146" s="137">
        <f>X147+X260+X581+X630</f>
        <v>132.37851999999998</v>
      </c>
      <c r="Y146" s="32"/>
      <c r="Z146" s="32"/>
      <c r="AA146" s="32"/>
      <c r="AB146" s="32"/>
      <c r="AC146" s="32"/>
      <c r="AD146" s="32"/>
      <c r="AE146" s="32"/>
      <c r="AT146" s="17" t="s">
        <v>78</v>
      </c>
      <c r="AU146" s="17" t="s">
        <v>119</v>
      </c>
      <c r="BK146" s="138">
        <f>BK147+BK260+BK581+BK630</f>
        <v>0</v>
      </c>
    </row>
    <row r="147" spans="1:65" s="12" customFormat="1" ht="25.9" customHeight="1">
      <c r="B147" s="139"/>
      <c r="D147" s="140" t="s">
        <v>78</v>
      </c>
      <c r="E147" s="141" t="s">
        <v>162</v>
      </c>
      <c r="F147" s="141" t="s">
        <v>163</v>
      </c>
      <c r="I147" s="142"/>
      <c r="J147" s="142"/>
      <c r="K147" s="143">
        <f>BK147</f>
        <v>0</v>
      </c>
      <c r="M147" s="139"/>
      <c r="N147" s="144"/>
      <c r="O147" s="145"/>
      <c r="P147" s="145"/>
      <c r="Q147" s="146">
        <f>Q148+Q159+Q188+Q258</f>
        <v>0</v>
      </c>
      <c r="R147" s="146">
        <f>R148+R159+R188+R258</f>
        <v>0</v>
      </c>
      <c r="S147" s="145"/>
      <c r="T147" s="147">
        <f>T148+T159+T188+T258</f>
        <v>0</v>
      </c>
      <c r="U147" s="145"/>
      <c r="V147" s="147">
        <f>V148+V159+V188+V258</f>
        <v>14.7705938</v>
      </c>
      <c r="W147" s="145"/>
      <c r="X147" s="148">
        <f>X148+X159+X188+X258</f>
        <v>132.35525999999999</v>
      </c>
      <c r="AR147" s="140" t="s">
        <v>86</v>
      </c>
      <c r="AT147" s="149" t="s">
        <v>78</v>
      </c>
      <c r="AU147" s="149" t="s">
        <v>79</v>
      </c>
      <c r="AY147" s="140" t="s">
        <v>164</v>
      </c>
      <c r="BK147" s="150">
        <f>BK148+BK159+BK188+BK258</f>
        <v>0</v>
      </c>
    </row>
    <row r="148" spans="1:65" s="12" customFormat="1" ht="22.9" customHeight="1">
      <c r="B148" s="139"/>
      <c r="D148" s="140" t="s">
        <v>78</v>
      </c>
      <c r="E148" s="151" t="s">
        <v>165</v>
      </c>
      <c r="F148" s="151" t="s">
        <v>166</v>
      </c>
      <c r="I148" s="142"/>
      <c r="J148" s="142"/>
      <c r="K148" s="152">
        <f>BK148</f>
        <v>0</v>
      </c>
      <c r="M148" s="139"/>
      <c r="N148" s="144"/>
      <c r="O148" s="145"/>
      <c r="P148" s="145"/>
      <c r="Q148" s="146">
        <f>SUM(Q149:Q158)</f>
        <v>0</v>
      </c>
      <c r="R148" s="146">
        <f>SUM(R149:R158)</f>
        <v>0</v>
      </c>
      <c r="S148" s="145"/>
      <c r="T148" s="147">
        <f>SUM(T149:T158)</f>
        <v>0</v>
      </c>
      <c r="U148" s="145"/>
      <c r="V148" s="147">
        <f>SUM(V149:V158)</f>
        <v>12.0239048</v>
      </c>
      <c r="W148" s="145"/>
      <c r="X148" s="148">
        <f>SUM(X149:X158)</f>
        <v>0</v>
      </c>
      <c r="AR148" s="140" t="s">
        <v>86</v>
      </c>
      <c r="AT148" s="149" t="s">
        <v>78</v>
      </c>
      <c r="AU148" s="149" t="s">
        <v>86</v>
      </c>
      <c r="AY148" s="140" t="s">
        <v>164</v>
      </c>
      <c r="BK148" s="150">
        <f>SUM(BK149:BK158)</f>
        <v>0</v>
      </c>
    </row>
    <row r="149" spans="1:65" s="2" customFormat="1" ht="24.2" customHeight="1">
      <c r="A149" s="32"/>
      <c r="B149" s="153"/>
      <c r="C149" s="154" t="s">
        <v>86</v>
      </c>
      <c r="D149" s="154" t="s">
        <v>167</v>
      </c>
      <c r="E149" s="155" t="s">
        <v>168</v>
      </c>
      <c r="F149" s="156" t="s">
        <v>169</v>
      </c>
      <c r="G149" s="157" t="s">
        <v>170</v>
      </c>
      <c r="H149" s="158">
        <v>2.44</v>
      </c>
      <c r="I149" s="159"/>
      <c r="J149" s="159"/>
      <c r="K149" s="158">
        <f>ROUND(P149*H149,3)</f>
        <v>0</v>
      </c>
      <c r="L149" s="160"/>
      <c r="M149" s="33"/>
      <c r="N149" s="161" t="s">
        <v>1</v>
      </c>
      <c r="O149" s="162" t="s">
        <v>43</v>
      </c>
      <c r="P149" s="163">
        <f>I149+J149</f>
        <v>0</v>
      </c>
      <c r="Q149" s="163">
        <f>ROUND(I149*H149,3)</f>
        <v>0</v>
      </c>
      <c r="R149" s="163">
        <f>ROUND(J149*H149,3)</f>
        <v>0</v>
      </c>
      <c r="S149" s="58"/>
      <c r="T149" s="164">
        <f>S149*H149</f>
        <v>0</v>
      </c>
      <c r="U149" s="164">
        <v>1.8719600000000001</v>
      </c>
      <c r="V149" s="164">
        <f>U149*H149</f>
        <v>4.5675824</v>
      </c>
      <c r="W149" s="164">
        <v>0</v>
      </c>
      <c r="X149" s="165">
        <f>W149*H149</f>
        <v>0</v>
      </c>
      <c r="Y149" s="32"/>
      <c r="Z149" s="32"/>
      <c r="AA149" s="32"/>
      <c r="AB149" s="32"/>
      <c r="AC149" s="32"/>
      <c r="AD149" s="32"/>
      <c r="AE149" s="32"/>
      <c r="AR149" s="166" t="s">
        <v>171</v>
      </c>
      <c r="AT149" s="166" t="s">
        <v>167</v>
      </c>
      <c r="AU149" s="166" t="s">
        <v>92</v>
      </c>
      <c r="AY149" s="17" t="s">
        <v>164</v>
      </c>
      <c r="BE149" s="167">
        <f>IF(O149="základná",K149,0)</f>
        <v>0</v>
      </c>
      <c r="BF149" s="167">
        <f>IF(O149="znížená",K149,0)</f>
        <v>0</v>
      </c>
      <c r="BG149" s="167">
        <f>IF(O149="zákl. prenesená",K149,0)</f>
        <v>0</v>
      </c>
      <c r="BH149" s="167">
        <f>IF(O149="zníž. prenesená",K149,0)</f>
        <v>0</v>
      </c>
      <c r="BI149" s="167">
        <f>IF(O149="nulová",K149,0)</f>
        <v>0</v>
      </c>
      <c r="BJ149" s="17" t="s">
        <v>92</v>
      </c>
      <c r="BK149" s="168">
        <f>ROUND(P149*H149,3)</f>
        <v>0</v>
      </c>
      <c r="BL149" s="17" t="s">
        <v>171</v>
      </c>
      <c r="BM149" s="166" t="s">
        <v>172</v>
      </c>
    </row>
    <row r="150" spans="1:65" s="13" customFormat="1" ht="11.25">
      <c r="B150" s="169"/>
      <c r="D150" s="170" t="s">
        <v>173</v>
      </c>
      <c r="E150" s="171" t="s">
        <v>1</v>
      </c>
      <c r="F150" s="172" t="s">
        <v>174</v>
      </c>
      <c r="H150" s="173">
        <v>2.44</v>
      </c>
      <c r="I150" s="174"/>
      <c r="J150" s="174"/>
      <c r="M150" s="169"/>
      <c r="N150" s="175"/>
      <c r="O150" s="176"/>
      <c r="P150" s="176"/>
      <c r="Q150" s="176"/>
      <c r="R150" s="176"/>
      <c r="S150" s="176"/>
      <c r="T150" s="176"/>
      <c r="U150" s="176"/>
      <c r="V150" s="176"/>
      <c r="W150" s="176"/>
      <c r="X150" s="177"/>
      <c r="AT150" s="171" t="s">
        <v>173</v>
      </c>
      <c r="AU150" s="171" t="s">
        <v>92</v>
      </c>
      <c r="AV150" s="13" t="s">
        <v>92</v>
      </c>
      <c r="AW150" s="13" t="s">
        <v>4</v>
      </c>
      <c r="AX150" s="13" t="s">
        <v>86</v>
      </c>
      <c r="AY150" s="171" t="s">
        <v>164</v>
      </c>
    </row>
    <row r="151" spans="1:65" s="2" customFormat="1" ht="24.2" customHeight="1">
      <c r="A151" s="32"/>
      <c r="B151" s="153"/>
      <c r="C151" s="154" t="s">
        <v>92</v>
      </c>
      <c r="D151" s="154" t="s">
        <v>167</v>
      </c>
      <c r="E151" s="155" t="s">
        <v>175</v>
      </c>
      <c r="F151" s="156" t="s">
        <v>176</v>
      </c>
      <c r="G151" s="157" t="s">
        <v>177</v>
      </c>
      <c r="H151" s="158">
        <v>10</v>
      </c>
      <c r="I151" s="159"/>
      <c r="J151" s="159"/>
      <c r="K151" s="158">
        <f>ROUND(P151*H151,3)</f>
        <v>0</v>
      </c>
      <c r="L151" s="160"/>
      <c r="M151" s="33"/>
      <c r="N151" s="161" t="s">
        <v>1</v>
      </c>
      <c r="O151" s="162" t="s">
        <v>43</v>
      </c>
      <c r="P151" s="163">
        <f>I151+J151</f>
        <v>0</v>
      </c>
      <c r="Q151" s="163">
        <f>ROUND(I151*H151,3)</f>
        <v>0</v>
      </c>
      <c r="R151" s="163">
        <f>ROUND(J151*H151,3)</f>
        <v>0</v>
      </c>
      <c r="S151" s="58"/>
      <c r="T151" s="164">
        <f>S151*H151</f>
        <v>0</v>
      </c>
      <c r="U151" s="164">
        <v>5.289E-2</v>
      </c>
      <c r="V151" s="164">
        <f>U151*H151</f>
        <v>0.52890000000000004</v>
      </c>
      <c r="W151" s="164">
        <v>0</v>
      </c>
      <c r="X151" s="165">
        <f>W151*H151</f>
        <v>0</v>
      </c>
      <c r="Y151" s="32"/>
      <c r="Z151" s="32"/>
      <c r="AA151" s="32"/>
      <c r="AB151" s="32"/>
      <c r="AC151" s="32"/>
      <c r="AD151" s="32"/>
      <c r="AE151" s="32"/>
      <c r="AR151" s="166" t="s">
        <v>171</v>
      </c>
      <c r="AT151" s="166" t="s">
        <v>167</v>
      </c>
      <c r="AU151" s="166" t="s">
        <v>92</v>
      </c>
      <c r="AY151" s="17" t="s">
        <v>164</v>
      </c>
      <c r="BE151" s="167">
        <f>IF(O151="základná",K151,0)</f>
        <v>0</v>
      </c>
      <c r="BF151" s="167">
        <f>IF(O151="znížená",K151,0)</f>
        <v>0</v>
      </c>
      <c r="BG151" s="167">
        <f>IF(O151="zákl. prenesená",K151,0)</f>
        <v>0</v>
      </c>
      <c r="BH151" s="167">
        <f>IF(O151="zníž. prenesená",K151,0)</f>
        <v>0</v>
      </c>
      <c r="BI151" s="167">
        <f>IF(O151="nulová",K151,0)</f>
        <v>0</v>
      </c>
      <c r="BJ151" s="17" t="s">
        <v>92</v>
      </c>
      <c r="BK151" s="168">
        <f>ROUND(P151*H151,3)</f>
        <v>0</v>
      </c>
      <c r="BL151" s="17" t="s">
        <v>171</v>
      </c>
      <c r="BM151" s="166" t="s">
        <v>178</v>
      </c>
    </row>
    <row r="152" spans="1:65" s="2" customFormat="1" ht="24.2" customHeight="1">
      <c r="A152" s="32"/>
      <c r="B152" s="153"/>
      <c r="C152" s="154" t="s">
        <v>165</v>
      </c>
      <c r="D152" s="154" t="s">
        <v>167</v>
      </c>
      <c r="E152" s="155" t="s">
        <v>179</v>
      </c>
      <c r="F152" s="156" t="s">
        <v>180</v>
      </c>
      <c r="G152" s="157" t="s">
        <v>177</v>
      </c>
      <c r="H152" s="158">
        <v>6</v>
      </c>
      <c r="I152" s="159"/>
      <c r="J152" s="159"/>
      <c r="K152" s="158">
        <f>ROUND(P152*H152,3)</f>
        <v>0</v>
      </c>
      <c r="L152" s="160"/>
      <c r="M152" s="33"/>
      <c r="N152" s="161" t="s">
        <v>1</v>
      </c>
      <c r="O152" s="162" t="s">
        <v>43</v>
      </c>
      <c r="P152" s="163">
        <f>I152+J152</f>
        <v>0</v>
      </c>
      <c r="Q152" s="163">
        <f>ROUND(I152*H152,3)</f>
        <v>0</v>
      </c>
      <c r="R152" s="163">
        <f>ROUND(J152*H152,3)</f>
        <v>0</v>
      </c>
      <c r="S152" s="58"/>
      <c r="T152" s="164">
        <f>S152*H152</f>
        <v>0</v>
      </c>
      <c r="U152" s="164">
        <v>0.13161999999999999</v>
      </c>
      <c r="V152" s="164">
        <f>U152*H152</f>
        <v>0.78971999999999998</v>
      </c>
      <c r="W152" s="164">
        <v>0</v>
      </c>
      <c r="X152" s="165">
        <f>W152*H152</f>
        <v>0</v>
      </c>
      <c r="Y152" s="32"/>
      <c r="Z152" s="32"/>
      <c r="AA152" s="32"/>
      <c r="AB152" s="32"/>
      <c r="AC152" s="32"/>
      <c r="AD152" s="32"/>
      <c r="AE152" s="32"/>
      <c r="AR152" s="166" t="s">
        <v>171</v>
      </c>
      <c r="AT152" s="166" t="s">
        <v>167</v>
      </c>
      <c r="AU152" s="166" t="s">
        <v>92</v>
      </c>
      <c r="AY152" s="17" t="s">
        <v>164</v>
      </c>
      <c r="BE152" s="167">
        <f>IF(O152="základná",K152,0)</f>
        <v>0</v>
      </c>
      <c r="BF152" s="167">
        <f>IF(O152="znížená",K152,0)</f>
        <v>0</v>
      </c>
      <c r="BG152" s="167">
        <f>IF(O152="zákl. prenesená",K152,0)</f>
        <v>0</v>
      </c>
      <c r="BH152" s="167">
        <f>IF(O152="zníž. prenesená",K152,0)</f>
        <v>0</v>
      </c>
      <c r="BI152" s="167">
        <f>IF(O152="nulová",K152,0)</f>
        <v>0</v>
      </c>
      <c r="BJ152" s="17" t="s">
        <v>92</v>
      </c>
      <c r="BK152" s="168">
        <f>ROUND(P152*H152,3)</f>
        <v>0</v>
      </c>
      <c r="BL152" s="17" t="s">
        <v>171</v>
      </c>
      <c r="BM152" s="166" t="s">
        <v>181</v>
      </c>
    </row>
    <row r="153" spans="1:65" s="2" customFormat="1" ht="24.2" customHeight="1">
      <c r="A153" s="32"/>
      <c r="B153" s="153"/>
      <c r="C153" s="154" t="s">
        <v>171</v>
      </c>
      <c r="D153" s="154" t="s">
        <v>167</v>
      </c>
      <c r="E153" s="155" t="s">
        <v>182</v>
      </c>
      <c r="F153" s="156" t="s">
        <v>183</v>
      </c>
      <c r="G153" s="157" t="s">
        <v>177</v>
      </c>
      <c r="H153" s="158">
        <v>4.92</v>
      </c>
      <c r="I153" s="159"/>
      <c r="J153" s="159"/>
      <c r="K153" s="158">
        <f>ROUND(P153*H153,3)</f>
        <v>0</v>
      </c>
      <c r="L153" s="160"/>
      <c r="M153" s="33"/>
      <c r="N153" s="161" t="s">
        <v>1</v>
      </c>
      <c r="O153" s="162" t="s">
        <v>43</v>
      </c>
      <c r="P153" s="163">
        <f>I153+J153</f>
        <v>0</v>
      </c>
      <c r="Q153" s="163">
        <f>ROUND(I153*H153,3)</f>
        <v>0</v>
      </c>
      <c r="R153" s="163">
        <f>ROUND(J153*H153,3)</f>
        <v>0</v>
      </c>
      <c r="S153" s="58"/>
      <c r="T153" s="164">
        <f>S153*H153</f>
        <v>0</v>
      </c>
      <c r="U153" s="164">
        <v>0.2742</v>
      </c>
      <c r="V153" s="164">
        <f>U153*H153</f>
        <v>1.349064</v>
      </c>
      <c r="W153" s="164">
        <v>0</v>
      </c>
      <c r="X153" s="165">
        <f>W153*H153</f>
        <v>0</v>
      </c>
      <c r="Y153" s="32"/>
      <c r="Z153" s="32"/>
      <c r="AA153" s="32"/>
      <c r="AB153" s="32"/>
      <c r="AC153" s="32"/>
      <c r="AD153" s="32"/>
      <c r="AE153" s="32"/>
      <c r="AR153" s="166" t="s">
        <v>171</v>
      </c>
      <c r="AT153" s="166" t="s">
        <v>167</v>
      </c>
      <c r="AU153" s="166" t="s">
        <v>92</v>
      </c>
      <c r="AY153" s="17" t="s">
        <v>164</v>
      </c>
      <c r="BE153" s="167">
        <f>IF(O153="základná",K153,0)</f>
        <v>0</v>
      </c>
      <c r="BF153" s="167">
        <f>IF(O153="znížená",K153,0)</f>
        <v>0</v>
      </c>
      <c r="BG153" s="167">
        <f>IF(O153="zákl. prenesená",K153,0)</f>
        <v>0</v>
      </c>
      <c r="BH153" s="167">
        <f>IF(O153="zníž. prenesená",K153,0)</f>
        <v>0</v>
      </c>
      <c r="BI153" s="167">
        <f>IF(O153="nulová",K153,0)</f>
        <v>0</v>
      </c>
      <c r="BJ153" s="17" t="s">
        <v>92</v>
      </c>
      <c r="BK153" s="168">
        <f>ROUND(P153*H153,3)</f>
        <v>0</v>
      </c>
      <c r="BL153" s="17" t="s">
        <v>171</v>
      </c>
      <c r="BM153" s="166" t="s">
        <v>184</v>
      </c>
    </row>
    <row r="154" spans="1:65" s="13" customFormat="1" ht="11.25">
      <c r="B154" s="169"/>
      <c r="D154" s="170" t="s">
        <v>173</v>
      </c>
      <c r="E154" s="171" t="s">
        <v>1</v>
      </c>
      <c r="F154" s="172" t="s">
        <v>185</v>
      </c>
      <c r="H154" s="173">
        <v>4.92</v>
      </c>
      <c r="I154" s="174"/>
      <c r="J154" s="174"/>
      <c r="M154" s="169"/>
      <c r="N154" s="175"/>
      <c r="O154" s="176"/>
      <c r="P154" s="176"/>
      <c r="Q154" s="176"/>
      <c r="R154" s="176"/>
      <c r="S154" s="176"/>
      <c r="T154" s="176"/>
      <c r="U154" s="176"/>
      <c r="V154" s="176"/>
      <c r="W154" s="176"/>
      <c r="X154" s="177"/>
      <c r="AT154" s="171" t="s">
        <v>173</v>
      </c>
      <c r="AU154" s="171" t="s">
        <v>92</v>
      </c>
      <c r="AV154" s="13" t="s">
        <v>92</v>
      </c>
      <c r="AW154" s="13" t="s">
        <v>4</v>
      </c>
      <c r="AX154" s="13" t="s">
        <v>86</v>
      </c>
      <c r="AY154" s="171" t="s">
        <v>164</v>
      </c>
    </row>
    <row r="155" spans="1:65" s="2" customFormat="1" ht="24.2" customHeight="1">
      <c r="A155" s="32"/>
      <c r="B155" s="153"/>
      <c r="C155" s="154" t="s">
        <v>83</v>
      </c>
      <c r="D155" s="154" t="s">
        <v>167</v>
      </c>
      <c r="E155" s="155" t="s">
        <v>186</v>
      </c>
      <c r="F155" s="156" t="s">
        <v>187</v>
      </c>
      <c r="G155" s="157" t="s">
        <v>177</v>
      </c>
      <c r="H155" s="158">
        <v>6.24</v>
      </c>
      <c r="I155" s="159"/>
      <c r="J155" s="159"/>
      <c r="K155" s="158">
        <f>ROUND(P155*H155,3)</f>
        <v>0</v>
      </c>
      <c r="L155" s="160"/>
      <c r="M155" s="33"/>
      <c r="N155" s="161" t="s">
        <v>1</v>
      </c>
      <c r="O155" s="162" t="s">
        <v>43</v>
      </c>
      <c r="P155" s="163">
        <f>I155+J155</f>
        <v>0</v>
      </c>
      <c r="Q155" s="163">
        <f>ROUND(I155*H155,3)</f>
        <v>0</v>
      </c>
      <c r="R155" s="163">
        <f>ROUND(J155*H155,3)</f>
        <v>0</v>
      </c>
      <c r="S155" s="58"/>
      <c r="T155" s="164">
        <f>S155*H155</f>
        <v>0</v>
      </c>
      <c r="U155" s="164">
        <v>0.2742</v>
      </c>
      <c r="V155" s="164">
        <f>U155*H155</f>
        <v>1.7110080000000001</v>
      </c>
      <c r="W155" s="164">
        <v>0</v>
      </c>
      <c r="X155" s="165">
        <f>W155*H155</f>
        <v>0</v>
      </c>
      <c r="Y155" s="32"/>
      <c r="Z155" s="32"/>
      <c r="AA155" s="32"/>
      <c r="AB155" s="32"/>
      <c r="AC155" s="32"/>
      <c r="AD155" s="32"/>
      <c r="AE155" s="32"/>
      <c r="AR155" s="166" t="s">
        <v>171</v>
      </c>
      <c r="AT155" s="166" t="s">
        <v>167</v>
      </c>
      <c r="AU155" s="166" t="s">
        <v>92</v>
      </c>
      <c r="AY155" s="17" t="s">
        <v>164</v>
      </c>
      <c r="BE155" s="167">
        <f>IF(O155="základná",K155,0)</f>
        <v>0</v>
      </c>
      <c r="BF155" s="167">
        <f>IF(O155="znížená",K155,0)</f>
        <v>0</v>
      </c>
      <c r="BG155" s="167">
        <f>IF(O155="zákl. prenesená",K155,0)</f>
        <v>0</v>
      </c>
      <c r="BH155" s="167">
        <f>IF(O155="zníž. prenesená",K155,0)</f>
        <v>0</v>
      </c>
      <c r="BI155" s="167">
        <f>IF(O155="nulová",K155,0)</f>
        <v>0</v>
      </c>
      <c r="BJ155" s="17" t="s">
        <v>92</v>
      </c>
      <c r="BK155" s="168">
        <f>ROUND(P155*H155,3)</f>
        <v>0</v>
      </c>
      <c r="BL155" s="17" t="s">
        <v>171</v>
      </c>
      <c r="BM155" s="166" t="s">
        <v>188</v>
      </c>
    </row>
    <row r="156" spans="1:65" s="13" customFormat="1" ht="11.25">
      <c r="B156" s="169"/>
      <c r="D156" s="170" t="s">
        <v>173</v>
      </c>
      <c r="E156" s="171" t="s">
        <v>1</v>
      </c>
      <c r="F156" s="172" t="s">
        <v>189</v>
      </c>
      <c r="H156" s="173">
        <v>6.24</v>
      </c>
      <c r="I156" s="174"/>
      <c r="J156" s="174"/>
      <c r="M156" s="169"/>
      <c r="N156" s="175"/>
      <c r="O156" s="176"/>
      <c r="P156" s="176"/>
      <c r="Q156" s="176"/>
      <c r="R156" s="176"/>
      <c r="S156" s="176"/>
      <c r="T156" s="176"/>
      <c r="U156" s="176"/>
      <c r="V156" s="176"/>
      <c r="W156" s="176"/>
      <c r="X156" s="177"/>
      <c r="AT156" s="171" t="s">
        <v>173</v>
      </c>
      <c r="AU156" s="171" t="s">
        <v>92</v>
      </c>
      <c r="AV156" s="13" t="s">
        <v>92</v>
      </c>
      <c r="AW156" s="13" t="s">
        <v>4</v>
      </c>
      <c r="AX156" s="13" t="s">
        <v>86</v>
      </c>
      <c r="AY156" s="171" t="s">
        <v>164</v>
      </c>
    </row>
    <row r="157" spans="1:65" s="2" customFormat="1" ht="24.2" customHeight="1">
      <c r="A157" s="32"/>
      <c r="B157" s="153"/>
      <c r="C157" s="154" t="s">
        <v>190</v>
      </c>
      <c r="D157" s="154" t="s">
        <v>167</v>
      </c>
      <c r="E157" s="155" t="s">
        <v>191</v>
      </c>
      <c r="F157" s="156" t="s">
        <v>192</v>
      </c>
      <c r="G157" s="157" t="s">
        <v>177</v>
      </c>
      <c r="H157" s="158">
        <v>13.33</v>
      </c>
      <c r="I157" s="159"/>
      <c r="J157" s="159"/>
      <c r="K157" s="158">
        <f>ROUND(P157*H157,3)</f>
        <v>0</v>
      </c>
      <c r="L157" s="160"/>
      <c r="M157" s="33"/>
      <c r="N157" s="161" t="s">
        <v>1</v>
      </c>
      <c r="O157" s="162" t="s">
        <v>43</v>
      </c>
      <c r="P157" s="163">
        <f>I157+J157</f>
        <v>0</v>
      </c>
      <c r="Q157" s="163">
        <f>ROUND(I157*H157,3)</f>
        <v>0</v>
      </c>
      <c r="R157" s="163">
        <f>ROUND(J157*H157,3)</f>
        <v>0</v>
      </c>
      <c r="S157" s="58"/>
      <c r="T157" s="164">
        <f>S157*H157</f>
        <v>0</v>
      </c>
      <c r="U157" s="164">
        <v>0.23088</v>
      </c>
      <c r="V157" s="164">
        <f>U157*H157</f>
        <v>3.0776303999999999</v>
      </c>
      <c r="W157" s="164">
        <v>0</v>
      </c>
      <c r="X157" s="165">
        <f>W157*H157</f>
        <v>0</v>
      </c>
      <c r="Y157" s="32"/>
      <c r="Z157" s="32"/>
      <c r="AA157" s="32"/>
      <c r="AB157" s="32"/>
      <c r="AC157" s="32"/>
      <c r="AD157" s="32"/>
      <c r="AE157" s="32"/>
      <c r="AR157" s="166" t="s">
        <v>171</v>
      </c>
      <c r="AT157" s="166" t="s">
        <v>167</v>
      </c>
      <c r="AU157" s="166" t="s">
        <v>92</v>
      </c>
      <c r="AY157" s="17" t="s">
        <v>164</v>
      </c>
      <c r="BE157" s="167">
        <f>IF(O157="základná",K157,0)</f>
        <v>0</v>
      </c>
      <c r="BF157" s="167">
        <f>IF(O157="znížená",K157,0)</f>
        <v>0</v>
      </c>
      <c r="BG157" s="167">
        <f>IF(O157="zákl. prenesená",K157,0)</f>
        <v>0</v>
      </c>
      <c r="BH157" s="167">
        <f>IF(O157="zníž. prenesená",K157,0)</f>
        <v>0</v>
      </c>
      <c r="BI157" s="167">
        <f>IF(O157="nulová",K157,0)</f>
        <v>0</v>
      </c>
      <c r="BJ157" s="17" t="s">
        <v>92</v>
      </c>
      <c r="BK157" s="168">
        <f>ROUND(P157*H157,3)</f>
        <v>0</v>
      </c>
      <c r="BL157" s="17" t="s">
        <v>171</v>
      </c>
      <c r="BM157" s="166" t="s">
        <v>193</v>
      </c>
    </row>
    <row r="158" spans="1:65" s="13" customFormat="1" ht="11.25">
      <c r="B158" s="169"/>
      <c r="D158" s="170" t="s">
        <v>173</v>
      </c>
      <c r="E158" s="171" t="s">
        <v>1</v>
      </c>
      <c r="F158" s="172" t="s">
        <v>194</v>
      </c>
      <c r="H158" s="173">
        <v>13.33</v>
      </c>
      <c r="I158" s="174"/>
      <c r="J158" s="174"/>
      <c r="M158" s="169"/>
      <c r="N158" s="175"/>
      <c r="O158" s="176"/>
      <c r="P158" s="176"/>
      <c r="Q158" s="176"/>
      <c r="R158" s="176"/>
      <c r="S158" s="176"/>
      <c r="T158" s="176"/>
      <c r="U158" s="176"/>
      <c r="V158" s="176"/>
      <c r="W158" s="176"/>
      <c r="X158" s="177"/>
      <c r="AT158" s="171" t="s">
        <v>173</v>
      </c>
      <c r="AU158" s="171" t="s">
        <v>92</v>
      </c>
      <c r="AV158" s="13" t="s">
        <v>92</v>
      </c>
      <c r="AW158" s="13" t="s">
        <v>4</v>
      </c>
      <c r="AX158" s="13" t="s">
        <v>86</v>
      </c>
      <c r="AY158" s="171" t="s">
        <v>164</v>
      </c>
    </row>
    <row r="159" spans="1:65" s="12" customFormat="1" ht="22.9" customHeight="1">
      <c r="B159" s="139"/>
      <c r="D159" s="140" t="s">
        <v>78</v>
      </c>
      <c r="E159" s="151" t="s">
        <v>190</v>
      </c>
      <c r="F159" s="151" t="s">
        <v>195</v>
      </c>
      <c r="I159" s="142"/>
      <c r="J159" s="142"/>
      <c r="K159" s="152">
        <f>BK159</f>
        <v>0</v>
      </c>
      <c r="M159" s="139"/>
      <c r="N159" s="144"/>
      <c r="O159" s="145"/>
      <c r="P159" s="145"/>
      <c r="Q159" s="146">
        <f>SUM(Q160:Q187)</f>
        <v>0</v>
      </c>
      <c r="R159" s="146">
        <f>SUM(R160:R187)</f>
        <v>0</v>
      </c>
      <c r="S159" s="145"/>
      <c r="T159" s="147">
        <f>SUM(T160:T187)</f>
        <v>0</v>
      </c>
      <c r="U159" s="145"/>
      <c r="V159" s="147">
        <f>SUM(V160:V187)</f>
        <v>2.6994389999999999</v>
      </c>
      <c r="W159" s="145"/>
      <c r="X159" s="148">
        <f>SUM(X160:X187)</f>
        <v>0</v>
      </c>
      <c r="AR159" s="140" t="s">
        <v>86</v>
      </c>
      <c r="AT159" s="149" t="s">
        <v>78</v>
      </c>
      <c r="AU159" s="149" t="s">
        <v>86</v>
      </c>
      <c r="AY159" s="140" t="s">
        <v>164</v>
      </c>
      <c r="BK159" s="150">
        <f>SUM(BK160:BK187)</f>
        <v>0</v>
      </c>
    </row>
    <row r="160" spans="1:65" s="2" customFormat="1" ht="24.2" customHeight="1">
      <c r="A160" s="32"/>
      <c r="B160" s="153"/>
      <c r="C160" s="154" t="s">
        <v>196</v>
      </c>
      <c r="D160" s="154" t="s">
        <v>167</v>
      </c>
      <c r="E160" s="155" t="s">
        <v>197</v>
      </c>
      <c r="F160" s="156" t="s">
        <v>198</v>
      </c>
      <c r="G160" s="157" t="s">
        <v>199</v>
      </c>
      <c r="H160" s="158">
        <v>30</v>
      </c>
      <c r="I160" s="159"/>
      <c r="J160" s="159"/>
      <c r="K160" s="158">
        <f t="shared" ref="K160:K166" si="1">ROUND(P160*H160,3)</f>
        <v>0</v>
      </c>
      <c r="L160" s="160"/>
      <c r="M160" s="33"/>
      <c r="N160" s="161" t="s">
        <v>1</v>
      </c>
      <c r="O160" s="162" t="s">
        <v>43</v>
      </c>
      <c r="P160" s="163">
        <f t="shared" ref="P160:P166" si="2">I160+J160</f>
        <v>0</v>
      </c>
      <c r="Q160" s="163">
        <f t="shared" ref="Q160:Q166" si="3">ROUND(I160*H160,3)</f>
        <v>0</v>
      </c>
      <c r="R160" s="163">
        <f t="shared" ref="R160:R166" si="4">ROUND(J160*H160,3)</f>
        <v>0</v>
      </c>
      <c r="S160" s="58"/>
      <c r="T160" s="164">
        <f t="shared" ref="T160:T166" si="5">S160*H160</f>
        <v>0</v>
      </c>
      <c r="U160" s="164">
        <v>3.79E-3</v>
      </c>
      <c r="V160" s="164">
        <f t="shared" ref="V160:V166" si="6">U160*H160</f>
        <v>0.1137</v>
      </c>
      <c r="W160" s="164">
        <v>0</v>
      </c>
      <c r="X160" s="165">
        <f t="shared" ref="X160:X166" si="7">W160*H160</f>
        <v>0</v>
      </c>
      <c r="Y160" s="32"/>
      <c r="Z160" s="32"/>
      <c r="AA160" s="32"/>
      <c r="AB160" s="32"/>
      <c r="AC160" s="32"/>
      <c r="AD160" s="32"/>
      <c r="AE160" s="32"/>
      <c r="AR160" s="166" t="s">
        <v>171</v>
      </c>
      <c r="AT160" s="166" t="s">
        <v>167</v>
      </c>
      <c r="AU160" s="166" t="s">
        <v>92</v>
      </c>
      <c r="AY160" s="17" t="s">
        <v>164</v>
      </c>
      <c r="BE160" s="167">
        <f t="shared" ref="BE160:BE166" si="8">IF(O160="základná",K160,0)</f>
        <v>0</v>
      </c>
      <c r="BF160" s="167">
        <f t="shared" ref="BF160:BF166" si="9">IF(O160="znížená",K160,0)</f>
        <v>0</v>
      </c>
      <c r="BG160" s="167">
        <f t="shared" ref="BG160:BG166" si="10">IF(O160="zákl. prenesená",K160,0)</f>
        <v>0</v>
      </c>
      <c r="BH160" s="167">
        <f t="shared" ref="BH160:BH166" si="11">IF(O160="zníž. prenesená",K160,0)</f>
        <v>0</v>
      </c>
      <c r="BI160" s="167">
        <f t="shared" ref="BI160:BI166" si="12">IF(O160="nulová",K160,0)</f>
        <v>0</v>
      </c>
      <c r="BJ160" s="17" t="s">
        <v>92</v>
      </c>
      <c r="BK160" s="168">
        <f t="shared" ref="BK160:BK166" si="13">ROUND(P160*H160,3)</f>
        <v>0</v>
      </c>
      <c r="BL160" s="17" t="s">
        <v>171</v>
      </c>
      <c r="BM160" s="166" t="s">
        <v>200</v>
      </c>
    </row>
    <row r="161" spans="1:65" s="2" customFormat="1" ht="24.2" customHeight="1">
      <c r="A161" s="32"/>
      <c r="B161" s="153"/>
      <c r="C161" s="154" t="s">
        <v>201</v>
      </c>
      <c r="D161" s="154" t="s">
        <v>167</v>
      </c>
      <c r="E161" s="155" t="s">
        <v>202</v>
      </c>
      <c r="F161" s="156" t="s">
        <v>203</v>
      </c>
      <c r="G161" s="157" t="s">
        <v>199</v>
      </c>
      <c r="H161" s="158">
        <v>19</v>
      </c>
      <c r="I161" s="159"/>
      <c r="J161" s="159"/>
      <c r="K161" s="158">
        <f t="shared" si="1"/>
        <v>0</v>
      </c>
      <c r="L161" s="160"/>
      <c r="M161" s="33"/>
      <c r="N161" s="161" t="s">
        <v>1</v>
      </c>
      <c r="O161" s="162" t="s">
        <v>43</v>
      </c>
      <c r="P161" s="163">
        <f t="shared" si="2"/>
        <v>0</v>
      </c>
      <c r="Q161" s="163">
        <f t="shared" si="3"/>
        <v>0</v>
      </c>
      <c r="R161" s="163">
        <f t="shared" si="4"/>
        <v>0</v>
      </c>
      <c r="S161" s="58"/>
      <c r="T161" s="164">
        <f t="shared" si="5"/>
        <v>0</v>
      </c>
      <c r="U161" s="164">
        <v>9.4800000000000006E-3</v>
      </c>
      <c r="V161" s="164">
        <f t="shared" si="6"/>
        <v>0.18012</v>
      </c>
      <c r="W161" s="164">
        <v>0</v>
      </c>
      <c r="X161" s="165">
        <f t="shared" si="7"/>
        <v>0</v>
      </c>
      <c r="Y161" s="32"/>
      <c r="Z161" s="32"/>
      <c r="AA161" s="32"/>
      <c r="AB161" s="32"/>
      <c r="AC161" s="32"/>
      <c r="AD161" s="32"/>
      <c r="AE161" s="32"/>
      <c r="AR161" s="166" t="s">
        <v>171</v>
      </c>
      <c r="AT161" s="166" t="s">
        <v>167</v>
      </c>
      <c r="AU161" s="166" t="s">
        <v>92</v>
      </c>
      <c r="AY161" s="17" t="s">
        <v>164</v>
      </c>
      <c r="BE161" s="167">
        <f t="shared" si="8"/>
        <v>0</v>
      </c>
      <c r="BF161" s="167">
        <f t="shared" si="9"/>
        <v>0</v>
      </c>
      <c r="BG161" s="167">
        <f t="shared" si="10"/>
        <v>0</v>
      </c>
      <c r="BH161" s="167">
        <f t="shared" si="11"/>
        <v>0</v>
      </c>
      <c r="BI161" s="167">
        <f t="shared" si="12"/>
        <v>0</v>
      </c>
      <c r="BJ161" s="17" t="s">
        <v>92</v>
      </c>
      <c r="BK161" s="168">
        <f t="shared" si="13"/>
        <v>0</v>
      </c>
      <c r="BL161" s="17" t="s">
        <v>171</v>
      </c>
      <c r="BM161" s="166" t="s">
        <v>204</v>
      </c>
    </row>
    <row r="162" spans="1:65" s="2" customFormat="1" ht="24.2" customHeight="1">
      <c r="A162" s="32"/>
      <c r="B162" s="153"/>
      <c r="C162" s="154" t="s">
        <v>205</v>
      </c>
      <c r="D162" s="154" t="s">
        <v>167</v>
      </c>
      <c r="E162" s="155" t="s">
        <v>206</v>
      </c>
      <c r="F162" s="156" t="s">
        <v>207</v>
      </c>
      <c r="G162" s="157" t="s">
        <v>199</v>
      </c>
      <c r="H162" s="158">
        <v>6</v>
      </c>
      <c r="I162" s="159"/>
      <c r="J162" s="159"/>
      <c r="K162" s="158">
        <f t="shared" si="1"/>
        <v>0</v>
      </c>
      <c r="L162" s="160"/>
      <c r="M162" s="33"/>
      <c r="N162" s="161" t="s">
        <v>1</v>
      </c>
      <c r="O162" s="162" t="s">
        <v>43</v>
      </c>
      <c r="P162" s="163">
        <f t="shared" si="2"/>
        <v>0</v>
      </c>
      <c r="Q162" s="163">
        <f t="shared" si="3"/>
        <v>0</v>
      </c>
      <c r="R162" s="163">
        <f t="shared" si="4"/>
        <v>0</v>
      </c>
      <c r="S162" s="58"/>
      <c r="T162" s="164">
        <f t="shared" si="5"/>
        <v>0</v>
      </c>
      <c r="U162" s="164">
        <v>3.7859999999999998E-2</v>
      </c>
      <c r="V162" s="164">
        <f t="shared" si="6"/>
        <v>0.22715999999999997</v>
      </c>
      <c r="W162" s="164">
        <v>0</v>
      </c>
      <c r="X162" s="165">
        <f t="shared" si="7"/>
        <v>0</v>
      </c>
      <c r="Y162" s="32"/>
      <c r="Z162" s="32"/>
      <c r="AA162" s="32"/>
      <c r="AB162" s="32"/>
      <c r="AC162" s="32"/>
      <c r="AD162" s="32"/>
      <c r="AE162" s="32"/>
      <c r="AR162" s="166" t="s">
        <v>171</v>
      </c>
      <c r="AT162" s="166" t="s">
        <v>167</v>
      </c>
      <c r="AU162" s="166" t="s">
        <v>92</v>
      </c>
      <c r="AY162" s="17" t="s">
        <v>164</v>
      </c>
      <c r="BE162" s="167">
        <f t="shared" si="8"/>
        <v>0</v>
      </c>
      <c r="BF162" s="167">
        <f t="shared" si="9"/>
        <v>0</v>
      </c>
      <c r="BG162" s="167">
        <f t="shared" si="10"/>
        <v>0</v>
      </c>
      <c r="BH162" s="167">
        <f t="shared" si="11"/>
        <v>0</v>
      </c>
      <c r="BI162" s="167">
        <f t="shared" si="12"/>
        <v>0</v>
      </c>
      <c r="BJ162" s="17" t="s">
        <v>92</v>
      </c>
      <c r="BK162" s="168">
        <f t="shared" si="13"/>
        <v>0</v>
      </c>
      <c r="BL162" s="17" t="s">
        <v>171</v>
      </c>
      <c r="BM162" s="166" t="s">
        <v>208</v>
      </c>
    </row>
    <row r="163" spans="1:65" s="2" customFormat="1" ht="24.2" customHeight="1">
      <c r="A163" s="32"/>
      <c r="B163" s="153"/>
      <c r="C163" s="154" t="s">
        <v>209</v>
      </c>
      <c r="D163" s="154" t="s">
        <v>167</v>
      </c>
      <c r="E163" s="155" t="s">
        <v>210</v>
      </c>
      <c r="F163" s="156" t="s">
        <v>211</v>
      </c>
      <c r="G163" s="157" t="s">
        <v>199</v>
      </c>
      <c r="H163" s="158">
        <v>40</v>
      </c>
      <c r="I163" s="159"/>
      <c r="J163" s="159"/>
      <c r="K163" s="158">
        <f t="shared" si="1"/>
        <v>0</v>
      </c>
      <c r="L163" s="160"/>
      <c r="M163" s="33"/>
      <c r="N163" s="161" t="s">
        <v>1</v>
      </c>
      <c r="O163" s="162" t="s">
        <v>43</v>
      </c>
      <c r="P163" s="163">
        <f t="shared" si="2"/>
        <v>0</v>
      </c>
      <c r="Q163" s="163">
        <f t="shared" si="3"/>
        <v>0</v>
      </c>
      <c r="R163" s="163">
        <f t="shared" si="4"/>
        <v>0</v>
      </c>
      <c r="S163" s="58"/>
      <c r="T163" s="164">
        <f t="shared" si="5"/>
        <v>0</v>
      </c>
      <c r="U163" s="164">
        <v>3.0400000000000002E-3</v>
      </c>
      <c r="V163" s="164">
        <f t="shared" si="6"/>
        <v>0.12160000000000001</v>
      </c>
      <c r="W163" s="164">
        <v>0</v>
      </c>
      <c r="X163" s="165">
        <f t="shared" si="7"/>
        <v>0</v>
      </c>
      <c r="Y163" s="32"/>
      <c r="Z163" s="32"/>
      <c r="AA163" s="32"/>
      <c r="AB163" s="32"/>
      <c r="AC163" s="32"/>
      <c r="AD163" s="32"/>
      <c r="AE163" s="32"/>
      <c r="AR163" s="166" t="s">
        <v>171</v>
      </c>
      <c r="AT163" s="166" t="s">
        <v>167</v>
      </c>
      <c r="AU163" s="166" t="s">
        <v>92</v>
      </c>
      <c r="AY163" s="17" t="s">
        <v>164</v>
      </c>
      <c r="BE163" s="167">
        <f t="shared" si="8"/>
        <v>0</v>
      </c>
      <c r="BF163" s="167">
        <f t="shared" si="9"/>
        <v>0</v>
      </c>
      <c r="BG163" s="167">
        <f t="shared" si="10"/>
        <v>0</v>
      </c>
      <c r="BH163" s="167">
        <f t="shared" si="11"/>
        <v>0</v>
      </c>
      <c r="BI163" s="167">
        <f t="shared" si="12"/>
        <v>0</v>
      </c>
      <c r="BJ163" s="17" t="s">
        <v>92</v>
      </c>
      <c r="BK163" s="168">
        <f t="shared" si="13"/>
        <v>0</v>
      </c>
      <c r="BL163" s="17" t="s">
        <v>171</v>
      </c>
      <c r="BM163" s="166" t="s">
        <v>212</v>
      </c>
    </row>
    <row r="164" spans="1:65" s="2" customFormat="1" ht="24.2" customHeight="1">
      <c r="A164" s="32"/>
      <c r="B164" s="153"/>
      <c r="C164" s="154" t="s">
        <v>213</v>
      </c>
      <c r="D164" s="154" t="s">
        <v>167</v>
      </c>
      <c r="E164" s="155" t="s">
        <v>214</v>
      </c>
      <c r="F164" s="156" t="s">
        <v>215</v>
      </c>
      <c r="G164" s="157" t="s">
        <v>199</v>
      </c>
      <c r="H164" s="158">
        <v>15</v>
      </c>
      <c r="I164" s="159"/>
      <c r="J164" s="159"/>
      <c r="K164" s="158">
        <f t="shared" si="1"/>
        <v>0</v>
      </c>
      <c r="L164" s="160"/>
      <c r="M164" s="33"/>
      <c r="N164" s="161" t="s">
        <v>1</v>
      </c>
      <c r="O164" s="162" t="s">
        <v>43</v>
      </c>
      <c r="P164" s="163">
        <f t="shared" si="2"/>
        <v>0</v>
      </c>
      <c r="Q164" s="163">
        <f t="shared" si="3"/>
        <v>0</v>
      </c>
      <c r="R164" s="163">
        <f t="shared" si="4"/>
        <v>0</v>
      </c>
      <c r="S164" s="58"/>
      <c r="T164" s="164">
        <f t="shared" si="5"/>
        <v>0</v>
      </c>
      <c r="U164" s="164">
        <v>8.7299999999999999E-3</v>
      </c>
      <c r="V164" s="164">
        <f t="shared" si="6"/>
        <v>0.13095000000000001</v>
      </c>
      <c r="W164" s="164">
        <v>0</v>
      </c>
      <c r="X164" s="165">
        <f t="shared" si="7"/>
        <v>0</v>
      </c>
      <c r="Y164" s="32"/>
      <c r="Z164" s="32"/>
      <c r="AA164" s="32"/>
      <c r="AB164" s="32"/>
      <c r="AC164" s="32"/>
      <c r="AD164" s="32"/>
      <c r="AE164" s="32"/>
      <c r="AR164" s="166" t="s">
        <v>171</v>
      </c>
      <c r="AT164" s="166" t="s">
        <v>167</v>
      </c>
      <c r="AU164" s="166" t="s">
        <v>92</v>
      </c>
      <c r="AY164" s="17" t="s">
        <v>164</v>
      </c>
      <c r="BE164" s="167">
        <f t="shared" si="8"/>
        <v>0</v>
      </c>
      <c r="BF164" s="167">
        <f t="shared" si="9"/>
        <v>0</v>
      </c>
      <c r="BG164" s="167">
        <f t="shared" si="10"/>
        <v>0</v>
      </c>
      <c r="BH164" s="167">
        <f t="shared" si="11"/>
        <v>0</v>
      </c>
      <c r="BI164" s="167">
        <f t="shared" si="12"/>
        <v>0</v>
      </c>
      <c r="BJ164" s="17" t="s">
        <v>92</v>
      </c>
      <c r="BK164" s="168">
        <f t="shared" si="13"/>
        <v>0</v>
      </c>
      <c r="BL164" s="17" t="s">
        <v>171</v>
      </c>
      <c r="BM164" s="166" t="s">
        <v>216</v>
      </c>
    </row>
    <row r="165" spans="1:65" s="2" customFormat="1" ht="24.2" customHeight="1">
      <c r="A165" s="32"/>
      <c r="B165" s="153"/>
      <c r="C165" s="154" t="s">
        <v>217</v>
      </c>
      <c r="D165" s="154" t="s">
        <v>167</v>
      </c>
      <c r="E165" s="155" t="s">
        <v>218</v>
      </c>
      <c r="F165" s="156" t="s">
        <v>219</v>
      </c>
      <c r="G165" s="157" t="s">
        <v>199</v>
      </c>
      <c r="H165" s="158">
        <v>5</v>
      </c>
      <c r="I165" s="159"/>
      <c r="J165" s="159"/>
      <c r="K165" s="158">
        <f t="shared" si="1"/>
        <v>0</v>
      </c>
      <c r="L165" s="160"/>
      <c r="M165" s="33"/>
      <c r="N165" s="161" t="s">
        <v>1</v>
      </c>
      <c r="O165" s="162" t="s">
        <v>43</v>
      </c>
      <c r="P165" s="163">
        <f t="shared" si="2"/>
        <v>0</v>
      </c>
      <c r="Q165" s="163">
        <f t="shared" si="3"/>
        <v>0</v>
      </c>
      <c r="R165" s="163">
        <f t="shared" si="4"/>
        <v>0</v>
      </c>
      <c r="S165" s="58"/>
      <c r="T165" s="164">
        <f t="shared" si="5"/>
        <v>0</v>
      </c>
      <c r="U165" s="164">
        <v>3.031E-2</v>
      </c>
      <c r="V165" s="164">
        <f t="shared" si="6"/>
        <v>0.15154999999999999</v>
      </c>
      <c r="W165" s="164">
        <v>0</v>
      </c>
      <c r="X165" s="165">
        <f t="shared" si="7"/>
        <v>0</v>
      </c>
      <c r="Y165" s="32"/>
      <c r="Z165" s="32"/>
      <c r="AA165" s="32"/>
      <c r="AB165" s="32"/>
      <c r="AC165" s="32"/>
      <c r="AD165" s="32"/>
      <c r="AE165" s="32"/>
      <c r="AR165" s="166" t="s">
        <v>171</v>
      </c>
      <c r="AT165" s="166" t="s">
        <v>167</v>
      </c>
      <c r="AU165" s="166" t="s">
        <v>92</v>
      </c>
      <c r="AY165" s="17" t="s">
        <v>164</v>
      </c>
      <c r="BE165" s="167">
        <f t="shared" si="8"/>
        <v>0</v>
      </c>
      <c r="BF165" s="167">
        <f t="shared" si="9"/>
        <v>0</v>
      </c>
      <c r="BG165" s="167">
        <f t="shared" si="10"/>
        <v>0</v>
      </c>
      <c r="BH165" s="167">
        <f t="shared" si="11"/>
        <v>0</v>
      </c>
      <c r="BI165" s="167">
        <f t="shared" si="12"/>
        <v>0</v>
      </c>
      <c r="BJ165" s="17" t="s">
        <v>92</v>
      </c>
      <c r="BK165" s="168">
        <f t="shared" si="13"/>
        <v>0</v>
      </c>
      <c r="BL165" s="17" t="s">
        <v>171</v>
      </c>
      <c r="BM165" s="166" t="s">
        <v>220</v>
      </c>
    </row>
    <row r="166" spans="1:65" s="2" customFormat="1" ht="14.45" customHeight="1">
      <c r="A166" s="32"/>
      <c r="B166" s="153"/>
      <c r="C166" s="154" t="s">
        <v>221</v>
      </c>
      <c r="D166" s="154" t="s">
        <v>167</v>
      </c>
      <c r="E166" s="155" t="s">
        <v>222</v>
      </c>
      <c r="F166" s="156" t="s">
        <v>223</v>
      </c>
      <c r="G166" s="157" t="s">
        <v>177</v>
      </c>
      <c r="H166" s="158">
        <v>26.66</v>
      </c>
      <c r="I166" s="159"/>
      <c r="J166" s="159"/>
      <c r="K166" s="158">
        <f t="shared" si="1"/>
        <v>0</v>
      </c>
      <c r="L166" s="160"/>
      <c r="M166" s="33"/>
      <c r="N166" s="161" t="s">
        <v>1</v>
      </c>
      <c r="O166" s="162" t="s">
        <v>43</v>
      </c>
      <c r="P166" s="163">
        <f t="shared" si="2"/>
        <v>0</v>
      </c>
      <c r="Q166" s="163">
        <f t="shared" si="3"/>
        <v>0</v>
      </c>
      <c r="R166" s="163">
        <f t="shared" si="4"/>
        <v>0</v>
      </c>
      <c r="S166" s="58"/>
      <c r="T166" s="164">
        <f t="shared" si="5"/>
        <v>0</v>
      </c>
      <c r="U166" s="164">
        <v>3.9570000000000001E-2</v>
      </c>
      <c r="V166" s="164">
        <f t="shared" si="6"/>
        <v>1.0549362</v>
      </c>
      <c r="W166" s="164">
        <v>0</v>
      </c>
      <c r="X166" s="165">
        <f t="shared" si="7"/>
        <v>0</v>
      </c>
      <c r="Y166" s="32"/>
      <c r="Z166" s="32"/>
      <c r="AA166" s="32"/>
      <c r="AB166" s="32"/>
      <c r="AC166" s="32"/>
      <c r="AD166" s="32"/>
      <c r="AE166" s="32"/>
      <c r="AR166" s="166" t="s">
        <v>171</v>
      </c>
      <c r="AT166" s="166" t="s">
        <v>167</v>
      </c>
      <c r="AU166" s="166" t="s">
        <v>92</v>
      </c>
      <c r="AY166" s="17" t="s">
        <v>164</v>
      </c>
      <c r="BE166" s="167">
        <f t="shared" si="8"/>
        <v>0</v>
      </c>
      <c r="BF166" s="167">
        <f t="shared" si="9"/>
        <v>0</v>
      </c>
      <c r="BG166" s="167">
        <f t="shared" si="10"/>
        <v>0</v>
      </c>
      <c r="BH166" s="167">
        <f t="shared" si="11"/>
        <v>0</v>
      </c>
      <c r="BI166" s="167">
        <f t="shared" si="12"/>
        <v>0</v>
      </c>
      <c r="BJ166" s="17" t="s">
        <v>92</v>
      </c>
      <c r="BK166" s="168">
        <f t="shared" si="13"/>
        <v>0</v>
      </c>
      <c r="BL166" s="17" t="s">
        <v>171</v>
      </c>
      <c r="BM166" s="166" t="s">
        <v>224</v>
      </c>
    </row>
    <row r="167" spans="1:65" s="13" customFormat="1" ht="11.25">
      <c r="B167" s="169"/>
      <c r="D167" s="170" t="s">
        <v>173</v>
      </c>
      <c r="E167" s="171" t="s">
        <v>1</v>
      </c>
      <c r="F167" s="172" t="s">
        <v>225</v>
      </c>
      <c r="H167" s="173">
        <v>26.66</v>
      </c>
      <c r="I167" s="174"/>
      <c r="J167" s="174"/>
      <c r="M167" s="169"/>
      <c r="N167" s="175"/>
      <c r="O167" s="176"/>
      <c r="P167" s="176"/>
      <c r="Q167" s="176"/>
      <c r="R167" s="176"/>
      <c r="S167" s="176"/>
      <c r="T167" s="176"/>
      <c r="U167" s="176"/>
      <c r="V167" s="176"/>
      <c r="W167" s="176"/>
      <c r="X167" s="177"/>
      <c r="AT167" s="171" t="s">
        <v>173</v>
      </c>
      <c r="AU167" s="171" t="s">
        <v>92</v>
      </c>
      <c r="AV167" s="13" t="s">
        <v>92</v>
      </c>
      <c r="AW167" s="13" t="s">
        <v>4</v>
      </c>
      <c r="AX167" s="13" t="s">
        <v>86</v>
      </c>
      <c r="AY167" s="171" t="s">
        <v>164</v>
      </c>
    </row>
    <row r="168" spans="1:65" s="2" customFormat="1" ht="14.45" customHeight="1">
      <c r="A168" s="32"/>
      <c r="B168" s="153"/>
      <c r="C168" s="154" t="s">
        <v>226</v>
      </c>
      <c r="D168" s="154" t="s">
        <v>167</v>
      </c>
      <c r="E168" s="155" t="s">
        <v>227</v>
      </c>
      <c r="F168" s="156" t="s">
        <v>228</v>
      </c>
      <c r="G168" s="157" t="s">
        <v>177</v>
      </c>
      <c r="H168" s="158">
        <v>26.66</v>
      </c>
      <c r="I168" s="159"/>
      <c r="J168" s="159"/>
      <c r="K168" s="158">
        <f>ROUND(P168*H168,3)</f>
        <v>0</v>
      </c>
      <c r="L168" s="160"/>
      <c r="M168" s="33"/>
      <c r="N168" s="161" t="s">
        <v>1</v>
      </c>
      <c r="O168" s="162" t="s">
        <v>43</v>
      </c>
      <c r="P168" s="163">
        <f>I168+J168</f>
        <v>0</v>
      </c>
      <c r="Q168" s="163">
        <f>ROUND(I168*H168,3)</f>
        <v>0</v>
      </c>
      <c r="R168" s="163">
        <f>ROUND(J168*H168,3)</f>
        <v>0</v>
      </c>
      <c r="S168" s="58"/>
      <c r="T168" s="164">
        <f>S168*H168</f>
        <v>0</v>
      </c>
      <c r="U168" s="164">
        <v>1E-4</v>
      </c>
      <c r="V168" s="164">
        <f>U168*H168</f>
        <v>2.666E-3</v>
      </c>
      <c r="W168" s="164">
        <v>0</v>
      </c>
      <c r="X168" s="165">
        <f>W168*H168</f>
        <v>0</v>
      </c>
      <c r="Y168" s="32"/>
      <c r="Z168" s="32"/>
      <c r="AA168" s="32"/>
      <c r="AB168" s="32"/>
      <c r="AC168" s="32"/>
      <c r="AD168" s="32"/>
      <c r="AE168" s="32"/>
      <c r="AR168" s="166" t="s">
        <v>171</v>
      </c>
      <c r="AT168" s="166" t="s">
        <v>167</v>
      </c>
      <c r="AU168" s="166" t="s">
        <v>92</v>
      </c>
      <c r="AY168" s="17" t="s">
        <v>164</v>
      </c>
      <c r="BE168" s="167">
        <f>IF(O168="základná",K168,0)</f>
        <v>0</v>
      </c>
      <c r="BF168" s="167">
        <f>IF(O168="znížená",K168,0)</f>
        <v>0</v>
      </c>
      <c r="BG168" s="167">
        <f>IF(O168="zákl. prenesená",K168,0)</f>
        <v>0</v>
      </c>
      <c r="BH168" s="167">
        <f>IF(O168="zníž. prenesená",K168,0)</f>
        <v>0</v>
      </c>
      <c r="BI168" s="167">
        <f>IF(O168="nulová",K168,0)</f>
        <v>0</v>
      </c>
      <c r="BJ168" s="17" t="s">
        <v>92</v>
      </c>
      <c r="BK168" s="168">
        <f>ROUND(P168*H168,3)</f>
        <v>0</v>
      </c>
      <c r="BL168" s="17" t="s">
        <v>171</v>
      </c>
      <c r="BM168" s="166" t="s">
        <v>229</v>
      </c>
    </row>
    <row r="169" spans="1:65" s="13" customFormat="1" ht="11.25">
      <c r="B169" s="169"/>
      <c r="D169" s="170" t="s">
        <v>173</v>
      </c>
      <c r="E169" s="171" t="s">
        <v>1</v>
      </c>
      <c r="F169" s="172" t="s">
        <v>225</v>
      </c>
      <c r="H169" s="173">
        <v>26.66</v>
      </c>
      <c r="I169" s="174"/>
      <c r="J169" s="174"/>
      <c r="M169" s="169"/>
      <c r="N169" s="175"/>
      <c r="O169" s="176"/>
      <c r="P169" s="176"/>
      <c r="Q169" s="176"/>
      <c r="R169" s="176"/>
      <c r="S169" s="176"/>
      <c r="T169" s="176"/>
      <c r="U169" s="176"/>
      <c r="V169" s="176"/>
      <c r="W169" s="176"/>
      <c r="X169" s="177"/>
      <c r="AT169" s="171" t="s">
        <v>173</v>
      </c>
      <c r="AU169" s="171" t="s">
        <v>92</v>
      </c>
      <c r="AV169" s="13" t="s">
        <v>92</v>
      </c>
      <c r="AW169" s="13" t="s">
        <v>4</v>
      </c>
      <c r="AX169" s="13" t="s">
        <v>86</v>
      </c>
      <c r="AY169" s="171" t="s">
        <v>164</v>
      </c>
    </row>
    <row r="170" spans="1:65" s="2" customFormat="1" ht="24.2" customHeight="1">
      <c r="A170" s="32"/>
      <c r="B170" s="153"/>
      <c r="C170" s="154" t="s">
        <v>230</v>
      </c>
      <c r="D170" s="154" t="s">
        <v>167</v>
      </c>
      <c r="E170" s="155" t="s">
        <v>231</v>
      </c>
      <c r="F170" s="156" t="s">
        <v>232</v>
      </c>
      <c r="G170" s="157" t="s">
        <v>177</v>
      </c>
      <c r="H170" s="158">
        <v>26.66</v>
      </c>
      <c r="I170" s="159"/>
      <c r="J170" s="159"/>
      <c r="K170" s="158">
        <f>ROUND(P170*H170,3)</f>
        <v>0</v>
      </c>
      <c r="L170" s="160"/>
      <c r="M170" s="33"/>
      <c r="N170" s="161" t="s">
        <v>1</v>
      </c>
      <c r="O170" s="162" t="s">
        <v>43</v>
      </c>
      <c r="P170" s="163">
        <f>I170+J170</f>
        <v>0</v>
      </c>
      <c r="Q170" s="163">
        <f>ROUND(I170*H170,3)</f>
        <v>0</v>
      </c>
      <c r="R170" s="163">
        <f>ROUND(J170*H170,3)</f>
        <v>0</v>
      </c>
      <c r="S170" s="58"/>
      <c r="T170" s="164">
        <f>S170*H170</f>
        <v>0</v>
      </c>
      <c r="U170" s="164">
        <v>8.0000000000000007E-5</v>
      </c>
      <c r="V170" s="164">
        <f>U170*H170</f>
        <v>2.1328000000000002E-3</v>
      </c>
      <c r="W170" s="164">
        <v>0</v>
      </c>
      <c r="X170" s="165">
        <f>W170*H170</f>
        <v>0</v>
      </c>
      <c r="Y170" s="32"/>
      <c r="Z170" s="32"/>
      <c r="AA170" s="32"/>
      <c r="AB170" s="32"/>
      <c r="AC170" s="32"/>
      <c r="AD170" s="32"/>
      <c r="AE170" s="32"/>
      <c r="AR170" s="166" t="s">
        <v>171</v>
      </c>
      <c r="AT170" s="166" t="s">
        <v>167</v>
      </c>
      <c r="AU170" s="166" t="s">
        <v>92</v>
      </c>
      <c r="AY170" s="17" t="s">
        <v>164</v>
      </c>
      <c r="BE170" s="167">
        <f>IF(O170="základná",K170,0)</f>
        <v>0</v>
      </c>
      <c r="BF170" s="167">
        <f>IF(O170="znížená",K170,0)</f>
        <v>0</v>
      </c>
      <c r="BG170" s="167">
        <f>IF(O170="zákl. prenesená",K170,0)</f>
        <v>0</v>
      </c>
      <c r="BH170" s="167">
        <f>IF(O170="zníž. prenesená",K170,0)</f>
        <v>0</v>
      </c>
      <c r="BI170" s="167">
        <f>IF(O170="nulová",K170,0)</f>
        <v>0</v>
      </c>
      <c r="BJ170" s="17" t="s">
        <v>92</v>
      </c>
      <c r="BK170" s="168">
        <f>ROUND(P170*H170,3)</f>
        <v>0</v>
      </c>
      <c r="BL170" s="17" t="s">
        <v>171</v>
      </c>
      <c r="BM170" s="166" t="s">
        <v>233</v>
      </c>
    </row>
    <row r="171" spans="1:65" s="13" customFormat="1" ht="11.25">
      <c r="B171" s="169"/>
      <c r="D171" s="170" t="s">
        <v>173</v>
      </c>
      <c r="E171" s="171" t="s">
        <v>1</v>
      </c>
      <c r="F171" s="172" t="s">
        <v>225</v>
      </c>
      <c r="H171" s="173">
        <v>26.66</v>
      </c>
      <c r="I171" s="174"/>
      <c r="J171" s="174"/>
      <c r="M171" s="169"/>
      <c r="N171" s="175"/>
      <c r="O171" s="176"/>
      <c r="P171" s="176"/>
      <c r="Q171" s="176"/>
      <c r="R171" s="176"/>
      <c r="S171" s="176"/>
      <c r="T171" s="176"/>
      <c r="U171" s="176"/>
      <c r="V171" s="176"/>
      <c r="W171" s="176"/>
      <c r="X171" s="177"/>
      <c r="AT171" s="171" t="s">
        <v>173</v>
      </c>
      <c r="AU171" s="171" t="s">
        <v>92</v>
      </c>
      <c r="AV171" s="13" t="s">
        <v>92</v>
      </c>
      <c r="AW171" s="13" t="s">
        <v>4</v>
      </c>
      <c r="AX171" s="13" t="s">
        <v>86</v>
      </c>
      <c r="AY171" s="171" t="s">
        <v>164</v>
      </c>
    </row>
    <row r="172" spans="1:65" s="2" customFormat="1" ht="14.45" customHeight="1">
      <c r="A172" s="32"/>
      <c r="B172" s="153"/>
      <c r="C172" s="154" t="s">
        <v>234</v>
      </c>
      <c r="D172" s="154" t="s">
        <v>167</v>
      </c>
      <c r="E172" s="155" t="s">
        <v>235</v>
      </c>
      <c r="F172" s="156" t="s">
        <v>236</v>
      </c>
      <c r="G172" s="157" t="s">
        <v>177</v>
      </c>
      <c r="H172" s="158">
        <v>26.66</v>
      </c>
      <c r="I172" s="159"/>
      <c r="J172" s="159"/>
      <c r="K172" s="158">
        <f>ROUND(P172*H172,3)</f>
        <v>0</v>
      </c>
      <c r="L172" s="160"/>
      <c r="M172" s="33"/>
      <c r="N172" s="161" t="s">
        <v>1</v>
      </c>
      <c r="O172" s="162" t="s">
        <v>43</v>
      </c>
      <c r="P172" s="163">
        <f>I172+J172</f>
        <v>0</v>
      </c>
      <c r="Q172" s="163">
        <f>ROUND(I172*H172,3)</f>
        <v>0</v>
      </c>
      <c r="R172" s="163">
        <f>ROUND(J172*H172,3)</f>
        <v>0</v>
      </c>
      <c r="S172" s="58"/>
      <c r="T172" s="164">
        <f>S172*H172</f>
        <v>0</v>
      </c>
      <c r="U172" s="164">
        <v>2.9999999999999997E-4</v>
      </c>
      <c r="V172" s="164">
        <f>U172*H172</f>
        <v>7.9979999999999999E-3</v>
      </c>
      <c r="W172" s="164">
        <v>0</v>
      </c>
      <c r="X172" s="165">
        <f>W172*H172</f>
        <v>0</v>
      </c>
      <c r="Y172" s="32"/>
      <c r="Z172" s="32"/>
      <c r="AA172" s="32"/>
      <c r="AB172" s="32"/>
      <c r="AC172" s="32"/>
      <c r="AD172" s="32"/>
      <c r="AE172" s="32"/>
      <c r="AR172" s="166" t="s">
        <v>171</v>
      </c>
      <c r="AT172" s="166" t="s">
        <v>167</v>
      </c>
      <c r="AU172" s="166" t="s">
        <v>92</v>
      </c>
      <c r="AY172" s="17" t="s">
        <v>164</v>
      </c>
      <c r="BE172" s="167">
        <f>IF(O172="základná",K172,0)</f>
        <v>0</v>
      </c>
      <c r="BF172" s="167">
        <f>IF(O172="znížená",K172,0)</f>
        <v>0</v>
      </c>
      <c r="BG172" s="167">
        <f>IF(O172="zákl. prenesená",K172,0)</f>
        <v>0</v>
      </c>
      <c r="BH172" s="167">
        <f>IF(O172="zníž. prenesená",K172,0)</f>
        <v>0</v>
      </c>
      <c r="BI172" s="167">
        <f>IF(O172="nulová",K172,0)</f>
        <v>0</v>
      </c>
      <c r="BJ172" s="17" t="s">
        <v>92</v>
      </c>
      <c r="BK172" s="168">
        <f>ROUND(P172*H172,3)</f>
        <v>0</v>
      </c>
      <c r="BL172" s="17" t="s">
        <v>171</v>
      </c>
      <c r="BM172" s="166" t="s">
        <v>237</v>
      </c>
    </row>
    <row r="173" spans="1:65" s="13" customFormat="1" ht="11.25">
      <c r="B173" s="169"/>
      <c r="D173" s="170" t="s">
        <v>173</v>
      </c>
      <c r="E173" s="171" t="s">
        <v>1</v>
      </c>
      <c r="F173" s="172" t="s">
        <v>225</v>
      </c>
      <c r="H173" s="173">
        <v>26.66</v>
      </c>
      <c r="I173" s="174"/>
      <c r="J173" s="174"/>
      <c r="M173" s="169"/>
      <c r="N173" s="175"/>
      <c r="O173" s="176"/>
      <c r="P173" s="176"/>
      <c r="Q173" s="176"/>
      <c r="R173" s="176"/>
      <c r="S173" s="176"/>
      <c r="T173" s="176"/>
      <c r="U173" s="176"/>
      <c r="V173" s="176"/>
      <c r="W173" s="176"/>
      <c r="X173" s="177"/>
      <c r="AT173" s="171" t="s">
        <v>173</v>
      </c>
      <c r="AU173" s="171" t="s">
        <v>92</v>
      </c>
      <c r="AV173" s="13" t="s">
        <v>92</v>
      </c>
      <c r="AW173" s="13" t="s">
        <v>4</v>
      </c>
      <c r="AX173" s="13" t="s">
        <v>86</v>
      </c>
      <c r="AY173" s="171" t="s">
        <v>164</v>
      </c>
    </row>
    <row r="174" spans="1:65" s="2" customFormat="1" ht="24.2" customHeight="1">
      <c r="A174" s="32"/>
      <c r="B174" s="153"/>
      <c r="C174" s="154" t="s">
        <v>238</v>
      </c>
      <c r="D174" s="154" t="s">
        <v>167</v>
      </c>
      <c r="E174" s="155" t="s">
        <v>239</v>
      </c>
      <c r="F174" s="156" t="s">
        <v>240</v>
      </c>
      <c r="G174" s="157" t="s">
        <v>177</v>
      </c>
      <c r="H174" s="158">
        <v>22.5</v>
      </c>
      <c r="I174" s="159"/>
      <c r="J174" s="159"/>
      <c r="K174" s="158">
        <f>ROUND(P174*H174,3)</f>
        <v>0</v>
      </c>
      <c r="L174" s="160"/>
      <c r="M174" s="33"/>
      <c r="N174" s="161" t="s">
        <v>1</v>
      </c>
      <c r="O174" s="162" t="s">
        <v>43</v>
      </c>
      <c r="P174" s="163">
        <f>I174+J174</f>
        <v>0</v>
      </c>
      <c r="Q174" s="163">
        <f>ROUND(I174*H174,3)</f>
        <v>0</v>
      </c>
      <c r="R174" s="163">
        <f>ROUND(J174*H174,3)</f>
        <v>0</v>
      </c>
      <c r="S174" s="58"/>
      <c r="T174" s="164">
        <f>S174*H174</f>
        <v>0</v>
      </c>
      <c r="U174" s="164">
        <v>0</v>
      </c>
      <c r="V174" s="164">
        <f>U174*H174</f>
        <v>0</v>
      </c>
      <c r="W174" s="164">
        <v>0</v>
      </c>
      <c r="X174" s="165">
        <f>W174*H174</f>
        <v>0</v>
      </c>
      <c r="Y174" s="32"/>
      <c r="Z174" s="32"/>
      <c r="AA174" s="32"/>
      <c r="AB174" s="32"/>
      <c r="AC174" s="32"/>
      <c r="AD174" s="32"/>
      <c r="AE174" s="32"/>
      <c r="AR174" s="166" t="s">
        <v>171</v>
      </c>
      <c r="AT174" s="166" t="s">
        <v>167</v>
      </c>
      <c r="AU174" s="166" t="s">
        <v>92</v>
      </c>
      <c r="AY174" s="17" t="s">
        <v>164</v>
      </c>
      <c r="BE174" s="167">
        <f>IF(O174="základná",K174,0)</f>
        <v>0</v>
      </c>
      <c r="BF174" s="167">
        <f>IF(O174="znížená",K174,0)</f>
        <v>0</v>
      </c>
      <c r="BG174" s="167">
        <f>IF(O174="zákl. prenesená",K174,0)</f>
        <v>0</v>
      </c>
      <c r="BH174" s="167">
        <f>IF(O174="zníž. prenesená",K174,0)</f>
        <v>0</v>
      </c>
      <c r="BI174" s="167">
        <f>IF(O174="nulová",K174,0)</f>
        <v>0</v>
      </c>
      <c r="BJ174" s="17" t="s">
        <v>92</v>
      </c>
      <c r="BK174" s="168">
        <f>ROUND(P174*H174,3)</f>
        <v>0</v>
      </c>
      <c r="BL174" s="17" t="s">
        <v>171</v>
      </c>
      <c r="BM174" s="166" t="s">
        <v>241</v>
      </c>
    </row>
    <row r="175" spans="1:65" s="13" customFormat="1" ht="11.25">
      <c r="B175" s="169"/>
      <c r="D175" s="170" t="s">
        <v>173</v>
      </c>
      <c r="E175" s="171" t="s">
        <v>1</v>
      </c>
      <c r="F175" s="172" t="s">
        <v>242</v>
      </c>
      <c r="H175" s="173">
        <v>22.5</v>
      </c>
      <c r="I175" s="174"/>
      <c r="J175" s="174"/>
      <c r="M175" s="169"/>
      <c r="N175" s="175"/>
      <c r="O175" s="176"/>
      <c r="P175" s="176"/>
      <c r="Q175" s="176"/>
      <c r="R175" s="176"/>
      <c r="S175" s="176"/>
      <c r="T175" s="176"/>
      <c r="U175" s="176"/>
      <c r="V175" s="176"/>
      <c r="W175" s="176"/>
      <c r="X175" s="177"/>
      <c r="AT175" s="171" t="s">
        <v>173</v>
      </c>
      <c r="AU175" s="171" t="s">
        <v>92</v>
      </c>
      <c r="AV175" s="13" t="s">
        <v>92</v>
      </c>
      <c r="AW175" s="13" t="s">
        <v>4</v>
      </c>
      <c r="AX175" s="13" t="s">
        <v>86</v>
      </c>
      <c r="AY175" s="171" t="s">
        <v>164</v>
      </c>
    </row>
    <row r="176" spans="1:65" s="2" customFormat="1" ht="37.9" customHeight="1">
      <c r="A176" s="32"/>
      <c r="B176" s="153"/>
      <c r="C176" s="178" t="s">
        <v>243</v>
      </c>
      <c r="D176" s="178" t="s">
        <v>244</v>
      </c>
      <c r="E176" s="179" t="s">
        <v>245</v>
      </c>
      <c r="F176" s="180" t="s">
        <v>246</v>
      </c>
      <c r="G176" s="181" t="s">
        <v>247</v>
      </c>
      <c r="H176" s="182">
        <v>3.476</v>
      </c>
      <c r="I176" s="183"/>
      <c r="J176" s="184"/>
      <c r="K176" s="182">
        <f>ROUND(P176*H176,3)</f>
        <v>0</v>
      </c>
      <c r="L176" s="184"/>
      <c r="M176" s="185"/>
      <c r="N176" s="186" t="s">
        <v>1</v>
      </c>
      <c r="O176" s="162" t="s">
        <v>43</v>
      </c>
      <c r="P176" s="163">
        <f>I176+J176</f>
        <v>0</v>
      </c>
      <c r="Q176" s="163">
        <f>ROUND(I176*H176,3)</f>
        <v>0</v>
      </c>
      <c r="R176" s="163">
        <f>ROUND(J176*H176,3)</f>
        <v>0</v>
      </c>
      <c r="S176" s="58"/>
      <c r="T176" s="164">
        <f>S176*H176</f>
        <v>0</v>
      </c>
      <c r="U176" s="164">
        <v>1E-3</v>
      </c>
      <c r="V176" s="164">
        <f>U176*H176</f>
        <v>3.4759999999999999E-3</v>
      </c>
      <c r="W176" s="164">
        <v>0</v>
      </c>
      <c r="X176" s="165">
        <f>W176*H176</f>
        <v>0</v>
      </c>
      <c r="Y176" s="32"/>
      <c r="Z176" s="32"/>
      <c r="AA176" s="32"/>
      <c r="AB176" s="32"/>
      <c r="AC176" s="32"/>
      <c r="AD176" s="32"/>
      <c r="AE176" s="32"/>
      <c r="AR176" s="166" t="s">
        <v>201</v>
      </c>
      <c r="AT176" s="166" t="s">
        <v>244</v>
      </c>
      <c r="AU176" s="166" t="s">
        <v>92</v>
      </c>
      <c r="AY176" s="17" t="s">
        <v>164</v>
      </c>
      <c r="BE176" s="167">
        <f>IF(O176="základná",K176,0)</f>
        <v>0</v>
      </c>
      <c r="BF176" s="167">
        <f>IF(O176="znížená",K176,0)</f>
        <v>0</v>
      </c>
      <c r="BG176" s="167">
        <f>IF(O176="zákl. prenesená",K176,0)</f>
        <v>0</v>
      </c>
      <c r="BH176" s="167">
        <f>IF(O176="zníž. prenesená",K176,0)</f>
        <v>0</v>
      </c>
      <c r="BI176" s="167">
        <f>IF(O176="nulová",K176,0)</f>
        <v>0</v>
      </c>
      <c r="BJ176" s="17" t="s">
        <v>92</v>
      </c>
      <c r="BK176" s="168">
        <f>ROUND(P176*H176,3)</f>
        <v>0</v>
      </c>
      <c r="BL176" s="17" t="s">
        <v>171</v>
      </c>
      <c r="BM176" s="166" t="s">
        <v>248</v>
      </c>
    </row>
    <row r="177" spans="1:65" s="2" customFormat="1" ht="14.45" customHeight="1">
      <c r="A177" s="32"/>
      <c r="B177" s="153"/>
      <c r="C177" s="154" t="s">
        <v>249</v>
      </c>
      <c r="D177" s="154" t="s">
        <v>167</v>
      </c>
      <c r="E177" s="155" t="s">
        <v>250</v>
      </c>
      <c r="F177" s="156" t="s">
        <v>251</v>
      </c>
      <c r="G177" s="157" t="s">
        <v>177</v>
      </c>
      <c r="H177" s="158">
        <v>22.5</v>
      </c>
      <c r="I177" s="159"/>
      <c r="J177" s="159"/>
      <c r="K177" s="158">
        <f>ROUND(P177*H177,3)</f>
        <v>0</v>
      </c>
      <c r="L177" s="160"/>
      <c r="M177" s="33"/>
      <c r="N177" s="161" t="s">
        <v>1</v>
      </c>
      <c r="O177" s="162" t="s">
        <v>43</v>
      </c>
      <c r="P177" s="163">
        <f>I177+J177</f>
        <v>0</v>
      </c>
      <c r="Q177" s="163">
        <f>ROUND(I177*H177,3)</f>
        <v>0</v>
      </c>
      <c r="R177" s="163">
        <f>ROUND(J177*H177,3)</f>
        <v>0</v>
      </c>
      <c r="S177" s="58"/>
      <c r="T177" s="164">
        <f>S177*H177</f>
        <v>0</v>
      </c>
      <c r="U177" s="164">
        <v>2.7539999999999999E-2</v>
      </c>
      <c r="V177" s="164">
        <f>U177*H177</f>
        <v>0.61964999999999992</v>
      </c>
      <c r="W177" s="164">
        <v>0</v>
      </c>
      <c r="X177" s="165">
        <f>W177*H177</f>
        <v>0</v>
      </c>
      <c r="Y177" s="32"/>
      <c r="Z177" s="32"/>
      <c r="AA177" s="32"/>
      <c r="AB177" s="32"/>
      <c r="AC177" s="32"/>
      <c r="AD177" s="32"/>
      <c r="AE177" s="32"/>
      <c r="AR177" s="166" t="s">
        <v>171</v>
      </c>
      <c r="AT177" s="166" t="s">
        <v>167</v>
      </c>
      <c r="AU177" s="166" t="s">
        <v>92</v>
      </c>
      <c r="AY177" s="17" t="s">
        <v>164</v>
      </c>
      <c r="BE177" s="167">
        <f>IF(O177="základná",K177,0)</f>
        <v>0</v>
      </c>
      <c r="BF177" s="167">
        <f>IF(O177="znížená",K177,0)</f>
        <v>0</v>
      </c>
      <c r="BG177" s="167">
        <f>IF(O177="zákl. prenesená",K177,0)</f>
        <v>0</v>
      </c>
      <c r="BH177" s="167">
        <f>IF(O177="zníž. prenesená",K177,0)</f>
        <v>0</v>
      </c>
      <c r="BI177" s="167">
        <f>IF(O177="nulová",K177,0)</f>
        <v>0</v>
      </c>
      <c r="BJ177" s="17" t="s">
        <v>92</v>
      </c>
      <c r="BK177" s="168">
        <f>ROUND(P177*H177,3)</f>
        <v>0</v>
      </c>
      <c r="BL177" s="17" t="s">
        <v>171</v>
      </c>
      <c r="BM177" s="166" t="s">
        <v>252</v>
      </c>
    </row>
    <row r="178" spans="1:65" s="13" customFormat="1" ht="11.25">
      <c r="B178" s="169"/>
      <c r="D178" s="170" t="s">
        <v>173</v>
      </c>
      <c r="E178" s="171" t="s">
        <v>1</v>
      </c>
      <c r="F178" s="172" t="s">
        <v>253</v>
      </c>
      <c r="H178" s="173">
        <v>22.5</v>
      </c>
      <c r="I178" s="174"/>
      <c r="J178" s="174"/>
      <c r="M178" s="169"/>
      <c r="N178" s="175"/>
      <c r="O178" s="176"/>
      <c r="P178" s="176"/>
      <c r="Q178" s="176"/>
      <c r="R178" s="176"/>
      <c r="S178" s="176"/>
      <c r="T178" s="176"/>
      <c r="U178" s="176"/>
      <c r="V178" s="176"/>
      <c r="W178" s="176"/>
      <c r="X178" s="177"/>
      <c r="AT178" s="171" t="s">
        <v>173</v>
      </c>
      <c r="AU178" s="171" t="s">
        <v>92</v>
      </c>
      <c r="AV178" s="13" t="s">
        <v>92</v>
      </c>
      <c r="AW178" s="13" t="s">
        <v>4</v>
      </c>
      <c r="AX178" s="13" t="s">
        <v>86</v>
      </c>
      <c r="AY178" s="171" t="s">
        <v>164</v>
      </c>
    </row>
    <row r="179" spans="1:65" s="2" customFormat="1" ht="24.2" customHeight="1">
      <c r="A179" s="32"/>
      <c r="B179" s="153"/>
      <c r="C179" s="154" t="s">
        <v>8</v>
      </c>
      <c r="D179" s="154" t="s">
        <v>167</v>
      </c>
      <c r="E179" s="155" t="s">
        <v>254</v>
      </c>
      <c r="F179" s="156" t="s">
        <v>255</v>
      </c>
      <c r="G179" s="157" t="s">
        <v>177</v>
      </c>
      <c r="H179" s="158">
        <v>22.5</v>
      </c>
      <c r="I179" s="159"/>
      <c r="J179" s="159"/>
      <c r="K179" s="158">
        <f>ROUND(P179*H179,3)</f>
        <v>0</v>
      </c>
      <c r="L179" s="160"/>
      <c r="M179" s="33"/>
      <c r="N179" s="161" t="s">
        <v>1</v>
      </c>
      <c r="O179" s="162" t="s">
        <v>43</v>
      </c>
      <c r="P179" s="163">
        <f>I179+J179</f>
        <v>0</v>
      </c>
      <c r="Q179" s="163">
        <f>ROUND(I179*H179,3)</f>
        <v>0</v>
      </c>
      <c r="R179" s="163">
        <f>ROUND(J179*H179,3)</f>
        <v>0</v>
      </c>
      <c r="S179" s="58"/>
      <c r="T179" s="164">
        <f>S179*H179</f>
        <v>0</v>
      </c>
      <c r="U179" s="164">
        <v>5.9999999999999995E-4</v>
      </c>
      <c r="V179" s="164">
        <f>U179*H179</f>
        <v>1.3499999999999998E-2</v>
      </c>
      <c r="W179" s="164">
        <v>0</v>
      </c>
      <c r="X179" s="165">
        <f>W179*H179</f>
        <v>0</v>
      </c>
      <c r="Y179" s="32"/>
      <c r="Z179" s="32"/>
      <c r="AA179" s="32"/>
      <c r="AB179" s="32"/>
      <c r="AC179" s="32"/>
      <c r="AD179" s="32"/>
      <c r="AE179" s="32"/>
      <c r="AR179" s="166" t="s">
        <v>171</v>
      </c>
      <c r="AT179" s="166" t="s">
        <v>167</v>
      </c>
      <c r="AU179" s="166" t="s">
        <v>92</v>
      </c>
      <c r="AY179" s="17" t="s">
        <v>164</v>
      </c>
      <c r="BE179" s="167">
        <f>IF(O179="základná",K179,0)</f>
        <v>0</v>
      </c>
      <c r="BF179" s="167">
        <f>IF(O179="znížená",K179,0)</f>
        <v>0</v>
      </c>
      <c r="BG179" s="167">
        <f>IF(O179="zákl. prenesená",K179,0)</f>
        <v>0</v>
      </c>
      <c r="BH179" s="167">
        <f>IF(O179="zníž. prenesená",K179,0)</f>
        <v>0</v>
      </c>
      <c r="BI179" s="167">
        <f>IF(O179="nulová",K179,0)</f>
        <v>0</v>
      </c>
      <c r="BJ179" s="17" t="s">
        <v>92</v>
      </c>
      <c r="BK179" s="168">
        <f>ROUND(P179*H179,3)</f>
        <v>0</v>
      </c>
      <c r="BL179" s="17" t="s">
        <v>171</v>
      </c>
      <c r="BM179" s="166" t="s">
        <v>256</v>
      </c>
    </row>
    <row r="180" spans="1:65" s="13" customFormat="1" ht="11.25">
      <c r="B180" s="169"/>
      <c r="D180" s="170" t="s">
        <v>173</v>
      </c>
      <c r="E180" s="171" t="s">
        <v>1</v>
      </c>
      <c r="F180" s="172" t="s">
        <v>257</v>
      </c>
      <c r="H180" s="173">
        <v>22.5</v>
      </c>
      <c r="I180" s="174"/>
      <c r="J180" s="174"/>
      <c r="M180" s="169"/>
      <c r="N180" s="175"/>
      <c r="O180" s="176"/>
      <c r="P180" s="176"/>
      <c r="Q180" s="176"/>
      <c r="R180" s="176"/>
      <c r="S180" s="176"/>
      <c r="T180" s="176"/>
      <c r="U180" s="176"/>
      <c r="V180" s="176"/>
      <c r="W180" s="176"/>
      <c r="X180" s="177"/>
      <c r="AT180" s="171" t="s">
        <v>173</v>
      </c>
      <c r="AU180" s="171" t="s">
        <v>92</v>
      </c>
      <c r="AV180" s="13" t="s">
        <v>92</v>
      </c>
      <c r="AW180" s="13" t="s">
        <v>4</v>
      </c>
      <c r="AX180" s="13" t="s">
        <v>86</v>
      </c>
      <c r="AY180" s="171" t="s">
        <v>164</v>
      </c>
    </row>
    <row r="181" spans="1:65" s="2" customFormat="1" ht="24.2" customHeight="1">
      <c r="A181" s="32"/>
      <c r="B181" s="153"/>
      <c r="C181" s="154" t="s">
        <v>258</v>
      </c>
      <c r="D181" s="154" t="s">
        <v>167</v>
      </c>
      <c r="E181" s="155" t="s">
        <v>259</v>
      </c>
      <c r="F181" s="156" t="s">
        <v>260</v>
      </c>
      <c r="G181" s="157" t="s">
        <v>199</v>
      </c>
      <c r="H181" s="158">
        <v>4</v>
      </c>
      <c r="I181" s="159"/>
      <c r="J181" s="159"/>
      <c r="K181" s="158">
        <f>ROUND(P181*H181,3)</f>
        <v>0</v>
      </c>
      <c r="L181" s="160"/>
      <c r="M181" s="33"/>
      <c r="N181" s="161" t="s">
        <v>1</v>
      </c>
      <c r="O181" s="162" t="s">
        <v>43</v>
      </c>
      <c r="P181" s="163">
        <f>I181+J181</f>
        <v>0</v>
      </c>
      <c r="Q181" s="163">
        <f>ROUND(I181*H181,3)</f>
        <v>0</v>
      </c>
      <c r="R181" s="163">
        <f>ROUND(J181*H181,3)</f>
        <v>0</v>
      </c>
      <c r="S181" s="58"/>
      <c r="T181" s="164">
        <f>S181*H181</f>
        <v>0</v>
      </c>
      <c r="U181" s="164">
        <v>1.7500000000000002E-2</v>
      </c>
      <c r="V181" s="164">
        <f>U181*H181</f>
        <v>7.0000000000000007E-2</v>
      </c>
      <c r="W181" s="164">
        <v>0</v>
      </c>
      <c r="X181" s="165">
        <f>W181*H181</f>
        <v>0</v>
      </c>
      <c r="Y181" s="32"/>
      <c r="Z181" s="32"/>
      <c r="AA181" s="32"/>
      <c r="AB181" s="32"/>
      <c r="AC181" s="32"/>
      <c r="AD181" s="32"/>
      <c r="AE181" s="32"/>
      <c r="AR181" s="166" t="s">
        <v>171</v>
      </c>
      <c r="AT181" s="166" t="s">
        <v>167</v>
      </c>
      <c r="AU181" s="166" t="s">
        <v>92</v>
      </c>
      <c r="AY181" s="17" t="s">
        <v>164</v>
      </c>
      <c r="BE181" s="167">
        <f>IF(O181="základná",K181,0)</f>
        <v>0</v>
      </c>
      <c r="BF181" s="167">
        <f>IF(O181="znížená",K181,0)</f>
        <v>0</v>
      </c>
      <c r="BG181" s="167">
        <f>IF(O181="zákl. prenesená",K181,0)</f>
        <v>0</v>
      </c>
      <c r="BH181" s="167">
        <f>IF(O181="zníž. prenesená",K181,0)</f>
        <v>0</v>
      </c>
      <c r="BI181" s="167">
        <f>IF(O181="nulová",K181,0)</f>
        <v>0</v>
      </c>
      <c r="BJ181" s="17" t="s">
        <v>92</v>
      </c>
      <c r="BK181" s="168">
        <f>ROUND(P181*H181,3)</f>
        <v>0</v>
      </c>
      <c r="BL181" s="17" t="s">
        <v>171</v>
      </c>
      <c r="BM181" s="166" t="s">
        <v>261</v>
      </c>
    </row>
    <row r="182" spans="1:65" s="13" customFormat="1" ht="11.25">
      <c r="B182" s="169"/>
      <c r="D182" s="170" t="s">
        <v>173</v>
      </c>
      <c r="E182" s="171" t="s">
        <v>1</v>
      </c>
      <c r="F182" s="172" t="s">
        <v>262</v>
      </c>
      <c r="H182" s="173">
        <v>1</v>
      </c>
      <c r="I182" s="174"/>
      <c r="J182" s="174"/>
      <c r="M182" s="169"/>
      <c r="N182" s="175"/>
      <c r="O182" s="176"/>
      <c r="P182" s="176"/>
      <c r="Q182" s="176"/>
      <c r="R182" s="176"/>
      <c r="S182" s="176"/>
      <c r="T182" s="176"/>
      <c r="U182" s="176"/>
      <c r="V182" s="176"/>
      <c r="W182" s="176"/>
      <c r="X182" s="177"/>
      <c r="AT182" s="171" t="s">
        <v>173</v>
      </c>
      <c r="AU182" s="171" t="s">
        <v>92</v>
      </c>
      <c r="AV182" s="13" t="s">
        <v>92</v>
      </c>
      <c r="AW182" s="13" t="s">
        <v>4</v>
      </c>
      <c r="AX182" s="13" t="s">
        <v>79</v>
      </c>
      <c r="AY182" s="171" t="s">
        <v>164</v>
      </c>
    </row>
    <row r="183" spans="1:65" s="13" customFormat="1" ht="11.25">
      <c r="B183" s="169"/>
      <c r="D183" s="170" t="s">
        <v>173</v>
      </c>
      <c r="E183" s="171" t="s">
        <v>1</v>
      </c>
      <c r="F183" s="172" t="s">
        <v>263</v>
      </c>
      <c r="H183" s="173">
        <v>1</v>
      </c>
      <c r="I183" s="174"/>
      <c r="J183" s="174"/>
      <c r="M183" s="169"/>
      <c r="N183" s="175"/>
      <c r="O183" s="176"/>
      <c r="P183" s="176"/>
      <c r="Q183" s="176"/>
      <c r="R183" s="176"/>
      <c r="S183" s="176"/>
      <c r="T183" s="176"/>
      <c r="U183" s="176"/>
      <c r="V183" s="176"/>
      <c r="W183" s="176"/>
      <c r="X183" s="177"/>
      <c r="AT183" s="171" t="s">
        <v>173</v>
      </c>
      <c r="AU183" s="171" t="s">
        <v>92</v>
      </c>
      <c r="AV183" s="13" t="s">
        <v>92</v>
      </c>
      <c r="AW183" s="13" t="s">
        <v>4</v>
      </c>
      <c r="AX183" s="13" t="s">
        <v>79</v>
      </c>
      <c r="AY183" s="171" t="s">
        <v>164</v>
      </c>
    </row>
    <row r="184" spans="1:65" s="13" customFormat="1" ht="11.25">
      <c r="B184" s="169"/>
      <c r="D184" s="170" t="s">
        <v>173</v>
      </c>
      <c r="E184" s="171" t="s">
        <v>1</v>
      </c>
      <c r="F184" s="172" t="s">
        <v>264</v>
      </c>
      <c r="H184" s="173">
        <v>1</v>
      </c>
      <c r="I184" s="174"/>
      <c r="J184" s="174"/>
      <c r="M184" s="169"/>
      <c r="N184" s="175"/>
      <c r="O184" s="176"/>
      <c r="P184" s="176"/>
      <c r="Q184" s="176"/>
      <c r="R184" s="176"/>
      <c r="S184" s="176"/>
      <c r="T184" s="176"/>
      <c r="U184" s="176"/>
      <c r="V184" s="176"/>
      <c r="W184" s="176"/>
      <c r="X184" s="177"/>
      <c r="AT184" s="171" t="s">
        <v>173</v>
      </c>
      <c r="AU184" s="171" t="s">
        <v>92</v>
      </c>
      <c r="AV184" s="13" t="s">
        <v>92</v>
      </c>
      <c r="AW184" s="13" t="s">
        <v>4</v>
      </c>
      <c r="AX184" s="13" t="s">
        <v>79</v>
      </c>
      <c r="AY184" s="171" t="s">
        <v>164</v>
      </c>
    </row>
    <row r="185" spans="1:65" s="13" customFormat="1" ht="11.25">
      <c r="B185" s="169"/>
      <c r="D185" s="170" t="s">
        <v>173</v>
      </c>
      <c r="E185" s="171" t="s">
        <v>1</v>
      </c>
      <c r="F185" s="172" t="s">
        <v>265</v>
      </c>
      <c r="H185" s="173">
        <v>1</v>
      </c>
      <c r="I185" s="174"/>
      <c r="J185" s="174"/>
      <c r="M185" s="169"/>
      <c r="N185" s="175"/>
      <c r="O185" s="176"/>
      <c r="P185" s="176"/>
      <c r="Q185" s="176"/>
      <c r="R185" s="176"/>
      <c r="S185" s="176"/>
      <c r="T185" s="176"/>
      <c r="U185" s="176"/>
      <c r="V185" s="176"/>
      <c r="W185" s="176"/>
      <c r="X185" s="177"/>
      <c r="AT185" s="171" t="s">
        <v>173</v>
      </c>
      <c r="AU185" s="171" t="s">
        <v>92</v>
      </c>
      <c r="AV185" s="13" t="s">
        <v>92</v>
      </c>
      <c r="AW185" s="13" t="s">
        <v>4</v>
      </c>
      <c r="AX185" s="13" t="s">
        <v>79</v>
      </c>
      <c r="AY185" s="171" t="s">
        <v>164</v>
      </c>
    </row>
    <row r="186" spans="1:65" s="14" customFormat="1" ht="11.25">
      <c r="B186" s="187"/>
      <c r="D186" s="170" t="s">
        <v>173</v>
      </c>
      <c r="E186" s="188" t="s">
        <v>1</v>
      </c>
      <c r="F186" s="189" t="s">
        <v>266</v>
      </c>
      <c r="H186" s="190">
        <v>4</v>
      </c>
      <c r="I186" s="191"/>
      <c r="J186" s="191"/>
      <c r="M186" s="187"/>
      <c r="N186" s="192"/>
      <c r="O186" s="193"/>
      <c r="P186" s="193"/>
      <c r="Q186" s="193"/>
      <c r="R186" s="193"/>
      <c r="S186" s="193"/>
      <c r="T186" s="193"/>
      <c r="U186" s="193"/>
      <c r="V186" s="193"/>
      <c r="W186" s="193"/>
      <c r="X186" s="194"/>
      <c r="AT186" s="188" t="s">
        <v>173</v>
      </c>
      <c r="AU186" s="188" t="s">
        <v>92</v>
      </c>
      <c r="AV186" s="14" t="s">
        <v>165</v>
      </c>
      <c r="AW186" s="14" t="s">
        <v>4</v>
      </c>
      <c r="AX186" s="14" t="s">
        <v>79</v>
      </c>
      <c r="AY186" s="188" t="s">
        <v>164</v>
      </c>
    </row>
    <row r="187" spans="1:65" s="15" customFormat="1" ht="11.25">
      <c r="B187" s="195"/>
      <c r="D187" s="170" t="s">
        <v>173</v>
      </c>
      <c r="E187" s="196" t="s">
        <v>1</v>
      </c>
      <c r="F187" s="197" t="s">
        <v>267</v>
      </c>
      <c r="H187" s="198">
        <v>4</v>
      </c>
      <c r="I187" s="199"/>
      <c r="J187" s="199"/>
      <c r="M187" s="195"/>
      <c r="N187" s="200"/>
      <c r="O187" s="201"/>
      <c r="P187" s="201"/>
      <c r="Q187" s="201"/>
      <c r="R187" s="201"/>
      <c r="S187" s="201"/>
      <c r="T187" s="201"/>
      <c r="U187" s="201"/>
      <c r="V187" s="201"/>
      <c r="W187" s="201"/>
      <c r="X187" s="202"/>
      <c r="AT187" s="196" t="s">
        <v>173</v>
      </c>
      <c r="AU187" s="196" t="s">
        <v>92</v>
      </c>
      <c r="AV187" s="15" t="s">
        <v>171</v>
      </c>
      <c r="AW187" s="15" t="s">
        <v>4</v>
      </c>
      <c r="AX187" s="15" t="s">
        <v>86</v>
      </c>
      <c r="AY187" s="196" t="s">
        <v>164</v>
      </c>
    </row>
    <row r="188" spans="1:65" s="12" customFormat="1" ht="22.9" customHeight="1">
      <c r="B188" s="139"/>
      <c r="D188" s="140" t="s">
        <v>78</v>
      </c>
      <c r="E188" s="151" t="s">
        <v>205</v>
      </c>
      <c r="F188" s="151" t="s">
        <v>268</v>
      </c>
      <c r="I188" s="142"/>
      <c r="J188" s="142"/>
      <c r="K188" s="152">
        <f>BK188</f>
        <v>0</v>
      </c>
      <c r="M188" s="139"/>
      <c r="N188" s="144"/>
      <c r="O188" s="145"/>
      <c r="P188" s="145"/>
      <c r="Q188" s="146">
        <f>SUM(Q189:Q257)</f>
        <v>0</v>
      </c>
      <c r="R188" s="146">
        <f>SUM(R189:R257)</f>
        <v>0</v>
      </c>
      <c r="S188" s="145"/>
      <c r="T188" s="147">
        <f>SUM(T189:T257)</f>
        <v>0</v>
      </c>
      <c r="U188" s="145"/>
      <c r="V188" s="147">
        <f>SUM(V189:V257)</f>
        <v>4.7250000000000007E-2</v>
      </c>
      <c r="W188" s="145"/>
      <c r="X188" s="148">
        <f>SUM(X189:X257)</f>
        <v>132.35525999999999</v>
      </c>
      <c r="AR188" s="140" t="s">
        <v>86</v>
      </c>
      <c r="AT188" s="149" t="s">
        <v>78</v>
      </c>
      <c r="AU188" s="149" t="s">
        <v>86</v>
      </c>
      <c r="AY188" s="140" t="s">
        <v>164</v>
      </c>
      <c r="BK188" s="150">
        <f>SUM(BK189:BK257)</f>
        <v>0</v>
      </c>
    </row>
    <row r="189" spans="1:65" s="2" customFormat="1" ht="24.2" customHeight="1">
      <c r="A189" s="32"/>
      <c r="B189" s="153"/>
      <c r="C189" s="154" t="s">
        <v>269</v>
      </c>
      <c r="D189" s="154" t="s">
        <v>167</v>
      </c>
      <c r="E189" s="155" t="s">
        <v>270</v>
      </c>
      <c r="F189" s="156" t="s">
        <v>271</v>
      </c>
      <c r="G189" s="157" t="s">
        <v>177</v>
      </c>
      <c r="H189" s="158">
        <v>22.5</v>
      </c>
      <c r="I189" s="159"/>
      <c r="J189" s="159"/>
      <c r="K189" s="158">
        <f>ROUND(P189*H189,3)</f>
        <v>0</v>
      </c>
      <c r="L189" s="160"/>
      <c r="M189" s="33"/>
      <c r="N189" s="161" t="s">
        <v>1</v>
      </c>
      <c r="O189" s="162" t="s">
        <v>43</v>
      </c>
      <c r="P189" s="163">
        <f>I189+J189</f>
        <v>0</v>
      </c>
      <c r="Q189" s="163">
        <f>ROUND(I189*H189,3)</f>
        <v>0</v>
      </c>
      <c r="R189" s="163">
        <f>ROUND(J189*H189,3)</f>
        <v>0</v>
      </c>
      <c r="S189" s="58"/>
      <c r="T189" s="164">
        <f>S189*H189</f>
        <v>0</v>
      </c>
      <c r="U189" s="164">
        <v>1.92E-3</v>
      </c>
      <c r="V189" s="164">
        <f>U189*H189</f>
        <v>4.3200000000000002E-2</v>
      </c>
      <c r="W189" s="164">
        <v>0</v>
      </c>
      <c r="X189" s="165">
        <f>W189*H189</f>
        <v>0</v>
      </c>
      <c r="Y189" s="32"/>
      <c r="Z189" s="32"/>
      <c r="AA189" s="32"/>
      <c r="AB189" s="32"/>
      <c r="AC189" s="32"/>
      <c r="AD189" s="32"/>
      <c r="AE189" s="32"/>
      <c r="AR189" s="166" t="s">
        <v>171</v>
      </c>
      <c r="AT189" s="166" t="s">
        <v>167</v>
      </c>
      <c r="AU189" s="166" t="s">
        <v>92</v>
      </c>
      <c r="AY189" s="17" t="s">
        <v>164</v>
      </c>
      <c r="BE189" s="167">
        <f>IF(O189="základná",K189,0)</f>
        <v>0</v>
      </c>
      <c r="BF189" s="167">
        <f>IF(O189="znížená",K189,0)</f>
        <v>0</v>
      </c>
      <c r="BG189" s="167">
        <f>IF(O189="zákl. prenesená",K189,0)</f>
        <v>0</v>
      </c>
      <c r="BH189" s="167">
        <f>IF(O189="zníž. prenesená",K189,0)</f>
        <v>0</v>
      </c>
      <c r="BI189" s="167">
        <f>IF(O189="nulová",K189,0)</f>
        <v>0</v>
      </c>
      <c r="BJ189" s="17" t="s">
        <v>92</v>
      </c>
      <c r="BK189" s="168">
        <f>ROUND(P189*H189,3)</f>
        <v>0</v>
      </c>
      <c r="BL189" s="17" t="s">
        <v>171</v>
      </c>
      <c r="BM189" s="166" t="s">
        <v>272</v>
      </c>
    </row>
    <row r="190" spans="1:65" s="13" customFormat="1" ht="11.25">
      <c r="B190" s="169"/>
      <c r="D190" s="170" t="s">
        <v>173</v>
      </c>
      <c r="E190" s="171" t="s">
        <v>1</v>
      </c>
      <c r="F190" s="172" t="s">
        <v>273</v>
      </c>
      <c r="H190" s="173">
        <v>22.5</v>
      </c>
      <c r="I190" s="174"/>
      <c r="J190" s="174"/>
      <c r="M190" s="169"/>
      <c r="N190" s="175"/>
      <c r="O190" s="176"/>
      <c r="P190" s="176"/>
      <c r="Q190" s="176"/>
      <c r="R190" s="176"/>
      <c r="S190" s="176"/>
      <c r="T190" s="176"/>
      <c r="U190" s="176"/>
      <c r="V190" s="176"/>
      <c r="W190" s="176"/>
      <c r="X190" s="177"/>
      <c r="AT190" s="171" t="s">
        <v>173</v>
      </c>
      <c r="AU190" s="171" t="s">
        <v>92</v>
      </c>
      <c r="AV190" s="13" t="s">
        <v>92</v>
      </c>
      <c r="AW190" s="13" t="s">
        <v>4</v>
      </c>
      <c r="AX190" s="13" t="s">
        <v>86</v>
      </c>
      <c r="AY190" s="171" t="s">
        <v>164</v>
      </c>
    </row>
    <row r="191" spans="1:65" s="2" customFormat="1" ht="14.45" customHeight="1">
      <c r="A191" s="32"/>
      <c r="B191" s="153"/>
      <c r="C191" s="154" t="s">
        <v>274</v>
      </c>
      <c r="D191" s="154" t="s">
        <v>167</v>
      </c>
      <c r="E191" s="155" t="s">
        <v>275</v>
      </c>
      <c r="F191" s="156" t="s">
        <v>276</v>
      </c>
      <c r="G191" s="157" t="s">
        <v>177</v>
      </c>
      <c r="H191" s="158">
        <v>112.5</v>
      </c>
      <c r="I191" s="159"/>
      <c r="J191" s="159"/>
      <c r="K191" s="158">
        <f>ROUND(P191*H191,3)</f>
        <v>0</v>
      </c>
      <c r="L191" s="160"/>
      <c r="M191" s="33"/>
      <c r="N191" s="161" t="s">
        <v>1</v>
      </c>
      <c r="O191" s="162" t="s">
        <v>43</v>
      </c>
      <c r="P191" s="163">
        <f>I191+J191</f>
        <v>0</v>
      </c>
      <c r="Q191" s="163">
        <f>ROUND(I191*H191,3)</f>
        <v>0</v>
      </c>
      <c r="R191" s="163">
        <f>ROUND(J191*H191,3)</f>
        <v>0</v>
      </c>
      <c r="S191" s="58"/>
      <c r="T191" s="164">
        <f>S191*H191</f>
        <v>0</v>
      </c>
      <c r="U191" s="164">
        <v>2.0000000000000002E-5</v>
      </c>
      <c r="V191" s="164">
        <f>U191*H191</f>
        <v>2.2500000000000003E-3</v>
      </c>
      <c r="W191" s="164">
        <v>0</v>
      </c>
      <c r="X191" s="165">
        <f>W191*H191</f>
        <v>0</v>
      </c>
      <c r="Y191" s="32"/>
      <c r="Z191" s="32"/>
      <c r="AA191" s="32"/>
      <c r="AB191" s="32"/>
      <c r="AC191" s="32"/>
      <c r="AD191" s="32"/>
      <c r="AE191" s="32"/>
      <c r="AR191" s="166" t="s">
        <v>171</v>
      </c>
      <c r="AT191" s="166" t="s">
        <v>167</v>
      </c>
      <c r="AU191" s="166" t="s">
        <v>92</v>
      </c>
      <c r="AY191" s="17" t="s">
        <v>164</v>
      </c>
      <c r="BE191" s="167">
        <f>IF(O191="základná",K191,0)</f>
        <v>0</v>
      </c>
      <c r="BF191" s="167">
        <f>IF(O191="znížená",K191,0)</f>
        <v>0</v>
      </c>
      <c r="BG191" s="167">
        <f>IF(O191="zákl. prenesená",K191,0)</f>
        <v>0</v>
      </c>
      <c r="BH191" s="167">
        <f>IF(O191="zníž. prenesená",K191,0)</f>
        <v>0</v>
      </c>
      <c r="BI191" s="167">
        <f>IF(O191="nulová",K191,0)</f>
        <v>0</v>
      </c>
      <c r="BJ191" s="17" t="s">
        <v>92</v>
      </c>
      <c r="BK191" s="168">
        <f>ROUND(P191*H191,3)</f>
        <v>0</v>
      </c>
      <c r="BL191" s="17" t="s">
        <v>171</v>
      </c>
      <c r="BM191" s="166" t="s">
        <v>277</v>
      </c>
    </row>
    <row r="192" spans="1:65" s="13" customFormat="1" ht="11.25">
      <c r="B192" s="169"/>
      <c r="D192" s="170" t="s">
        <v>173</v>
      </c>
      <c r="E192" s="171" t="s">
        <v>1</v>
      </c>
      <c r="F192" s="172" t="s">
        <v>278</v>
      </c>
      <c r="H192" s="173">
        <v>112.5</v>
      </c>
      <c r="I192" s="174"/>
      <c r="J192" s="174"/>
      <c r="M192" s="169"/>
      <c r="N192" s="175"/>
      <c r="O192" s="176"/>
      <c r="P192" s="176"/>
      <c r="Q192" s="176"/>
      <c r="R192" s="176"/>
      <c r="S192" s="176"/>
      <c r="T192" s="176"/>
      <c r="U192" s="176"/>
      <c r="V192" s="176"/>
      <c r="W192" s="176"/>
      <c r="X192" s="177"/>
      <c r="AT192" s="171" t="s">
        <v>173</v>
      </c>
      <c r="AU192" s="171" t="s">
        <v>92</v>
      </c>
      <c r="AV192" s="13" t="s">
        <v>92</v>
      </c>
      <c r="AW192" s="13" t="s">
        <v>4</v>
      </c>
      <c r="AX192" s="13" t="s">
        <v>86</v>
      </c>
      <c r="AY192" s="171" t="s">
        <v>164</v>
      </c>
    </row>
    <row r="193" spans="1:65" s="2" customFormat="1" ht="14.45" customHeight="1">
      <c r="A193" s="32"/>
      <c r="B193" s="153"/>
      <c r="C193" s="154" t="s">
        <v>279</v>
      </c>
      <c r="D193" s="154" t="s">
        <v>167</v>
      </c>
      <c r="E193" s="155" t="s">
        <v>280</v>
      </c>
      <c r="F193" s="156" t="s">
        <v>281</v>
      </c>
      <c r="G193" s="157" t="s">
        <v>177</v>
      </c>
      <c r="H193" s="158">
        <v>675</v>
      </c>
      <c r="I193" s="159"/>
      <c r="J193" s="159"/>
      <c r="K193" s="158">
        <f>ROUND(P193*H193,3)</f>
        <v>0</v>
      </c>
      <c r="L193" s="160"/>
      <c r="M193" s="33"/>
      <c r="N193" s="161" t="s">
        <v>1</v>
      </c>
      <c r="O193" s="162" t="s">
        <v>43</v>
      </c>
      <c r="P193" s="163">
        <f>I193+J193</f>
        <v>0</v>
      </c>
      <c r="Q193" s="163">
        <f>ROUND(I193*H193,3)</f>
        <v>0</v>
      </c>
      <c r="R193" s="163">
        <f>ROUND(J193*H193,3)</f>
        <v>0</v>
      </c>
      <c r="S193" s="58"/>
      <c r="T193" s="164">
        <f>S193*H193</f>
        <v>0</v>
      </c>
      <c r="U193" s="164">
        <v>0</v>
      </c>
      <c r="V193" s="164">
        <f>U193*H193</f>
        <v>0</v>
      </c>
      <c r="W193" s="164">
        <v>0</v>
      </c>
      <c r="X193" s="165">
        <f>W193*H193</f>
        <v>0</v>
      </c>
      <c r="Y193" s="32"/>
      <c r="Z193" s="32"/>
      <c r="AA193" s="32"/>
      <c r="AB193" s="32"/>
      <c r="AC193" s="32"/>
      <c r="AD193" s="32"/>
      <c r="AE193" s="32"/>
      <c r="AR193" s="166" t="s">
        <v>171</v>
      </c>
      <c r="AT193" s="166" t="s">
        <v>167</v>
      </c>
      <c r="AU193" s="166" t="s">
        <v>92</v>
      </c>
      <c r="AY193" s="17" t="s">
        <v>164</v>
      </c>
      <c r="BE193" s="167">
        <f>IF(O193="základná",K193,0)</f>
        <v>0</v>
      </c>
      <c r="BF193" s="167">
        <f>IF(O193="znížená",K193,0)</f>
        <v>0</v>
      </c>
      <c r="BG193" s="167">
        <f>IF(O193="zákl. prenesená",K193,0)</f>
        <v>0</v>
      </c>
      <c r="BH193" s="167">
        <f>IF(O193="zníž. prenesená",K193,0)</f>
        <v>0</v>
      </c>
      <c r="BI193" s="167">
        <f>IF(O193="nulová",K193,0)</f>
        <v>0</v>
      </c>
      <c r="BJ193" s="17" t="s">
        <v>92</v>
      </c>
      <c r="BK193" s="168">
        <f>ROUND(P193*H193,3)</f>
        <v>0</v>
      </c>
      <c r="BL193" s="17" t="s">
        <v>171</v>
      </c>
      <c r="BM193" s="166" t="s">
        <v>282</v>
      </c>
    </row>
    <row r="194" spans="1:65" s="13" customFormat="1" ht="11.25">
      <c r="B194" s="169"/>
      <c r="D194" s="170" t="s">
        <v>173</v>
      </c>
      <c r="F194" s="172" t="s">
        <v>283</v>
      </c>
      <c r="H194" s="173">
        <v>675</v>
      </c>
      <c r="I194" s="174"/>
      <c r="J194" s="174"/>
      <c r="M194" s="169"/>
      <c r="N194" s="175"/>
      <c r="O194" s="176"/>
      <c r="P194" s="176"/>
      <c r="Q194" s="176"/>
      <c r="R194" s="176"/>
      <c r="S194" s="176"/>
      <c r="T194" s="176"/>
      <c r="U194" s="176"/>
      <c r="V194" s="176"/>
      <c r="W194" s="176"/>
      <c r="X194" s="177"/>
      <c r="AT194" s="171" t="s">
        <v>173</v>
      </c>
      <c r="AU194" s="171" t="s">
        <v>92</v>
      </c>
      <c r="AV194" s="13" t="s">
        <v>92</v>
      </c>
      <c r="AW194" s="13" t="s">
        <v>3</v>
      </c>
      <c r="AX194" s="13" t="s">
        <v>86</v>
      </c>
      <c r="AY194" s="171" t="s">
        <v>164</v>
      </c>
    </row>
    <row r="195" spans="1:65" s="2" customFormat="1" ht="24.2" customHeight="1">
      <c r="A195" s="32"/>
      <c r="B195" s="153"/>
      <c r="C195" s="154" t="s">
        <v>284</v>
      </c>
      <c r="D195" s="154" t="s">
        <v>167</v>
      </c>
      <c r="E195" s="155" t="s">
        <v>285</v>
      </c>
      <c r="F195" s="156" t="s">
        <v>286</v>
      </c>
      <c r="G195" s="157" t="s">
        <v>170</v>
      </c>
      <c r="H195" s="158">
        <v>62</v>
      </c>
      <c r="I195" s="159"/>
      <c r="J195" s="159"/>
      <c r="K195" s="158">
        <f>ROUND(P195*H195,3)</f>
        <v>0</v>
      </c>
      <c r="L195" s="160"/>
      <c r="M195" s="33"/>
      <c r="N195" s="161" t="s">
        <v>1</v>
      </c>
      <c r="O195" s="162" t="s">
        <v>43</v>
      </c>
      <c r="P195" s="163">
        <f>I195+J195</f>
        <v>0</v>
      </c>
      <c r="Q195" s="163">
        <f>ROUND(I195*H195,3)</f>
        <v>0</v>
      </c>
      <c r="R195" s="163">
        <f>ROUND(J195*H195,3)</f>
        <v>0</v>
      </c>
      <c r="S195" s="58"/>
      <c r="T195" s="164">
        <f>S195*H195</f>
        <v>0</v>
      </c>
      <c r="U195" s="164">
        <v>0</v>
      </c>
      <c r="V195" s="164">
        <f>U195*H195</f>
        <v>0</v>
      </c>
      <c r="W195" s="164">
        <v>1.905</v>
      </c>
      <c r="X195" s="165">
        <f>W195*H195</f>
        <v>118.11</v>
      </c>
      <c r="Y195" s="32"/>
      <c r="Z195" s="32"/>
      <c r="AA195" s="32"/>
      <c r="AB195" s="32"/>
      <c r="AC195" s="32"/>
      <c r="AD195" s="32"/>
      <c r="AE195" s="32"/>
      <c r="AR195" s="166" t="s">
        <v>171</v>
      </c>
      <c r="AT195" s="166" t="s">
        <v>167</v>
      </c>
      <c r="AU195" s="166" t="s">
        <v>92</v>
      </c>
      <c r="AY195" s="17" t="s">
        <v>164</v>
      </c>
      <c r="BE195" s="167">
        <f>IF(O195="základná",K195,0)</f>
        <v>0</v>
      </c>
      <c r="BF195" s="167">
        <f>IF(O195="znížená",K195,0)</f>
        <v>0</v>
      </c>
      <c r="BG195" s="167">
        <f>IF(O195="zákl. prenesená",K195,0)</f>
        <v>0</v>
      </c>
      <c r="BH195" s="167">
        <f>IF(O195="zníž. prenesená",K195,0)</f>
        <v>0</v>
      </c>
      <c r="BI195" s="167">
        <f>IF(O195="nulová",K195,0)</f>
        <v>0</v>
      </c>
      <c r="BJ195" s="17" t="s">
        <v>92</v>
      </c>
      <c r="BK195" s="168">
        <f>ROUND(P195*H195,3)</f>
        <v>0</v>
      </c>
      <c r="BL195" s="17" t="s">
        <v>171</v>
      </c>
      <c r="BM195" s="166" t="s">
        <v>287</v>
      </c>
    </row>
    <row r="196" spans="1:65" s="13" customFormat="1" ht="11.25">
      <c r="B196" s="169"/>
      <c r="D196" s="170" t="s">
        <v>173</v>
      </c>
      <c r="E196" s="171" t="s">
        <v>1</v>
      </c>
      <c r="F196" s="172" t="s">
        <v>288</v>
      </c>
      <c r="H196" s="173">
        <v>62</v>
      </c>
      <c r="I196" s="174"/>
      <c r="J196" s="174"/>
      <c r="M196" s="169"/>
      <c r="N196" s="175"/>
      <c r="O196" s="176"/>
      <c r="P196" s="176"/>
      <c r="Q196" s="176"/>
      <c r="R196" s="176"/>
      <c r="S196" s="176"/>
      <c r="T196" s="176"/>
      <c r="U196" s="176"/>
      <c r="V196" s="176"/>
      <c r="W196" s="176"/>
      <c r="X196" s="177"/>
      <c r="AT196" s="171" t="s">
        <v>173</v>
      </c>
      <c r="AU196" s="171" t="s">
        <v>92</v>
      </c>
      <c r="AV196" s="13" t="s">
        <v>92</v>
      </c>
      <c r="AW196" s="13" t="s">
        <v>4</v>
      </c>
      <c r="AX196" s="13" t="s">
        <v>86</v>
      </c>
      <c r="AY196" s="171" t="s">
        <v>164</v>
      </c>
    </row>
    <row r="197" spans="1:65" s="2" customFormat="1" ht="37.9" customHeight="1">
      <c r="A197" s="32"/>
      <c r="B197" s="153"/>
      <c r="C197" s="154" t="s">
        <v>289</v>
      </c>
      <c r="D197" s="154" t="s">
        <v>167</v>
      </c>
      <c r="E197" s="155" t="s">
        <v>290</v>
      </c>
      <c r="F197" s="156" t="s">
        <v>291</v>
      </c>
      <c r="G197" s="157" t="s">
        <v>177</v>
      </c>
      <c r="H197" s="158">
        <v>22.7</v>
      </c>
      <c r="I197" s="159"/>
      <c r="J197" s="159"/>
      <c r="K197" s="158">
        <f>ROUND(P197*H197,3)</f>
        <v>0</v>
      </c>
      <c r="L197" s="160"/>
      <c r="M197" s="33"/>
      <c r="N197" s="161" t="s">
        <v>1</v>
      </c>
      <c r="O197" s="162" t="s">
        <v>43</v>
      </c>
      <c r="P197" s="163">
        <f>I197+J197</f>
        <v>0</v>
      </c>
      <c r="Q197" s="163">
        <f>ROUND(I197*H197,3)</f>
        <v>0</v>
      </c>
      <c r="R197" s="163">
        <f>ROUND(J197*H197,3)</f>
        <v>0</v>
      </c>
      <c r="S197" s="58"/>
      <c r="T197" s="164">
        <f>S197*H197</f>
        <v>0</v>
      </c>
      <c r="U197" s="164">
        <v>0</v>
      </c>
      <c r="V197" s="164">
        <f>U197*H197</f>
        <v>0</v>
      </c>
      <c r="W197" s="164">
        <v>6.5000000000000002E-2</v>
      </c>
      <c r="X197" s="165">
        <f>W197*H197</f>
        <v>1.4755</v>
      </c>
      <c r="Y197" s="32"/>
      <c r="Z197" s="32"/>
      <c r="AA197" s="32"/>
      <c r="AB197" s="32"/>
      <c r="AC197" s="32"/>
      <c r="AD197" s="32"/>
      <c r="AE197" s="32"/>
      <c r="AR197" s="166" t="s">
        <v>171</v>
      </c>
      <c r="AT197" s="166" t="s">
        <v>167</v>
      </c>
      <c r="AU197" s="166" t="s">
        <v>92</v>
      </c>
      <c r="AY197" s="17" t="s">
        <v>164</v>
      </c>
      <c r="BE197" s="167">
        <f>IF(O197="základná",K197,0)</f>
        <v>0</v>
      </c>
      <c r="BF197" s="167">
        <f>IF(O197="znížená",K197,0)</f>
        <v>0</v>
      </c>
      <c r="BG197" s="167">
        <f>IF(O197="zákl. prenesená",K197,0)</f>
        <v>0</v>
      </c>
      <c r="BH197" s="167">
        <f>IF(O197="zníž. prenesená",K197,0)</f>
        <v>0</v>
      </c>
      <c r="BI197" s="167">
        <f>IF(O197="nulová",K197,0)</f>
        <v>0</v>
      </c>
      <c r="BJ197" s="17" t="s">
        <v>92</v>
      </c>
      <c r="BK197" s="168">
        <f>ROUND(P197*H197,3)</f>
        <v>0</v>
      </c>
      <c r="BL197" s="17" t="s">
        <v>171</v>
      </c>
      <c r="BM197" s="166" t="s">
        <v>292</v>
      </c>
    </row>
    <row r="198" spans="1:65" s="13" customFormat="1" ht="11.25">
      <c r="B198" s="169"/>
      <c r="D198" s="170" t="s">
        <v>173</v>
      </c>
      <c r="E198" s="171" t="s">
        <v>1</v>
      </c>
      <c r="F198" s="172" t="s">
        <v>293</v>
      </c>
      <c r="H198" s="173">
        <v>22.7</v>
      </c>
      <c r="I198" s="174"/>
      <c r="J198" s="174"/>
      <c r="M198" s="169"/>
      <c r="N198" s="175"/>
      <c r="O198" s="176"/>
      <c r="P198" s="176"/>
      <c r="Q198" s="176"/>
      <c r="R198" s="176"/>
      <c r="S198" s="176"/>
      <c r="T198" s="176"/>
      <c r="U198" s="176"/>
      <c r="V198" s="176"/>
      <c r="W198" s="176"/>
      <c r="X198" s="177"/>
      <c r="AT198" s="171" t="s">
        <v>173</v>
      </c>
      <c r="AU198" s="171" t="s">
        <v>92</v>
      </c>
      <c r="AV198" s="13" t="s">
        <v>92</v>
      </c>
      <c r="AW198" s="13" t="s">
        <v>4</v>
      </c>
      <c r="AX198" s="13" t="s">
        <v>86</v>
      </c>
      <c r="AY198" s="171" t="s">
        <v>164</v>
      </c>
    </row>
    <row r="199" spans="1:65" s="2" customFormat="1" ht="24.2" customHeight="1">
      <c r="A199" s="32"/>
      <c r="B199" s="153"/>
      <c r="C199" s="154" t="s">
        <v>294</v>
      </c>
      <c r="D199" s="154" t="s">
        <v>167</v>
      </c>
      <c r="E199" s="155" t="s">
        <v>295</v>
      </c>
      <c r="F199" s="156" t="s">
        <v>296</v>
      </c>
      <c r="G199" s="157" t="s">
        <v>199</v>
      </c>
      <c r="H199" s="158">
        <v>5</v>
      </c>
      <c r="I199" s="159"/>
      <c r="J199" s="159"/>
      <c r="K199" s="158">
        <f>ROUND(P199*H199,3)</f>
        <v>0</v>
      </c>
      <c r="L199" s="160"/>
      <c r="M199" s="33"/>
      <c r="N199" s="161" t="s">
        <v>1</v>
      </c>
      <c r="O199" s="162" t="s">
        <v>43</v>
      </c>
      <c r="P199" s="163">
        <f>I199+J199</f>
        <v>0</v>
      </c>
      <c r="Q199" s="163">
        <f>ROUND(I199*H199,3)</f>
        <v>0</v>
      </c>
      <c r="R199" s="163">
        <f>ROUND(J199*H199,3)</f>
        <v>0</v>
      </c>
      <c r="S199" s="58"/>
      <c r="T199" s="164">
        <f>S199*H199</f>
        <v>0</v>
      </c>
      <c r="U199" s="164">
        <v>0</v>
      </c>
      <c r="V199" s="164">
        <f>U199*H199</f>
        <v>0</v>
      </c>
      <c r="W199" s="164">
        <v>2.4E-2</v>
      </c>
      <c r="X199" s="165">
        <f>W199*H199</f>
        <v>0.12</v>
      </c>
      <c r="Y199" s="32"/>
      <c r="Z199" s="32"/>
      <c r="AA199" s="32"/>
      <c r="AB199" s="32"/>
      <c r="AC199" s="32"/>
      <c r="AD199" s="32"/>
      <c r="AE199" s="32"/>
      <c r="AR199" s="166" t="s">
        <v>171</v>
      </c>
      <c r="AT199" s="166" t="s">
        <v>167</v>
      </c>
      <c r="AU199" s="166" t="s">
        <v>92</v>
      </c>
      <c r="AY199" s="17" t="s">
        <v>164</v>
      </c>
      <c r="BE199" s="167">
        <f>IF(O199="základná",K199,0)</f>
        <v>0</v>
      </c>
      <c r="BF199" s="167">
        <f>IF(O199="znížená",K199,0)</f>
        <v>0</v>
      </c>
      <c r="BG199" s="167">
        <f>IF(O199="zákl. prenesená",K199,0)</f>
        <v>0</v>
      </c>
      <c r="BH199" s="167">
        <f>IF(O199="zníž. prenesená",K199,0)</f>
        <v>0</v>
      </c>
      <c r="BI199" s="167">
        <f>IF(O199="nulová",K199,0)</f>
        <v>0</v>
      </c>
      <c r="BJ199" s="17" t="s">
        <v>92</v>
      </c>
      <c r="BK199" s="168">
        <f>ROUND(P199*H199,3)</f>
        <v>0</v>
      </c>
      <c r="BL199" s="17" t="s">
        <v>171</v>
      </c>
      <c r="BM199" s="166" t="s">
        <v>297</v>
      </c>
    </row>
    <row r="200" spans="1:65" s="13" customFormat="1" ht="11.25">
      <c r="B200" s="169"/>
      <c r="D200" s="170" t="s">
        <v>173</v>
      </c>
      <c r="E200" s="171" t="s">
        <v>1</v>
      </c>
      <c r="F200" s="172" t="s">
        <v>298</v>
      </c>
      <c r="H200" s="173">
        <v>5</v>
      </c>
      <c r="I200" s="174"/>
      <c r="J200" s="174"/>
      <c r="M200" s="169"/>
      <c r="N200" s="175"/>
      <c r="O200" s="176"/>
      <c r="P200" s="176"/>
      <c r="Q200" s="176"/>
      <c r="R200" s="176"/>
      <c r="S200" s="176"/>
      <c r="T200" s="176"/>
      <c r="U200" s="176"/>
      <c r="V200" s="176"/>
      <c r="W200" s="176"/>
      <c r="X200" s="177"/>
      <c r="AT200" s="171" t="s">
        <v>173</v>
      </c>
      <c r="AU200" s="171" t="s">
        <v>92</v>
      </c>
      <c r="AV200" s="13" t="s">
        <v>92</v>
      </c>
      <c r="AW200" s="13" t="s">
        <v>4</v>
      </c>
      <c r="AX200" s="13" t="s">
        <v>86</v>
      </c>
      <c r="AY200" s="171" t="s">
        <v>164</v>
      </c>
    </row>
    <row r="201" spans="1:65" s="2" customFormat="1" ht="24.2" customHeight="1">
      <c r="A201" s="32"/>
      <c r="B201" s="153"/>
      <c r="C201" s="154" t="s">
        <v>299</v>
      </c>
      <c r="D201" s="154" t="s">
        <v>167</v>
      </c>
      <c r="E201" s="155" t="s">
        <v>300</v>
      </c>
      <c r="F201" s="156" t="s">
        <v>301</v>
      </c>
      <c r="G201" s="157" t="s">
        <v>199</v>
      </c>
      <c r="H201" s="158">
        <v>4</v>
      </c>
      <c r="I201" s="159"/>
      <c r="J201" s="159"/>
      <c r="K201" s="158">
        <f>ROUND(P201*H201,3)</f>
        <v>0</v>
      </c>
      <c r="L201" s="160"/>
      <c r="M201" s="33"/>
      <c r="N201" s="161" t="s">
        <v>1</v>
      </c>
      <c r="O201" s="162" t="s">
        <v>43</v>
      </c>
      <c r="P201" s="163">
        <f>I201+J201</f>
        <v>0</v>
      </c>
      <c r="Q201" s="163">
        <f>ROUND(I201*H201,3)</f>
        <v>0</v>
      </c>
      <c r="R201" s="163">
        <f>ROUND(J201*H201,3)</f>
        <v>0</v>
      </c>
      <c r="S201" s="58"/>
      <c r="T201" s="164">
        <f>S201*H201</f>
        <v>0</v>
      </c>
      <c r="U201" s="164">
        <v>0</v>
      </c>
      <c r="V201" s="164">
        <f>U201*H201</f>
        <v>0</v>
      </c>
      <c r="W201" s="164">
        <v>2.4E-2</v>
      </c>
      <c r="X201" s="165">
        <f>W201*H201</f>
        <v>9.6000000000000002E-2</v>
      </c>
      <c r="Y201" s="32"/>
      <c r="Z201" s="32"/>
      <c r="AA201" s="32"/>
      <c r="AB201" s="32"/>
      <c r="AC201" s="32"/>
      <c r="AD201" s="32"/>
      <c r="AE201" s="32"/>
      <c r="AR201" s="166" t="s">
        <v>171</v>
      </c>
      <c r="AT201" s="166" t="s">
        <v>167</v>
      </c>
      <c r="AU201" s="166" t="s">
        <v>92</v>
      </c>
      <c r="AY201" s="17" t="s">
        <v>164</v>
      </c>
      <c r="BE201" s="167">
        <f>IF(O201="základná",K201,0)</f>
        <v>0</v>
      </c>
      <c r="BF201" s="167">
        <f>IF(O201="znížená",K201,0)</f>
        <v>0</v>
      </c>
      <c r="BG201" s="167">
        <f>IF(O201="zákl. prenesená",K201,0)</f>
        <v>0</v>
      </c>
      <c r="BH201" s="167">
        <f>IF(O201="zníž. prenesená",K201,0)</f>
        <v>0</v>
      </c>
      <c r="BI201" s="167">
        <f>IF(O201="nulová",K201,0)</f>
        <v>0</v>
      </c>
      <c r="BJ201" s="17" t="s">
        <v>92</v>
      </c>
      <c r="BK201" s="168">
        <f>ROUND(P201*H201,3)</f>
        <v>0</v>
      </c>
      <c r="BL201" s="17" t="s">
        <v>171</v>
      </c>
      <c r="BM201" s="166" t="s">
        <v>302</v>
      </c>
    </row>
    <row r="202" spans="1:65" s="13" customFormat="1" ht="11.25">
      <c r="B202" s="169"/>
      <c r="D202" s="170" t="s">
        <v>173</v>
      </c>
      <c r="E202" s="171" t="s">
        <v>1</v>
      </c>
      <c r="F202" s="172" t="s">
        <v>262</v>
      </c>
      <c r="H202" s="173">
        <v>1</v>
      </c>
      <c r="I202" s="174"/>
      <c r="J202" s="174"/>
      <c r="M202" s="169"/>
      <c r="N202" s="175"/>
      <c r="O202" s="176"/>
      <c r="P202" s="176"/>
      <c r="Q202" s="176"/>
      <c r="R202" s="176"/>
      <c r="S202" s="176"/>
      <c r="T202" s="176"/>
      <c r="U202" s="176"/>
      <c r="V202" s="176"/>
      <c r="W202" s="176"/>
      <c r="X202" s="177"/>
      <c r="AT202" s="171" t="s">
        <v>173</v>
      </c>
      <c r="AU202" s="171" t="s">
        <v>92</v>
      </c>
      <c r="AV202" s="13" t="s">
        <v>92</v>
      </c>
      <c r="AW202" s="13" t="s">
        <v>4</v>
      </c>
      <c r="AX202" s="13" t="s">
        <v>79</v>
      </c>
      <c r="AY202" s="171" t="s">
        <v>164</v>
      </c>
    </row>
    <row r="203" spans="1:65" s="13" customFormat="1" ht="11.25">
      <c r="B203" s="169"/>
      <c r="D203" s="170" t="s">
        <v>173</v>
      </c>
      <c r="E203" s="171" t="s">
        <v>1</v>
      </c>
      <c r="F203" s="172" t="s">
        <v>263</v>
      </c>
      <c r="H203" s="173">
        <v>1</v>
      </c>
      <c r="I203" s="174"/>
      <c r="J203" s="174"/>
      <c r="M203" s="169"/>
      <c r="N203" s="175"/>
      <c r="O203" s="176"/>
      <c r="P203" s="176"/>
      <c r="Q203" s="176"/>
      <c r="R203" s="176"/>
      <c r="S203" s="176"/>
      <c r="T203" s="176"/>
      <c r="U203" s="176"/>
      <c r="V203" s="176"/>
      <c r="W203" s="176"/>
      <c r="X203" s="177"/>
      <c r="AT203" s="171" t="s">
        <v>173</v>
      </c>
      <c r="AU203" s="171" t="s">
        <v>92</v>
      </c>
      <c r="AV203" s="13" t="s">
        <v>92</v>
      </c>
      <c r="AW203" s="13" t="s">
        <v>4</v>
      </c>
      <c r="AX203" s="13" t="s">
        <v>79</v>
      </c>
      <c r="AY203" s="171" t="s">
        <v>164</v>
      </c>
    </row>
    <row r="204" spans="1:65" s="13" customFormat="1" ht="11.25">
      <c r="B204" s="169"/>
      <c r="D204" s="170" t="s">
        <v>173</v>
      </c>
      <c r="E204" s="171" t="s">
        <v>1</v>
      </c>
      <c r="F204" s="172" t="s">
        <v>264</v>
      </c>
      <c r="H204" s="173">
        <v>1</v>
      </c>
      <c r="I204" s="174"/>
      <c r="J204" s="174"/>
      <c r="M204" s="169"/>
      <c r="N204" s="175"/>
      <c r="O204" s="176"/>
      <c r="P204" s="176"/>
      <c r="Q204" s="176"/>
      <c r="R204" s="176"/>
      <c r="S204" s="176"/>
      <c r="T204" s="176"/>
      <c r="U204" s="176"/>
      <c r="V204" s="176"/>
      <c r="W204" s="176"/>
      <c r="X204" s="177"/>
      <c r="AT204" s="171" t="s">
        <v>173</v>
      </c>
      <c r="AU204" s="171" t="s">
        <v>92</v>
      </c>
      <c r="AV204" s="13" t="s">
        <v>92</v>
      </c>
      <c r="AW204" s="13" t="s">
        <v>4</v>
      </c>
      <c r="AX204" s="13" t="s">
        <v>79</v>
      </c>
      <c r="AY204" s="171" t="s">
        <v>164</v>
      </c>
    </row>
    <row r="205" spans="1:65" s="13" customFormat="1" ht="11.25">
      <c r="B205" s="169"/>
      <c r="D205" s="170" t="s">
        <v>173</v>
      </c>
      <c r="E205" s="171" t="s">
        <v>1</v>
      </c>
      <c r="F205" s="172" t="s">
        <v>265</v>
      </c>
      <c r="H205" s="173">
        <v>1</v>
      </c>
      <c r="I205" s="174"/>
      <c r="J205" s="174"/>
      <c r="M205" s="169"/>
      <c r="N205" s="175"/>
      <c r="O205" s="176"/>
      <c r="P205" s="176"/>
      <c r="Q205" s="176"/>
      <c r="R205" s="176"/>
      <c r="S205" s="176"/>
      <c r="T205" s="176"/>
      <c r="U205" s="176"/>
      <c r="V205" s="176"/>
      <c r="W205" s="176"/>
      <c r="X205" s="177"/>
      <c r="AT205" s="171" t="s">
        <v>173</v>
      </c>
      <c r="AU205" s="171" t="s">
        <v>92</v>
      </c>
      <c r="AV205" s="13" t="s">
        <v>92</v>
      </c>
      <c r="AW205" s="13" t="s">
        <v>4</v>
      </c>
      <c r="AX205" s="13" t="s">
        <v>79</v>
      </c>
      <c r="AY205" s="171" t="s">
        <v>164</v>
      </c>
    </row>
    <row r="206" spans="1:65" s="14" customFormat="1" ht="11.25">
      <c r="B206" s="187"/>
      <c r="D206" s="170" t="s">
        <v>173</v>
      </c>
      <c r="E206" s="188" t="s">
        <v>1</v>
      </c>
      <c r="F206" s="189" t="s">
        <v>266</v>
      </c>
      <c r="H206" s="190">
        <v>4</v>
      </c>
      <c r="I206" s="191"/>
      <c r="J206" s="191"/>
      <c r="M206" s="187"/>
      <c r="N206" s="192"/>
      <c r="O206" s="193"/>
      <c r="P206" s="193"/>
      <c r="Q206" s="193"/>
      <c r="R206" s="193"/>
      <c r="S206" s="193"/>
      <c r="T206" s="193"/>
      <c r="U206" s="193"/>
      <c r="V206" s="193"/>
      <c r="W206" s="193"/>
      <c r="X206" s="194"/>
      <c r="AT206" s="188" t="s">
        <v>173</v>
      </c>
      <c r="AU206" s="188" t="s">
        <v>92</v>
      </c>
      <c r="AV206" s="14" t="s">
        <v>165</v>
      </c>
      <c r="AW206" s="14" t="s">
        <v>4</v>
      </c>
      <c r="AX206" s="14" t="s">
        <v>79</v>
      </c>
      <c r="AY206" s="188" t="s">
        <v>164</v>
      </c>
    </row>
    <row r="207" spans="1:65" s="15" customFormat="1" ht="11.25">
      <c r="B207" s="195"/>
      <c r="D207" s="170" t="s">
        <v>173</v>
      </c>
      <c r="E207" s="196" t="s">
        <v>1</v>
      </c>
      <c r="F207" s="197" t="s">
        <v>303</v>
      </c>
      <c r="H207" s="198">
        <v>4</v>
      </c>
      <c r="I207" s="199"/>
      <c r="J207" s="199"/>
      <c r="M207" s="195"/>
      <c r="N207" s="200"/>
      <c r="O207" s="201"/>
      <c r="P207" s="201"/>
      <c r="Q207" s="201"/>
      <c r="R207" s="201"/>
      <c r="S207" s="201"/>
      <c r="T207" s="201"/>
      <c r="U207" s="201"/>
      <c r="V207" s="201"/>
      <c r="W207" s="201"/>
      <c r="X207" s="202"/>
      <c r="AT207" s="196" t="s">
        <v>173</v>
      </c>
      <c r="AU207" s="196" t="s">
        <v>92</v>
      </c>
      <c r="AV207" s="15" t="s">
        <v>171</v>
      </c>
      <c r="AW207" s="15" t="s">
        <v>4</v>
      </c>
      <c r="AX207" s="15" t="s">
        <v>86</v>
      </c>
      <c r="AY207" s="196" t="s">
        <v>164</v>
      </c>
    </row>
    <row r="208" spans="1:65" s="2" customFormat="1" ht="14.45" customHeight="1">
      <c r="A208" s="32"/>
      <c r="B208" s="153"/>
      <c r="C208" s="154" t="s">
        <v>304</v>
      </c>
      <c r="D208" s="154" t="s">
        <v>167</v>
      </c>
      <c r="E208" s="155" t="s">
        <v>305</v>
      </c>
      <c r="F208" s="156" t="s">
        <v>306</v>
      </c>
      <c r="G208" s="157" t="s">
        <v>177</v>
      </c>
      <c r="H208" s="158">
        <v>5.8</v>
      </c>
      <c r="I208" s="159"/>
      <c r="J208" s="159"/>
      <c r="K208" s="158">
        <f>ROUND(P208*H208,3)</f>
        <v>0</v>
      </c>
      <c r="L208" s="160"/>
      <c r="M208" s="33"/>
      <c r="N208" s="161" t="s">
        <v>1</v>
      </c>
      <c r="O208" s="162" t="s">
        <v>43</v>
      </c>
      <c r="P208" s="163">
        <f>I208+J208</f>
        <v>0</v>
      </c>
      <c r="Q208" s="163">
        <f>ROUND(I208*H208,3)</f>
        <v>0</v>
      </c>
      <c r="R208" s="163">
        <f>ROUND(J208*H208,3)</f>
        <v>0</v>
      </c>
      <c r="S208" s="58"/>
      <c r="T208" s="164">
        <f>S208*H208</f>
        <v>0</v>
      </c>
      <c r="U208" s="164">
        <v>0</v>
      </c>
      <c r="V208" s="164">
        <f>U208*H208</f>
        <v>0</v>
      </c>
      <c r="W208" s="164">
        <v>0</v>
      </c>
      <c r="X208" s="165">
        <f>W208*H208</f>
        <v>0</v>
      </c>
      <c r="Y208" s="32"/>
      <c r="Z208" s="32"/>
      <c r="AA208" s="32"/>
      <c r="AB208" s="32"/>
      <c r="AC208" s="32"/>
      <c r="AD208" s="32"/>
      <c r="AE208" s="32"/>
      <c r="AR208" s="166" t="s">
        <v>171</v>
      </c>
      <c r="AT208" s="166" t="s">
        <v>167</v>
      </c>
      <c r="AU208" s="166" t="s">
        <v>92</v>
      </c>
      <c r="AY208" s="17" t="s">
        <v>164</v>
      </c>
      <c r="BE208" s="167">
        <f>IF(O208="základná",K208,0)</f>
        <v>0</v>
      </c>
      <c r="BF208" s="167">
        <f>IF(O208="znížená",K208,0)</f>
        <v>0</v>
      </c>
      <c r="BG208" s="167">
        <f>IF(O208="zákl. prenesená",K208,0)</f>
        <v>0</v>
      </c>
      <c r="BH208" s="167">
        <f>IF(O208="zníž. prenesená",K208,0)</f>
        <v>0</v>
      </c>
      <c r="BI208" s="167">
        <f>IF(O208="nulová",K208,0)</f>
        <v>0</v>
      </c>
      <c r="BJ208" s="17" t="s">
        <v>92</v>
      </c>
      <c r="BK208" s="168">
        <f>ROUND(P208*H208,3)</f>
        <v>0</v>
      </c>
      <c r="BL208" s="17" t="s">
        <v>171</v>
      </c>
      <c r="BM208" s="166" t="s">
        <v>307</v>
      </c>
    </row>
    <row r="209" spans="1:65" s="13" customFormat="1" ht="11.25">
      <c r="B209" s="169"/>
      <c r="D209" s="170" t="s">
        <v>173</v>
      </c>
      <c r="E209" s="171" t="s">
        <v>1</v>
      </c>
      <c r="F209" s="172" t="s">
        <v>308</v>
      </c>
      <c r="H209" s="173">
        <v>1.6</v>
      </c>
      <c r="I209" s="174"/>
      <c r="J209" s="174"/>
      <c r="M209" s="169"/>
      <c r="N209" s="175"/>
      <c r="O209" s="176"/>
      <c r="P209" s="176"/>
      <c r="Q209" s="176"/>
      <c r="R209" s="176"/>
      <c r="S209" s="176"/>
      <c r="T209" s="176"/>
      <c r="U209" s="176"/>
      <c r="V209" s="176"/>
      <c r="W209" s="176"/>
      <c r="X209" s="177"/>
      <c r="AT209" s="171" t="s">
        <v>173</v>
      </c>
      <c r="AU209" s="171" t="s">
        <v>92</v>
      </c>
      <c r="AV209" s="13" t="s">
        <v>92</v>
      </c>
      <c r="AW209" s="13" t="s">
        <v>4</v>
      </c>
      <c r="AX209" s="13" t="s">
        <v>79</v>
      </c>
      <c r="AY209" s="171" t="s">
        <v>164</v>
      </c>
    </row>
    <row r="210" spans="1:65" s="13" customFormat="1" ht="11.25">
      <c r="B210" s="169"/>
      <c r="D210" s="170" t="s">
        <v>173</v>
      </c>
      <c r="E210" s="171" t="s">
        <v>1</v>
      </c>
      <c r="F210" s="172" t="s">
        <v>309</v>
      </c>
      <c r="H210" s="173">
        <v>1.6</v>
      </c>
      <c r="I210" s="174"/>
      <c r="J210" s="174"/>
      <c r="M210" s="169"/>
      <c r="N210" s="175"/>
      <c r="O210" s="176"/>
      <c r="P210" s="176"/>
      <c r="Q210" s="176"/>
      <c r="R210" s="176"/>
      <c r="S210" s="176"/>
      <c r="T210" s="176"/>
      <c r="U210" s="176"/>
      <c r="V210" s="176"/>
      <c r="W210" s="176"/>
      <c r="X210" s="177"/>
      <c r="AT210" s="171" t="s">
        <v>173</v>
      </c>
      <c r="AU210" s="171" t="s">
        <v>92</v>
      </c>
      <c r="AV210" s="13" t="s">
        <v>92</v>
      </c>
      <c r="AW210" s="13" t="s">
        <v>4</v>
      </c>
      <c r="AX210" s="13" t="s">
        <v>79</v>
      </c>
      <c r="AY210" s="171" t="s">
        <v>164</v>
      </c>
    </row>
    <row r="211" spans="1:65" s="13" customFormat="1" ht="11.25">
      <c r="B211" s="169"/>
      <c r="D211" s="170" t="s">
        <v>173</v>
      </c>
      <c r="E211" s="171" t="s">
        <v>1</v>
      </c>
      <c r="F211" s="172" t="s">
        <v>310</v>
      </c>
      <c r="H211" s="173">
        <v>1.3</v>
      </c>
      <c r="I211" s="174"/>
      <c r="J211" s="174"/>
      <c r="M211" s="169"/>
      <c r="N211" s="175"/>
      <c r="O211" s="176"/>
      <c r="P211" s="176"/>
      <c r="Q211" s="176"/>
      <c r="R211" s="176"/>
      <c r="S211" s="176"/>
      <c r="T211" s="176"/>
      <c r="U211" s="176"/>
      <c r="V211" s="176"/>
      <c r="W211" s="176"/>
      <c r="X211" s="177"/>
      <c r="AT211" s="171" t="s">
        <v>173</v>
      </c>
      <c r="AU211" s="171" t="s">
        <v>92</v>
      </c>
      <c r="AV211" s="13" t="s">
        <v>92</v>
      </c>
      <c r="AW211" s="13" t="s">
        <v>4</v>
      </c>
      <c r="AX211" s="13" t="s">
        <v>79</v>
      </c>
      <c r="AY211" s="171" t="s">
        <v>164</v>
      </c>
    </row>
    <row r="212" spans="1:65" s="13" customFormat="1" ht="11.25">
      <c r="B212" s="169"/>
      <c r="D212" s="170" t="s">
        <v>173</v>
      </c>
      <c r="E212" s="171" t="s">
        <v>1</v>
      </c>
      <c r="F212" s="172" t="s">
        <v>311</v>
      </c>
      <c r="H212" s="173">
        <v>1.3</v>
      </c>
      <c r="I212" s="174"/>
      <c r="J212" s="174"/>
      <c r="M212" s="169"/>
      <c r="N212" s="175"/>
      <c r="O212" s="176"/>
      <c r="P212" s="176"/>
      <c r="Q212" s="176"/>
      <c r="R212" s="176"/>
      <c r="S212" s="176"/>
      <c r="T212" s="176"/>
      <c r="U212" s="176"/>
      <c r="V212" s="176"/>
      <c r="W212" s="176"/>
      <c r="X212" s="177"/>
      <c r="AT212" s="171" t="s">
        <v>173</v>
      </c>
      <c r="AU212" s="171" t="s">
        <v>92</v>
      </c>
      <c r="AV212" s="13" t="s">
        <v>92</v>
      </c>
      <c r="AW212" s="13" t="s">
        <v>4</v>
      </c>
      <c r="AX212" s="13" t="s">
        <v>79</v>
      </c>
      <c r="AY212" s="171" t="s">
        <v>164</v>
      </c>
    </row>
    <row r="213" spans="1:65" s="14" customFormat="1" ht="11.25">
      <c r="B213" s="187"/>
      <c r="D213" s="170" t="s">
        <v>173</v>
      </c>
      <c r="E213" s="188" t="s">
        <v>1</v>
      </c>
      <c r="F213" s="189" t="s">
        <v>266</v>
      </c>
      <c r="H213" s="190">
        <v>5.8</v>
      </c>
      <c r="I213" s="191"/>
      <c r="J213" s="191"/>
      <c r="M213" s="187"/>
      <c r="N213" s="192"/>
      <c r="O213" s="193"/>
      <c r="P213" s="193"/>
      <c r="Q213" s="193"/>
      <c r="R213" s="193"/>
      <c r="S213" s="193"/>
      <c r="T213" s="193"/>
      <c r="U213" s="193"/>
      <c r="V213" s="193"/>
      <c r="W213" s="193"/>
      <c r="X213" s="194"/>
      <c r="AT213" s="188" t="s">
        <v>173</v>
      </c>
      <c r="AU213" s="188" t="s">
        <v>92</v>
      </c>
      <c r="AV213" s="14" t="s">
        <v>165</v>
      </c>
      <c r="AW213" s="14" t="s">
        <v>4</v>
      </c>
      <c r="AX213" s="14" t="s">
        <v>79</v>
      </c>
      <c r="AY213" s="188" t="s">
        <v>164</v>
      </c>
    </row>
    <row r="214" spans="1:65" s="15" customFormat="1" ht="11.25">
      <c r="B214" s="195"/>
      <c r="D214" s="170" t="s">
        <v>173</v>
      </c>
      <c r="E214" s="196" t="s">
        <v>1</v>
      </c>
      <c r="F214" s="197" t="s">
        <v>303</v>
      </c>
      <c r="H214" s="198">
        <v>5.8</v>
      </c>
      <c r="I214" s="199"/>
      <c r="J214" s="199"/>
      <c r="M214" s="195"/>
      <c r="N214" s="200"/>
      <c r="O214" s="201"/>
      <c r="P214" s="201"/>
      <c r="Q214" s="201"/>
      <c r="R214" s="201"/>
      <c r="S214" s="201"/>
      <c r="T214" s="201"/>
      <c r="U214" s="201"/>
      <c r="V214" s="201"/>
      <c r="W214" s="201"/>
      <c r="X214" s="202"/>
      <c r="AT214" s="196" t="s">
        <v>173</v>
      </c>
      <c r="AU214" s="196" t="s">
        <v>92</v>
      </c>
      <c r="AV214" s="15" t="s">
        <v>171</v>
      </c>
      <c r="AW214" s="15" t="s">
        <v>4</v>
      </c>
      <c r="AX214" s="15" t="s">
        <v>86</v>
      </c>
      <c r="AY214" s="196" t="s">
        <v>164</v>
      </c>
    </row>
    <row r="215" spans="1:65" s="2" customFormat="1" ht="24.2" customHeight="1">
      <c r="A215" s="32"/>
      <c r="B215" s="153"/>
      <c r="C215" s="154" t="s">
        <v>312</v>
      </c>
      <c r="D215" s="154" t="s">
        <v>167</v>
      </c>
      <c r="E215" s="155" t="s">
        <v>313</v>
      </c>
      <c r="F215" s="156" t="s">
        <v>314</v>
      </c>
      <c r="G215" s="157" t="s">
        <v>177</v>
      </c>
      <c r="H215" s="158">
        <v>5.91</v>
      </c>
      <c r="I215" s="159"/>
      <c r="J215" s="159"/>
      <c r="K215" s="158">
        <f>ROUND(P215*H215,3)</f>
        <v>0</v>
      </c>
      <c r="L215" s="160"/>
      <c r="M215" s="33"/>
      <c r="N215" s="161" t="s">
        <v>1</v>
      </c>
      <c r="O215" s="162" t="s">
        <v>43</v>
      </c>
      <c r="P215" s="163">
        <f>I215+J215</f>
        <v>0</v>
      </c>
      <c r="Q215" s="163">
        <f>ROUND(I215*H215,3)</f>
        <v>0</v>
      </c>
      <c r="R215" s="163">
        <f>ROUND(J215*H215,3)</f>
        <v>0</v>
      </c>
      <c r="S215" s="58"/>
      <c r="T215" s="164">
        <f>S215*H215</f>
        <v>0</v>
      </c>
      <c r="U215" s="164">
        <v>0</v>
      </c>
      <c r="V215" s="164">
        <f>U215*H215</f>
        <v>0</v>
      </c>
      <c r="W215" s="164">
        <v>7.5999999999999998E-2</v>
      </c>
      <c r="X215" s="165">
        <f>W215*H215</f>
        <v>0.44916</v>
      </c>
      <c r="Y215" s="32"/>
      <c r="Z215" s="32"/>
      <c r="AA215" s="32"/>
      <c r="AB215" s="32"/>
      <c r="AC215" s="32"/>
      <c r="AD215" s="32"/>
      <c r="AE215" s="32"/>
      <c r="AR215" s="166" t="s">
        <v>171</v>
      </c>
      <c r="AT215" s="166" t="s">
        <v>167</v>
      </c>
      <c r="AU215" s="166" t="s">
        <v>92</v>
      </c>
      <c r="AY215" s="17" t="s">
        <v>164</v>
      </c>
      <c r="BE215" s="167">
        <f>IF(O215="základná",K215,0)</f>
        <v>0</v>
      </c>
      <c r="BF215" s="167">
        <f>IF(O215="znížená",K215,0)</f>
        <v>0</v>
      </c>
      <c r="BG215" s="167">
        <f>IF(O215="zákl. prenesená",K215,0)</f>
        <v>0</v>
      </c>
      <c r="BH215" s="167">
        <f>IF(O215="zníž. prenesená",K215,0)</f>
        <v>0</v>
      </c>
      <c r="BI215" s="167">
        <f>IF(O215="nulová",K215,0)</f>
        <v>0</v>
      </c>
      <c r="BJ215" s="17" t="s">
        <v>92</v>
      </c>
      <c r="BK215" s="168">
        <f>ROUND(P215*H215,3)</f>
        <v>0</v>
      </c>
      <c r="BL215" s="17" t="s">
        <v>171</v>
      </c>
      <c r="BM215" s="166" t="s">
        <v>315</v>
      </c>
    </row>
    <row r="216" spans="1:65" s="13" customFormat="1" ht="11.25">
      <c r="B216" s="169"/>
      <c r="D216" s="170" t="s">
        <v>173</v>
      </c>
      <c r="E216" s="171" t="s">
        <v>1</v>
      </c>
      <c r="F216" s="172" t="s">
        <v>316</v>
      </c>
      <c r="H216" s="173">
        <v>5.91</v>
      </c>
      <c r="I216" s="174"/>
      <c r="J216" s="174"/>
      <c r="M216" s="169"/>
      <c r="N216" s="175"/>
      <c r="O216" s="176"/>
      <c r="P216" s="176"/>
      <c r="Q216" s="176"/>
      <c r="R216" s="176"/>
      <c r="S216" s="176"/>
      <c r="T216" s="176"/>
      <c r="U216" s="176"/>
      <c r="V216" s="176"/>
      <c r="W216" s="176"/>
      <c r="X216" s="177"/>
      <c r="AT216" s="171" t="s">
        <v>173</v>
      </c>
      <c r="AU216" s="171" t="s">
        <v>92</v>
      </c>
      <c r="AV216" s="13" t="s">
        <v>92</v>
      </c>
      <c r="AW216" s="13" t="s">
        <v>4</v>
      </c>
      <c r="AX216" s="13" t="s">
        <v>86</v>
      </c>
      <c r="AY216" s="171" t="s">
        <v>164</v>
      </c>
    </row>
    <row r="217" spans="1:65" s="2" customFormat="1" ht="14.45" customHeight="1">
      <c r="A217" s="32"/>
      <c r="B217" s="153"/>
      <c r="C217" s="154" t="s">
        <v>317</v>
      </c>
      <c r="D217" s="154" t="s">
        <v>167</v>
      </c>
      <c r="E217" s="155" t="s">
        <v>318</v>
      </c>
      <c r="F217" s="156" t="s">
        <v>319</v>
      </c>
      <c r="G217" s="157" t="s">
        <v>177</v>
      </c>
      <c r="H217" s="158">
        <v>5.8</v>
      </c>
      <c r="I217" s="159"/>
      <c r="J217" s="159"/>
      <c r="K217" s="158">
        <f>ROUND(P217*H217,3)</f>
        <v>0</v>
      </c>
      <c r="L217" s="160"/>
      <c r="M217" s="33"/>
      <c r="N217" s="161" t="s">
        <v>1</v>
      </c>
      <c r="O217" s="162" t="s">
        <v>43</v>
      </c>
      <c r="P217" s="163">
        <f>I217+J217</f>
        <v>0</v>
      </c>
      <c r="Q217" s="163">
        <f>ROUND(I217*H217,3)</f>
        <v>0</v>
      </c>
      <c r="R217" s="163">
        <f>ROUND(J217*H217,3)</f>
        <v>0</v>
      </c>
      <c r="S217" s="58"/>
      <c r="T217" s="164">
        <f>S217*H217</f>
        <v>0</v>
      </c>
      <c r="U217" s="164">
        <v>0</v>
      </c>
      <c r="V217" s="164">
        <f>U217*H217</f>
        <v>0</v>
      </c>
      <c r="W217" s="164">
        <v>0</v>
      </c>
      <c r="X217" s="165">
        <f>W217*H217</f>
        <v>0</v>
      </c>
      <c r="Y217" s="32"/>
      <c r="Z217" s="32"/>
      <c r="AA217" s="32"/>
      <c r="AB217" s="32"/>
      <c r="AC217" s="32"/>
      <c r="AD217" s="32"/>
      <c r="AE217" s="32"/>
      <c r="AR217" s="166" t="s">
        <v>171</v>
      </c>
      <c r="AT217" s="166" t="s">
        <v>167</v>
      </c>
      <c r="AU217" s="166" t="s">
        <v>92</v>
      </c>
      <c r="AY217" s="17" t="s">
        <v>164</v>
      </c>
      <c r="BE217" s="167">
        <f>IF(O217="základná",K217,0)</f>
        <v>0</v>
      </c>
      <c r="BF217" s="167">
        <f>IF(O217="znížená",K217,0)</f>
        <v>0</v>
      </c>
      <c r="BG217" s="167">
        <f>IF(O217="zákl. prenesená",K217,0)</f>
        <v>0</v>
      </c>
      <c r="BH217" s="167">
        <f>IF(O217="zníž. prenesená",K217,0)</f>
        <v>0</v>
      </c>
      <c r="BI217" s="167">
        <f>IF(O217="nulová",K217,0)</f>
        <v>0</v>
      </c>
      <c r="BJ217" s="17" t="s">
        <v>92</v>
      </c>
      <c r="BK217" s="168">
        <f>ROUND(P217*H217,3)</f>
        <v>0</v>
      </c>
      <c r="BL217" s="17" t="s">
        <v>171</v>
      </c>
      <c r="BM217" s="166" t="s">
        <v>320</v>
      </c>
    </row>
    <row r="218" spans="1:65" s="13" customFormat="1" ht="11.25">
      <c r="B218" s="169"/>
      <c r="D218" s="170" t="s">
        <v>173</v>
      </c>
      <c r="E218" s="171" t="s">
        <v>1</v>
      </c>
      <c r="F218" s="172" t="s">
        <v>308</v>
      </c>
      <c r="H218" s="173">
        <v>1.6</v>
      </c>
      <c r="I218" s="174"/>
      <c r="J218" s="174"/>
      <c r="M218" s="169"/>
      <c r="N218" s="175"/>
      <c r="O218" s="176"/>
      <c r="P218" s="176"/>
      <c r="Q218" s="176"/>
      <c r="R218" s="176"/>
      <c r="S218" s="176"/>
      <c r="T218" s="176"/>
      <c r="U218" s="176"/>
      <c r="V218" s="176"/>
      <c r="W218" s="176"/>
      <c r="X218" s="177"/>
      <c r="AT218" s="171" t="s">
        <v>173</v>
      </c>
      <c r="AU218" s="171" t="s">
        <v>92</v>
      </c>
      <c r="AV218" s="13" t="s">
        <v>92</v>
      </c>
      <c r="AW218" s="13" t="s">
        <v>4</v>
      </c>
      <c r="AX218" s="13" t="s">
        <v>79</v>
      </c>
      <c r="AY218" s="171" t="s">
        <v>164</v>
      </c>
    </row>
    <row r="219" spans="1:65" s="13" customFormat="1" ht="11.25">
      <c r="B219" s="169"/>
      <c r="D219" s="170" t="s">
        <v>173</v>
      </c>
      <c r="E219" s="171" t="s">
        <v>1</v>
      </c>
      <c r="F219" s="172" t="s">
        <v>309</v>
      </c>
      <c r="H219" s="173">
        <v>1.6</v>
      </c>
      <c r="I219" s="174"/>
      <c r="J219" s="174"/>
      <c r="M219" s="169"/>
      <c r="N219" s="175"/>
      <c r="O219" s="176"/>
      <c r="P219" s="176"/>
      <c r="Q219" s="176"/>
      <c r="R219" s="176"/>
      <c r="S219" s="176"/>
      <c r="T219" s="176"/>
      <c r="U219" s="176"/>
      <c r="V219" s="176"/>
      <c r="W219" s="176"/>
      <c r="X219" s="177"/>
      <c r="AT219" s="171" t="s">
        <v>173</v>
      </c>
      <c r="AU219" s="171" t="s">
        <v>92</v>
      </c>
      <c r="AV219" s="13" t="s">
        <v>92</v>
      </c>
      <c r="AW219" s="13" t="s">
        <v>4</v>
      </c>
      <c r="AX219" s="13" t="s">
        <v>79</v>
      </c>
      <c r="AY219" s="171" t="s">
        <v>164</v>
      </c>
    </row>
    <row r="220" spans="1:65" s="13" customFormat="1" ht="11.25">
      <c r="B220" s="169"/>
      <c r="D220" s="170" t="s">
        <v>173</v>
      </c>
      <c r="E220" s="171" t="s">
        <v>1</v>
      </c>
      <c r="F220" s="172" t="s">
        <v>310</v>
      </c>
      <c r="H220" s="173">
        <v>1.3</v>
      </c>
      <c r="I220" s="174"/>
      <c r="J220" s="174"/>
      <c r="M220" s="169"/>
      <c r="N220" s="175"/>
      <c r="O220" s="176"/>
      <c r="P220" s="176"/>
      <c r="Q220" s="176"/>
      <c r="R220" s="176"/>
      <c r="S220" s="176"/>
      <c r="T220" s="176"/>
      <c r="U220" s="176"/>
      <c r="V220" s="176"/>
      <c r="W220" s="176"/>
      <c r="X220" s="177"/>
      <c r="AT220" s="171" t="s">
        <v>173</v>
      </c>
      <c r="AU220" s="171" t="s">
        <v>92</v>
      </c>
      <c r="AV220" s="13" t="s">
        <v>92</v>
      </c>
      <c r="AW220" s="13" t="s">
        <v>4</v>
      </c>
      <c r="AX220" s="13" t="s">
        <v>79</v>
      </c>
      <c r="AY220" s="171" t="s">
        <v>164</v>
      </c>
    </row>
    <row r="221" spans="1:65" s="13" customFormat="1" ht="11.25">
      <c r="B221" s="169"/>
      <c r="D221" s="170" t="s">
        <v>173</v>
      </c>
      <c r="E221" s="171" t="s">
        <v>1</v>
      </c>
      <c r="F221" s="172" t="s">
        <v>311</v>
      </c>
      <c r="H221" s="173">
        <v>1.3</v>
      </c>
      <c r="I221" s="174"/>
      <c r="J221" s="174"/>
      <c r="M221" s="169"/>
      <c r="N221" s="175"/>
      <c r="O221" s="176"/>
      <c r="P221" s="176"/>
      <c r="Q221" s="176"/>
      <c r="R221" s="176"/>
      <c r="S221" s="176"/>
      <c r="T221" s="176"/>
      <c r="U221" s="176"/>
      <c r="V221" s="176"/>
      <c r="W221" s="176"/>
      <c r="X221" s="177"/>
      <c r="AT221" s="171" t="s">
        <v>173</v>
      </c>
      <c r="AU221" s="171" t="s">
        <v>92</v>
      </c>
      <c r="AV221" s="13" t="s">
        <v>92</v>
      </c>
      <c r="AW221" s="13" t="s">
        <v>4</v>
      </c>
      <c r="AX221" s="13" t="s">
        <v>79</v>
      </c>
      <c r="AY221" s="171" t="s">
        <v>164</v>
      </c>
    </row>
    <row r="222" spans="1:65" s="14" customFormat="1" ht="11.25">
      <c r="B222" s="187"/>
      <c r="D222" s="170" t="s">
        <v>173</v>
      </c>
      <c r="E222" s="188" t="s">
        <v>1</v>
      </c>
      <c r="F222" s="189" t="s">
        <v>266</v>
      </c>
      <c r="H222" s="190">
        <v>5.8</v>
      </c>
      <c r="I222" s="191"/>
      <c r="J222" s="191"/>
      <c r="M222" s="187"/>
      <c r="N222" s="192"/>
      <c r="O222" s="193"/>
      <c r="P222" s="193"/>
      <c r="Q222" s="193"/>
      <c r="R222" s="193"/>
      <c r="S222" s="193"/>
      <c r="T222" s="193"/>
      <c r="U222" s="193"/>
      <c r="V222" s="193"/>
      <c r="W222" s="193"/>
      <c r="X222" s="194"/>
      <c r="AT222" s="188" t="s">
        <v>173</v>
      </c>
      <c r="AU222" s="188" t="s">
        <v>92</v>
      </c>
      <c r="AV222" s="14" t="s">
        <v>165</v>
      </c>
      <c r="AW222" s="14" t="s">
        <v>4</v>
      </c>
      <c r="AX222" s="14" t="s">
        <v>79</v>
      </c>
      <c r="AY222" s="188" t="s">
        <v>164</v>
      </c>
    </row>
    <row r="223" spans="1:65" s="15" customFormat="1" ht="11.25">
      <c r="B223" s="195"/>
      <c r="D223" s="170" t="s">
        <v>173</v>
      </c>
      <c r="E223" s="196" t="s">
        <v>1</v>
      </c>
      <c r="F223" s="197" t="s">
        <v>303</v>
      </c>
      <c r="H223" s="198">
        <v>5.8</v>
      </c>
      <c r="I223" s="199"/>
      <c r="J223" s="199"/>
      <c r="M223" s="195"/>
      <c r="N223" s="200"/>
      <c r="O223" s="201"/>
      <c r="P223" s="201"/>
      <c r="Q223" s="201"/>
      <c r="R223" s="201"/>
      <c r="S223" s="201"/>
      <c r="T223" s="201"/>
      <c r="U223" s="201"/>
      <c r="V223" s="201"/>
      <c r="W223" s="201"/>
      <c r="X223" s="202"/>
      <c r="AT223" s="196" t="s">
        <v>173</v>
      </c>
      <c r="AU223" s="196" t="s">
        <v>92</v>
      </c>
      <c r="AV223" s="15" t="s">
        <v>171</v>
      </c>
      <c r="AW223" s="15" t="s">
        <v>4</v>
      </c>
      <c r="AX223" s="15" t="s">
        <v>86</v>
      </c>
      <c r="AY223" s="196" t="s">
        <v>164</v>
      </c>
    </row>
    <row r="224" spans="1:65" s="2" customFormat="1" ht="24.2" customHeight="1">
      <c r="A224" s="32"/>
      <c r="B224" s="153"/>
      <c r="C224" s="154" t="s">
        <v>321</v>
      </c>
      <c r="D224" s="154" t="s">
        <v>167</v>
      </c>
      <c r="E224" s="155" t="s">
        <v>322</v>
      </c>
      <c r="F224" s="156" t="s">
        <v>323</v>
      </c>
      <c r="G224" s="157" t="s">
        <v>199</v>
      </c>
      <c r="H224" s="158">
        <v>16</v>
      </c>
      <c r="I224" s="159"/>
      <c r="J224" s="159"/>
      <c r="K224" s="158">
        <f>ROUND(P224*H224,3)</f>
        <v>0</v>
      </c>
      <c r="L224" s="160"/>
      <c r="M224" s="33"/>
      <c r="N224" s="161" t="s">
        <v>1</v>
      </c>
      <c r="O224" s="162" t="s">
        <v>43</v>
      </c>
      <c r="P224" s="163">
        <f>I224+J224</f>
        <v>0</v>
      </c>
      <c r="Q224" s="163">
        <f>ROUND(I224*H224,3)</f>
        <v>0</v>
      </c>
      <c r="R224" s="163">
        <f>ROUND(J224*H224,3)</f>
        <v>0</v>
      </c>
      <c r="S224" s="58"/>
      <c r="T224" s="164">
        <f>S224*H224</f>
        <v>0</v>
      </c>
      <c r="U224" s="164">
        <v>0</v>
      </c>
      <c r="V224" s="164">
        <f>U224*H224</f>
        <v>0</v>
      </c>
      <c r="W224" s="164">
        <v>8.0000000000000002E-3</v>
      </c>
      <c r="X224" s="165">
        <f>W224*H224</f>
        <v>0.128</v>
      </c>
      <c r="Y224" s="32"/>
      <c r="Z224" s="32"/>
      <c r="AA224" s="32"/>
      <c r="AB224" s="32"/>
      <c r="AC224" s="32"/>
      <c r="AD224" s="32"/>
      <c r="AE224" s="32"/>
      <c r="AR224" s="166" t="s">
        <v>171</v>
      </c>
      <c r="AT224" s="166" t="s">
        <v>167</v>
      </c>
      <c r="AU224" s="166" t="s">
        <v>92</v>
      </c>
      <c r="AY224" s="17" t="s">
        <v>164</v>
      </c>
      <c r="BE224" s="167">
        <f>IF(O224="základná",K224,0)</f>
        <v>0</v>
      </c>
      <c r="BF224" s="167">
        <f>IF(O224="znížená",K224,0)</f>
        <v>0</v>
      </c>
      <c r="BG224" s="167">
        <f>IF(O224="zákl. prenesená",K224,0)</f>
        <v>0</v>
      </c>
      <c r="BH224" s="167">
        <f>IF(O224="zníž. prenesená",K224,0)</f>
        <v>0</v>
      </c>
      <c r="BI224" s="167">
        <f>IF(O224="nulová",K224,0)</f>
        <v>0</v>
      </c>
      <c r="BJ224" s="17" t="s">
        <v>92</v>
      </c>
      <c r="BK224" s="168">
        <f>ROUND(P224*H224,3)</f>
        <v>0</v>
      </c>
      <c r="BL224" s="17" t="s">
        <v>171</v>
      </c>
      <c r="BM224" s="166" t="s">
        <v>324</v>
      </c>
    </row>
    <row r="225" spans="1:65" s="13" customFormat="1" ht="11.25">
      <c r="B225" s="169"/>
      <c r="D225" s="170" t="s">
        <v>173</v>
      </c>
      <c r="E225" s="171" t="s">
        <v>1</v>
      </c>
      <c r="F225" s="172" t="s">
        <v>325</v>
      </c>
      <c r="H225" s="173">
        <v>16</v>
      </c>
      <c r="I225" s="174"/>
      <c r="J225" s="174"/>
      <c r="M225" s="169"/>
      <c r="N225" s="175"/>
      <c r="O225" s="176"/>
      <c r="P225" s="176"/>
      <c r="Q225" s="176"/>
      <c r="R225" s="176"/>
      <c r="S225" s="176"/>
      <c r="T225" s="176"/>
      <c r="U225" s="176"/>
      <c r="V225" s="176"/>
      <c r="W225" s="176"/>
      <c r="X225" s="177"/>
      <c r="AT225" s="171" t="s">
        <v>173</v>
      </c>
      <c r="AU225" s="171" t="s">
        <v>92</v>
      </c>
      <c r="AV225" s="13" t="s">
        <v>92</v>
      </c>
      <c r="AW225" s="13" t="s">
        <v>4</v>
      </c>
      <c r="AX225" s="13" t="s">
        <v>86</v>
      </c>
      <c r="AY225" s="171" t="s">
        <v>164</v>
      </c>
    </row>
    <row r="226" spans="1:65" s="2" customFormat="1" ht="24.2" customHeight="1">
      <c r="A226" s="32"/>
      <c r="B226" s="153"/>
      <c r="C226" s="154" t="s">
        <v>326</v>
      </c>
      <c r="D226" s="154" t="s">
        <v>167</v>
      </c>
      <c r="E226" s="155" t="s">
        <v>327</v>
      </c>
      <c r="F226" s="156" t="s">
        <v>328</v>
      </c>
      <c r="G226" s="157" t="s">
        <v>199</v>
      </c>
      <c r="H226" s="158">
        <v>8</v>
      </c>
      <c r="I226" s="159"/>
      <c r="J226" s="159"/>
      <c r="K226" s="158">
        <f>ROUND(P226*H226,3)</f>
        <v>0</v>
      </c>
      <c r="L226" s="160"/>
      <c r="M226" s="33"/>
      <c r="N226" s="161" t="s">
        <v>1</v>
      </c>
      <c r="O226" s="162" t="s">
        <v>43</v>
      </c>
      <c r="P226" s="163">
        <f>I226+J226</f>
        <v>0</v>
      </c>
      <c r="Q226" s="163">
        <f>ROUND(I226*H226,3)</f>
        <v>0</v>
      </c>
      <c r="R226" s="163">
        <f>ROUND(J226*H226,3)</f>
        <v>0</v>
      </c>
      <c r="S226" s="58"/>
      <c r="T226" s="164">
        <f>S226*H226</f>
        <v>0</v>
      </c>
      <c r="U226" s="164">
        <v>0</v>
      </c>
      <c r="V226" s="164">
        <f>U226*H226</f>
        <v>0</v>
      </c>
      <c r="W226" s="164">
        <v>2.5999999999999999E-2</v>
      </c>
      <c r="X226" s="165">
        <f>W226*H226</f>
        <v>0.20799999999999999</v>
      </c>
      <c r="Y226" s="32"/>
      <c r="Z226" s="32"/>
      <c r="AA226" s="32"/>
      <c r="AB226" s="32"/>
      <c r="AC226" s="32"/>
      <c r="AD226" s="32"/>
      <c r="AE226" s="32"/>
      <c r="AR226" s="166" t="s">
        <v>171</v>
      </c>
      <c r="AT226" s="166" t="s">
        <v>167</v>
      </c>
      <c r="AU226" s="166" t="s">
        <v>92</v>
      </c>
      <c r="AY226" s="17" t="s">
        <v>164</v>
      </c>
      <c r="BE226" s="167">
        <f>IF(O226="základná",K226,0)</f>
        <v>0</v>
      </c>
      <c r="BF226" s="167">
        <f>IF(O226="znížená",K226,0)</f>
        <v>0</v>
      </c>
      <c r="BG226" s="167">
        <f>IF(O226="zákl. prenesená",K226,0)</f>
        <v>0</v>
      </c>
      <c r="BH226" s="167">
        <f>IF(O226="zníž. prenesená",K226,0)</f>
        <v>0</v>
      </c>
      <c r="BI226" s="167">
        <f>IF(O226="nulová",K226,0)</f>
        <v>0</v>
      </c>
      <c r="BJ226" s="17" t="s">
        <v>92</v>
      </c>
      <c r="BK226" s="168">
        <f>ROUND(P226*H226,3)</f>
        <v>0</v>
      </c>
      <c r="BL226" s="17" t="s">
        <v>171</v>
      </c>
      <c r="BM226" s="166" t="s">
        <v>329</v>
      </c>
    </row>
    <row r="227" spans="1:65" s="13" customFormat="1" ht="11.25">
      <c r="B227" s="169"/>
      <c r="D227" s="170" t="s">
        <v>173</v>
      </c>
      <c r="E227" s="171" t="s">
        <v>1</v>
      </c>
      <c r="F227" s="172" t="s">
        <v>330</v>
      </c>
      <c r="H227" s="173">
        <v>8</v>
      </c>
      <c r="I227" s="174"/>
      <c r="J227" s="174"/>
      <c r="M227" s="169"/>
      <c r="N227" s="175"/>
      <c r="O227" s="176"/>
      <c r="P227" s="176"/>
      <c r="Q227" s="176"/>
      <c r="R227" s="176"/>
      <c r="S227" s="176"/>
      <c r="T227" s="176"/>
      <c r="U227" s="176"/>
      <c r="V227" s="176"/>
      <c r="W227" s="176"/>
      <c r="X227" s="177"/>
      <c r="AT227" s="171" t="s">
        <v>173</v>
      </c>
      <c r="AU227" s="171" t="s">
        <v>92</v>
      </c>
      <c r="AV227" s="13" t="s">
        <v>92</v>
      </c>
      <c r="AW227" s="13" t="s">
        <v>4</v>
      </c>
      <c r="AX227" s="13" t="s">
        <v>86</v>
      </c>
      <c r="AY227" s="171" t="s">
        <v>164</v>
      </c>
    </row>
    <row r="228" spans="1:65" s="2" customFormat="1" ht="24.2" customHeight="1">
      <c r="A228" s="32"/>
      <c r="B228" s="153"/>
      <c r="C228" s="154" t="s">
        <v>331</v>
      </c>
      <c r="D228" s="154" t="s">
        <v>167</v>
      </c>
      <c r="E228" s="155" t="s">
        <v>332</v>
      </c>
      <c r="F228" s="156" t="s">
        <v>333</v>
      </c>
      <c r="G228" s="157" t="s">
        <v>199</v>
      </c>
      <c r="H228" s="158">
        <v>2</v>
      </c>
      <c r="I228" s="159"/>
      <c r="J228" s="159"/>
      <c r="K228" s="158">
        <f>ROUND(P228*H228,3)</f>
        <v>0</v>
      </c>
      <c r="L228" s="160"/>
      <c r="M228" s="33"/>
      <c r="N228" s="161" t="s">
        <v>1</v>
      </c>
      <c r="O228" s="162" t="s">
        <v>43</v>
      </c>
      <c r="P228" s="163">
        <f>I228+J228</f>
        <v>0</v>
      </c>
      <c r="Q228" s="163">
        <f>ROUND(I228*H228,3)</f>
        <v>0</v>
      </c>
      <c r="R228" s="163">
        <f>ROUND(J228*H228,3)</f>
        <v>0</v>
      </c>
      <c r="S228" s="58"/>
      <c r="T228" s="164">
        <f>S228*H228</f>
        <v>0</v>
      </c>
      <c r="U228" s="164">
        <v>0</v>
      </c>
      <c r="V228" s="164">
        <f>U228*H228</f>
        <v>0</v>
      </c>
      <c r="W228" s="164">
        <v>5.7000000000000002E-2</v>
      </c>
      <c r="X228" s="165">
        <f>W228*H228</f>
        <v>0.114</v>
      </c>
      <c r="Y228" s="32"/>
      <c r="Z228" s="32"/>
      <c r="AA228" s="32"/>
      <c r="AB228" s="32"/>
      <c r="AC228" s="32"/>
      <c r="AD228" s="32"/>
      <c r="AE228" s="32"/>
      <c r="AR228" s="166" t="s">
        <v>171</v>
      </c>
      <c r="AT228" s="166" t="s">
        <v>167</v>
      </c>
      <c r="AU228" s="166" t="s">
        <v>92</v>
      </c>
      <c r="AY228" s="17" t="s">
        <v>164</v>
      </c>
      <c r="BE228" s="167">
        <f>IF(O228="základná",K228,0)</f>
        <v>0</v>
      </c>
      <c r="BF228" s="167">
        <f>IF(O228="znížená",K228,0)</f>
        <v>0</v>
      </c>
      <c r="BG228" s="167">
        <f>IF(O228="zákl. prenesená",K228,0)</f>
        <v>0</v>
      </c>
      <c r="BH228" s="167">
        <f>IF(O228="zníž. prenesená",K228,0)</f>
        <v>0</v>
      </c>
      <c r="BI228" s="167">
        <f>IF(O228="nulová",K228,0)</f>
        <v>0</v>
      </c>
      <c r="BJ228" s="17" t="s">
        <v>92</v>
      </c>
      <c r="BK228" s="168">
        <f>ROUND(P228*H228,3)</f>
        <v>0</v>
      </c>
      <c r="BL228" s="17" t="s">
        <v>171</v>
      </c>
      <c r="BM228" s="166" t="s">
        <v>334</v>
      </c>
    </row>
    <row r="229" spans="1:65" s="13" customFormat="1" ht="11.25">
      <c r="B229" s="169"/>
      <c r="D229" s="170" t="s">
        <v>173</v>
      </c>
      <c r="E229" s="171" t="s">
        <v>1</v>
      </c>
      <c r="F229" s="172" t="s">
        <v>335</v>
      </c>
      <c r="H229" s="173">
        <v>2</v>
      </c>
      <c r="I229" s="174"/>
      <c r="J229" s="174"/>
      <c r="M229" s="169"/>
      <c r="N229" s="175"/>
      <c r="O229" s="176"/>
      <c r="P229" s="176"/>
      <c r="Q229" s="176"/>
      <c r="R229" s="176"/>
      <c r="S229" s="176"/>
      <c r="T229" s="176"/>
      <c r="U229" s="176"/>
      <c r="V229" s="176"/>
      <c r="W229" s="176"/>
      <c r="X229" s="177"/>
      <c r="AT229" s="171" t="s">
        <v>173</v>
      </c>
      <c r="AU229" s="171" t="s">
        <v>92</v>
      </c>
      <c r="AV229" s="13" t="s">
        <v>92</v>
      </c>
      <c r="AW229" s="13" t="s">
        <v>4</v>
      </c>
      <c r="AX229" s="13" t="s">
        <v>86</v>
      </c>
      <c r="AY229" s="171" t="s">
        <v>164</v>
      </c>
    </row>
    <row r="230" spans="1:65" s="2" customFormat="1" ht="24.2" customHeight="1">
      <c r="A230" s="32"/>
      <c r="B230" s="153"/>
      <c r="C230" s="154" t="s">
        <v>336</v>
      </c>
      <c r="D230" s="154" t="s">
        <v>167</v>
      </c>
      <c r="E230" s="155" t="s">
        <v>337</v>
      </c>
      <c r="F230" s="156" t="s">
        <v>338</v>
      </c>
      <c r="G230" s="157" t="s">
        <v>199</v>
      </c>
      <c r="H230" s="158">
        <v>13</v>
      </c>
      <c r="I230" s="159"/>
      <c r="J230" s="159"/>
      <c r="K230" s="158">
        <f>ROUND(P230*H230,3)</f>
        <v>0</v>
      </c>
      <c r="L230" s="160"/>
      <c r="M230" s="33"/>
      <c r="N230" s="161" t="s">
        <v>1</v>
      </c>
      <c r="O230" s="162" t="s">
        <v>43</v>
      </c>
      <c r="P230" s="163">
        <f>I230+J230</f>
        <v>0</v>
      </c>
      <c r="Q230" s="163">
        <f>ROUND(I230*H230,3)</f>
        <v>0</v>
      </c>
      <c r="R230" s="163">
        <f>ROUND(J230*H230,3)</f>
        <v>0</v>
      </c>
      <c r="S230" s="58"/>
      <c r="T230" s="164">
        <f>S230*H230</f>
        <v>0</v>
      </c>
      <c r="U230" s="164">
        <v>0</v>
      </c>
      <c r="V230" s="164">
        <f>U230*H230</f>
        <v>0</v>
      </c>
      <c r="W230" s="164">
        <v>8.0000000000000002E-3</v>
      </c>
      <c r="X230" s="165">
        <f>W230*H230</f>
        <v>0.10400000000000001</v>
      </c>
      <c r="Y230" s="32"/>
      <c r="Z230" s="32"/>
      <c r="AA230" s="32"/>
      <c r="AB230" s="32"/>
      <c r="AC230" s="32"/>
      <c r="AD230" s="32"/>
      <c r="AE230" s="32"/>
      <c r="AR230" s="166" t="s">
        <v>171</v>
      </c>
      <c r="AT230" s="166" t="s">
        <v>167</v>
      </c>
      <c r="AU230" s="166" t="s">
        <v>92</v>
      </c>
      <c r="AY230" s="17" t="s">
        <v>164</v>
      </c>
      <c r="BE230" s="167">
        <f>IF(O230="základná",K230,0)</f>
        <v>0</v>
      </c>
      <c r="BF230" s="167">
        <f>IF(O230="znížená",K230,0)</f>
        <v>0</v>
      </c>
      <c r="BG230" s="167">
        <f>IF(O230="zákl. prenesená",K230,0)</f>
        <v>0</v>
      </c>
      <c r="BH230" s="167">
        <f>IF(O230="zníž. prenesená",K230,0)</f>
        <v>0</v>
      </c>
      <c r="BI230" s="167">
        <f>IF(O230="nulová",K230,0)</f>
        <v>0</v>
      </c>
      <c r="BJ230" s="17" t="s">
        <v>92</v>
      </c>
      <c r="BK230" s="168">
        <f>ROUND(P230*H230,3)</f>
        <v>0</v>
      </c>
      <c r="BL230" s="17" t="s">
        <v>171</v>
      </c>
      <c r="BM230" s="166" t="s">
        <v>339</v>
      </c>
    </row>
    <row r="231" spans="1:65" s="13" customFormat="1" ht="11.25">
      <c r="B231" s="169"/>
      <c r="D231" s="170" t="s">
        <v>173</v>
      </c>
      <c r="E231" s="171" t="s">
        <v>1</v>
      </c>
      <c r="F231" s="172" t="s">
        <v>340</v>
      </c>
      <c r="H231" s="173">
        <v>13</v>
      </c>
      <c r="I231" s="174"/>
      <c r="J231" s="174"/>
      <c r="M231" s="169"/>
      <c r="N231" s="175"/>
      <c r="O231" s="176"/>
      <c r="P231" s="176"/>
      <c r="Q231" s="176"/>
      <c r="R231" s="176"/>
      <c r="S231" s="176"/>
      <c r="T231" s="176"/>
      <c r="U231" s="176"/>
      <c r="V231" s="176"/>
      <c r="W231" s="176"/>
      <c r="X231" s="177"/>
      <c r="AT231" s="171" t="s">
        <v>173</v>
      </c>
      <c r="AU231" s="171" t="s">
        <v>92</v>
      </c>
      <c r="AV231" s="13" t="s">
        <v>92</v>
      </c>
      <c r="AW231" s="13" t="s">
        <v>4</v>
      </c>
      <c r="AX231" s="13" t="s">
        <v>86</v>
      </c>
      <c r="AY231" s="171" t="s">
        <v>164</v>
      </c>
    </row>
    <row r="232" spans="1:65" s="2" customFormat="1" ht="24.2" customHeight="1">
      <c r="A232" s="32"/>
      <c r="B232" s="153"/>
      <c r="C232" s="154" t="s">
        <v>341</v>
      </c>
      <c r="D232" s="154" t="s">
        <v>167</v>
      </c>
      <c r="E232" s="155" t="s">
        <v>342</v>
      </c>
      <c r="F232" s="156" t="s">
        <v>343</v>
      </c>
      <c r="G232" s="157" t="s">
        <v>199</v>
      </c>
      <c r="H232" s="158">
        <v>10</v>
      </c>
      <c r="I232" s="159"/>
      <c r="J232" s="159"/>
      <c r="K232" s="158">
        <f>ROUND(P232*H232,3)</f>
        <v>0</v>
      </c>
      <c r="L232" s="160"/>
      <c r="M232" s="33"/>
      <c r="N232" s="161" t="s">
        <v>1</v>
      </c>
      <c r="O232" s="162" t="s">
        <v>43</v>
      </c>
      <c r="P232" s="163">
        <f>I232+J232</f>
        <v>0</v>
      </c>
      <c r="Q232" s="163">
        <f>ROUND(I232*H232,3)</f>
        <v>0</v>
      </c>
      <c r="R232" s="163">
        <f>ROUND(J232*H232,3)</f>
        <v>0</v>
      </c>
      <c r="S232" s="58"/>
      <c r="T232" s="164">
        <f>S232*H232</f>
        <v>0</v>
      </c>
      <c r="U232" s="164">
        <v>0</v>
      </c>
      <c r="V232" s="164">
        <f>U232*H232</f>
        <v>0</v>
      </c>
      <c r="W232" s="164">
        <v>3.2000000000000001E-2</v>
      </c>
      <c r="X232" s="165">
        <f>W232*H232</f>
        <v>0.32</v>
      </c>
      <c r="Y232" s="32"/>
      <c r="Z232" s="32"/>
      <c r="AA232" s="32"/>
      <c r="AB232" s="32"/>
      <c r="AC232" s="32"/>
      <c r="AD232" s="32"/>
      <c r="AE232" s="32"/>
      <c r="AR232" s="166" t="s">
        <v>171</v>
      </c>
      <c r="AT232" s="166" t="s">
        <v>167</v>
      </c>
      <c r="AU232" s="166" t="s">
        <v>92</v>
      </c>
      <c r="AY232" s="17" t="s">
        <v>164</v>
      </c>
      <c r="BE232" s="167">
        <f>IF(O232="základná",K232,0)</f>
        <v>0</v>
      </c>
      <c r="BF232" s="167">
        <f>IF(O232="znížená",K232,0)</f>
        <v>0</v>
      </c>
      <c r="BG232" s="167">
        <f>IF(O232="zákl. prenesená",K232,0)</f>
        <v>0</v>
      </c>
      <c r="BH232" s="167">
        <f>IF(O232="zníž. prenesená",K232,0)</f>
        <v>0</v>
      </c>
      <c r="BI232" s="167">
        <f>IF(O232="nulová",K232,0)</f>
        <v>0</v>
      </c>
      <c r="BJ232" s="17" t="s">
        <v>92</v>
      </c>
      <c r="BK232" s="168">
        <f>ROUND(P232*H232,3)</f>
        <v>0</v>
      </c>
      <c r="BL232" s="17" t="s">
        <v>171</v>
      </c>
      <c r="BM232" s="166" t="s">
        <v>344</v>
      </c>
    </row>
    <row r="233" spans="1:65" s="13" customFormat="1" ht="11.25">
      <c r="B233" s="169"/>
      <c r="D233" s="170" t="s">
        <v>173</v>
      </c>
      <c r="E233" s="171" t="s">
        <v>1</v>
      </c>
      <c r="F233" s="172" t="s">
        <v>345</v>
      </c>
      <c r="H233" s="173">
        <v>10</v>
      </c>
      <c r="I233" s="174"/>
      <c r="J233" s="174"/>
      <c r="M233" s="169"/>
      <c r="N233" s="175"/>
      <c r="O233" s="176"/>
      <c r="P233" s="176"/>
      <c r="Q233" s="176"/>
      <c r="R233" s="176"/>
      <c r="S233" s="176"/>
      <c r="T233" s="176"/>
      <c r="U233" s="176"/>
      <c r="V233" s="176"/>
      <c r="W233" s="176"/>
      <c r="X233" s="177"/>
      <c r="AT233" s="171" t="s">
        <v>173</v>
      </c>
      <c r="AU233" s="171" t="s">
        <v>92</v>
      </c>
      <c r="AV233" s="13" t="s">
        <v>92</v>
      </c>
      <c r="AW233" s="13" t="s">
        <v>4</v>
      </c>
      <c r="AX233" s="13" t="s">
        <v>86</v>
      </c>
      <c r="AY233" s="171" t="s">
        <v>164</v>
      </c>
    </row>
    <row r="234" spans="1:65" s="2" customFormat="1" ht="24.2" customHeight="1">
      <c r="A234" s="32"/>
      <c r="B234" s="153"/>
      <c r="C234" s="154" t="s">
        <v>346</v>
      </c>
      <c r="D234" s="154" t="s">
        <v>167</v>
      </c>
      <c r="E234" s="155" t="s">
        <v>347</v>
      </c>
      <c r="F234" s="156" t="s">
        <v>348</v>
      </c>
      <c r="G234" s="157" t="s">
        <v>199</v>
      </c>
      <c r="H234" s="158">
        <v>3</v>
      </c>
      <c r="I234" s="159"/>
      <c r="J234" s="159"/>
      <c r="K234" s="158">
        <f>ROUND(P234*H234,3)</f>
        <v>0</v>
      </c>
      <c r="L234" s="160"/>
      <c r="M234" s="33"/>
      <c r="N234" s="161" t="s">
        <v>1</v>
      </c>
      <c r="O234" s="162" t="s">
        <v>43</v>
      </c>
      <c r="P234" s="163">
        <f>I234+J234</f>
        <v>0</v>
      </c>
      <c r="Q234" s="163">
        <f>ROUND(I234*H234,3)</f>
        <v>0</v>
      </c>
      <c r="R234" s="163">
        <f>ROUND(J234*H234,3)</f>
        <v>0</v>
      </c>
      <c r="S234" s="58"/>
      <c r="T234" s="164">
        <f>S234*H234</f>
        <v>0</v>
      </c>
      <c r="U234" s="164">
        <v>0</v>
      </c>
      <c r="V234" s="164">
        <f>U234*H234</f>
        <v>0</v>
      </c>
      <c r="W234" s="164">
        <v>0.09</v>
      </c>
      <c r="X234" s="165">
        <f>W234*H234</f>
        <v>0.27</v>
      </c>
      <c r="Y234" s="32"/>
      <c r="Z234" s="32"/>
      <c r="AA234" s="32"/>
      <c r="AB234" s="32"/>
      <c r="AC234" s="32"/>
      <c r="AD234" s="32"/>
      <c r="AE234" s="32"/>
      <c r="AR234" s="166" t="s">
        <v>171</v>
      </c>
      <c r="AT234" s="166" t="s">
        <v>167</v>
      </c>
      <c r="AU234" s="166" t="s">
        <v>92</v>
      </c>
      <c r="AY234" s="17" t="s">
        <v>164</v>
      </c>
      <c r="BE234" s="167">
        <f>IF(O234="základná",K234,0)</f>
        <v>0</v>
      </c>
      <c r="BF234" s="167">
        <f>IF(O234="znížená",K234,0)</f>
        <v>0</v>
      </c>
      <c r="BG234" s="167">
        <f>IF(O234="zákl. prenesená",K234,0)</f>
        <v>0</v>
      </c>
      <c r="BH234" s="167">
        <f>IF(O234="zníž. prenesená",K234,0)</f>
        <v>0</v>
      </c>
      <c r="BI234" s="167">
        <f>IF(O234="nulová",K234,0)</f>
        <v>0</v>
      </c>
      <c r="BJ234" s="17" t="s">
        <v>92</v>
      </c>
      <c r="BK234" s="168">
        <f>ROUND(P234*H234,3)</f>
        <v>0</v>
      </c>
      <c r="BL234" s="17" t="s">
        <v>171</v>
      </c>
      <c r="BM234" s="166" t="s">
        <v>349</v>
      </c>
    </row>
    <row r="235" spans="1:65" s="13" customFormat="1" ht="11.25">
      <c r="B235" s="169"/>
      <c r="D235" s="170" t="s">
        <v>173</v>
      </c>
      <c r="E235" s="171" t="s">
        <v>1</v>
      </c>
      <c r="F235" s="172" t="s">
        <v>350</v>
      </c>
      <c r="H235" s="173">
        <v>3</v>
      </c>
      <c r="I235" s="174"/>
      <c r="J235" s="174"/>
      <c r="M235" s="169"/>
      <c r="N235" s="175"/>
      <c r="O235" s="176"/>
      <c r="P235" s="176"/>
      <c r="Q235" s="176"/>
      <c r="R235" s="176"/>
      <c r="S235" s="176"/>
      <c r="T235" s="176"/>
      <c r="U235" s="176"/>
      <c r="V235" s="176"/>
      <c r="W235" s="176"/>
      <c r="X235" s="177"/>
      <c r="AT235" s="171" t="s">
        <v>173</v>
      </c>
      <c r="AU235" s="171" t="s">
        <v>92</v>
      </c>
      <c r="AV235" s="13" t="s">
        <v>92</v>
      </c>
      <c r="AW235" s="13" t="s">
        <v>4</v>
      </c>
      <c r="AX235" s="13" t="s">
        <v>86</v>
      </c>
      <c r="AY235" s="171" t="s">
        <v>164</v>
      </c>
    </row>
    <row r="236" spans="1:65" s="2" customFormat="1" ht="24.2" customHeight="1">
      <c r="A236" s="32"/>
      <c r="B236" s="153"/>
      <c r="C236" s="154" t="s">
        <v>351</v>
      </c>
      <c r="D236" s="154" t="s">
        <v>167</v>
      </c>
      <c r="E236" s="155" t="s">
        <v>352</v>
      </c>
      <c r="F236" s="156" t="s">
        <v>353</v>
      </c>
      <c r="G236" s="157" t="s">
        <v>354</v>
      </c>
      <c r="H236" s="158">
        <v>7.4</v>
      </c>
      <c r="I236" s="159"/>
      <c r="J236" s="159"/>
      <c r="K236" s="158">
        <f>ROUND(P236*H236,3)</f>
        <v>0</v>
      </c>
      <c r="L236" s="160"/>
      <c r="M236" s="33"/>
      <c r="N236" s="161" t="s">
        <v>1</v>
      </c>
      <c r="O236" s="162" t="s">
        <v>43</v>
      </c>
      <c r="P236" s="163">
        <f>I236+J236</f>
        <v>0</v>
      </c>
      <c r="Q236" s="163">
        <f>ROUND(I236*H236,3)</f>
        <v>0</v>
      </c>
      <c r="R236" s="163">
        <f>ROUND(J236*H236,3)</f>
        <v>0</v>
      </c>
      <c r="S236" s="58"/>
      <c r="T236" s="164">
        <f>S236*H236</f>
        <v>0</v>
      </c>
      <c r="U236" s="164">
        <v>0</v>
      </c>
      <c r="V236" s="164">
        <f>U236*H236</f>
        <v>0</v>
      </c>
      <c r="W236" s="164">
        <v>0.01</v>
      </c>
      <c r="X236" s="165">
        <f>W236*H236</f>
        <v>7.400000000000001E-2</v>
      </c>
      <c r="Y236" s="32"/>
      <c r="Z236" s="32"/>
      <c r="AA236" s="32"/>
      <c r="AB236" s="32"/>
      <c r="AC236" s="32"/>
      <c r="AD236" s="32"/>
      <c r="AE236" s="32"/>
      <c r="AR236" s="166" t="s">
        <v>171</v>
      </c>
      <c r="AT236" s="166" t="s">
        <v>167</v>
      </c>
      <c r="AU236" s="166" t="s">
        <v>92</v>
      </c>
      <c r="AY236" s="17" t="s">
        <v>164</v>
      </c>
      <c r="BE236" s="167">
        <f>IF(O236="základná",K236,0)</f>
        <v>0</v>
      </c>
      <c r="BF236" s="167">
        <f>IF(O236="znížená",K236,0)</f>
        <v>0</v>
      </c>
      <c r="BG236" s="167">
        <f>IF(O236="zákl. prenesená",K236,0)</f>
        <v>0</v>
      </c>
      <c r="BH236" s="167">
        <f>IF(O236="zníž. prenesená",K236,0)</f>
        <v>0</v>
      </c>
      <c r="BI236" s="167">
        <f>IF(O236="nulová",K236,0)</f>
        <v>0</v>
      </c>
      <c r="BJ236" s="17" t="s">
        <v>92</v>
      </c>
      <c r="BK236" s="168">
        <f>ROUND(P236*H236,3)</f>
        <v>0</v>
      </c>
      <c r="BL236" s="17" t="s">
        <v>171</v>
      </c>
      <c r="BM236" s="166" t="s">
        <v>355</v>
      </c>
    </row>
    <row r="237" spans="1:65" s="13" customFormat="1" ht="11.25">
      <c r="B237" s="169"/>
      <c r="D237" s="170" t="s">
        <v>173</v>
      </c>
      <c r="E237" s="171" t="s">
        <v>1</v>
      </c>
      <c r="F237" s="172" t="s">
        <v>356</v>
      </c>
      <c r="H237" s="173">
        <v>7.4</v>
      </c>
      <c r="I237" s="174"/>
      <c r="J237" s="174"/>
      <c r="M237" s="169"/>
      <c r="N237" s="175"/>
      <c r="O237" s="176"/>
      <c r="P237" s="176"/>
      <c r="Q237" s="176"/>
      <c r="R237" s="176"/>
      <c r="S237" s="176"/>
      <c r="T237" s="176"/>
      <c r="U237" s="176"/>
      <c r="V237" s="176"/>
      <c r="W237" s="176"/>
      <c r="X237" s="177"/>
      <c r="AT237" s="171" t="s">
        <v>173</v>
      </c>
      <c r="AU237" s="171" t="s">
        <v>92</v>
      </c>
      <c r="AV237" s="13" t="s">
        <v>92</v>
      </c>
      <c r="AW237" s="13" t="s">
        <v>4</v>
      </c>
      <c r="AX237" s="13" t="s">
        <v>86</v>
      </c>
      <c r="AY237" s="171" t="s">
        <v>164</v>
      </c>
    </row>
    <row r="238" spans="1:65" s="2" customFormat="1" ht="37.9" customHeight="1">
      <c r="A238" s="32"/>
      <c r="B238" s="153"/>
      <c r="C238" s="154" t="s">
        <v>357</v>
      </c>
      <c r="D238" s="154" t="s">
        <v>167</v>
      </c>
      <c r="E238" s="155" t="s">
        <v>358</v>
      </c>
      <c r="F238" s="156" t="s">
        <v>359</v>
      </c>
      <c r="G238" s="157" t="s">
        <v>354</v>
      </c>
      <c r="H238" s="158">
        <v>140</v>
      </c>
      <c r="I238" s="159"/>
      <c r="J238" s="159"/>
      <c r="K238" s="158">
        <f>ROUND(P238*H238,3)</f>
        <v>0</v>
      </c>
      <c r="L238" s="160"/>
      <c r="M238" s="33"/>
      <c r="N238" s="161" t="s">
        <v>1</v>
      </c>
      <c r="O238" s="162" t="s">
        <v>43</v>
      </c>
      <c r="P238" s="163">
        <f>I238+J238</f>
        <v>0</v>
      </c>
      <c r="Q238" s="163">
        <f>ROUND(I238*H238,3)</f>
        <v>0</v>
      </c>
      <c r="R238" s="163">
        <f>ROUND(J238*H238,3)</f>
        <v>0</v>
      </c>
      <c r="S238" s="58"/>
      <c r="T238" s="164">
        <f>S238*H238</f>
        <v>0</v>
      </c>
      <c r="U238" s="164">
        <v>0</v>
      </c>
      <c r="V238" s="164">
        <f>U238*H238</f>
        <v>0</v>
      </c>
      <c r="W238" s="164">
        <v>1.2999999999999999E-2</v>
      </c>
      <c r="X238" s="165">
        <f>W238*H238</f>
        <v>1.8199999999999998</v>
      </c>
      <c r="Y238" s="32"/>
      <c r="Z238" s="32"/>
      <c r="AA238" s="32"/>
      <c r="AB238" s="32"/>
      <c r="AC238" s="32"/>
      <c r="AD238" s="32"/>
      <c r="AE238" s="32"/>
      <c r="AR238" s="166" t="s">
        <v>171</v>
      </c>
      <c r="AT238" s="166" t="s">
        <v>167</v>
      </c>
      <c r="AU238" s="166" t="s">
        <v>92</v>
      </c>
      <c r="AY238" s="17" t="s">
        <v>164</v>
      </c>
      <c r="BE238" s="167">
        <f>IF(O238="základná",K238,0)</f>
        <v>0</v>
      </c>
      <c r="BF238" s="167">
        <f>IF(O238="znížená",K238,0)</f>
        <v>0</v>
      </c>
      <c r="BG238" s="167">
        <f>IF(O238="zákl. prenesená",K238,0)</f>
        <v>0</v>
      </c>
      <c r="BH238" s="167">
        <f>IF(O238="zníž. prenesená",K238,0)</f>
        <v>0</v>
      </c>
      <c r="BI238" s="167">
        <f>IF(O238="nulová",K238,0)</f>
        <v>0</v>
      </c>
      <c r="BJ238" s="17" t="s">
        <v>92</v>
      </c>
      <c r="BK238" s="168">
        <f>ROUND(P238*H238,3)</f>
        <v>0</v>
      </c>
      <c r="BL238" s="17" t="s">
        <v>171</v>
      </c>
      <c r="BM238" s="166" t="s">
        <v>360</v>
      </c>
    </row>
    <row r="239" spans="1:65" s="13" customFormat="1" ht="11.25">
      <c r="B239" s="169"/>
      <c r="D239" s="170" t="s">
        <v>173</v>
      </c>
      <c r="E239" s="171" t="s">
        <v>1</v>
      </c>
      <c r="F239" s="172" t="s">
        <v>361</v>
      </c>
      <c r="H239" s="173">
        <v>140</v>
      </c>
      <c r="I239" s="174"/>
      <c r="J239" s="174"/>
      <c r="M239" s="169"/>
      <c r="N239" s="175"/>
      <c r="O239" s="176"/>
      <c r="P239" s="176"/>
      <c r="Q239" s="176"/>
      <c r="R239" s="176"/>
      <c r="S239" s="176"/>
      <c r="T239" s="176"/>
      <c r="U239" s="176"/>
      <c r="V239" s="176"/>
      <c r="W239" s="176"/>
      <c r="X239" s="177"/>
      <c r="AT239" s="171" t="s">
        <v>173</v>
      </c>
      <c r="AU239" s="171" t="s">
        <v>92</v>
      </c>
      <c r="AV239" s="13" t="s">
        <v>92</v>
      </c>
      <c r="AW239" s="13" t="s">
        <v>4</v>
      </c>
      <c r="AX239" s="13" t="s">
        <v>86</v>
      </c>
      <c r="AY239" s="171" t="s">
        <v>164</v>
      </c>
    </row>
    <row r="240" spans="1:65" s="2" customFormat="1" ht="37.9" customHeight="1">
      <c r="A240" s="32"/>
      <c r="B240" s="153"/>
      <c r="C240" s="154" t="s">
        <v>362</v>
      </c>
      <c r="D240" s="154" t="s">
        <v>167</v>
      </c>
      <c r="E240" s="155" t="s">
        <v>363</v>
      </c>
      <c r="F240" s="156" t="s">
        <v>364</v>
      </c>
      <c r="G240" s="157" t="s">
        <v>354</v>
      </c>
      <c r="H240" s="158">
        <v>30</v>
      </c>
      <c r="I240" s="159"/>
      <c r="J240" s="159"/>
      <c r="K240" s="158">
        <f>ROUND(P240*H240,3)</f>
        <v>0</v>
      </c>
      <c r="L240" s="160"/>
      <c r="M240" s="33"/>
      <c r="N240" s="161" t="s">
        <v>1</v>
      </c>
      <c r="O240" s="162" t="s">
        <v>43</v>
      </c>
      <c r="P240" s="163">
        <f>I240+J240</f>
        <v>0</v>
      </c>
      <c r="Q240" s="163">
        <f>ROUND(I240*H240,3)</f>
        <v>0</v>
      </c>
      <c r="R240" s="163">
        <f>ROUND(J240*H240,3)</f>
        <v>0</v>
      </c>
      <c r="S240" s="58"/>
      <c r="T240" s="164">
        <f>S240*H240</f>
        <v>0</v>
      </c>
      <c r="U240" s="164">
        <v>0</v>
      </c>
      <c r="V240" s="164">
        <f>U240*H240</f>
        <v>0</v>
      </c>
      <c r="W240" s="164">
        <v>1.7999999999999999E-2</v>
      </c>
      <c r="X240" s="165">
        <f>W240*H240</f>
        <v>0.53999999999999992</v>
      </c>
      <c r="Y240" s="32"/>
      <c r="Z240" s="32"/>
      <c r="AA240" s="32"/>
      <c r="AB240" s="32"/>
      <c r="AC240" s="32"/>
      <c r="AD240" s="32"/>
      <c r="AE240" s="32"/>
      <c r="AR240" s="166" t="s">
        <v>171</v>
      </c>
      <c r="AT240" s="166" t="s">
        <v>167</v>
      </c>
      <c r="AU240" s="166" t="s">
        <v>92</v>
      </c>
      <c r="AY240" s="17" t="s">
        <v>164</v>
      </c>
      <c r="BE240" s="167">
        <f>IF(O240="základná",K240,0)</f>
        <v>0</v>
      </c>
      <c r="BF240" s="167">
        <f>IF(O240="znížená",K240,0)</f>
        <v>0</v>
      </c>
      <c r="BG240" s="167">
        <f>IF(O240="zákl. prenesená",K240,0)</f>
        <v>0</v>
      </c>
      <c r="BH240" s="167">
        <f>IF(O240="zníž. prenesená",K240,0)</f>
        <v>0</v>
      </c>
      <c r="BI240" s="167">
        <f>IF(O240="nulová",K240,0)</f>
        <v>0</v>
      </c>
      <c r="BJ240" s="17" t="s">
        <v>92</v>
      </c>
      <c r="BK240" s="168">
        <f>ROUND(P240*H240,3)</f>
        <v>0</v>
      </c>
      <c r="BL240" s="17" t="s">
        <v>171</v>
      </c>
      <c r="BM240" s="166" t="s">
        <v>365</v>
      </c>
    </row>
    <row r="241" spans="1:65" s="13" customFormat="1" ht="11.25">
      <c r="B241" s="169"/>
      <c r="D241" s="170" t="s">
        <v>173</v>
      </c>
      <c r="E241" s="171" t="s">
        <v>1</v>
      </c>
      <c r="F241" s="172" t="s">
        <v>366</v>
      </c>
      <c r="H241" s="173">
        <v>30</v>
      </c>
      <c r="I241" s="174"/>
      <c r="J241" s="174"/>
      <c r="M241" s="169"/>
      <c r="N241" s="175"/>
      <c r="O241" s="176"/>
      <c r="P241" s="176"/>
      <c r="Q241" s="176"/>
      <c r="R241" s="176"/>
      <c r="S241" s="176"/>
      <c r="T241" s="176"/>
      <c r="U241" s="176"/>
      <c r="V241" s="176"/>
      <c r="W241" s="176"/>
      <c r="X241" s="177"/>
      <c r="AT241" s="171" t="s">
        <v>173</v>
      </c>
      <c r="AU241" s="171" t="s">
        <v>92</v>
      </c>
      <c r="AV241" s="13" t="s">
        <v>92</v>
      </c>
      <c r="AW241" s="13" t="s">
        <v>4</v>
      </c>
      <c r="AX241" s="13" t="s">
        <v>86</v>
      </c>
      <c r="AY241" s="171" t="s">
        <v>164</v>
      </c>
    </row>
    <row r="242" spans="1:65" s="2" customFormat="1" ht="24.2" customHeight="1">
      <c r="A242" s="32"/>
      <c r="B242" s="153"/>
      <c r="C242" s="154" t="s">
        <v>367</v>
      </c>
      <c r="D242" s="154" t="s">
        <v>167</v>
      </c>
      <c r="E242" s="155" t="s">
        <v>368</v>
      </c>
      <c r="F242" s="156" t="s">
        <v>369</v>
      </c>
      <c r="G242" s="157" t="s">
        <v>354</v>
      </c>
      <c r="H242" s="158">
        <v>180</v>
      </c>
      <c r="I242" s="159"/>
      <c r="J242" s="159"/>
      <c r="K242" s="158">
        <f>ROUND(P242*H242,3)</f>
        <v>0</v>
      </c>
      <c r="L242" s="160"/>
      <c r="M242" s="33"/>
      <c r="N242" s="161" t="s">
        <v>1</v>
      </c>
      <c r="O242" s="162" t="s">
        <v>43</v>
      </c>
      <c r="P242" s="163">
        <f>I242+J242</f>
        <v>0</v>
      </c>
      <c r="Q242" s="163">
        <f>ROUND(I242*H242,3)</f>
        <v>0</v>
      </c>
      <c r="R242" s="163">
        <f>ROUND(J242*H242,3)</f>
        <v>0</v>
      </c>
      <c r="S242" s="58"/>
      <c r="T242" s="164">
        <f>S242*H242</f>
        <v>0</v>
      </c>
      <c r="U242" s="164">
        <v>1.0000000000000001E-5</v>
      </c>
      <c r="V242" s="164">
        <f>U242*H242</f>
        <v>1.8000000000000002E-3</v>
      </c>
      <c r="W242" s="164">
        <v>1.25E-3</v>
      </c>
      <c r="X242" s="165">
        <f>W242*H242</f>
        <v>0.22500000000000001</v>
      </c>
      <c r="Y242" s="32"/>
      <c r="Z242" s="32"/>
      <c r="AA242" s="32"/>
      <c r="AB242" s="32"/>
      <c r="AC242" s="32"/>
      <c r="AD242" s="32"/>
      <c r="AE242" s="32"/>
      <c r="AR242" s="166" t="s">
        <v>171</v>
      </c>
      <c r="AT242" s="166" t="s">
        <v>167</v>
      </c>
      <c r="AU242" s="166" t="s">
        <v>92</v>
      </c>
      <c r="AY242" s="17" t="s">
        <v>164</v>
      </c>
      <c r="BE242" s="167">
        <f>IF(O242="základná",K242,0)</f>
        <v>0</v>
      </c>
      <c r="BF242" s="167">
        <f>IF(O242="znížená",K242,0)</f>
        <v>0</v>
      </c>
      <c r="BG242" s="167">
        <f>IF(O242="zákl. prenesená",K242,0)</f>
        <v>0</v>
      </c>
      <c r="BH242" s="167">
        <f>IF(O242="zníž. prenesená",K242,0)</f>
        <v>0</v>
      </c>
      <c r="BI242" s="167">
        <f>IF(O242="nulová",K242,0)</f>
        <v>0</v>
      </c>
      <c r="BJ242" s="17" t="s">
        <v>92</v>
      </c>
      <c r="BK242" s="168">
        <f>ROUND(P242*H242,3)</f>
        <v>0</v>
      </c>
      <c r="BL242" s="17" t="s">
        <v>171</v>
      </c>
      <c r="BM242" s="166" t="s">
        <v>370</v>
      </c>
    </row>
    <row r="243" spans="1:65" s="13" customFormat="1" ht="11.25">
      <c r="B243" s="169"/>
      <c r="D243" s="170" t="s">
        <v>173</v>
      </c>
      <c r="E243" s="171" t="s">
        <v>1</v>
      </c>
      <c r="F243" s="172" t="s">
        <v>371</v>
      </c>
      <c r="H243" s="173">
        <v>180</v>
      </c>
      <c r="I243" s="174"/>
      <c r="J243" s="174"/>
      <c r="M243" s="169"/>
      <c r="N243" s="175"/>
      <c r="O243" s="176"/>
      <c r="P243" s="176"/>
      <c r="Q243" s="176"/>
      <c r="R243" s="176"/>
      <c r="S243" s="176"/>
      <c r="T243" s="176"/>
      <c r="U243" s="176"/>
      <c r="V243" s="176"/>
      <c r="W243" s="176"/>
      <c r="X243" s="177"/>
      <c r="AT243" s="171" t="s">
        <v>173</v>
      </c>
      <c r="AU243" s="171" t="s">
        <v>92</v>
      </c>
      <c r="AV243" s="13" t="s">
        <v>92</v>
      </c>
      <c r="AW243" s="13" t="s">
        <v>4</v>
      </c>
      <c r="AX243" s="13" t="s">
        <v>86</v>
      </c>
      <c r="AY243" s="171" t="s">
        <v>164</v>
      </c>
    </row>
    <row r="244" spans="1:65" s="2" customFormat="1" ht="24.2" customHeight="1">
      <c r="A244" s="32"/>
      <c r="B244" s="153"/>
      <c r="C244" s="154" t="s">
        <v>372</v>
      </c>
      <c r="D244" s="154" t="s">
        <v>167</v>
      </c>
      <c r="E244" s="155" t="s">
        <v>373</v>
      </c>
      <c r="F244" s="156" t="s">
        <v>374</v>
      </c>
      <c r="G244" s="157" t="s">
        <v>375</v>
      </c>
      <c r="H244" s="158">
        <v>0.1</v>
      </c>
      <c r="I244" s="159"/>
      <c r="J244" s="159"/>
      <c r="K244" s="158">
        <f>ROUND(P244*H244,3)</f>
        <v>0</v>
      </c>
      <c r="L244" s="160"/>
      <c r="M244" s="33"/>
      <c r="N244" s="161" t="s">
        <v>1</v>
      </c>
      <c r="O244" s="162" t="s">
        <v>43</v>
      </c>
      <c r="P244" s="163">
        <f>I244+J244</f>
        <v>0</v>
      </c>
      <c r="Q244" s="163">
        <f>ROUND(I244*H244,3)</f>
        <v>0</v>
      </c>
      <c r="R244" s="163">
        <f>ROUND(J244*H244,3)</f>
        <v>0</v>
      </c>
      <c r="S244" s="58"/>
      <c r="T244" s="164">
        <f>S244*H244</f>
        <v>0</v>
      </c>
      <c r="U244" s="164">
        <v>0</v>
      </c>
      <c r="V244" s="164">
        <f>U244*H244</f>
        <v>0</v>
      </c>
      <c r="W244" s="164">
        <v>1</v>
      </c>
      <c r="X244" s="165">
        <f>W244*H244</f>
        <v>0.1</v>
      </c>
      <c r="Y244" s="32"/>
      <c r="Z244" s="32"/>
      <c r="AA244" s="32"/>
      <c r="AB244" s="32"/>
      <c r="AC244" s="32"/>
      <c r="AD244" s="32"/>
      <c r="AE244" s="32"/>
      <c r="AR244" s="166" t="s">
        <v>171</v>
      </c>
      <c r="AT244" s="166" t="s">
        <v>167</v>
      </c>
      <c r="AU244" s="166" t="s">
        <v>92</v>
      </c>
      <c r="AY244" s="17" t="s">
        <v>164</v>
      </c>
      <c r="BE244" s="167">
        <f>IF(O244="základná",K244,0)</f>
        <v>0</v>
      </c>
      <c r="BF244" s="167">
        <f>IF(O244="znížená",K244,0)</f>
        <v>0</v>
      </c>
      <c r="BG244" s="167">
        <f>IF(O244="zákl. prenesená",K244,0)</f>
        <v>0</v>
      </c>
      <c r="BH244" s="167">
        <f>IF(O244="zníž. prenesená",K244,0)</f>
        <v>0</v>
      </c>
      <c r="BI244" s="167">
        <f>IF(O244="nulová",K244,0)</f>
        <v>0</v>
      </c>
      <c r="BJ244" s="17" t="s">
        <v>92</v>
      </c>
      <c r="BK244" s="168">
        <f>ROUND(P244*H244,3)</f>
        <v>0</v>
      </c>
      <c r="BL244" s="17" t="s">
        <v>171</v>
      </c>
      <c r="BM244" s="166" t="s">
        <v>376</v>
      </c>
    </row>
    <row r="245" spans="1:65" s="2" customFormat="1" ht="24.2" customHeight="1">
      <c r="A245" s="32"/>
      <c r="B245" s="153"/>
      <c r="C245" s="154" t="s">
        <v>377</v>
      </c>
      <c r="D245" s="154" t="s">
        <v>167</v>
      </c>
      <c r="E245" s="155" t="s">
        <v>378</v>
      </c>
      <c r="F245" s="156" t="s">
        <v>379</v>
      </c>
      <c r="G245" s="157" t="s">
        <v>177</v>
      </c>
      <c r="H245" s="158">
        <v>101.2</v>
      </c>
      <c r="I245" s="159"/>
      <c r="J245" s="159"/>
      <c r="K245" s="158">
        <f>ROUND(P245*H245,3)</f>
        <v>0</v>
      </c>
      <c r="L245" s="160"/>
      <c r="M245" s="33"/>
      <c r="N245" s="161" t="s">
        <v>1</v>
      </c>
      <c r="O245" s="162" t="s">
        <v>43</v>
      </c>
      <c r="P245" s="163">
        <f>I245+J245</f>
        <v>0</v>
      </c>
      <c r="Q245" s="163">
        <f>ROUND(I245*H245,3)</f>
        <v>0</v>
      </c>
      <c r="R245" s="163">
        <f>ROUND(J245*H245,3)</f>
        <v>0</v>
      </c>
      <c r="S245" s="58"/>
      <c r="T245" s="164">
        <f>S245*H245</f>
        <v>0</v>
      </c>
      <c r="U245" s="164">
        <v>0</v>
      </c>
      <c r="V245" s="164">
        <f>U245*H245</f>
        <v>0</v>
      </c>
      <c r="W245" s="164">
        <v>6.8000000000000005E-2</v>
      </c>
      <c r="X245" s="165">
        <f>W245*H245</f>
        <v>6.8816000000000006</v>
      </c>
      <c r="Y245" s="32"/>
      <c r="Z245" s="32"/>
      <c r="AA245" s="32"/>
      <c r="AB245" s="32"/>
      <c r="AC245" s="32"/>
      <c r="AD245" s="32"/>
      <c r="AE245" s="32"/>
      <c r="AR245" s="166" t="s">
        <v>171</v>
      </c>
      <c r="AT245" s="166" t="s">
        <v>167</v>
      </c>
      <c r="AU245" s="166" t="s">
        <v>92</v>
      </c>
      <c r="AY245" s="17" t="s">
        <v>164</v>
      </c>
      <c r="BE245" s="167">
        <f>IF(O245="základná",K245,0)</f>
        <v>0</v>
      </c>
      <c r="BF245" s="167">
        <f>IF(O245="znížená",K245,0)</f>
        <v>0</v>
      </c>
      <c r="BG245" s="167">
        <f>IF(O245="zákl. prenesená",K245,0)</f>
        <v>0</v>
      </c>
      <c r="BH245" s="167">
        <f>IF(O245="zníž. prenesená",K245,0)</f>
        <v>0</v>
      </c>
      <c r="BI245" s="167">
        <f>IF(O245="nulová",K245,0)</f>
        <v>0</v>
      </c>
      <c r="BJ245" s="17" t="s">
        <v>92</v>
      </c>
      <c r="BK245" s="168">
        <f>ROUND(P245*H245,3)</f>
        <v>0</v>
      </c>
      <c r="BL245" s="17" t="s">
        <v>171</v>
      </c>
      <c r="BM245" s="166" t="s">
        <v>380</v>
      </c>
    </row>
    <row r="246" spans="1:65" s="13" customFormat="1" ht="11.25">
      <c r="B246" s="169"/>
      <c r="D246" s="170" t="s">
        <v>173</v>
      </c>
      <c r="E246" s="171" t="s">
        <v>1</v>
      </c>
      <c r="F246" s="172" t="s">
        <v>381</v>
      </c>
      <c r="H246" s="173">
        <v>101.2</v>
      </c>
      <c r="I246" s="174"/>
      <c r="J246" s="174"/>
      <c r="M246" s="169"/>
      <c r="N246" s="175"/>
      <c r="O246" s="176"/>
      <c r="P246" s="176"/>
      <c r="Q246" s="176"/>
      <c r="R246" s="176"/>
      <c r="S246" s="176"/>
      <c r="T246" s="176"/>
      <c r="U246" s="176"/>
      <c r="V246" s="176"/>
      <c r="W246" s="176"/>
      <c r="X246" s="177"/>
      <c r="AT246" s="171" t="s">
        <v>173</v>
      </c>
      <c r="AU246" s="171" t="s">
        <v>92</v>
      </c>
      <c r="AV246" s="13" t="s">
        <v>92</v>
      </c>
      <c r="AW246" s="13" t="s">
        <v>4</v>
      </c>
      <c r="AX246" s="13" t="s">
        <v>86</v>
      </c>
      <c r="AY246" s="171" t="s">
        <v>164</v>
      </c>
    </row>
    <row r="247" spans="1:65" s="2" customFormat="1" ht="14.45" customHeight="1">
      <c r="A247" s="32"/>
      <c r="B247" s="153"/>
      <c r="C247" s="154" t="s">
        <v>382</v>
      </c>
      <c r="D247" s="154" t="s">
        <v>167</v>
      </c>
      <c r="E247" s="155" t="s">
        <v>383</v>
      </c>
      <c r="F247" s="156" t="s">
        <v>384</v>
      </c>
      <c r="G247" s="157" t="s">
        <v>385</v>
      </c>
      <c r="H247" s="158">
        <v>1</v>
      </c>
      <c r="I247" s="159"/>
      <c r="J247" s="159"/>
      <c r="K247" s="158">
        <f>ROUND(P247*H247,3)</f>
        <v>0</v>
      </c>
      <c r="L247" s="160"/>
      <c r="M247" s="33"/>
      <c r="N247" s="161" t="s">
        <v>1</v>
      </c>
      <c r="O247" s="162" t="s">
        <v>43</v>
      </c>
      <c r="P247" s="163">
        <f>I247+J247</f>
        <v>0</v>
      </c>
      <c r="Q247" s="163">
        <f>ROUND(I247*H247,3)</f>
        <v>0</v>
      </c>
      <c r="R247" s="163">
        <f>ROUND(J247*H247,3)</f>
        <v>0</v>
      </c>
      <c r="S247" s="58"/>
      <c r="T247" s="164">
        <f>S247*H247</f>
        <v>0</v>
      </c>
      <c r="U247" s="164">
        <v>0</v>
      </c>
      <c r="V247" s="164">
        <f>U247*H247</f>
        <v>0</v>
      </c>
      <c r="W247" s="164">
        <v>1.32</v>
      </c>
      <c r="X247" s="165">
        <f>W247*H247</f>
        <v>1.32</v>
      </c>
      <c r="Y247" s="32"/>
      <c r="Z247" s="32"/>
      <c r="AA247" s="32"/>
      <c r="AB247" s="32"/>
      <c r="AC247" s="32"/>
      <c r="AD247" s="32"/>
      <c r="AE247" s="32"/>
      <c r="AR247" s="166" t="s">
        <v>171</v>
      </c>
      <c r="AT247" s="166" t="s">
        <v>167</v>
      </c>
      <c r="AU247" s="166" t="s">
        <v>92</v>
      </c>
      <c r="AY247" s="17" t="s">
        <v>164</v>
      </c>
      <c r="BE247" s="167">
        <f>IF(O247="základná",K247,0)</f>
        <v>0</v>
      </c>
      <c r="BF247" s="167">
        <f>IF(O247="znížená",K247,0)</f>
        <v>0</v>
      </c>
      <c r="BG247" s="167">
        <f>IF(O247="zákl. prenesená",K247,0)</f>
        <v>0</v>
      </c>
      <c r="BH247" s="167">
        <f>IF(O247="zníž. prenesená",K247,0)</f>
        <v>0</v>
      </c>
      <c r="BI247" s="167">
        <f>IF(O247="nulová",K247,0)</f>
        <v>0</v>
      </c>
      <c r="BJ247" s="17" t="s">
        <v>92</v>
      </c>
      <c r="BK247" s="168">
        <f>ROUND(P247*H247,3)</f>
        <v>0</v>
      </c>
      <c r="BL247" s="17" t="s">
        <v>171</v>
      </c>
      <c r="BM247" s="166" t="s">
        <v>386</v>
      </c>
    </row>
    <row r="248" spans="1:65" s="2" customFormat="1" ht="24.2" customHeight="1">
      <c r="A248" s="32"/>
      <c r="B248" s="153"/>
      <c r="C248" s="154" t="s">
        <v>387</v>
      </c>
      <c r="D248" s="154" t="s">
        <v>167</v>
      </c>
      <c r="E248" s="155" t="s">
        <v>388</v>
      </c>
      <c r="F248" s="156" t="s">
        <v>389</v>
      </c>
      <c r="G248" s="157" t="s">
        <v>375</v>
      </c>
      <c r="H248" s="158">
        <v>132.37899999999999</v>
      </c>
      <c r="I248" s="159"/>
      <c r="J248" s="159"/>
      <c r="K248" s="158">
        <f>ROUND(P248*H248,3)</f>
        <v>0</v>
      </c>
      <c r="L248" s="160"/>
      <c r="M248" s="33"/>
      <c r="N248" s="161" t="s">
        <v>1</v>
      </c>
      <c r="O248" s="162" t="s">
        <v>43</v>
      </c>
      <c r="P248" s="163">
        <f>I248+J248</f>
        <v>0</v>
      </c>
      <c r="Q248" s="163">
        <f>ROUND(I248*H248,3)</f>
        <v>0</v>
      </c>
      <c r="R248" s="163">
        <f>ROUND(J248*H248,3)</f>
        <v>0</v>
      </c>
      <c r="S248" s="58"/>
      <c r="T248" s="164">
        <f>S248*H248</f>
        <v>0</v>
      </c>
      <c r="U248" s="164">
        <v>0</v>
      </c>
      <c r="V248" s="164">
        <f>U248*H248</f>
        <v>0</v>
      </c>
      <c r="W248" s="164">
        <v>0</v>
      </c>
      <c r="X248" s="165">
        <f>W248*H248</f>
        <v>0</v>
      </c>
      <c r="Y248" s="32"/>
      <c r="Z248" s="32"/>
      <c r="AA248" s="32"/>
      <c r="AB248" s="32"/>
      <c r="AC248" s="32"/>
      <c r="AD248" s="32"/>
      <c r="AE248" s="32"/>
      <c r="AR248" s="166" t="s">
        <v>171</v>
      </c>
      <c r="AT248" s="166" t="s">
        <v>167</v>
      </c>
      <c r="AU248" s="166" t="s">
        <v>92</v>
      </c>
      <c r="AY248" s="17" t="s">
        <v>164</v>
      </c>
      <c r="BE248" s="167">
        <f>IF(O248="základná",K248,0)</f>
        <v>0</v>
      </c>
      <c r="BF248" s="167">
        <f>IF(O248="znížená",K248,0)</f>
        <v>0</v>
      </c>
      <c r="BG248" s="167">
        <f>IF(O248="zákl. prenesená",K248,0)</f>
        <v>0</v>
      </c>
      <c r="BH248" s="167">
        <f>IF(O248="zníž. prenesená",K248,0)</f>
        <v>0</v>
      </c>
      <c r="BI248" s="167">
        <f>IF(O248="nulová",K248,0)</f>
        <v>0</v>
      </c>
      <c r="BJ248" s="17" t="s">
        <v>92</v>
      </c>
      <c r="BK248" s="168">
        <f>ROUND(P248*H248,3)</f>
        <v>0</v>
      </c>
      <c r="BL248" s="17" t="s">
        <v>171</v>
      </c>
      <c r="BM248" s="166" t="s">
        <v>390</v>
      </c>
    </row>
    <row r="249" spans="1:65" s="2" customFormat="1" ht="24.2" customHeight="1">
      <c r="A249" s="32"/>
      <c r="B249" s="153"/>
      <c r="C249" s="154" t="s">
        <v>391</v>
      </c>
      <c r="D249" s="154" t="s">
        <v>167</v>
      </c>
      <c r="E249" s="155" t="s">
        <v>392</v>
      </c>
      <c r="F249" s="156" t="s">
        <v>393</v>
      </c>
      <c r="G249" s="157" t="s">
        <v>375</v>
      </c>
      <c r="H249" s="158">
        <v>661.89499999999998</v>
      </c>
      <c r="I249" s="159"/>
      <c r="J249" s="159"/>
      <c r="K249" s="158">
        <f>ROUND(P249*H249,3)</f>
        <v>0</v>
      </c>
      <c r="L249" s="160"/>
      <c r="M249" s="33"/>
      <c r="N249" s="161" t="s">
        <v>1</v>
      </c>
      <c r="O249" s="162" t="s">
        <v>43</v>
      </c>
      <c r="P249" s="163">
        <f>I249+J249</f>
        <v>0</v>
      </c>
      <c r="Q249" s="163">
        <f>ROUND(I249*H249,3)</f>
        <v>0</v>
      </c>
      <c r="R249" s="163">
        <f>ROUND(J249*H249,3)</f>
        <v>0</v>
      </c>
      <c r="S249" s="58"/>
      <c r="T249" s="164">
        <f>S249*H249</f>
        <v>0</v>
      </c>
      <c r="U249" s="164">
        <v>0</v>
      </c>
      <c r="V249" s="164">
        <f>U249*H249</f>
        <v>0</v>
      </c>
      <c r="W249" s="164">
        <v>0</v>
      </c>
      <c r="X249" s="165">
        <f>W249*H249</f>
        <v>0</v>
      </c>
      <c r="Y249" s="32"/>
      <c r="Z249" s="32"/>
      <c r="AA249" s="32"/>
      <c r="AB249" s="32"/>
      <c r="AC249" s="32"/>
      <c r="AD249" s="32"/>
      <c r="AE249" s="32"/>
      <c r="AR249" s="166" t="s">
        <v>171</v>
      </c>
      <c r="AT249" s="166" t="s">
        <v>167</v>
      </c>
      <c r="AU249" s="166" t="s">
        <v>92</v>
      </c>
      <c r="AY249" s="17" t="s">
        <v>164</v>
      </c>
      <c r="BE249" s="167">
        <f>IF(O249="základná",K249,0)</f>
        <v>0</v>
      </c>
      <c r="BF249" s="167">
        <f>IF(O249="znížená",K249,0)</f>
        <v>0</v>
      </c>
      <c r="BG249" s="167">
        <f>IF(O249="zákl. prenesená",K249,0)</f>
        <v>0</v>
      </c>
      <c r="BH249" s="167">
        <f>IF(O249="zníž. prenesená",K249,0)</f>
        <v>0</v>
      </c>
      <c r="BI249" s="167">
        <f>IF(O249="nulová",K249,0)</f>
        <v>0</v>
      </c>
      <c r="BJ249" s="17" t="s">
        <v>92</v>
      </c>
      <c r="BK249" s="168">
        <f>ROUND(P249*H249,3)</f>
        <v>0</v>
      </c>
      <c r="BL249" s="17" t="s">
        <v>171</v>
      </c>
      <c r="BM249" s="166" t="s">
        <v>394</v>
      </c>
    </row>
    <row r="250" spans="1:65" s="13" customFormat="1" ht="11.25">
      <c r="B250" s="169"/>
      <c r="D250" s="170" t="s">
        <v>173</v>
      </c>
      <c r="F250" s="172" t="s">
        <v>395</v>
      </c>
      <c r="H250" s="173">
        <v>661.89499999999998</v>
      </c>
      <c r="I250" s="174"/>
      <c r="J250" s="174"/>
      <c r="M250" s="169"/>
      <c r="N250" s="175"/>
      <c r="O250" s="176"/>
      <c r="P250" s="176"/>
      <c r="Q250" s="176"/>
      <c r="R250" s="176"/>
      <c r="S250" s="176"/>
      <c r="T250" s="176"/>
      <c r="U250" s="176"/>
      <c r="V250" s="176"/>
      <c r="W250" s="176"/>
      <c r="X250" s="177"/>
      <c r="AT250" s="171" t="s">
        <v>173</v>
      </c>
      <c r="AU250" s="171" t="s">
        <v>92</v>
      </c>
      <c r="AV250" s="13" t="s">
        <v>92</v>
      </c>
      <c r="AW250" s="13" t="s">
        <v>3</v>
      </c>
      <c r="AX250" s="13" t="s">
        <v>86</v>
      </c>
      <c r="AY250" s="171" t="s">
        <v>164</v>
      </c>
    </row>
    <row r="251" spans="1:65" s="2" customFormat="1" ht="14.45" customHeight="1">
      <c r="A251" s="32"/>
      <c r="B251" s="153"/>
      <c r="C251" s="154" t="s">
        <v>396</v>
      </c>
      <c r="D251" s="154" t="s">
        <v>167</v>
      </c>
      <c r="E251" s="155" t="s">
        <v>397</v>
      </c>
      <c r="F251" s="156" t="s">
        <v>398</v>
      </c>
      <c r="G251" s="157" t="s">
        <v>375</v>
      </c>
      <c r="H251" s="158">
        <v>132.37899999999999</v>
      </c>
      <c r="I251" s="159"/>
      <c r="J251" s="159"/>
      <c r="K251" s="158">
        <f>ROUND(P251*H251,3)</f>
        <v>0</v>
      </c>
      <c r="L251" s="160"/>
      <c r="M251" s="33"/>
      <c r="N251" s="161" t="s">
        <v>1</v>
      </c>
      <c r="O251" s="162" t="s">
        <v>43</v>
      </c>
      <c r="P251" s="163">
        <f>I251+J251</f>
        <v>0</v>
      </c>
      <c r="Q251" s="163">
        <f>ROUND(I251*H251,3)</f>
        <v>0</v>
      </c>
      <c r="R251" s="163">
        <f>ROUND(J251*H251,3)</f>
        <v>0</v>
      </c>
      <c r="S251" s="58"/>
      <c r="T251" s="164">
        <f>S251*H251</f>
        <v>0</v>
      </c>
      <c r="U251" s="164">
        <v>0</v>
      </c>
      <c r="V251" s="164">
        <f>U251*H251</f>
        <v>0</v>
      </c>
      <c r="W251" s="164">
        <v>0</v>
      </c>
      <c r="X251" s="165">
        <f>W251*H251</f>
        <v>0</v>
      </c>
      <c r="Y251" s="32"/>
      <c r="Z251" s="32"/>
      <c r="AA251" s="32"/>
      <c r="AB251" s="32"/>
      <c r="AC251" s="32"/>
      <c r="AD251" s="32"/>
      <c r="AE251" s="32"/>
      <c r="AR251" s="166" t="s">
        <v>171</v>
      </c>
      <c r="AT251" s="166" t="s">
        <v>167</v>
      </c>
      <c r="AU251" s="166" t="s">
        <v>92</v>
      </c>
      <c r="AY251" s="17" t="s">
        <v>164</v>
      </c>
      <c r="BE251" s="167">
        <f>IF(O251="základná",K251,0)</f>
        <v>0</v>
      </c>
      <c r="BF251" s="167">
        <f>IF(O251="znížená",K251,0)</f>
        <v>0</v>
      </c>
      <c r="BG251" s="167">
        <f>IF(O251="zákl. prenesená",K251,0)</f>
        <v>0</v>
      </c>
      <c r="BH251" s="167">
        <f>IF(O251="zníž. prenesená",K251,0)</f>
        <v>0</v>
      </c>
      <c r="BI251" s="167">
        <f>IF(O251="nulová",K251,0)</f>
        <v>0</v>
      </c>
      <c r="BJ251" s="17" t="s">
        <v>92</v>
      </c>
      <c r="BK251" s="168">
        <f>ROUND(P251*H251,3)</f>
        <v>0</v>
      </c>
      <c r="BL251" s="17" t="s">
        <v>171</v>
      </c>
      <c r="BM251" s="166" t="s">
        <v>399</v>
      </c>
    </row>
    <row r="252" spans="1:65" s="2" customFormat="1" ht="24.2" customHeight="1">
      <c r="A252" s="32"/>
      <c r="B252" s="153"/>
      <c r="C252" s="154" t="s">
        <v>400</v>
      </c>
      <c r="D252" s="154" t="s">
        <v>167</v>
      </c>
      <c r="E252" s="155" t="s">
        <v>401</v>
      </c>
      <c r="F252" s="156" t="s">
        <v>402</v>
      </c>
      <c r="G252" s="157" t="s">
        <v>375</v>
      </c>
      <c r="H252" s="158">
        <v>4500.8860000000004</v>
      </c>
      <c r="I252" s="159"/>
      <c r="J252" s="159"/>
      <c r="K252" s="158">
        <f>ROUND(P252*H252,3)</f>
        <v>0</v>
      </c>
      <c r="L252" s="160"/>
      <c r="M252" s="33"/>
      <c r="N252" s="161" t="s">
        <v>1</v>
      </c>
      <c r="O252" s="162" t="s">
        <v>43</v>
      </c>
      <c r="P252" s="163">
        <f>I252+J252</f>
        <v>0</v>
      </c>
      <c r="Q252" s="163">
        <f>ROUND(I252*H252,3)</f>
        <v>0</v>
      </c>
      <c r="R252" s="163">
        <f>ROUND(J252*H252,3)</f>
        <v>0</v>
      </c>
      <c r="S252" s="58"/>
      <c r="T252" s="164">
        <f>S252*H252</f>
        <v>0</v>
      </c>
      <c r="U252" s="164">
        <v>0</v>
      </c>
      <c r="V252" s="164">
        <f>U252*H252</f>
        <v>0</v>
      </c>
      <c r="W252" s="164">
        <v>0</v>
      </c>
      <c r="X252" s="165">
        <f>W252*H252</f>
        <v>0</v>
      </c>
      <c r="Y252" s="32"/>
      <c r="Z252" s="32"/>
      <c r="AA252" s="32"/>
      <c r="AB252" s="32"/>
      <c r="AC252" s="32"/>
      <c r="AD252" s="32"/>
      <c r="AE252" s="32"/>
      <c r="AR252" s="166" t="s">
        <v>171</v>
      </c>
      <c r="AT252" s="166" t="s">
        <v>167</v>
      </c>
      <c r="AU252" s="166" t="s">
        <v>92</v>
      </c>
      <c r="AY252" s="17" t="s">
        <v>164</v>
      </c>
      <c r="BE252" s="167">
        <f>IF(O252="základná",K252,0)</f>
        <v>0</v>
      </c>
      <c r="BF252" s="167">
        <f>IF(O252="znížená",K252,0)</f>
        <v>0</v>
      </c>
      <c r="BG252" s="167">
        <f>IF(O252="zákl. prenesená",K252,0)</f>
        <v>0</v>
      </c>
      <c r="BH252" s="167">
        <f>IF(O252="zníž. prenesená",K252,0)</f>
        <v>0</v>
      </c>
      <c r="BI252" s="167">
        <f>IF(O252="nulová",K252,0)</f>
        <v>0</v>
      </c>
      <c r="BJ252" s="17" t="s">
        <v>92</v>
      </c>
      <c r="BK252" s="168">
        <f>ROUND(P252*H252,3)</f>
        <v>0</v>
      </c>
      <c r="BL252" s="17" t="s">
        <v>171</v>
      </c>
      <c r="BM252" s="166" t="s">
        <v>403</v>
      </c>
    </row>
    <row r="253" spans="1:65" s="13" customFormat="1" ht="11.25">
      <c r="B253" s="169"/>
      <c r="D253" s="170" t="s">
        <v>173</v>
      </c>
      <c r="F253" s="172" t="s">
        <v>404</v>
      </c>
      <c r="H253" s="173">
        <v>4500.8860000000004</v>
      </c>
      <c r="I253" s="174"/>
      <c r="J253" s="174"/>
      <c r="M253" s="169"/>
      <c r="N253" s="175"/>
      <c r="O253" s="176"/>
      <c r="P253" s="176"/>
      <c r="Q253" s="176"/>
      <c r="R253" s="176"/>
      <c r="S253" s="176"/>
      <c r="T253" s="176"/>
      <c r="U253" s="176"/>
      <c r="V253" s="176"/>
      <c r="W253" s="176"/>
      <c r="X253" s="177"/>
      <c r="AT253" s="171" t="s">
        <v>173</v>
      </c>
      <c r="AU253" s="171" t="s">
        <v>92</v>
      </c>
      <c r="AV253" s="13" t="s">
        <v>92</v>
      </c>
      <c r="AW253" s="13" t="s">
        <v>3</v>
      </c>
      <c r="AX253" s="13" t="s">
        <v>86</v>
      </c>
      <c r="AY253" s="171" t="s">
        <v>164</v>
      </c>
    </row>
    <row r="254" spans="1:65" s="2" customFormat="1" ht="24.2" customHeight="1">
      <c r="A254" s="32"/>
      <c r="B254" s="153"/>
      <c r="C254" s="154" t="s">
        <v>405</v>
      </c>
      <c r="D254" s="154" t="s">
        <v>167</v>
      </c>
      <c r="E254" s="155" t="s">
        <v>406</v>
      </c>
      <c r="F254" s="156" t="s">
        <v>407</v>
      </c>
      <c r="G254" s="157" t="s">
        <v>375</v>
      </c>
      <c r="H254" s="158">
        <v>132.37899999999999</v>
      </c>
      <c r="I254" s="159"/>
      <c r="J254" s="159"/>
      <c r="K254" s="158">
        <f>ROUND(P254*H254,3)</f>
        <v>0</v>
      </c>
      <c r="L254" s="160"/>
      <c r="M254" s="33"/>
      <c r="N254" s="161" t="s">
        <v>1</v>
      </c>
      <c r="O254" s="162" t="s">
        <v>43</v>
      </c>
      <c r="P254" s="163">
        <f>I254+J254</f>
        <v>0</v>
      </c>
      <c r="Q254" s="163">
        <f>ROUND(I254*H254,3)</f>
        <v>0</v>
      </c>
      <c r="R254" s="163">
        <f>ROUND(J254*H254,3)</f>
        <v>0</v>
      </c>
      <c r="S254" s="58"/>
      <c r="T254" s="164">
        <f>S254*H254</f>
        <v>0</v>
      </c>
      <c r="U254" s="164">
        <v>0</v>
      </c>
      <c r="V254" s="164">
        <f>U254*H254</f>
        <v>0</v>
      </c>
      <c r="W254" s="164">
        <v>0</v>
      </c>
      <c r="X254" s="165">
        <f>W254*H254</f>
        <v>0</v>
      </c>
      <c r="Y254" s="32"/>
      <c r="Z254" s="32"/>
      <c r="AA254" s="32"/>
      <c r="AB254" s="32"/>
      <c r="AC254" s="32"/>
      <c r="AD254" s="32"/>
      <c r="AE254" s="32"/>
      <c r="AR254" s="166" t="s">
        <v>171</v>
      </c>
      <c r="AT254" s="166" t="s">
        <v>167</v>
      </c>
      <c r="AU254" s="166" t="s">
        <v>92</v>
      </c>
      <c r="AY254" s="17" t="s">
        <v>164</v>
      </c>
      <c r="BE254" s="167">
        <f>IF(O254="základná",K254,0)</f>
        <v>0</v>
      </c>
      <c r="BF254" s="167">
        <f>IF(O254="znížená",K254,0)</f>
        <v>0</v>
      </c>
      <c r="BG254" s="167">
        <f>IF(O254="zákl. prenesená",K254,0)</f>
        <v>0</v>
      </c>
      <c r="BH254" s="167">
        <f>IF(O254="zníž. prenesená",K254,0)</f>
        <v>0</v>
      </c>
      <c r="BI254" s="167">
        <f>IF(O254="nulová",K254,0)</f>
        <v>0</v>
      </c>
      <c r="BJ254" s="17" t="s">
        <v>92</v>
      </c>
      <c r="BK254" s="168">
        <f>ROUND(P254*H254,3)</f>
        <v>0</v>
      </c>
      <c r="BL254" s="17" t="s">
        <v>171</v>
      </c>
      <c r="BM254" s="166" t="s">
        <v>408</v>
      </c>
    </row>
    <row r="255" spans="1:65" s="2" customFormat="1" ht="24.2" customHeight="1">
      <c r="A255" s="32"/>
      <c r="B255" s="153"/>
      <c r="C255" s="154" t="s">
        <v>409</v>
      </c>
      <c r="D255" s="154" t="s">
        <v>167</v>
      </c>
      <c r="E255" s="155" t="s">
        <v>410</v>
      </c>
      <c r="F255" s="156" t="s">
        <v>411</v>
      </c>
      <c r="G255" s="157" t="s">
        <v>375</v>
      </c>
      <c r="H255" s="158">
        <v>2515.201</v>
      </c>
      <c r="I255" s="159"/>
      <c r="J255" s="159"/>
      <c r="K255" s="158">
        <f>ROUND(P255*H255,3)</f>
        <v>0</v>
      </c>
      <c r="L255" s="160"/>
      <c r="M255" s="33"/>
      <c r="N255" s="161" t="s">
        <v>1</v>
      </c>
      <c r="O255" s="162" t="s">
        <v>43</v>
      </c>
      <c r="P255" s="163">
        <f>I255+J255</f>
        <v>0</v>
      </c>
      <c r="Q255" s="163">
        <f>ROUND(I255*H255,3)</f>
        <v>0</v>
      </c>
      <c r="R255" s="163">
        <f>ROUND(J255*H255,3)</f>
        <v>0</v>
      </c>
      <c r="S255" s="58"/>
      <c r="T255" s="164">
        <f>S255*H255</f>
        <v>0</v>
      </c>
      <c r="U255" s="164">
        <v>0</v>
      </c>
      <c r="V255" s="164">
        <f>U255*H255</f>
        <v>0</v>
      </c>
      <c r="W255" s="164">
        <v>0</v>
      </c>
      <c r="X255" s="165">
        <f>W255*H255</f>
        <v>0</v>
      </c>
      <c r="Y255" s="32"/>
      <c r="Z255" s="32"/>
      <c r="AA255" s="32"/>
      <c r="AB255" s="32"/>
      <c r="AC255" s="32"/>
      <c r="AD255" s="32"/>
      <c r="AE255" s="32"/>
      <c r="AR255" s="166" t="s">
        <v>171</v>
      </c>
      <c r="AT255" s="166" t="s">
        <v>167</v>
      </c>
      <c r="AU255" s="166" t="s">
        <v>92</v>
      </c>
      <c r="AY255" s="17" t="s">
        <v>164</v>
      </c>
      <c r="BE255" s="167">
        <f>IF(O255="základná",K255,0)</f>
        <v>0</v>
      </c>
      <c r="BF255" s="167">
        <f>IF(O255="znížená",K255,0)</f>
        <v>0</v>
      </c>
      <c r="BG255" s="167">
        <f>IF(O255="zákl. prenesená",K255,0)</f>
        <v>0</v>
      </c>
      <c r="BH255" s="167">
        <f>IF(O255="zníž. prenesená",K255,0)</f>
        <v>0</v>
      </c>
      <c r="BI255" s="167">
        <f>IF(O255="nulová",K255,0)</f>
        <v>0</v>
      </c>
      <c r="BJ255" s="17" t="s">
        <v>92</v>
      </c>
      <c r="BK255" s="168">
        <f>ROUND(P255*H255,3)</f>
        <v>0</v>
      </c>
      <c r="BL255" s="17" t="s">
        <v>171</v>
      </c>
      <c r="BM255" s="166" t="s">
        <v>412</v>
      </c>
    </row>
    <row r="256" spans="1:65" s="13" customFormat="1" ht="11.25">
      <c r="B256" s="169"/>
      <c r="D256" s="170" t="s">
        <v>173</v>
      </c>
      <c r="F256" s="172" t="s">
        <v>413</v>
      </c>
      <c r="H256" s="173">
        <v>2515.201</v>
      </c>
      <c r="I256" s="174"/>
      <c r="J256" s="174"/>
      <c r="M256" s="169"/>
      <c r="N256" s="175"/>
      <c r="O256" s="176"/>
      <c r="P256" s="176"/>
      <c r="Q256" s="176"/>
      <c r="R256" s="176"/>
      <c r="S256" s="176"/>
      <c r="T256" s="176"/>
      <c r="U256" s="176"/>
      <c r="V256" s="176"/>
      <c r="W256" s="176"/>
      <c r="X256" s="177"/>
      <c r="AT256" s="171" t="s">
        <v>173</v>
      </c>
      <c r="AU256" s="171" t="s">
        <v>92</v>
      </c>
      <c r="AV256" s="13" t="s">
        <v>92</v>
      </c>
      <c r="AW256" s="13" t="s">
        <v>3</v>
      </c>
      <c r="AX256" s="13" t="s">
        <v>86</v>
      </c>
      <c r="AY256" s="171" t="s">
        <v>164</v>
      </c>
    </row>
    <row r="257" spans="1:65" s="2" customFormat="1" ht="24.2" customHeight="1">
      <c r="A257" s="32"/>
      <c r="B257" s="153"/>
      <c r="C257" s="154" t="s">
        <v>414</v>
      </c>
      <c r="D257" s="154" t="s">
        <v>167</v>
      </c>
      <c r="E257" s="155" t="s">
        <v>415</v>
      </c>
      <c r="F257" s="156" t="s">
        <v>416</v>
      </c>
      <c r="G257" s="157" t="s">
        <v>375</v>
      </c>
      <c r="H257" s="158">
        <v>132.37899999999999</v>
      </c>
      <c r="I257" s="159"/>
      <c r="J257" s="159"/>
      <c r="K257" s="158">
        <f>ROUND(P257*H257,3)</f>
        <v>0</v>
      </c>
      <c r="L257" s="160"/>
      <c r="M257" s="33"/>
      <c r="N257" s="161" t="s">
        <v>1</v>
      </c>
      <c r="O257" s="162" t="s">
        <v>43</v>
      </c>
      <c r="P257" s="163">
        <f>I257+J257</f>
        <v>0</v>
      </c>
      <c r="Q257" s="163">
        <f>ROUND(I257*H257,3)</f>
        <v>0</v>
      </c>
      <c r="R257" s="163">
        <f>ROUND(J257*H257,3)</f>
        <v>0</v>
      </c>
      <c r="S257" s="58"/>
      <c r="T257" s="164">
        <f>S257*H257</f>
        <v>0</v>
      </c>
      <c r="U257" s="164">
        <v>0</v>
      </c>
      <c r="V257" s="164">
        <f>U257*H257</f>
        <v>0</v>
      </c>
      <c r="W257" s="164">
        <v>0</v>
      </c>
      <c r="X257" s="165">
        <f>W257*H257</f>
        <v>0</v>
      </c>
      <c r="Y257" s="32"/>
      <c r="Z257" s="32"/>
      <c r="AA257" s="32"/>
      <c r="AB257" s="32"/>
      <c r="AC257" s="32"/>
      <c r="AD257" s="32"/>
      <c r="AE257" s="32"/>
      <c r="AR257" s="166" t="s">
        <v>171</v>
      </c>
      <c r="AT257" s="166" t="s">
        <v>167</v>
      </c>
      <c r="AU257" s="166" t="s">
        <v>92</v>
      </c>
      <c r="AY257" s="17" t="s">
        <v>164</v>
      </c>
      <c r="BE257" s="167">
        <f>IF(O257="základná",K257,0)</f>
        <v>0</v>
      </c>
      <c r="BF257" s="167">
        <f>IF(O257="znížená",K257,0)</f>
        <v>0</v>
      </c>
      <c r="BG257" s="167">
        <f>IF(O257="zákl. prenesená",K257,0)</f>
        <v>0</v>
      </c>
      <c r="BH257" s="167">
        <f>IF(O257="zníž. prenesená",K257,0)</f>
        <v>0</v>
      </c>
      <c r="BI257" s="167">
        <f>IF(O257="nulová",K257,0)</f>
        <v>0</v>
      </c>
      <c r="BJ257" s="17" t="s">
        <v>92</v>
      </c>
      <c r="BK257" s="168">
        <f>ROUND(P257*H257,3)</f>
        <v>0</v>
      </c>
      <c r="BL257" s="17" t="s">
        <v>171</v>
      </c>
      <c r="BM257" s="166" t="s">
        <v>417</v>
      </c>
    </row>
    <row r="258" spans="1:65" s="12" customFormat="1" ht="22.9" customHeight="1">
      <c r="B258" s="139"/>
      <c r="D258" s="140" t="s">
        <v>78</v>
      </c>
      <c r="E258" s="151" t="s">
        <v>418</v>
      </c>
      <c r="F258" s="151" t="s">
        <v>419</v>
      </c>
      <c r="I258" s="142"/>
      <c r="J258" s="142"/>
      <c r="K258" s="152">
        <f>BK258</f>
        <v>0</v>
      </c>
      <c r="M258" s="139"/>
      <c r="N258" s="144"/>
      <c r="O258" s="145"/>
      <c r="P258" s="145"/>
      <c r="Q258" s="146">
        <f>Q259</f>
        <v>0</v>
      </c>
      <c r="R258" s="146">
        <f>R259</f>
        <v>0</v>
      </c>
      <c r="S258" s="145"/>
      <c r="T258" s="147">
        <f>T259</f>
        <v>0</v>
      </c>
      <c r="U258" s="145"/>
      <c r="V258" s="147">
        <f>V259</f>
        <v>0</v>
      </c>
      <c r="W258" s="145"/>
      <c r="X258" s="148">
        <f>X259</f>
        <v>0</v>
      </c>
      <c r="AR258" s="140" t="s">
        <v>86</v>
      </c>
      <c r="AT258" s="149" t="s">
        <v>78</v>
      </c>
      <c r="AU258" s="149" t="s">
        <v>86</v>
      </c>
      <c r="AY258" s="140" t="s">
        <v>164</v>
      </c>
      <c r="BK258" s="150">
        <f>BK259</f>
        <v>0</v>
      </c>
    </row>
    <row r="259" spans="1:65" s="2" customFormat="1" ht="24.2" customHeight="1">
      <c r="A259" s="32"/>
      <c r="B259" s="153"/>
      <c r="C259" s="154" t="s">
        <v>420</v>
      </c>
      <c r="D259" s="154" t="s">
        <v>167</v>
      </c>
      <c r="E259" s="155" t="s">
        <v>421</v>
      </c>
      <c r="F259" s="156" t="s">
        <v>422</v>
      </c>
      <c r="G259" s="157" t="s">
        <v>375</v>
      </c>
      <c r="H259" s="158">
        <v>14.771000000000001</v>
      </c>
      <c r="I259" s="159"/>
      <c r="J259" s="159"/>
      <c r="K259" s="158">
        <f>ROUND(P259*H259,3)</f>
        <v>0</v>
      </c>
      <c r="L259" s="160"/>
      <c r="M259" s="33"/>
      <c r="N259" s="161" t="s">
        <v>1</v>
      </c>
      <c r="O259" s="162" t="s">
        <v>43</v>
      </c>
      <c r="P259" s="163">
        <f>I259+J259</f>
        <v>0</v>
      </c>
      <c r="Q259" s="163">
        <f>ROUND(I259*H259,3)</f>
        <v>0</v>
      </c>
      <c r="R259" s="163">
        <f>ROUND(J259*H259,3)</f>
        <v>0</v>
      </c>
      <c r="S259" s="58"/>
      <c r="T259" s="164">
        <f>S259*H259</f>
        <v>0</v>
      </c>
      <c r="U259" s="164">
        <v>0</v>
      </c>
      <c r="V259" s="164">
        <f>U259*H259</f>
        <v>0</v>
      </c>
      <c r="W259" s="164">
        <v>0</v>
      </c>
      <c r="X259" s="165">
        <f>W259*H259</f>
        <v>0</v>
      </c>
      <c r="Y259" s="32"/>
      <c r="Z259" s="32"/>
      <c r="AA259" s="32"/>
      <c r="AB259" s="32"/>
      <c r="AC259" s="32"/>
      <c r="AD259" s="32"/>
      <c r="AE259" s="32"/>
      <c r="AR259" s="166" t="s">
        <v>171</v>
      </c>
      <c r="AT259" s="166" t="s">
        <v>167</v>
      </c>
      <c r="AU259" s="166" t="s">
        <v>92</v>
      </c>
      <c r="AY259" s="17" t="s">
        <v>164</v>
      </c>
      <c r="BE259" s="167">
        <f>IF(O259="základná",K259,0)</f>
        <v>0</v>
      </c>
      <c r="BF259" s="167">
        <f>IF(O259="znížená",K259,0)</f>
        <v>0</v>
      </c>
      <c r="BG259" s="167">
        <f>IF(O259="zákl. prenesená",K259,0)</f>
        <v>0</v>
      </c>
      <c r="BH259" s="167">
        <f>IF(O259="zníž. prenesená",K259,0)</f>
        <v>0</v>
      </c>
      <c r="BI259" s="167">
        <f>IF(O259="nulová",K259,0)</f>
        <v>0</v>
      </c>
      <c r="BJ259" s="17" t="s">
        <v>92</v>
      </c>
      <c r="BK259" s="168">
        <f>ROUND(P259*H259,3)</f>
        <v>0</v>
      </c>
      <c r="BL259" s="17" t="s">
        <v>171</v>
      </c>
      <c r="BM259" s="166" t="s">
        <v>423</v>
      </c>
    </row>
    <row r="260" spans="1:65" s="12" customFormat="1" ht="25.9" customHeight="1">
      <c r="B260" s="139"/>
      <c r="D260" s="140" t="s">
        <v>78</v>
      </c>
      <c r="E260" s="141" t="s">
        <v>424</v>
      </c>
      <c r="F260" s="141" t="s">
        <v>425</v>
      </c>
      <c r="I260" s="142"/>
      <c r="J260" s="142"/>
      <c r="K260" s="143">
        <f>BK260</f>
        <v>0</v>
      </c>
      <c r="M260" s="139"/>
      <c r="N260" s="144"/>
      <c r="O260" s="145"/>
      <c r="P260" s="145"/>
      <c r="Q260" s="146">
        <f>Q261+Q280+Q347+Q402+Q436+Q438+Q441+Q448+Q488+Q507+Q512+Q519+Q523+Q529+Q566</f>
        <v>0</v>
      </c>
      <c r="R260" s="146">
        <f>R261+R280+R347+R402+R436+R438+R441+R448+R488+R507+R512+R519+R523+R529+R566</f>
        <v>0</v>
      </c>
      <c r="S260" s="145"/>
      <c r="T260" s="147">
        <f>T261+T280+T347+T402+T436+T438+T441+T448+T488+T507+T512+T519+T523+T529+T566</f>
        <v>0</v>
      </c>
      <c r="U260" s="145"/>
      <c r="V260" s="147">
        <f>V261+V280+V347+V402+V436+V438+V441+V448+V488+V507+V512+V519+V523+V529+V566</f>
        <v>3.90298802</v>
      </c>
      <c r="W260" s="145"/>
      <c r="X260" s="148">
        <f>X261+X280+X347+X402+X436+X438+X441+X448+X488+X507+X512+X519+X523+X529+X566</f>
        <v>2.3259999999999999E-2</v>
      </c>
      <c r="AR260" s="140" t="s">
        <v>92</v>
      </c>
      <c r="AT260" s="149" t="s">
        <v>78</v>
      </c>
      <c r="AU260" s="149" t="s">
        <v>79</v>
      </c>
      <c r="AY260" s="140" t="s">
        <v>164</v>
      </c>
      <c r="BK260" s="150">
        <f>BK261+BK280+BK347+BK402+BK436+BK438+BK441+BK448+BK488+BK507+BK512+BK519+BK523+BK529+BK566</f>
        <v>0</v>
      </c>
    </row>
    <row r="261" spans="1:65" s="12" customFormat="1" ht="22.9" customHeight="1">
      <c r="B261" s="139"/>
      <c r="D261" s="140" t="s">
        <v>78</v>
      </c>
      <c r="E261" s="151" t="s">
        <v>426</v>
      </c>
      <c r="F261" s="151" t="s">
        <v>427</v>
      </c>
      <c r="I261" s="142"/>
      <c r="J261" s="142"/>
      <c r="K261" s="152">
        <f>BK261</f>
        <v>0</v>
      </c>
      <c r="M261" s="139"/>
      <c r="N261" s="144"/>
      <c r="O261" s="145"/>
      <c r="P261" s="145"/>
      <c r="Q261" s="146">
        <f>SUM(Q262:Q279)</f>
        <v>0</v>
      </c>
      <c r="R261" s="146">
        <f>SUM(R262:R279)</f>
        <v>0</v>
      </c>
      <c r="S261" s="145"/>
      <c r="T261" s="147">
        <f>SUM(T262:T279)</f>
        <v>0</v>
      </c>
      <c r="U261" s="145"/>
      <c r="V261" s="147">
        <f>SUM(V262:V279)</f>
        <v>0</v>
      </c>
      <c r="W261" s="145"/>
      <c r="X261" s="148">
        <f>SUM(X262:X279)</f>
        <v>0</v>
      </c>
      <c r="AR261" s="140" t="s">
        <v>92</v>
      </c>
      <c r="AT261" s="149" t="s">
        <v>78</v>
      </c>
      <c r="AU261" s="149" t="s">
        <v>86</v>
      </c>
      <c r="AY261" s="140" t="s">
        <v>164</v>
      </c>
      <c r="BK261" s="150">
        <f>SUM(BK262:BK279)</f>
        <v>0</v>
      </c>
    </row>
    <row r="262" spans="1:65" s="2" customFormat="1" ht="24.2" customHeight="1">
      <c r="A262" s="32"/>
      <c r="B262" s="153"/>
      <c r="C262" s="178" t="s">
        <v>428</v>
      </c>
      <c r="D262" s="178" t="s">
        <v>244</v>
      </c>
      <c r="E262" s="179" t="s">
        <v>429</v>
      </c>
      <c r="F262" s="180" t="s">
        <v>430</v>
      </c>
      <c r="G262" s="181" t="s">
        <v>354</v>
      </c>
      <c r="H262" s="182">
        <v>50.7</v>
      </c>
      <c r="I262" s="183"/>
      <c r="J262" s="184"/>
      <c r="K262" s="182">
        <f t="shared" ref="K262:K279" si="14">ROUND(P262*H262,3)</f>
        <v>0</v>
      </c>
      <c r="L262" s="184"/>
      <c r="M262" s="185"/>
      <c r="N262" s="186" t="s">
        <v>1</v>
      </c>
      <c r="O262" s="162" t="s">
        <v>43</v>
      </c>
      <c r="P262" s="163">
        <f t="shared" ref="P262:P279" si="15">I262+J262</f>
        <v>0</v>
      </c>
      <c r="Q262" s="163">
        <f t="shared" ref="Q262:Q279" si="16">ROUND(I262*H262,3)</f>
        <v>0</v>
      </c>
      <c r="R262" s="163">
        <f t="shared" ref="R262:R279" si="17">ROUND(J262*H262,3)</f>
        <v>0</v>
      </c>
      <c r="S262" s="58"/>
      <c r="T262" s="164">
        <f t="shared" ref="T262:T279" si="18">S262*H262</f>
        <v>0</v>
      </c>
      <c r="U262" s="164">
        <v>0</v>
      </c>
      <c r="V262" s="164">
        <f t="shared" ref="V262:V279" si="19">U262*H262</f>
        <v>0</v>
      </c>
      <c r="W262" s="164">
        <v>0</v>
      </c>
      <c r="X262" s="165">
        <f t="shared" ref="X262:X279" si="20">W262*H262</f>
        <v>0</v>
      </c>
      <c r="Y262" s="32"/>
      <c r="Z262" s="32"/>
      <c r="AA262" s="32"/>
      <c r="AB262" s="32"/>
      <c r="AC262" s="32"/>
      <c r="AD262" s="32"/>
      <c r="AE262" s="32"/>
      <c r="AR262" s="166" t="s">
        <v>321</v>
      </c>
      <c r="AT262" s="166" t="s">
        <v>244</v>
      </c>
      <c r="AU262" s="166" t="s">
        <v>92</v>
      </c>
      <c r="AY262" s="17" t="s">
        <v>164</v>
      </c>
      <c r="BE262" s="167">
        <f t="shared" ref="BE262:BE279" si="21">IF(O262="základná",K262,0)</f>
        <v>0</v>
      </c>
      <c r="BF262" s="167">
        <f t="shared" ref="BF262:BF279" si="22">IF(O262="znížená",K262,0)</f>
        <v>0</v>
      </c>
      <c r="BG262" s="167">
        <f t="shared" ref="BG262:BG279" si="23">IF(O262="zákl. prenesená",K262,0)</f>
        <v>0</v>
      </c>
      <c r="BH262" s="167">
        <f t="shared" ref="BH262:BH279" si="24">IF(O262="zníž. prenesená",K262,0)</f>
        <v>0</v>
      </c>
      <c r="BI262" s="167">
        <f t="shared" ref="BI262:BI279" si="25">IF(O262="nulová",K262,0)</f>
        <v>0</v>
      </c>
      <c r="BJ262" s="17" t="s">
        <v>92</v>
      </c>
      <c r="BK262" s="168">
        <f t="shared" ref="BK262:BK279" si="26">ROUND(P262*H262,3)</f>
        <v>0</v>
      </c>
      <c r="BL262" s="17" t="s">
        <v>234</v>
      </c>
      <c r="BM262" s="166" t="s">
        <v>431</v>
      </c>
    </row>
    <row r="263" spans="1:65" s="2" customFormat="1" ht="24.2" customHeight="1">
      <c r="A263" s="32"/>
      <c r="B263" s="153"/>
      <c r="C263" s="178" t="s">
        <v>432</v>
      </c>
      <c r="D263" s="178" t="s">
        <v>244</v>
      </c>
      <c r="E263" s="179" t="s">
        <v>433</v>
      </c>
      <c r="F263" s="180" t="s">
        <v>434</v>
      </c>
      <c r="G263" s="181" t="s">
        <v>354</v>
      </c>
      <c r="H263" s="182">
        <v>15.606</v>
      </c>
      <c r="I263" s="183"/>
      <c r="J263" s="184"/>
      <c r="K263" s="182">
        <f t="shared" si="14"/>
        <v>0</v>
      </c>
      <c r="L263" s="184"/>
      <c r="M263" s="185"/>
      <c r="N263" s="186" t="s">
        <v>1</v>
      </c>
      <c r="O263" s="162" t="s">
        <v>43</v>
      </c>
      <c r="P263" s="163">
        <f t="shared" si="15"/>
        <v>0</v>
      </c>
      <c r="Q263" s="163">
        <f t="shared" si="16"/>
        <v>0</v>
      </c>
      <c r="R263" s="163">
        <f t="shared" si="17"/>
        <v>0</v>
      </c>
      <c r="S263" s="58"/>
      <c r="T263" s="164">
        <f t="shared" si="18"/>
        <v>0</v>
      </c>
      <c r="U263" s="164">
        <v>0</v>
      </c>
      <c r="V263" s="164">
        <f t="shared" si="19"/>
        <v>0</v>
      </c>
      <c r="W263" s="164">
        <v>0</v>
      </c>
      <c r="X263" s="165">
        <f t="shared" si="20"/>
        <v>0</v>
      </c>
      <c r="Y263" s="32"/>
      <c r="Z263" s="32"/>
      <c r="AA263" s="32"/>
      <c r="AB263" s="32"/>
      <c r="AC263" s="32"/>
      <c r="AD263" s="32"/>
      <c r="AE263" s="32"/>
      <c r="AR263" s="166" t="s">
        <v>321</v>
      </c>
      <c r="AT263" s="166" t="s">
        <v>244</v>
      </c>
      <c r="AU263" s="166" t="s">
        <v>92</v>
      </c>
      <c r="AY263" s="17" t="s">
        <v>164</v>
      </c>
      <c r="BE263" s="167">
        <f t="shared" si="21"/>
        <v>0</v>
      </c>
      <c r="BF263" s="167">
        <f t="shared" si="22"/>
        <v>0</v>
      </c>
      <c r="BG263" s="167">
        <f t="shared" si="23"/>
        <v>0</v>
      </c>
      <c r="BH263" s="167">
        <f t="shared" si="24"/>
        <v>0</v>
      </c>
      <c r="BI263" s="167">
        <f t="shared" si="25"/>
        <v>0</v>
      </c>
      <c r="BJ263" s="17" t="s">
        <v>92</v>
      </c>
      <c r="BK263" s="168">
        <f t="shared" si="26"/>
        <v>0</v>
      </c>
      <c r="BL263" s="17" t="s">
        <v>234</v>
      </c>
      <c r="BM263" s="166" t="s">
        <v>435</v>
      </c>
    </row>
    <row r="264" spans="1:65" s="2" customFormat="1" ht="24.2" customHeight="1">
      <c r="A264" s="32"/>
      <c r="B264" s="153"/>
      <c r="C264" s="178" t="s">
        <v>436</v>
      </c>
      <c r="D264" s="178" t="s">
        <v>244</v>
      </c>
      <c r="E264" s="179" t="s">
        <v>437</v>
      </c>
      <c r="F264" s="180" t="s">
        <v>438</v>
      </c>
      <c r="G264" s="181" t="s">
        <v>354</v>
      </c>
      <c r="H264" s="182">
        <v>36.107999999999997</v>
      </c>
      <c r="I264" s="183"/>
      <c r="J264" s="184"/>
      <c r="K264" s="182">
        <f t="shared" si="14"/>
        <v>0</v>
      </c>
      <c r="L264" s="184"/>
      <c r="M264" s="185"/>
      <c r="N264" s="186" t="s">
        <v>1</v>
      </c>
      <c r="O264" s="162" t="s">
        <v>43</v>
      </c>
      <c r="P264" s="163">
        <f t="shared" si="15"/>
        <v>0</v>
      </c>
      <c r="Q264" s="163">
        <f t="shared" si="16"/>
        <v>0</v>
      </c>
      <c r="R264" s="163">
        <f t="shared" si="17"/>
        <v>0</v>
      </c>
      <c r="S264" s="58"/>
      <c r="T264" s="164">
        <f t="shared" si="18"/>
        <v>0</v>
      </c>
      <c r="U264" s="164">
        <v>0</v>
      </c>
      <c r="V264" s="164">
        <f t="shared" si="19"/>
        <v>0</v>
      </c>
      <c r="W264" s="164">
        <v>0</v>
      </c>
      <c r="X264" s="165">
        <f t="shared" si="20"/>
        <v>0</v>
      </c>
      <c r="Y264" s="32"/>
      <c r="Z264" s="32"/>
      <c r="AA264" s="32"/>
      <c r="AB264" s="32"/>
      <c r="AC264" s="32"/>
      <c r="AD264" s="32"/>
      <c r="AE264" s="32"/>
      <c r="AR264" s="166" t="s">
        <v>321</v>
      </c>
      <c r="AT264" s="166" t="s">
        <v>244</v>
      </c>
      <c r="AU264" s="166" t="s">
        <v>92</v>
      </c>
      <c r="AY264" s="17" t="s">
        <v>164</v>
      </c>
      <c r="BE264" s="167">
        <f t="shared" si="21"/>
        <v>0</v>
      </c>
      <c r="BF264" s="167">
        <f t="shared" si="22"/>
        <v>0</v>
      </c>
      <c r="BG264" s="167">
        <f t="shared" si="23"/>
        <v>0</v>
      </c>
      <c r="BH264" s="167">
        <f t="shared" si="24"/>
        <v>0</v>
      </c>
      <c r="BI264" s="167">
        <f t="shared" si="25"/>
        <v>0</v>
      </c>
      <c r="BJ264" s="17" t="s">
        <v>92</v>
      </c>
      <c r="BK264" s="168">
        <f t="shared" si="26"/>
        <v>0</v>
      </c>
      <c r="BL264" s="17" t="s">
        <v>234</v>
      </c>
      <c r="BM264" s="166" t="s">
        <v>439</v>
      </c>
    </row>
    <row r="265" spans="1:65" s="2" customFormat="1" ht="24.2" customHeight="1">
      <c r="A265" s="32"/>
      <c r="B265" s="153"/>
      <c r="C265" s="178" t="s">
        <v>440</v>
      </c>
      <c r="D265" s="178" t="s">
        <v>244</v>
      </c>
      <c r="E265" s="179" t="s">
        <v>441</v>
      </c>
      <c r="F265" s="180" t="s">
        <v>442</v>
      </c>
      <c r="G265" s="181" t="s">
        <v>354</v>
      </c>
      <c r="H265" s="182">
        <v>127.22</v>
      </c>
      <c r="I265" s="183"/>
      <c r="J265" s="184"/>
      <c r="K265" s="182">
        <f t="shared" si="14"/>
        <v>0</v>
      </c>
      <c r="L265" s="184"/>
      <c r="M265" s="185"/>
      <c r="N265" s="186" t="s">
        <v>1</v>
      </c>
      <c r="O265" s="162" t="s">
        <v>43</v>
      </c>
      <c r="P265" s="163">
        <f t="shared" si="15"/>
        <v>0</v>
      </c>
      <c r="Q265" s="163">
        <f t="shared" si="16"/>
        <v>0</v>
      </c>
      <c r="R265" s="163">
        <f t="shared" si="17"/>
        <v>0</v>
      </c>
      <c r="S265" s="58"/>
      <c r="T265" s="164">
        <f t="shared" si="18"/>
        <v>0</v>
      </c>
      <c r="U265" s="164">
        <v>0</v>
      </c>
      <c r="V265" s="164">
        <f t="shared" si="19"/>
        <v>0</v>
      </c>
      <c r="W265" s="164">
        <v>0</v>
      </c>
      <c r="X265" s="165">
        <f t="shared" si="20"/>
        <v>0</v>
      </c>
      <c r="Y265" s="32"/>
      <c r="Z265" s="32"/>
      <c r="AA265" s="32"/>
      <c r="AB265" s="32"/>
      <c r="AC265" s="32"/>
      <c r="AD265" s="32"/>
      <c r="AE265" s="32"/>
      <c r="AR265" s="166" t="s">
        <v>321</v>
      </c>
      <c r="AT265" s="166" t="s">
        <v>244</v>
      </c>
      <c r="AU265" s="166" t="s">
        <v>92</v>
      </c>
      <c r="AY265" s="17" t="s">
        <v>164</v>
      </c>
      <c r="BE265" s="167">
        <f t="shared" si="21"/>
        <v>0</v>
      </c>
      <c r="BF265" s="167">
        <f t="shared" si="22"/>
        <v>0</v>
      </c>
      <c r="BG265" s="167">
        <f t="shared" si="23"/>
        <v>0</v>
      </c>
      <c r="BH265" s="167">
        <f t="shared" si="24"/>
        <v>0</v>
      </c>
      <c r="BI265" s="167">
        <f t="shared" si="25"/>
        <v>0</v>
      </c>
      <c r="BJ265" s="17" t="s">
        <v>92</v>
      </c>
      <c r="BK265" s="168">
        <f t="shared" si="26"/>
        <v>0</v>
      </c>
      <c r="BL265" s="17" t="s">
        <v>234</v>
      </c>
      <c r="BM265" s="166" t="s">
        <v>443</v>
      </c>
    </row>
    <row r="266" spans="1:65" s="2" customFormat="1" ht="24.2" customHeight="1">
      <c r="A266" s="32"/>
      <c r="B266" s="153"/>
      <c r="C266" s="178" t="s">
        <v>444</v>
      </c>
      <c r="D266" s="178" t="s">
        <v>244</v>
      </c>
      <c r="E266" s="179" t="s">
        <v>445</v>
      </c>
      <c r="F266" s="180" t="s">
        <v>446</v>
      </c>
      <c r="G266" s="181" t="s">
        <v>354</v>
      </c>
      <c r="H266" s="182">
        <v>68.543999999999997</v>
      </c>
      <c r="I266" s="183"/>
      <c r="J266" s="184"/>
      <c r="K266" s="182">
        <f t="shared" si="14"/>
        <v>0</v>
      </c>
      <c r="L266" s="184"/>
      <c r="M266" s="185"/>
      <c r="N266" s="186" t="s">
        <v>1</v>
      </c>
      <c r="O266" s="162" t="s">
        <v>43</v>
      </c>
      <c r="P266" s="163">
        <f t="shared" si="15"/>
        <v>0</v>
      </c>
      <c r="Q266" s="163">
        <f t="shared" si="16"/>
        <v>0</v>
      </c>
      <c r="R266" s="163">
        <f t="shared" si="17"/>
        <v>0</v>
      </c>
      <c r="S266" s="58"/>
      <c r="T266" s="164">
        <f t="shared" si="18"/>
        <v>0</v>
      </c>
      <c r="U266" s="164">
        <v>0</v>
      </c>
      <c r="V266" s="164">
        <f t="shared" si="19"/>
        <v>0</v>
      </c>
      <c r="W266" s="164">
        <v>0</v>
      </c>
      <c r="X266" s="165">
        <f t="shared" si="20"/>
        <v>0</v>
      </c>
      <c r="Y266" s="32"/>
      <c r="Z266" s="32"/>
      <c r="AA266" s="32"/>
      <c r="AB266" s="32"/>
      <c r="AC266" s="32"/>
      <c r="AD266" s="32"/>
      <c r="AE266" s="32"/>
      <c r="AR266" s="166" t="s">
        <v>321</v>
      </c>
      <c r="AT266" s="166" t="s">
        <v>244</v>
      </c>
      <c r="AU266" s="166" t="s">
        <v>92</v>
      </c>
      <c r="AY266" s="17" t="s">
        <v>164</v>
      </c>
      <c r="BE266" s="167">
        <f t="shared" si="21"/>
        <v>0</v>
      </c>
      <c r="BF266" s="167">
        <f t="shared" si="22"/>
        <v>0</v>
      </c>
      <c r="BG266" s="167">
        <f t="shared" si="23"/>
        <v>0</v>
      </c>
      <c r="BH266" s="167">
        <f t="shared" si="24"/>
        <v>0</v>
      </c>
      <c r="BI266" s="167">
        <f t="shared" si="25"/>
        <v>0</v>
      </c>
      <c r="BJ266" s="17" t="s">
        <v>92</v>
      </c>
      <c r="BK266" s="168">
        <f t="shared" si="26"/>
        <v>0</v>
      </c>
      <c r="BL266" s="17" t="s">
        <v>234</v>
      </c>
      <c r="BM266" s="166" t="s">
        <v>447</v>
      </c>
    </row>
    <row r="267" spans="1:65" s="2" customFormat="1" ht="24.2" customHeight="1">
      <c r="A267" s="32"/>
      <c r="B267" s="153"/>
      <c r="C267" s="178" t="s">
        <v>448</v>
      </c>
      <c r="D267" s="178" t="s">
        <v>244</v>
      </c>
      <c r="E267" s="179" t="s">
        <v>449</v>
      </c>
      <c r="F267" s="180" t="s">
        <v>450</v>
      </c>
      <c r="G267" s="181" t="s">
        <v>354</v>
      </c>
      <c r="H267" s="182">
        <v>20.420000000000002</v>
      </c>
      <c r="I267" s="183"/>
      <c r="J267" s="184"/>
      <c r="K267" s="182">
        <f t="shared" si="14"/>
        <v>0</v>
      </c>
      <c r="L267" s="184"/>
      <c r="M267" s="185"/>
      <c r="N267" s="186" t="s">
        <v>1</v>
      </c>
      <c r="O267" s="162" t="s">
        <v>43</v>
      </c>
      <c r="P267" s="163">
        <f t="shared" si="15"/>
        <v>0</v>
      </c>
      <c r="Q267" s="163">
        <f t="shared" si="16"/>
        <v>0</v>
      </c>
      <c r="R267" s="163">
        <f t="shared" si="17"/>
        <v>0</v>
      </c>
      <c r="S267" s="58"/>
      <c r="T267" s="164">
        <f t="shared" si="18"/>
        <v>0</v>
      </c>
      <c r="U267" s="164">
        <v>0</v>
      </c>
      <c r="V267" s="164">
        <f t="shared" si="19"/>
        <v>0</v>
      </c>
      <c r="W267" s="164">
        <v>0</v>
      </c>
      <c r="X267" s="165">
        <f t="shared" si="20"/>
        <v>0</v>
      </c>
      <c r="Y267" s="32"/>
      <c r="Z267" s="32"/>
      <c r="AA267" s="32"/>
      <c r="AB267" s="32"/>
      <c r="AC267" s="32"/>
      <c r="AD267" s="32"/>
      <c r="AE267" s="32"/>
      <c r="AR267" s="166" t="s">
        <v>321</v>
      </c>
      <c r="AT267" s="166" t="s">
        <v>244</v>
      </c>
      <c r="AU267" s="166" t="s">
        <v>92</v>
      </c>
      <c r="AY267" s="17" t="s">
        <v>164</v>
      </c>
      <c r="BE267" s="167">
        <f t="shared" si="21"/>
        <v>0</v>
      </c>
      <c r="BF267" s="167">
        <f t="shared" si="22"/>
        <v>0</v>
      </c>
      <c r="BG267" s="167">
        <f t="shared" si="23"/>
        <v>0</v>
      </c>
      <c r="BH267" s="167">
        <f t="shared" si="24"/>
        <v>0</v>
      </c>
      <c r="BI267" s="167">
        <f t="shared" si="25"/>
        <v>0</v>
      </c>
      <c r="BJ267" s="17" t="s">
        <v>92</v>
      </c>
      <c r="BK267" s="168">
        <f t="shared" si="26"/>
        <v>0</v>
      </c>
      <c r="BL267" s="17" t="s">
        <v>234</v>
      </c>
      <c r="BM267" s="166" t="s">
        <v>451</v>
      </c>
    </row>
    <row r="268" spans="1:65" s="2" customFormat="1" ht="24.2" customHeight="1">
      <c r="A268" s="32"/>
      <c r="B268" s="153"/>
      <c r="C268" s="178" t="s">
        <v>452</v>
      </c>
      <c r="D268" s="178" t="s">
        <v>244</v>
      </c>
      <c r="E268" s="179" t="s">
        <v>453</v>
      </c>
      <c r="F268" s="180" t="s">
        <v>454</v>
      </c>
      <c r="G268" s="181" t="s">
        <v>354</v>
      </c>
      <c r="H268" s="182">
        <v>16.32</v>
      </c>
      <c r="I268" s="183"/>
      <c r="J268" s="184"/>
      <c r="K268" s="182">
        <f t="shared" si="14"/>
        <v>0</v>
      </c>
      <c r="L268" s="184"/>
      <c r="M268" s="185"/>
      <c r="N268" s="186" t="s">
        <v>1</v>
      </c>
      <c r="O268" s="162" t="s">
        <v>43</v>
      </c>
      <c r="P268" s="163">
        <f t="shared" si="15"/>
        <v>0</v>
      </c>
      <c r="Q268" s="163">
        <f t="shared" si="16"/>
        <v>0</v>
      </c>
      <c r="R268" s="163">
        <f t="shared" si="17"/>
        <v>0</v>
      </c>
      <c r="S268" s="58"/>
      <c r="T268" s="164">
        <f t="shared" si="18"/>
        <v>0</v>
      </c>
      <c r="U268" s="164">
        <v>0</v>
      </c>
      <c r="V268" s="164">
        <f t="shared" si="19"/>
        <v>0</v>
      </c>
      <c r="W268" s="164">
        <v>0</v>
      </c>
      <c r="X268" s="165">
        <f t="shared" si="20"/>
        <v>0</v>
      </c>
      <c r="Y268" s="32"/>
      <c r="Z268" s="32"/>
      <c r="AA268" s="32"/>
      <c r="AB268" s="32"/>
      <c r="AC268" s="32"/>
      <c r="AD268" s="32"/>
      <c r="AE268" s="32"/>
      <c r="AR268" s="166" t="s">
        <v>321</v>
      </c>
      <c r="AT268" s="166" t="s">
        <v>244</v>
      </c>
      <c r="AU268" s="166" t="s">
        <v>92</v>
      </c>
      <c r="AY268" s="17" t="s">
        <v>164</v>
      </c>
      <c r="BE268" s="167">
        <f t="shared" si="21"/>
        <v>0</v>
      </c>
      <c r="BF268" s="167">
        <f t="shared" si="22"/>
        <v>0</v>
      </c>
      <c r="BG268" s="167">
        <f t="shared" si="23"/>
        <v>0</v>
      </c>
      <c r="BH268" s="167">
        <f t="shared" si="24"/>
        <v>0</v>
      </c>
      <c r="BI268" s="167">
        <f t="shared" si="25"/>
        <v>0</v>
      </c>
      <c r="BJ268" s="17" t="s">
        <v>92</v>
      </c>
      <c r="BK268" s="168">
        <f t="shared" si="26"/>
        <v>0</v>
      </c>
      <c r="BL268" s="17" t="s">
        <v>234</v>
      </c>
      <c r="BM268" s="166" t="s">
        <v>455</v>
      </c>
    </row>
    <row r="269" spans="1:65" s="2" customFormat="1" ht="24.2" customHeight="1">
      <c r="A269" s="32"/>
      <c r="B269" s="153"/>
      <c r="C269" s="178" t="s">
        <v>456</v>
      </c>
      <c r="D269" s="178" t="s">
        <v>244</v>
      </c>
      <c r="E269" s="179" t="s">
        <v>457</v>
      </c>
      <c r="F269" s="180" t="s">
        <v>458</v>
      </c>
      <c r="G269" s="181" t="s">
        <v>354</v>
      </c>
      <c r="H269" s="182">
        <v>24.48</v>
      </c>
      <c r="I269" s="183"/>
      <c r="J269" s="184"/>
      <c r="K269" s="182">
        <f t="shared" si="14"/>
        <v>0</v>
      </c>
      <c r="L269" s="184"/>
      <c r="M269" s="185"/>
      <c r="N269" s="186" t="s">
        <v>1</v>
      </c>
      <c r="O269" s="162" t="s">
        <v>43</v>
      </c>
      <c r="P269" s="163">
        <f t="shared" si="15"/>
        <v>0</v>
      </c>
      <c r="Q269" s="163">
        <f t="shared" si="16"/>
        <v>0</v>
      </c>
      <c r="R269" s="163">
        <f t="shared" si="17"/>
        <v>0</v>
      </c>
      <c r="S269" s="58"/>
      <c r="T269" s="164">
        <f t="shared" si="18"/>
        <v>0</v>
      </c>
      <c r="U269" s="164">
        <v>0</v>
      </c>
      <c r="V269" s="164">
        <f t="shared" si="19"/>
        <v>0</v>
      </c>
      <c r="W269" s="164">
        <v>0</v>
      </c>
      <c r="X269" s="165">
        <f t="shared" si="20"/>
        <v>0</v>
      </c>
      <c r="Y269" s="32"/>
      <c r="Z269" s="32"/>
      <c r="AA269" s="32"/>
      <c r="AB269" s="32"/>
      <c r="AC269" s="32"/>
      <c r="AD269" s="32"/>
      <c r="AE269" s="32"/>
      <c r="AR269" s="166" t="s">
        <v>321</v>
      </c>
      <c r="AT269" s="166" t="s">
        <v>244</v>
      </c>
      <c r="AU269" s="166" t="s">
        <v>92</v>
      </c>
      <c r="AY269" s="17" t="s">
        <v>164</v>
      </c>
      <c r="BE269" s="167">
        <f t="shared" si="21"/>
        <v>0</v>
      </c>
      <c r="BF269" s="167">
        <f t="shared" si="22"/>
        <v>0</v>
      </c>
      <c r="BG269" s="167">
        <f t="shared" si="23"/>
        <v>0</v>
      </c>
      <c r="BH269" s="167">
        <f t="shared" si="24"/>
        <v>0</v>
      </c>
      <c r="BI269" s="167">
        <f t="shared" si="25"/>
        <v>0</v>
      </c>
      <c r="BJ269" s="17" t="s">
        <v>92</v>
      </c>
      <c r="BK269" s="168">
        <f t="shared" si="26"/>
        <v>0</v>
      </c>
      <c r="BL269" s="17" t="s">
        <v>234</v>
      </c>
      <c r="BM269" s="166" t="s">
        <v>459</v>
      </c>
    </row>
    <row r="270" spans="1:65" s="2" customFormat="1" ht="24.2" customHeight="1">
      <c r="A270" s="32"/>
      <c r="B270" s="153"/>
      <c r="C270" s="178" t="s">
        <v>460</v>
      </c>
      <c r="D270" s="178" t="s">
        <v>244</v>
      </c>
      <c r="E270" s="179" t="s">
        <v>461</v>
      </c>
      <c r="F270" s="180" t="s">
        <v>462</v>
      </c>
      <c r="G270" s="181" t="s">
        <v>354</v>
      </c>
      <c r="H270" s="182">
        <v>22</v>
      </c>
      <c r="I270" s="183"/>
      <c r="J270" s="184"/>
      <c r="K270" s="182">
        <f t="shared" si="14"/>
        <v>0</v>
      </c>
      <c r="L270" s="184"/>
      <c r="M270" s="185"/>
      <c r="N270" s="186" t="s">
        <v>1</v>
      </c>
      <c r="O270" s="162" t="s">
        <v>43</v>
      </c>
      <c r="P270" s="163">
        <f t="shared" si="15"/>
        <v>0</v>
      </c>
      <c r="Q270" s="163">
        <f t="shared" si="16"/>
        <v>0</v>
      </c>
      <c r="R270" s="163">
        <f t="shared" si="17"/>
        <v>0</v>
      </c>
      <c r="S270" s="58"/>
      <c r="T270" s="164">
        <f t="shared" si="18"/>
        <v>0</v>
      </c>
      <c r="U270" s="164">
        <v>0</v>
      </c>
      <c r="V270" s="164">
        <f t="shared" si="19"/>
        <v>0</v>
      </c>
      <c r="W270" s="164">
        <v>0</v>
      </c>
      <c r="X270" s="165">
        <f t="shared" si="20"/>
        <v>0</v>
      </c>
      <c r="Y270" s="32"/>
      <c r="Z270" s="32"/>
      <c r="AA270" s="32"/>
      <c r="AB270" s="32"/>
      <c r="AC270" s="32"/>
      <c r="AD270" s="32"/>
      <c r="AE270" s="32"/>
      <c r="AR270" s="166" t="s">
        <v>321</v>
      </c>
      <c r="AT270" s="166" t="s">
        <v>244</v>
      </c>
      <c r="AU270" s="166" t="s">
        <v>92</v>
      </c>
      <c r="AY270" s="17" t="s">
        <v>164</v>
      </c>
      <c r="BE270" s="167">
        <f t="shared" si="21"/>
        <v>0</v>
      </c>
      <c r="BF270" s="167">
        <f t="shared" si="22"/>
        <v>0</v>
      </c>
      <c r="BG270" s="167">
        <f t="shared" si="23"/>
        <v>0</v>
      </c>
      <c r="BH270" s="167">
        <f t="shared" si="24"/>
        <v>0</v>
      </c>
      <c r="BI270" s="167">
        <f t="shared" si="25"/>
        <v>0</v>
      </c>
      <c r="BJ270" s="17" t="s">
        <v>92</v>
      </c>
      <c r="BK270" s="168">
        <f t="shared" si="26"/>
        <v>0</v>
      </c>
      <c r="BL270" s="17" t="s">
        <v>234</v>
      </c>
      <c r="BM270" s="166" t="s">
        <v>463</v>
      </c>
    </row>
    <row r="271" spans="1:65" s="2" customFormat="1" ht="24.2" customHeight="1">
      <c r="A271" s="32"/>
      <c r="B271" s="153"/>
      <c r="C271" s="178" t="s">
        <v>464</v>
      </c>
      <c r="D271" s="178" t="s">
        <v>244</v>
      </c>
      <c r="E271" s="179" t="s">
        <v>465</v>
      </c>
      <c r="F271" s="180" t="s">
        <v>466</v>
      </c>
      <c r="G271" s="181" t="s">
        <v>354</v>
      </c>
      <c r="H271" s="182">
        <v>22.44</v>
      </c>
      <c r="I271" s="183"/>
      <c r="J271" s="184"/>
      <c r="K271" s="182">
        <f t="shared" si="14"/>
        <v>0</v>
      </c>
      <c r="L271" s="184"/>
      <c r="M271" s="185"/>
      <c r="N271" s="186" t="s">
        <v>1</v>
      </c>
      <c r="O271" s="162" t="s">
        <v>43</v>
      </c>
      <c r="P271" s="163">
        <f t="shared" si="15"/>
        <v>0</v>
      </c>
      <c r="Q271" s="163">
        <f t="shared" si="16"/>
        <v>0</v>
      </c>
      <c r="R271" s="163">
        <f t="shared" si="17"/>
        <v>0</v>
      </c>
      <c r="S271" s="58"/>
      <c r="T271" s="164">
        <f t="shared" si="18"/>
        <v>0</v>
      </c>
      <c r="U271" s="164">
        <v>0</v>
      </c>
      <c r="V271" s="164">
        <f t="shared" si="19"/>
        <v>0</v>
      </c>
      <c r="W271" s="164">
        <v>0</v>
      </c>
      <c r="X271" s="165">
        <f t="shared" si="20"/>
        <v>0</v>
      </c>
      <c r="Y271" s="32"/>
      <c r="Z271" s="32"/>
      <c r="AA271" s="32"/>
      <c r="AB271" s="32"/>
      <c r="AC271" s="32"/>
      <c r="AD271" s="32"/>
      <c r="AE271" s="32"/>
      <c r="AR271" s="166" t="s">
        <v>321</v>
      </c>
      <c r="AT271" s="166" t="s">
        <v>244</v>
      </c>
      <c r="AU271" s="166" t="s">
        <v>92</v>
      </c>
      <c r="AY271" s="17" t="s">
        <v>164</v>
      </c>
      <c r="BE271" s="167">
        <f t="shared" si="21"/>
        <v>0</v>
      </c>
      <c r="BF271" s="167">
        <f t="shared" si="22"/>
        <v>0</v>
      </c>
      <c r="BG271" s="167">
        <f t="shared" si="23"/>
        <v>0</v>
      </c>
      <c r="BH271" s="167">
        <f t="shared" si="24"/>
        <v>0</v>
      </c>
      <c r="BI271" s="167">
        <f t="shared" si="25"/>
        <v>0</v>
      </c>
      <c r="BJ271" s="17" t="s">
        <v>92</v>
      </c>
      <c r="BK271" s="168">
        <f t="shared" si="26"/>
        <v>0</v>
      </c>
      <c r="BL271" s="17" t="s">
        <v>234</v>
      </c>
      <c r="BM271" s="166" t="s">
        <v>467</v>
      </c>
    </row>
    <row r="272" spans="1:65" s="2" customFormat="1" ht="14.45" customHeight="1">
      <c r="A272" s="32"/>
      <c r="B272" s="153"/>
      <c r="C272" s="178" t="s">
        <v>468</v>
      </c>
      <c r="D272" s="178" t="s">
        <v>244</v>
      </c>
      <c r="E272" s="179" t="s">
        <v>469</v>
      </c>
      <c r="F272" s="180" t="s">
        <v>470</v>
      </c>
      <c r="G272" s="181" t="s">
        <v>354</v>
      </c>
      <c r="H272" s="182">
        <v>41.9</v>
      </c>
      <c r="I272" s="183"/>
      <c r="J272" s="184"/>
      <c r="K272" s="182">
        <f t="shared" si="14"/>
        <v>0</v>
      </c>
      <c r="L272" s="184"/>
      <c r="M272" s="185"/>
      <c r="N272" s="186" t="s">
        <v>1</v>
      </c>
      <c r="O272" s="162" t="s">
        <v>43</v>
      </c>
      <c r="P272" s="163">
        <f t="shared" si="15"/>
        <v>0</v>
      </c>
      <c r="Q272" s="163">
        <f t="shared" si="16"/>
        <v>0</v>
      </c>
      <c r="R272" s="163">
        <f t="shared" si="17"/>
        <v>0</v>
      </c>
      <c r="S272" s="58"/>
      <c r="T272" s="164">
        <f t="shared" si="18"/>
        <v>0</v>
      </c>
      <c r="U272" s="164">
        <v>0</v>
      </c>
      <c r="V272" s="164">
        <f t="shared" si="19"/>
        <v>0</v>
      </c>
      <c r="W272" s="164">
        <v>0</v>
      </c>
      <c r="X272" s="165">
        <f t="shared" si="20"/>
        <v>0</v>
      </c>
      <c r="Y272" s="32"/>
      <c r="Z272" s="32"/>
      <c r="AA272" s="32"/>
      <c r="AB272" s="32"/>
      <c r="AC272" s="32"/>
      <c r="AD272" s="32"/>
      <c r="AE272" s="32"/>
      <c r="AR272" s="166" t="s">
        <v>321</v>
      </c>
      <c r="AT272" s="166" t="s">
        <v>244</v>
      </c>
      <c r="AU272" s="166" t="s">
        <v>92</v>
      </c>
      <c r="AY272" s="17" t="s">
        <v>164</v>
      </c>
      <c r="BE272" s="167">
        <f t="shared" si="21"/>
        <v>0</v>
      </c>
      <c r="BF272" s="167">
        <f t="shared" si="22"/>
        <v>0</v>
      </c>
      <c r="BG272" s="167">
        <f t="shared" si="23"/>
        <v>0</v>
      </c>
      <c r="BH272" s="167">
        <f t="shared" si="24"/>
        <v>0</v>
      </c>
      <c r="BI272" s="167">
        <f t="shared" si="25"/>
        <v>0</v>
      </c>
      <c r="BJ272" s="17" t="s">
        <v>92</v>
      </c>
      <c r="BK272" s="168">
        <f t="shared" si="26"/>
        <v>0</v>
      </c>
      <c r="BL272" s="17" t="s">
        <v>234</v>
      </c>
      <c r="BM272" s="166" t="s">
        <v>471</v>
      </c>
    </row>
    <row r="273" spans="1:65" s="2" customFormat="1" ht="24.2" customHeight="1">
      <c r="A273" s="32"/>
      <c r="B273" s="153"/>
      <c r="C273" s="178" t="s">
        <v>472</v>
      </c>
      <c r="D273" s="178" t="s">
        <v>244</v>
      </c>
      <c r="E273" s="179" t="s">
        <v>473</v>
      </c>
      <c r="F273" s="180" t="s">
        <v>474</v>
      </c>
      <c r="G273" s="181" t="s">
        <v>354</v>
      </c>
      <c r="H273" s="182">
        <v>22.44</v>
      </c>
      <c r="I273" s="183"/>
      <c r="J273" s="184"/>
      <c r="K273" s="182">
        <f t="shared" si="14"/>
        <v>0</v>
      </c>
      <c r="L273" s="184"/>
      <c r="M273" s="185"/>
      <c r="N273" s="186" t="s">
        <v>1</v>
      </c>
      <c r="O273" s="162" t="s">
        <v>43</v>
      </c>
      <c r="P273" s="163">
        <f t="shared" si="15"/>
        <v>0</v>
      </c>
      <c r="Q273" s="163">
        <f t="shared" si="16"/>
        <v>0</v>
      </c>
      <c r="R273" s="163">
        <f t="shared" si="17"/>
        <v>0</v>
      </c>
      <c r="S273" s="58"/>
      <c r="T273" s="164">
        <f t="shared" si="18"/>
        <v>0</v>
      </c>
      <c r="U273" s="164">
        <v>0</v>
      </c>
      <c r="V273" s="164">
        <f t="shared" si="19"/>
        <v>0</v>
      </c>
      <c r="W273" s="164">
        <v>0</v>
      </c>
      <c r="X273" s="165">
        <f t="shared" si="20"/>
        <v>0</v>
      </c>
      <c r="Y273" s="32"/>
      <c r="Z273" s="32"/>
      <c r="AA273" s="32"/>
      <c r="AB273" s="32"/>
      <c r="AC273" s="32"/>
      <c r="AD273" s="32"/>
      <c r="AE273" s="32"/>
      <c r="AR273" s="166" t="s">
        <v>321</v>
      </c>
      <c r="AT273" s="166" t="s">
        <v>244</v>
      </c>
      <c r="AU273" s="166" t="s">
        <v>92</v>
      </c>
      <c r="AY273" s="17" t="s">
        <v>164</v>
      </c>
      <c r="BE273" s="167">
        <f t="shared" si="21"/>
        <v>0</v>
      </c>
      <c r="BF273" s="167">
        <f t="shared" si="22"/>
        <v>0</v>
      </c>
      <c r="BG273" s="167">
        <f t="shared" si="23"/>
        <v>0</v>
      </c>
      <c r="BH273" s="167">
        <f t="shared" si="24"/>
        <v>0</v>
      </c>
      <c r="BI273" s="167">
        <f t="shared" si="25"/>
        <v>0</v>
      </c>
      <c r="BJ273" s="17" t="s">
        <v>92</v>
      </c>
      <c r="BK273" s="168">
        <f t="shared" si="26"/>
        <v>0</v>
      </c>
      <c r="BL273" s="17" t="s">
        <v>234</v>
      </c>
      <c r="BM273" s="166" t="s">
        <v>475</v>
      </c>
    </row>
    <row r="274" spans="1:65" s="2" customFormat="1" ht="24.2" customHeight="1">
      <c r="A274" s="32"/>
      <c r="B274" s="153"/>
      <c r="C274" s="178" t="s">
        <v>476</v>
      </c>
      <c r="D274" s="178" t="s">
        <v>244</v>
      </c>
      <c r="E274" s="179" t="s">
        <v>477</v>
      </c>
      <c r="F274" s="180" t="s">
        <v>478</v>
      </c>
      <c r="G274" s="181" t="s">
        <v>354</v>
      </c>
      <c r="H274" s="182">
        <v>20.196000000000002</v>
      </c>
      <c r="I274" s="183"/>
      <c r="J274" s="184"/>
      <c r="K274" s="182">
        <f t="shared" si="14"/>
        <v>0</v>
      </c>
      <c r="L274" s="184"/>
      <c r="M274" s="185"/>
      <c r="N274" s="186" t="s">
        <v>1</v>
      </c>
      <c r="O274" s="162" t="s">
        <v>43</v>
      </c>
      <c r="P274" s="163">
        <f t="shared" si="15"/>
        <v>0</v>
      </c>
      <c r="Q274" s="163">
        <f t="shared" si="16"/>
        <v>0</v>
      </c>
      <c r="R274" s="163">
        <f t="shared" si="17"/>
        <v>0</v>
      </c>
      <c r="S274" s="58"/>
      <c r="T274" s="164">
        <f t="shared" si="18"/>
        <v>0</v>
      </c>
      <c r="U274" s="164">
        <v>0</v>
      </c>
      <c r="V274" s="164">
        <f t="shared" si="19"/>
        <v>0</v>
      </c>
      <c r="W274" s="164">
        <v>0</v>
      </c>
      <c r="X274" s="165">
        <f t="shared" si="20"/>
        <v>0</v>
      </c>
      <c r="Y274" s="32"/>
      <c r="Z274" s="32"/>
      <c r="AA274" s="32"/>
      <c r="AB274" s="32"/>
      <c r="AC274" s="32"/>
      <c r="AD274" s="32"/>
      <c r="AE274" s="32"/>
      <c r="AR274" s="166" t="s">
        <v>321</v>
      </c>
      <c r="AT274" s="166" t="s">
        <v>244</v>
      </c>
      <c r="AU274" s="166" t="s">
        <v>92</v>
      </c>
      <c r="AY274" s="17" t="s">
        <v>164</v>
      </c>
      <c r="BE274" s="167">
        <f t="shared" si="21"/>
        <v>0</v>
      </c>
      <c r="BF274" s="167">
        <f t="shared" si="22"/>
        <v>0</v>
      </c>
      <c r="BG274" s="167">
        <f t="shared" si="23"/>
        <v>0</v>
      </c>
      <c r="BH274" s="167">
        <f t="shared" si="24"/>
        <v>0</v>
      </c>
      <c r="BI274" s="167">
        <f t="shared" si="25"/>
        <v>0</v>
      </c>
      <c r="BJ274" s="17" t="s">
        <v>92</v>
      </c>
      <c r="BK274" s="168">
        <f t="shared" si="26"/>
        <v>0</v>
      </c>
      <c r="BL274" s="17" t="s">
        <v>234</v>
      </c>
      <c r="BM274" s="166" t="s">
        <v>479</v>
      </c>
    </row>
    <row r="275" spans="1:65" s="2" customFormat="1" ht="24.2" customHeight="1">
      <c r="A275" s="32"/>
      <c r="B275" s="153"/>
      <c r="C275" s="178" t="s">
        <v>480</v>
      </c>
      <c r="D275" s="178" t="s">
        <v>244</v>
      </c>
      <c r="E275" s="179" t="s">
        <v>481</v>
      </c>
      <c r="F275" s="180" t="s">
        <v>482</v>
      </c>
      <c r="G275" s="181" t="s">
        <v>199</v>
      </c>
      <c r="H275" s="182">
        <v>10</v>
      </c>
      <c r="I275" s="183"/>
      <c r="J275" s="184"/>
      <c r="K275" s="182">
        <f t="shared" si="14"/>
        <v>0</v>
      </c>
      <c r="L275" s="184"/>
      <c r="M275" s="185"/>
      <c r="N275" s="186" t="s">
        <v>1</v>
      </c>
      <c r="O275" s="162" t="s">
        <v>43</v>
      </c>
      <c r="P275" s="163">
        <f t="shared" si="15"/>
        <v>0</v>
      </c>
      <c r="Q275" s="163">
        <f t="shared" si="16"/>
        <v>0</v>
      </c>
      <c r="R275" s="163">
        <f t="shared" si="17"/>
        <v>0</v>
      </c>
      <c r="S275" s="58"/>
      <c r="T275" s="164">
        <f t="shared" si="18"/>
        <v>0</v>
      </c>
      <c r="U275" s="164">
        <v>0</v>
      </c>
      <c r="V275" s="164">
        <f t="shared" si="19"/>
        <v>0</v>
      </c>
      <c r="W275" s="164">
        <v>0</v>
      </c>
      <c r="X275" s="165">
        <f t="shared" si="20"/>
        <v>0</v>
      </c>
      <c r="Y275" s="32"/>
      <c r="Z275" s="32"/>
      <c r="AA275" s="32"/>
      <c r="AB275" s="32"/>
      <c r="AC275" s="32"/>
      <c r="AD275" s="32"/>
      <c r="AE275" s="32"/>
      <c r="AR275" s="166" t="s">
        <v>321</v>
      </c>
      <c r="AT275" s="166" t="s">
        <v>244</v>
      </c>
      <c r="AU275" s="166" t="s">
        <v>92</v>
      </c>
      <c r="AY275" s="17" t="s">
        <v>164</v>
      </c>
      <c r="BE275" s="167">
        <f t="shared" si="21"/>
        <v>0</v>
      </c>
      <c r="BF275" s="167">
        <f t="shared" si="22"/>
        <v>0</v>
      </c>
      <c r="BG275" s="167">
        <f t="shared" si="23"/>
        <v>0</v>
      </c>
      <c r="BH275" s="167">
        <f t="shared" si="24"/>
        <v>0</v>
      </c>
      <c r="BI275" s="167">
        <f t="shared" si="25"/>
        <v>0</v>
      </c>
      <c r="BJ275" s="17" t="s">
        <v>92</v>
      </c>
      <c r="BK275" s="168">
        <f t="shared" si="26"/>
        <v>0</v>
      </c>
      <c r="BL275" s="17" t="s">
        <v>234</v>
      </c>
      <c r="BM275" s="166" t="s">
        <v>483</v>
      </c>
    </row>
    <row r="276" spans="1:65" s="2" customFormat="1" ht="14.45" customHeight="1">
      <c r="A276" s="32"/>
      <c r="B276" s="153"/>
      <c r="C276" s="178" t="s">
        <v>484</v>
      </c>
      <c r="D276" s="178" t="s">
        <v>244</v>
      </c>
      <c r="E276" s="179" t="s">
        <v>485</v>
      </c>
      <c r="F276" s="180" t="s">
        <v>486</v>
      </c>
      <c r="G276" s="181" t="s">
        <v>199</v>
      </c>
      <c r="H276" s="182">
        <v>10</v>
      </c>
      <c r="I276" s="183"/>
      <c r="J276" s="184"/>
      <c r="K276" s="182">
        <f t="shared" si="14"/>
        <v>0</v>
      </c>
      <c r="L276" s="184"/>
      <c r="M276" s="185"/>
      <c r="N276" s="186" t="s">
        <v>1</v>
      </c>
      <c r="O276" s="162" t="s">
        <v>43</v>
      </c>
      <c r="P276" s="163">
        <f t="shared" si="15"/>
        <v>0</v>
      </c>
      <c r="Q276" s="163">
        <f t="shared" si="16"/>
        <v>0</v>
      </c>
      <c r="R276" s="163">
        <f t="shared" si="17"/>
        <v>0</v>
      </c>
      <c r="S276" s="58"/>
      <c r="T276" s="164">
        <f t="shared" si="18"/>
        <v>0</v>
      </c>
      <c r="U276" s="164">
        <v>0</v>
      </c>
      <c r="V276" s="164">
        <f t="shared" si="19"/>
        <v>0</v>
      </c>
      <c r="W276" s="164">
        <v>0</v>
      </c>
      <c r="X276" s="165">
        <f t="shared" si="20"/>
        <v>0</v>
      </c>
      <c r="Y276" s="32"/>
      <c r="Z276" s="32"/>
      <c r="AA276" s="32"/>
      <c r="AB276" s="32"/>
      <c r="AC276" s="32"/>
      <c r="AD276" s="32"/>
      <c r="AE276" s="32"/>
      <c r="AR276" s="166" t="s">
        <v>321</v>
      </c>
      <c r="AT276" s="166" t="s">
        <v>244</v>
      </c>
      <c r="AU276" s="166" t="s">
        <v>92</v>
      </c>
      <c r="AY276" s="17" t="s">
        <v>164</v>
      </c>
      <c r="BE276" s="167">
        <f t="shared" si="21"/>
        <v>0</v>
      </c>
      <c r="BF276" s="167">
        <f t="shared" si="22"/>
        <v>0</v>
      </c>
      <c r="BG276" s="167">
        <f t="shared" si="23"/>
        <v>0</v>
      </c>
      <c r="BH276" s="167">
        <f t="shared" si="24"/>
        <v>0</v>
      </c>
      <c r="BI276" s="167">
        <f t="shared" si="25"/>
        <v>0</v>
      </c>
      <c r="BJ276" s="17" t="s">
        <v>92</v>
      </c>
      <c r="BK276" s="168">
        <f t="shared" si="26"/>
        <v>0</v>
      </c>
      <c r="BL276" s="17" t="s">
        <v>234</v>
      </c>
      <c r="BM276" s="166" t="s">
        <v>487</v>
      </c>
    </row>
    <row r="277" spans="1:65" s="2" customFormat="1" ht="24.2" customHeight="1">
      <c r="A277" s="32"/>
      <c r="B277" s="153"/>
      <c r="C277" s="178" t="s">
        <v>488</v>
      </c>
      <c r="D277" s="178" t="s">
        <v>244</v>
      </c>
      <c r="E277" s="179" t="s">
        <v>489</v>
      </c>
      <c r="F277" s="180" t="s">
        <v>490</v>
      </c>
      <c r="G277" s="181" t="s">
        <v>199</v>
      </c>
      <c r="H277" s="182">
        <v>16</v>
      </c>
      <c r="I277" s="183"/>
      <c r="J277" s="184"/>
      <c r="K277" s="182">
        <f t="shared" si="14"/>
        <v>0</v>
      </c>
      <c r="L277" s="184"/>
      <c r="M277" s="185"/>
      <c r="N277" s="186" t="s">
        <v>1</v>
      </c>
      <c r="O277" s="162" t="s">
        <v>43</v>
      </c>
      <c r="P277" s="163">
        <f t="shared" si="15"/>
        <v>0</v>
      </c>
      <c r="Q277" s="163">
        <f t="shared" si="16"/>
        <v>0</v>
      </c>
      <c r="R277" s="163">
        <f t="shared" si="17"/>
        <v>0</v>
      </c>
      <c r="S277" s="58"/>
      <c r="T277" s="164">
        <f t="shared" si="18"/>
        <v>0</v>
      </c>
      <c r="U277" s="164">
        <v>0</v>
      </c>
      <c r="V277" s="164">
        <f t="shared" si="19"/>
        <v>0</v>
      </c>
      <c r="W277" s="164">
        <v>0</v>
      </c>
      <c r="X277" s="165">
        <f t="shared" si="20"/>
        <v>0</v>
      </c>
      <c r="Y277" s="32"/>
      <c r="Z277" s="32"/>
      <c r="AA277" s="32"/>
      <c r="AB277" s="32"/>
      <c r="AC277" s="32"/>
      <c r="AD277" s="32"/>
      <c r="AE277" s="32"/>
      <c r="AR277" s="166" t="s">
        <v>321</v>
      </c>
      <c r="AT277" s="166" t="s">
        <v>244</v>
      </c>
      <c r="AU277" s="166" t="s">
        <v>92</v>
      </c>
      <c r="AY277" s="17" t="s">
        <v>164</v>
      </c>
      <c r="BE277" s="167">
        <f t="shared" si="21"/>
        <v>0</v>
      </c>
      <c r="BF277" s="167">
        <f t="shared" si="22"/>
        <v>0</v>
      </c>
      <c r="BG277" s="167">
        <f t="shared" si="23"/>
        <v>0</v>
      </c>
      <c r="BH277" s="167">
        <f t="shared" si="24"/>
        <v>0</v>
      </c>
      <c r="BI277" s="167">
        <f t="shared" si="25"/>
        <v>0</v>
      </c>
      <c r="BJ277" s="17" t="s">
        <v>92</v>
      </c>
      <c r="BK277" s="168">
        <f t="shared" si="26"/>
        <v>0</v>
      </c>
      <c r="BL277" s="17" t="s">
        <v>234</v>
      </c>
      <c r="BM277" s="166" t="s">
        <v>491</v>
      </c>
    </row>
    <row r="278" spans="1:65" s="2" customFormat="1" ht="24.2" customHeight="1">
      <c r="A278" s="32"/>
      <c r="B278" s="153"/>
      <c r="C278" s="178" t="s">
        <v>492</v>
      </c>
      <c r="D278" s="178" t="s">
        <v>244</v>
      </c>
      <c r="E278" s="179" t="s">
        <v>493</v>
      </c>
      <c r="F278" s="180" t="s">
        <v>494</v>
      </c>
      <c r="G278" s="181" t="s">
        <v>199</v>
      </c>
      <c r="H278" s="182">
        <v>16</v>
      </c>
      <c r="I278" s="183"/>
      <c r="J278" s="184"/>
      <c r="K278" s="182">
        <f t="shared" si="14"/>
        <v>0</v>
      </c>
      <c r="L278" s="184"/>
      <c r="M278" s="185"/>
      <c r="N278" s="186" t="s">
        <v>1</v>
      </c>
      <c r="O278" s="162" t="s">
        <v>43</v>
      </c>
      <c r="P278" s="163">
        <f t="shared" si="15"/>
        <v>0</v>
      </c>
      <c r="Q278" s="163">
        <f t="shared" si="16"/>
        <v>0</v>
      </c>
      <c r="R278" s="163">
        <f t="shared" si="17"/>
        <v>0</v>
      </c>
      <c r="S278" s="58"/>
      <c r="T278" s="164">
        <f t="shared" si="18"/>
        <v>0</v>
      </c>
      <c r="U278" s="164">
        <v>0</v>
      </c>
      <c r="V278" s="164">
        <f t="shared" si="19"/>
        <v>0</v>
      </c>
      <c r="W278" s="164">
        <v>0</v>
      </c>
      <c r="X278" s="165">
        <f t="shared" si="20"/>
        <v>0</v>
      </c>
      <c r="Y278" s="32"/>
      <c r="Z278" s="32"/>
      <c r="AA278" s="32"/>
      <c r="AB278" s="32"/>
      <c r="AC278" s="32"/>
      <c r="AD278" s="32"/>
      <c r="AE278" s="32"/>
      <c r="AR278" s="166" t="s">
        <v>321</v>
      </c>
      <c r="AT278" s="166" t="s">
        <v>244</v>
      </c>
      <c r="AU278" s="166" t="s">
        <v>92</v>
      </c>
      <c r="AY278" s="17" t="s">
        <v>164</v>
      </c>
      <c r="BE278" s="167">
        <f t="shared" si="21"/>
        <v>0</v>
      </c>
      <c r="BF278" s="167">
        <f t="shared" si="22"/>
        <v>0</v>
      </c>
      <c r="BG278" s="167">
        <f t="shared" si="23"/>
        <v>0</v>
      </c>
      <c r="BH278" s="167">
        <f t="shared" si="24"/>
        <v>0</v>
      </c>
      <c r="BI278" s="167">
        <f t="shared" si="25"/>
        <v>0</v>
      </c>
      <c r="BJ278" s="17" t="s">
        <v>92</v>
      </c>
      <c r="BK278" s="168">
        <f t="shared" si="26"/>
        <v>0</v>
      </c>
      <c r="BL278" s="17" t="s">
        <v>234</v>
      </c>
      <c r="BM278" s="166" t="s">
        <v>495</v>
      </c>
    </row>
    <row r="279" spans="1:65" s="2" customFormat="1" ht="24.2" customHeight="1">
      <c r="A279" s="32"/>
      <c r="B279" s="153"/>
      <c r="C279" s="178" t="s">
        <v>496</v>
      </c>
      <c r="D279" s="178" t="s">
        <v>244</v>
      </c>
      <c r="E279" s="179" t="s">
        <v>497</v>
      </c>
      <c r="F279" s="180" t="s">
        <v>498</v>
      </c>
      <c r="G279" s="181" t="s">
        <v>499</v>
      </c>
      <c r="H279" s="183"/>
      <c r="I279" s="183"/>
      <c r="J279" s="184"/>
      <c r="K279" s="182">
        <f t="shared" si="14"/>
        <v>0</v>
      </c>
      <c r="L279" s="184"/>
      <c r="M279" s="185"/>
      <c r="N279" s="186" t="s">
        <v>1</v>
      </c>
      <c r="O279" s="162" t="s">
        <v>43</v>
      </c>
      <c r="P279" s="163">
        <f t="shared" si="15"/>
        <v>0</v>
      </c>
      <c r="Q279" s="163">
        <f t="shared" si="16"/>
        <v>0</v>
      </c>
      <c r="R279" s="163">
        <f t="shared" si="17"/>
        <v>0</v>
      </c>
      <c r="S279" s="58"/>
      <c r="T279" s="164">
        <f t="shared" si="18"/>
        <v>0</v>
      </c>
      <c r="U279" s="164">
        <v>0</v>
      </c>
      <c r="V279" s="164">
        <f t="shared" si="19"/>
        <v>0</v>
      </c>
      <c r="W279" s="164">
        <v>0</v>
      </c>
      <c r="X279" s="165">
        <f t="shared" si="20"/>
        <v>0</v>
      </c>
      <c r="Y279" s="32"/>
      <c r="Z279" s="32"/>
      <c r="AA279" s="32"/>
      <c r="AB279" s="32"/>
      <c r="AC279" s="32"/>
      <c r="AD279" s="32"/>
      <c r="AE279" s="32"/>
      <c r="AR279" s="166" t="s">
        <v>321</v>
      </c>
      <c r="AT279" s="166" t="s">
        <v>244</v>
      </c>
      <c r="AU279" s="166" t="s">
        <v>92</v>
      </c>
      <c r="AY279" s="17" t="s">
        <v>164</v>
      </c>
      <c r="BE279" s="167">
        <f t="shared" si="21"/>
        <v>0</v>
      </c>
      <c r="BF279" s="167">
        <f t="shared" si="22"/>
        <v>0</v>
      </c>
      <c r="BG279" s="167">
        <f t="shared" si="23"/>
        <v>0</v>
      </c>
      <c r="BH279" s="167">
        <f t="shared" si="24"/>
        <v>0</v>
      </c>
      <c r="BI279" s="167">
        <f t="shared" si="25"/>
        <v>0</v>
      </c>
      <c r="BJ279" s="17" t="s">
        <v>92</v>
      </c>
      <c r="BK279" s="168">
        <f t="shared" si="26"/>
        <v>0</v>
      </c>
      <c r="BL279" s="17" t="s">
        <v>234</v>
      </c>
      <c r="BM279" s="166" t="s">
        <v>500</v>
      </c>
    </row>
    <row r="280" spans="1:65" s="12" customFormat="1" ht="22.9" customHeight="1">
      <c r="B280" s="139"/>
      <c r="D280" s="140" t="s">
        <v>78</v>
      </c>
      <c r="E280" s="151" t="s">
        <v>501</v>
      </c>
      <c r="F280" s="151" t="s">
        <v>502</v>
      </c>
      <c r="I280" s="142"/>
      <c r="J280" s="142"/>
      <c r="K280" s="152">
        <f>BK280</f>
        <v>0</v>
      </c>
      <c r="M280" s="139"/>
      <c r="N280" s="144"/>
      <c r="O280" s="145"/>
      <c r="P280" s="145"/>
      <c r="Q280" s="146">
        <f>SUM(Q281:Q346)</f>
        <v>0</v>
      </c>
      <c r="R280" s="146">
        <f>SUM(R281:R346)</f>
        <v>0</v>
      </c>
      <c r="S280" s="145"/>
      <c r="T280" s="147">
        <f>SUM(T281:T346)</f>
        <v>0</v>
      </c>
      <c r="U280" s="145"/>
      <c r="V280" s="147">
        <f>SUM(V281:V346)</f>
        <v>0</v>
      </c>
      <c r="W280" s="145"/>
      <c r="X280" s="148">
        <f>SUM(X281:X346)</f>
        <v>0</v>
      </c>
      <c r="AR280" s="140" t="s">
        <v>92</v>
      </c>
      <c r="AT280" s="149" t="s">
        <v>78</v>
      </c>
      <c r="AU280" s="149" t="s">
        <v>86</v>
      </c>
      <c r="AY280" s="140" t="s">
        <v>164</v>
      </c>
      <c r="BK280" s="150">
        <f>SUM(BK281:BK346)</f>
        <v>0</v>
      </c>
    </row>
    <row r="281" spans="1:65" s="2" customFormat="1" ht="24.2" customHeight="1">
      <c r="A281" s="32"/>
      <c r="B281" s="153"/>
      <c r="C281" s="178" t="s">
        <v>503</v>
      </c>
      <c r="D281" s="178" t="s">
        <v>244</v>
      </c>
      <c r="E281" s="179" t="s">
        <v>504</v>
      </c>
      <c r="F281" s="180" t="s">
        <v>505</v>
      </c>
      <c r="G281" s="181" t="s">
        <v>354</v>
      </c>
      <c r="H281" s="182">
        <v>30</v>
      </c>
      <c r="I281" s="183"/>
      <c r="J281" s="184"/>
      <c r="K281" s="182">
        <f t="shared" ref="K281:K312" si="27">ROUND(P281*H281,3)</f>
        <v>0</v>
      </c>
      <c r="L281" s="184"/>
      <c r="M281" s="185"/>
      <c r="N281" s="186" t="s">
        <v>1</v>
      </c>
      <c r="O281" s="162" t="s">
        <v>43</v>
      </c>
      <c r="P281" s="163">
        <f t="shared" ref="P281:P312" si="28">I281+J281</f>
        <v>0</v>
      </c>
      <c r="Q281" s="163">
        <f t="shared" ref="Q281:Q312" si="29">ROUND(I281*H281,3)</f>
        <v>0</v>
      </c>
      <c r="R281" s="163">
        <f t="shared" ref="R281:R312" si="30">ROUND(J281*H281,3)</f>
        <v>0</v>
      </c>
      <c r="S281" s="58"/>
      <c r="T281" s="164">
        <f t="shared" ref="T281:T312" si="31">S281*H281</f>
        <v>0</v>
      </c>
      <c r="U281" s="164">
        <v>0</v>
      </c>
      <c r="V281" s="164">
        <f t="shared" ref="V281:V312" si="32">U281*H281</f>
        <v>0</v>
      </c>
      <c r="W281" s="164">
        <v>0</v>
      </c>
      <c r="X281" s="165">
        <f t="shared" ref="X281:X312" si="33">W281*H281</f>
        <v>0</v>
      </c>
      <c r="Y281" s="32"/>
      <c r="Z281" s="32"/>
      <c r="AA281" s="32"/>
      <c r="AB281" s="32"/>
      <c r="AC281" s="32"/>
      <c r="AD281" s="32"/>
      <c r="AE281" s="32"/>
      <c r="AR281" s="166" t="s">
        <v>321</v>
      </c>
      <c r="AT281" s="166" t="s">
        <v>244</v>
      </c>
      <c r="AU281" s="166" t="s">
        <v>92</v>
      </c>
      <c r="AY281" s="17" t="s">
        <v>164</v>
      </c>
      <c r="BE281" s="167">
        <f t="shared" ref="BE281:BE312" si="34">IF(O281="základná",K281,0)</f>
        <v>0</v>
      </c>
      <c r="BF281" s="167">
        <f t="shared" ref="BF281:BF312" si="35">IF(O281="znížená",K281,0)</f>
        <v>0</v>
      </c>
      <c r="BG281" s="167">
        <f t="shared" ref="BG281:BG312" si="36">IF(O281="zákl. prenesená",K281,0)</f>
        <v>0</v>
      </c>
      <c r="BH281" s="167">
        <f t="shared" ref="BH281:BH312" si="37">IF(O281="zníž. prenesená",K281,0)</f>
        <v>0</v>
      </c>
      <c r="BI281" s="167">
        <f t="shared" ref="BI281:BI312" si="38">IF(O281="nulová",K281,0)</f>
        <v>0</v>
      </c>
      <c r="BJ281" s="17" t="s">
        <v>92</v>
      </c>
      <c r="BK281" s="168">
        <f t="shared" ref="BK281:BK312" si="39">ROUND(P281*H281,3)</f>
        <v>0</v>
      </c>
      <c r="BL281" s="17" t="s">
        <v>234</v>
      </c>
      <c r="BM281" s="166" t="s">
        <v>506</v>
      </c>
    </row>
    <row r="282" spans="1:65" s="2" customFormat="1" ht="24.2" customHeight="1">
      <c r="A282" s="32"/>
      <c r="B282" s="153"/>
      <c r="C282" s="178" t="s">
        <v>507</v>
      </c>
      <c r="D282" s="178" t="s">
        <v>244</v>
      </c>
      <c r="E282" s="179" t="s">
        <v>508</v>
      </c>
      <c r="F282" s="180" t="s">
        <v>509</v>
      </c>
      <c r="G282" s="181" t="s">
        <v>354</v>
      </c>
      <c r="H282" s="182">
        <v>50</v>
      </c>
      <c r="I282" s="183"/>
      <c r="J282" s="184"/>
      <c r="K282" s="182">
        <f t="shared" si="27"/>
        <v>0</v>
      </c>
      <c r="L282" s="184"/>
      <c r="M282" s="185"/>
      <c r="N282" s="186" t="s">
        <v>1</v>
      </c>
      <c r="O282" s="162" t="s">
        <v>43</v>
      </c>
      <c r="P282" s="163">
        <f t="shared" si="28"/>
        <v>0</v>
      </c>
      <c r="Q282" s="163">
        <f t="shared" si="29"/>
        <v>0</v>
      </c>
      <c r="R282" s="163">
        <f t="shared" si="30"/>
        <v>0</v>
      </c>
      <c r="S282" s="58"/>
      <c r="T282" s="164">
        <f t="shared" si="31"/>
        <v>0</v>
      </c>
      <c r="U282" s="164">
        <v>0</v>
      </c>
      <c r="V282" s="164">
        <f t="shared" si="32"/>
        <v>0</v>
      </c>
      <c r="W282" s="164">
        <v>0</v>
      </c>
      <c r="X282" s="165">
        <f t="shared" si="33"/>
        <v>0</v>
      </c>
      <c r="Y282" s="32"/>
      <c r="Z282" s="32"/>
      <c r="AA282" s="32"/>
      <c r="AB282" s="32"/>
      <c r="AC282" s="32"/>
      <c r="AD282" s="32"/>
      <c r="AE282" s="32"/>
      <c r="AR282" s="166" t="s">
        <v>321</v>
      </c>
      <c r="AT282" s="166" t="s">
        <v>244</v>
      </c>
      <c r="AU282" s="166" t="s">
        <v>92</v>
      </c>
      <c r="AY282" s="17" t="s">
        <v>164</v>
      </c>
      <c r="BE282" s="167">
        <f t="shared" si="34"/>
        <v>0</v>
      </c>
      <c r="BF282" s="167">
        <f t="shared" si="35"/>
        <v>0</v>
      </c>
      <c r="BG282" s="167">
        <f t="shared" si="36"/>
        <v>0</v>
      </c>
      <c r="BH282" s="167">
        <f t="shared" si="37"/>
        <v>0</v>
      </c>
      <c r="BI282" s="167">
        <f t="shared" si="38"/>
        <v>0</v>
      </c>
      <c r="BJ282" s="17" t="s">
        <v>92</v>
      </c>
      <c r="BK282" s="168">
        <f t="shared" si="39"/>
        <v>0</v>
      </c>
      <c r="BL282" s="17" t="s">
        <v>234</v>
      </c>
      <c r="BM282" s="166" t="s">
        <v>510</v>
      </c>
    </row>
    <row r="283" spans="1:65" s="2" customFormat="1" ht="24.2" customHeight="1">
      <c r="A283" s="32"/>
      <c r="B283" s="153"/>
      <c r="C283" s="178" t="s">
        <v>511</v>
      </c>
      <c r="D283" s="178" t="s">
        <v>244</v>
      </c>
      <c r="E283" s="179" t="s">
        <v>512</v>
      </c>
      <c r="F283" s="180" t="s">
        <v>513</v>
      </c>
      <c r="G283" s="181" t="s">
        <v>354</v>
      </c>
      <c r="H283" s="182">
        <v>10</v>
      </c>
      <c r="I283" s="183"/>
      <c r="J283" s="184"/>
      <c r="K283" s="182">
        <f t="shared" si="27"/>
        <v>0</v>
      </c>
      <c r="L283" s="184"/>
      <c r="M283" s="185"/>
      <c r="N283" s="186" t="s">
        <v>1</v>
      </c>
      <c r="O283" s="162" t="s">
        <v>43</v>
      </c>
      <c r="P283" s="163">
        <f t="shared" si="28"/>
        <v>0</v>
      </c>
      <c r="Q283" s="163">
        <f t="shared" si="29"/>
        <v>0</v>
      </c>
      <c r="R283" s="163">
        <f t="shared" si="30"/>
        <v>0</v>
      </c>
      <c r="S283" s="58"/>
      <c r="T283" s="164">
        <f t="shared" si="31"/>
        <v>0</v>
      </c>
      <c r="U283" s="164">
        <v>0</v>
      </c>
      <c r="V283" s="164">
        <f t="shared" si="32"/>
        <v>0</v>
      </c>
      <c r="W283" s="164">
        <v>0</v>
      </c>
      <c r="X283" s="165">
        <f t="shared" si="33"/>
        <v>0</v>
      </c>
      <c r="Y283" s="32"/>
      <c r="Z283" s="32"/>
      <c r="AA283" s="32"/>
      <c r="AB283" s="32"/>
      <c r="AC283" s="32"/>
      <c r="AD283" s="32"/>
      <c r="AE283" s="32"/>
      <c r="AR283" s="166" t="s">
        <v>321</v>
      </c>
      <c r="AT283" s="166" t="s">
        <v>244</v>
      </c>
      <c r="AU283" s="166" t="s">
        <v>92</v>
      </c>
      <c r="AY283" s="17" t="s">
        <v>164</v>
      </c>
      <c r="BE283" s="167">
        <f t="shared" si="34"/>
        <v>0</v>
      </c>
      <c r="BF283" s="167">
        <f t="shared" si="35"/>
        <v>0</v>
      </c>
      <c r="BG283" s="167">
        <f t="shared" si="36"/>
        <v>0</v>
      </c>
      <c r="BH283" s="167">
        <f t="shared" si="37"/>
        <v>0</v>
      </c>
      <c r="BI283" s="167">
        <f t="shared" si="38"/>
        <v>0</v>
      </c>
      <c r="BJ283" s="17" t="s">
        <v>92</v>
      </c>
      <c r="BK283" s="168">
        <f t="shared" si="39"/>
        <v>0</v>
      </c>
      <c r="BL283" s="17" t="s">
        <v>234</v>
      </c>
      <c r="BM283" s="166" t="s">
        <v>514</v>
      </c>
    </row>
    <row r="284" spans="1:65" s="2" customFormat="1" ht="14.45" customHeight="1">
      <c r="A284" s="32"/>
      <c r="B284" s="153"/>
      <c r="C284" s="178" t="s">
        <v>515</v>
      </c>
      <c r="D284" s="178" t="s">
        <v>244</v>
      </c>
      <c r="E284" s="179" t="s">
        <v>516</v>
      </c>
      <c r="F284" s="180" t="s">
        <v>517</v>
      </c>
      <c r="G284" s="181" t="s">
        <v>354</v>
      </c>
      <c r="H284" s="182">
        <v>25</v>
      </c>
      <c r="I284" s="183"/>
      <c r="J284" s="184"/>
      <c r="K284" s="182">
        <f t="shared" si="27"/>
        <v>0</v>
      </c>
      <c r="L284" s="184"/>
      <c r="M284" s="185"/>
      <c r="N284" s="186" t="s">
        <v>1</v>
      </c>
      <c r="O284" s="162" t="s">
        <v>43</v>
      </c>
      <c r="P284" s="163">
        <f t="shared" si="28"/>
        <v>0</v>
      </c>
      <c r="Q284" s="163">
        <f t="shared" si="29"/>
        <v>0</v>
      </c>
      <c r="R284" s="163">
        <f t="shared" si="30"/>
        <v>0</v>
      </c>
      <c r="S284" s="58"/>
      <c r="T284" s="164">
        <f t="shared" si="31"/>
        <v>0</v>
      </c>
      <c r="U284" s="164">
        <v>0</v>
      </c>
      <c r="V284" s="164">
        <f t="shared" si="32"/>
        <v>0</v>
      </c>
      <c r="W284" s="164">
        <v>0</v>
      </c>
      <c r="X284" s="165">
        <f t="shared" si="33"/>
        <v>0</v>
      </c>
      <c r="Y284" s="32"/>
      <c r="Z284" s="32"/>
      <c r="AA284" s="32"/>
      <c r="AB284" s="32"/>
      <c r="AC284" s="32"/>
      <c r="AD284" s="32"/>
      <c r="AE284" s="32"/>
      <c r="AR284" s="166" t="s">
        <v>321</v>
      </c>
      <c r="AT284" s="166" t="s">
        <v>244</v>
      </c>
      <c r="AU284" s="166" t="s">
        <v>92</v>
      </c>
      <c r="AY284" s="17" t="s">
        <v>164</v>
      </c>
      <c r="BE284" s="167">
        <f t="shared" si="34"/>
        <v>0</v>
      </c>
      <c r="BF284" s="167">
        <f t="shared" si="35"/>
        <v>0</v>
      </c>
      <c r="BG284" s="167">
        <f t="shared" si="36"/>
        <v>0</v>
      </c>
      <c r="BH284" s="167">
        <f t="shared" si="37"/>
        <v>0</v>
      </c>
      <c r="BI284" s="167">
        <f t="shared" si="38"/>
        <v>0</v>
      </c>
      <c r="BJ284" s="17" t="s">
        <v>92</v>
      </c>
      <c r="BK284" s="168">
        <f t="shared" si="39"/>
        <v>0</v>
      </c>
      <c r="BL284" s="17" t="s">
        <v>234</v>
      </c>
      <c r="BM284" s="166" t="s">
        <v>518</v>
      </c>
    </row>
    <row r="285" spans="1:65" s="2" customFormat="1" ht="24.2" customHeight="1">
      <c r="A285" s="32"/>
      <c r="B285" s="153"/>
      <c r="C285" s="178" t="s">
        <v>519</v>
      </c>
      <c r="D285" s="178" t="s">
        <v>244</v>
      </c>
      <c r="E285" s="179" t="s">
        <v>520</v>
      </c>
      <c r="F285" s="180" t="s">
        <v>521</v>
      </c>
      <c r="G285" s="181" t="s">
        <v>199</v>
      </c>
      <c r="H285" s="182">
        <v>8.75</v>
      </c>
      <c r="I285" s="183"/>
      <c r="J285" s="184"/>
      <c r="K285" s="182">
        <f t="shared" si="27"/>
        <v>0</v>
      </c>
      <c r="L285" s="184"/>
      <c r="M285" s="185"/>
      <c r="N285" s="186" t="s">
        <v>1</v>
      </c>
      <c r="O285" s="162" t="s">
        <v>43</v>
      </c>
      <c r="P285" s="163">
        <f t="shared" si="28"/>
        <v>0</v>
      </c>
      <c r="Q285" s="163">
        <f t="shared" si="29"/>
        <v>0</v>
      </c>
      <c r="R285" s="163">
        <f t="shared" si="30"/>
        <v>0</v>
      </c>
      <c r="S285" s="58"/>
      <c r="T285" s="164">
        <f t="shared" si="31"/>
        <v>0</v>
      </c>
      <c r="U285" s="164">
        <v>0</v>
      </c>
      <c r="V285" s="164">
        <f t="shared" si="32"/>
        <v>0</v>
      </c>
      <c r="W285" s="164">
        <v>0</v>
      </c>
      <c r="X285" s="165">
        <f t="shared" si="33"/>
        <v>0</v>
      </c>
      <c r="Y285" s="32"/>
      <c r="Z285" s="32"/>
      <c r="AA285" s="32"/>
      <c r="AB285" s="32"/>
      <c r="AC285" s="32"/>
      <c r="AD285" s="32"/>
      <c r="AE285" s="32"/>
      <c r="AR285" s="166" t="s">
        <v>321</v>
      </c>
      <c r="AT285" s="166" t="s">
        <v>244</v>
      </c>
      <c r="AU285" s="166" t="s">
        <v>92</v>
      </c>
      <c r="AY285" s="17" t="s">
        <v>164</v>
      </c>
      <c r="BE285" s="167">
        <f t="shared" si="34"/>
        <v>0</v>
      </c>
      <c r="BF285" s="167">
        <f t="shared" si="35"/>
        <v>0</v>
      </c>
      <c r="BG285" s="167">
        <f t="shared" si="36"/>
        <v>0</v>
      </c>
      <c r="BH285" s="167">
        <f t="shared" si="37"/>
        <v>0</v>
      </c>
      <c r="BI285" s="167">
        <f t="shared" si="38"/>
        <v>0</v>
      </c>
      <c r="BJ285" s="17" t="s">
        <v>92</v>
      </c>
      <c r="BK285" s="168">
        <f t="shared" si="39"/>
        <v>0</v>
      </c>
      <c r="BL285" s="17" t="s">
        <v>234</v>
      </c>
      <c r="BM285" s="166" t="s">
        <v>522</v>
      </c>
    </row>
    <row r="286" spans="1:65" s="2" customFormat="1" ht="14.45" customHeight="1">
      <c r="A286" s="32"/>
      <c r="B286" s="153"/>
      <c r="C286" s="178" t="s">
        <v>523</v>
      </c>
      <c r="D286" s="178" t="s">
        <v>244</v>
      </c>
      <c r="E286" s="179" t="s">
        <v>524</v>
      </c>
      <c r="F286" s="180" t="s">
        <v>525</v>
      </c>
      <c r="G286" s="181" t="s">
        <v>354</v>
      </c>
      <c r="H286" s="182">
        <v>70</v>
      </c>
      <c r="I286" s="183"/>
      <c r="J286" s="184"/>
      <c r="K286" s="182">
        <f t="shared" si="27"/>
        <v>0</v>
      </c>
      <c r="L286" s="184"/>
      <c r="M286" s="185"/>
      <c r="N286" s="186" t="s">
        <v>1</v>
      </c>
      <c r="O286" s="162" t="s">
        <v>43</v>
      </c>
      <c r="P286" s="163">
        <f t="shared" si="28"/>
        <v>0</v>
      </c>
      <c r="Q286" s="163">
        <f t="shared" si="29"/>
        <v>0</v>
      </c>
      <c r="R286" s="163">
        <f t="shared" si="30"/>
        <v>0</v>
      </c>
      <c r="S286" s="58"/>
      <c r="T286" s="164">
        <f t="shared" si="31"/>
        <v>0</v>
      </c>
      <c r="U286" s="164">
        <v>0</v>
      </c>
      <c r="V286" s="164">
        <f t="shared" si="32"/>
        <v>0</v>
      </c>
      <c r="W286" s="164">
        <v>0</v>
      </c>
      <c r="X286" s="165">
        <f t="shared" si="33"/>
        <v>0</v>
      </c>
      <c r="Y286" s="32"/>
      <c r="Z286" s="32"/>
      <c r="AA286" s="32"/>
      <c r="AB286" s="32"/>
      <c r="AC286" s="32"/>
      <c r="AD286" s="32"/>
      <c r="AE286" s="32"/>
      <c r="AR286" s="166" t="s">
        <v>321</v>
      </c>
      <c r="AT286" s="166" t="s">
        <v>244</v>
      </c>
      <c r="AU286" s="166" t="s">
        <v>92</v>
      </c>
      <c r="AY286" s="17" t="s">
        <v>164</v>
      </c>
      <c r="BE286" s="167">
        <f t="shared" si="34"/>
        <v>0</v>
      </c>
      <c r="BF286" s="167">
        <f t="shared" si="35"/>
        <v>0</v>
      </c>
      <c r="BG286" s="167">
        <f t="shared" si="36"/>
        <v>0</v>
      </c>
      <c r="BH286" s="167">
        <f t="shared" si="37"/>
        <v>0</v>
      </c>
      <c r="BI286" s="167">
        <f t="shared" si="38"/>
        <v>0</v>
      </c>
      <c r="BJ286" s="17" t="s">
        <v>92</v>
      </c>
      <c r="BK286" s="168">
        <f t="shared" si="39"/>
        <v>0</v>
      </c>
      <c r="BL286" s="17" t="s">
        <v>234</v>
      </c>
      <c r="BM286" s="166" t="s">
        <v>526</v>
      </c>
    </row>
    <row r="287" spans="1:65" s="2" customFormat="1" ht="24.2" customHeight="1">
      <c r="A287" s="32"/>
      <c r="B287" s="153"/>
      <c r="C287" s="178" t="s">
        <v>527</v>
      </c>
      <c r="D287" s="178" t="s">
        <v>244</v>
      </c>
      <c r="E287" s="179" t="s">
        <v>528</v>
      </c>
      <c r="F287" s="180" t="s">
        <v>529</v>
      </c>
      <c r="G287" s="181" t="s">
        <v>199</v>
      </c>
      <c r="H287" s="182">
        <v>24.5</v>
      </c>
      <c r="I287" s="183"/>
      <c r="J287" s="184"/>
      <c r="K287" s="182">
        <f t="shared" si="27"/>
        <v>0</v>
      </c>
      <c r="L287" s="184"/>
      <c r="M287" s="185"/>
      <c r="N287" s="186" t="s">
        <v>1</v>
      </c>
      <c r="O287" s="162" t="s">
        <v>43</v>
      </c>
      <c r="P287" s="163">
        <f t="shared" si="28"/>
        <v>0</v>
      </c>
      <c r="Q287" s="163">
        <f t="shared" si="29"/>
        <v>0</v>
      </c>
      <c r="R287" s="163">
        <f t="shared" si="30"/>
        <v>0</v>
      </c>
      <c r="S287" s="58"/>
      <c r="T287" s="164">
        <f t="shared" si="31"/>
        <v>0</v>
      </c>
      <c r="U287" s="164">
        <v>0</v>
      </c>
      <c r="V287" s="164">
        <f t="shared" si="32"/>
        <v>0</v>
      </c>
      <c r="W287" s="164">
        <v>0</v>
      </c>
      <c r="X287" s="165">
        <f t="shared" si="33"/>
        <v>0</v>
      </c>
      <c r="Y287" s="32"/>
      <c r="Z287" s="32"/>
      <c r="AA287" s="32"/>
      <c r="AB287" s="32"/>
      <c r="AC287" s="32"/>
      <c r="AD287" s="32"/>
      <c r="AE287" s="32"/>
      <c r="AR287" s="166" t="s">
        <v>321</v>
      </c>
      <c r="AT287" s="166" t="s">
        <v>244</v>
      </c>
      <c r="AU287" s="166" t="s">
        <v>92</v>
      </c>
      <c r="AY287" s="17" t="s">
        <v>164</v>
      </c>
      <c r="BE287" s="167">
        <f t="shared" si="34"/>
        <v>0</v>
      </c>
      <c r="BF287" s="167">
        <f t="shared" si="35"/>
        <v>0</v>
      </c>
      <c r="BG287" s="167">
        <f t="shared" si="36"/>
        <v>0</v>
      </c>
      <c r="BH287" s="167">
        <f t="shared" si="37"/>
        <v>0</v>
      </c>
      <c r="BI287" s="167">
        <f t="shared" si="38"/>
        <v>0</v>
      </c>
      <c r="BJ287" s="17" t="s">
        <v>92</v>
      </c>
      <c r="BK287" s="168">
        <f t="shared" si="39"/>
        <v>0</v>
      </c>
      <c r="BL287" s="17" t="s">
        <v>234</v>
      </c>
      <c r="BM287" s="166" t="s">
        <v>530</v>
      </c>
    </row>
    <row r="288" spans="1:65" s="2" customFormat="1" ht="24.2" customHeight="1">
      <c r="A288" s="32"/>
      <c r="B288" s="153"/>
      <c r="C288" s="178" t="s">
        <v>531</v>
      </c>
      <c r="D288" s="178" t="s">
        <v>244</v>
      </c>
      <c r="E288" s="179" t="s">
        <v>532</v>
      </c>
      <c r="F288" s="180" t="s">
        <v>533</v>
      </c>
      <c r="G288" s="181" t="s">
        <v>354</v>
      </c>
      <c r="H288" s="182">
        <v>15</v>
      </c>
      <c r="I288" s="183"/>
      <c r="J288" s="184"/>
      <c r="K288" s="182">
        <f t="shared" si="27"/>
        <v>0</v>
      </c>
      <c r="L288" s="184"/>
      <c r="M288" s="185"/>
      <c r="N288" s="186" t="s">
        <v>1</v>
      </c>
      <c r="O288" s="162" t="s">
        <v>43</v>
      </c>
      <c r="P288" s="163">
        <f t="shared" si="28"/>
        <v>0</v>
      </c>
      <c r="Q288" s="163">
        <f t="shared" si="29"/>
        <v>0</v>
      </c>
      <c r="R288" s="163">
        <f t="shared" si="30"/>
        <v>0</v>
      </c>
      <c r="S288" s="58"/>
      <c r="T288" s="164">
        <f t="shared" si="31"/>
        <v>0</v>
      </c>
      <c r="U288" s="164">
        <v>0</v>
      </c>
      <c r="V288" s="164">
        <f t="shared" si="32"/>
        <v>0</v>
      </c>
      <c r="W288" s="164">
        <v>0</v>
      </c>
      <c r="X288" s="165">
        <f t="shared" si="33"/>
        <v>0</v>
      </c>
      <c r="Y288" s="32"/>
      <c r="Z288" s="32"/>
      <c r="AA288" s="32"/>
      <c r="AB288" s="32"/>
      <c r="AC288" s="32"/>
      <c r="AD288" s="32"/>
      <c r="AE288" s="32"/>
      <c r="AR288" s="166" t="s">
        <v>321</v>
      </c>
      <c r="AT288" s="166" t="s">
        <v>244</v>
      </c>
      <c r="AU288" s="166" t="s">
        <v>92</v>
      </c>
      <c r="AY288" s="17" t="s">
        <v>164</v>
      </c>
      <c r="BE288" s="167">
        <f t="shared" si="34"/>
        <v>0</v>
      </c>
      <c r="BF288" s="167">
        <f t="shared" si="35"/>
        <v>0</v>
      </c>
      <c r="BG288" s="167">
        <f t="shared" si="36"/>
        <v>0</v>
      </c>
      <c r="BH288" s="167">
        <f t="shared" si="37"/>
        <v>0</v>
      </c>
      <c r="BI288" s="167">
        <f t="shared" si="38"/>
        <v>0</v>
      </c>
      <c r="BJ288" s="17" t="s">
        <v>92</v>
      </c>
      <c r="BK288" s="168">
        <f t="shared" si="39"/>
        <v>0</v>
      </c>
      <c r="BL288" s="17" t="s">
        <v>234</v>
      </c>
      <c r="BM288" s="166" t="s">
        <v>534</v>
      </c>
    </row>
    <row r="289" spans="1:65" s="2" customFormat="1" ht="24.2" customHeight="1">
      <c r="A289" s="32"/>
      <c r="B289" s="153"/>
      <c r="C289" s="178" t="s">
        <v>535</v>
      </c>
      <c r="D289" s="178" t="s">
        <v>244</v>
      </c>
      <c r="E289" s="179" t="s">
        <v>536</v>
      </c>
      <c r="F289" s="180" t="s">
        <v>537</v>
      </c>
      <c r="G289" s="181" t="s">
        <v>354</v>
      </c>
      <c r="H289" s="182">
        <v>5</v>
      </c>
      <c r="I289" s="183"/>
      <c r="J289" s="184"/>
      <c r="K289" s="182">
        <f t="shared" si="27"/>
        <v>0</v>
      </c>
      <c r="L289" s="184"/>
      <c r="M289" s="185"/>
      <c r="N289" s="186" t="s">
        <v>1</v>
      </c>
      <c r="O289" s="162" t="s">
        <v>43</v>
      </c>
      <c r="P289" s="163">
        <f t="shared" si="28"/>
        <v>0</v>
      </c>
      <c r="Q289" s="163">
        <f t="shared" si="29"/>
        <v>0</v>
      </c>
      <c r="R289" s="163">
        <f t="shared" si="30"/>
        <v>0</v>
      </c>
      <c r="S289" s="58"/>
      <c r="T289" s="164">
        <f t="shared" si="31"/>
        <v>0</v>
      </c>
      <c r="U289" s="164">
        <v>0</v>
      </c>
      <c r="V289" s="164">
        <f t="shared" si="32"/>
        <v>0</v>
      </c>
      <c r="W289" s="164">
        <v>0</v>
      </c>
      <c r="X289" s="165">
        <f t="shared" si="33"/>
        <v>0</v>
      </c>
      <c r="Y289" s="32"/>
      <c r="Z289" s="32"/>
      <c r="AA289" s="32"/>
      <c r="AB289" s="32"/>
      <c r="AC289" s="32"/>
      <c r="AD289" s="32"/>
      <c r="AE289" s="32"/>
      <c r="AR289" s="166" t="s">
        <v>321</v>
      </c>
      <c r="AT289" s="166" t="s">
        <v>244</v>
      </c>
      <c r="AU289" s="166" t="s">
        <v>92</v>
      </c>
      <c r="AY289" s="17" t="s">
        <v>164</v>
      </c>
      <c r="BE289" s="167">
        <f t="shared" si="34"/>
        <v>0</v>
      </c>
      <c r="BF289" s="167">
        <f t="shared" si="35"/>
        <v>0</v>
      </c>
      <c r="BG289" s="167">
        <f t="shared" si="36"/>
        <v>0</v>
      </c>
      <c r="BH289" s="167">
        <f t="shared" si="37"/>
        <v>0</v>
      </c>
      <c r="BI289" s="167">
        <f t="shared" si="38"/>
        <v>0</v>
      </c>
      <c r="BJ289" s="17" t="s">
        <v>92</v>
      </c>
      <c r="BK289" s="168">
        <f t="shared" si="39"/>
        <v>0</v>
      </c>
      <c r="BL289" s="17" t="s">
        <v>234</v>
      </c>
      <c r="BM289" s="166" t="s">
        <v>538</v>
      </c>
    </row>
    <row r="290" spans="1:65" s="2" customFormat="1" ht="14.45" customHeight="1">
      <c r="A290" s="32"/>
      <c r="B290" s="153"/>
      <c r="C290" s="178" t="s">
        <v>539</v>
      </c>
      <c r="D290" s="178" t="s">
        <v>244</v>
      </c>
      <c r="E290" s="179" t="s">
        <v>540</v>
      </c>
      <c r="F290" s="180" t="s">
        <v>541</v>
      </c>
      <c r="G290" s="181" t="s">
        <v>354</v>
      </c>
      <c r="H290" s="182">
        <v>35</v>
      </c>
      <c r="I290" s="183"/>
      <c r="J290" s="184"/>
      <c r="K290" s="182">
        <f t="shared" si="27"/>
        <v>0</v>
      </c>
      <c r="L290" s="184"/>
      <c r="M290" s="185"/>
      <c r="N290" s="186" t="s">
        <v>1</v>
      </c>
      <c r="O290" s="162" t="s">
        <v>43</v>
      </c>
      <c r="P290" s="163">
        <f t="shared" si="28"/>
        <v>0</v>
      </c>
      <c r="Q290" s="163">
        <f t="shared" si="29"/>
        <v>0</v>
      </c>
      <c r="R290" s="163">
        <f t="shared" si="30"/>
        <v>0</v>
      </c>
      <c r="S290" s="58"/>
      <c r="T290" s="164">
        <f t="shared" si="31"/>
        <v>0</v>
      </c>
      <c r="U290" s="164">
        <v>0</v>
      </c>
      <c r="V290" s="164">
        <f t="shared" si="32"/>
        <v>0</v>
      </c>
      <c r="W290" s="164">
        <v>0</v>
      </c>
      <c r="X290" s="165">
        <f t="shared" si="33"/>
        <v>0</v>
      </c>
      <c r="Y290" s="32"/>
      <c r="Z290" s="32"/>
      <c r="AA290" s="32"/>
      <c r="AB290" s="32"/>
      <c r="AC290" s="32"/>
      <c r="AD290" s="32"/>
      <c r="AE290" s="32"/>
      <c r="AR290" s="166" t="s">
        <v>321</v>
      </c>
      <c r="AT290" s="166" t="s">
        <v>244</v>
      </c>
      <c r="AU290" s="166" t="s">
        <v>92</v>
      </c>
      <c r="AY290" s="17" t="s">
        <v>164</v>
      </c>
      <c r="BE290" s="167">
        <f t="shared" si="34"/>
        <v>0</v>
      </c>
      <c r="BF290" s="167">
        <f t="shared" si="35"/>
        <v>0</v>
      </c>
      <c r="BG290" s="167">
        <f t="shared" si="36"/>
        <v>0</v>
      </c>
      <c r="BH290" s="167">
        <f t="shared" si="37"/>
        <v>0</v>
      </c>
      <c r="BI290" s="167">
        <f t="shared" si="38"/>
        <v>0</v>
      </c>
      <c r="BJ290" s="17" t="s">
        <v>92</v>
      </c>
      <c r="BK290" s="168">
        <f t="shared" si="39"/>
        <v>0</v>
      </c>
      <c r="BL290" s="17" t="s">
        <v>234</v>
      </c>
      <c r="BM290" s="166" t="s">
        <v>542</v>
      </c>
    </row>
    <row r="291" spans="1:65" s="2" customFormat="1" ht="24.2" customHeight="1">
      <c r="A291" s="32"/>
      <c r="B291" s="153"/>
      <c r="C291" s="178" t="s">
        <v>543</v>
      </c>
      <c r="D291" s="178" t="s">
        <v>244</v>
      </c>
      <c r="E291" s="179" t="s">
        <v>544</v>
      </c>
      <c r="F291" s="180" t="s">
        <v>545</v>
      </c>
      <c r="G291" s="181" t="s">
        <v>199</v>
      </c>
      <c r="H291" s="182">
        <v>36.75</v>
      </c>
      <c r="I291" s="183"/>
      <c r="J291" s="184"/>
      <c r="K291" s="182">
        <f t="shared" si="27"/>
        <v>0</v>
      </c>
      <c r="L291" s="184"/>
      <c r="M291" s="185"/>
      <c r="N291" s="186" t="s">
        <v>1</v>
      </c>
      <c r="O291" s="162" t="s">
        <v>43</v>
      </c>
      <c r="P291" s="163">
        <f t="shared" si="28"/>
        <v>0</v>
      </c>
      <c r="Q291" s="163">
        <f t="shared" si="29"/>
        <v>0</v>
      </c>
      <c r="R291" s="163">
        <f t="shared" si="30"/>
        <v>0</v>
      </c>
      <c r="S291" s="58"/>
      <c r="T291" s="164">
        <f t="shared" si="31"/>
        <v>0</v>
      </c>
      <c r="U291" s="164">
        <v>0</v>
      </c>
      <c r="V291" s="164">
        <f t="shared" si="32"/>
        <v>0</v>
      </c>
      <c r="W291" s="164">
        <v>0</v>
      </c>
      <c r="X291" s="165">
        <f t="shared" si="33"/>
        <v>0</v>
      </c>
      <c r="Y291" s="32"/>
      <c r="Z291" s="32"/>
      <c r="AA291" s="32"/>
      <c r="AB291" s="32"/>
      <c r="AC291" s="32"/>
      <c r="AD291" s="32"/>
      <c r="AE291" s="32"/>
      <c r="AR291" s="166" t="s">
        <v>321</v>
      </c>
      <c r="AT291" s="166" t="s">
        <v>244</v>
      </c>
      <c r="AU291" s="166" t="s">
        <v>92</v>
      </c>
      <c r="AY291" s="17" t="s">
        <v>164</v>
      </c>
      <c r="BE291" s="167">
        <f t="shared" si="34"/>
        <v>0</v>
      </c>
      <c r="BF291" s="167">
        <f t="shared" si="35"/>
        <v>0</v>
      </c>
      <c r="BG291" s="167">
        <f t="shared" si="36"/>
        <v>0</v>
      </c>
      <c r="BH291" s="167">
        <f t="shared" si="37"/>
        <v>0</v>
      </c>
      <c r="BI291" s="167">
        <f t="shared" si="38"/>
        <v>0</v>
      </c>
      <c r="BJ291" s="17" t="s">
        <v>92</v>
      </c>
      <c r="BK291" s="168">
        <f t="shared" si="39"/>
        <v>0</v>
      </c>
      <c r="BL291" s="17" t="s">
        <v>234</v>
      </c>
      <c r="BM291" s="166" t="s">
        <v>546</v>
      </c>
    </row>
    <row r="292" spans="1:65" s="2" customFormat="1" ht="14.45" customHeight="1">
      <c r="A292" s="32"/>
      <c r="B292" s="153"/>
      <c r="C292" s="178" t="s">
        <v>547</v>
      </c>
      <c r="D292" s="178" t="s">
        <v>244</v>
      </c>
      <c r="E292" s="179" t="s">
        <v>548</v>
      </c>
      <c r="F292" s="180" t="s">
        <v>549</v>
      </c>
      <c r="G292" s="181" t="s">
        <v>354</v>
      </c>
      <c r="H292" s="182">
        <v>20</v>
      </c>
      <c r="I292" s="183"/>
      <c r="J292" s="184"/>
      <c r="K292" s="182">
        <f t="shared" si="27"/>
        <v>0</v>
      </c>
      <c r="L292" s="184"/>
      <c r="M292" s="185"/>
      <c r="N292" s="186" t="s">
        <v>1</v>
      </c>
      <c r="O292" s="162" t="s">
        <v>43</v>
      </c>
      <c r="P292" s="163">
        <f t="shared" si="28"/>
        <v>0</v>
      </c>
      <c r="Q292" s="163">
        <f t="shared" si="29"/>
        <v>0</v>
      </c>
      <c r="R292" s="163">
        <f t="shared" si="30"/>
        <v>0</v>
      </c>
      <c r="S292" s="58"/>
      <c r="T292" s="164">
        <f t="shared" si="31"/>
        <v>0</v>
      </c>
      <c r="U292" s="164">
        <v>0</v>
      </c>
      <c r="V292" s="164">
        <f t="shared" si="32"/>
        <v>0</v>
      </c>
      <c r="W292" s="164">
        <v>0</v>
      </c>
      <c r="X292" s="165">
        <f t="shared" si="33"/>
        <v>0</v>
      </c>
      <c r="Y292" s="32"/>
      <c r="Z292" s="32"/>
      <c r="AA292" s="32"/>
      <c r="AB292" s="32"/>
      <c r="AC292" s="32"/>
      <c r="AD292" s="32"/>
      <c r="AE292" s="32"/>
      <c r="AR292" s="166" t="s">
        <v>321</v>
      </c>
      <c r="AT292" s="166" t="s">
        <v>244</v>
      </c>
      <c r="AU292" s="166" t="s">
        <v>92</v>
      </c>
      <c r="AY292" s="17" t="s">
        <v>164</v>
      </c>
      <c r="BE292" s="167">
        <f t="shared" si="34"/>
        <v>0</v>
      </c>
      <c r="BF292" s="167">
        <f t="shared" si="35"/>
        <v>0</v>
      </c>
      <c r="BG292" s="167">
        <f t="shared" si="36"/>
        <v>0</v>
      </c>
      <c r="BH292" s="167">
        <f t="shared" si="37"/>
        <v>0</v>
      </c>
      <c r="BI292" s="167">
        <f t="shared" si="38"/>
        <v>0</v>
      </c>
      <c r="BJ292" s="17" t="s">
        <v>92</v>
      </c>
      <c r="BK292" s="168">
        <f t="shared" si="39"/>
        <v>0</v>
      </c>
      <c r="BL292" s="17" t="s">
        <v>234</v>
      </c>
      <c r="BM292" s="166" t="s">
        <v>550</v>
      </c>
    </row>
    <row r="293" spans="1:65" s="2" customFormat="1" ht="24.2" customHeight="1">
      <c r="A293" s="32"/>
      <c r="B293" s="153"/>
      <c r="C293" s="178" t="s">
        <v>551</v>
      </c>
      <c r="D293" s="178" t="s">
        <v>244</v>
      </c>
      <c r="E293" s="179" t="s">
        <v>552</v>
      </c>
      <c r="F293" s="180" t="s">
        <v>553</v>
      </c>
      <c r="G293" s="181" t="s">
        <v>199</v>
      </c>
      <c r="H293" s="182">
        <v>21</v>
      </c>
      <c r="I293" s="183"/>
      <c r="J293" s="184"/>
      <c r="K293" s="182">
        <f t="shared" si="27"/>
        <v>0</v>
      </c>
      <c r="L293" s="184"/>
      <c r="M293" s="185"/>
      <c r="N293" s="186" t="s">
        <v>1</v>
      </c>
      <c r="O293" s="162" t="s">
        <v>43</v>
      </c>
      <c r="P293" s="163">
        <f t="shared" si="28"/>
        <v>0</v>
      </c>
      <c r="Q293" s="163">
        <f t="shared" si="29"/>
        <v>0</v>
      </c>
      <c r="R293" s="163">
        <f t="shared" si="30"/>
        <v>0</v>
      </c>
      <c r="S293" s="58"/>
      <c r="T293" s="164">
        <f t="shared" si="31"/>
        <v>0</v>
      </c>
      <c r="U293" s="164">
        <v>0</v>
      </c>
      <c r="V293" s="164">
        <f t="shared" si="32"/>
        <v>0</v>
      </c>
      <c r="W293" s="164">
        <v>0</v>
      </c>
      <c r="X293" s="165">
        <f t="shared" si="33"/>
        <v>0</v>
      </c>
      <c r="Y293" s="32"/>
      <c r="Z293" s="32"/>
      <c r="AA293" s="32"/>
      <c r="AB293" s="32"/>
      <c r="AC293" s="32"/>
      <c r="AD293" s="32"/>
      <c r="AE293" s="32"/>
      <c r="AR293" s="166" t="s">
        <v>321</v>
      </c>
      <c r="AT293" s="166" t="s">
        <v>244</v>
      </c>
      <c r="AU293" s="166" t="s">
        <v>92</v>
      </c>
      <c r="AY293" s="17" t="s">
        <v>164</v>
      </c>
      <c r="BE293" s="167">
        <f t="shared" si="34"/>
        <v>0</v>
      </c>
      <c r="BF293" s="167">
        <f t="shared" si="35"/>
        <v>0</v>
      </c>
      <c r="BG293" s="167">
        <f t="shared" si="36"/>
        <v>0</v>
      </c>
      <c r="BH293" s="167">
        <f t="shared" si="37"/>
        <v>0</v>
      </c>
      <c r="BI293" s="167">
        <f t="shared" si="38"/>
        <v>0</v>
      </c>
      <c r="BJ293" s="17" t="s">
        <v>92</v>
      </c>
      <c r="BK293" s="168">
        <f t="shared" si="39"/>
        <v>0</v>
      </c>
      <c r="BL293" s="17" t="s">
        <v>234</v>
      </c>
      <c r="BM293" s="166" t="s">
        <v>554</v>
      </c>
    </row>
    <row r="294" spans="1:65" s="2" customFormat="1" ht="14.45" customHeight="1">
      <c r="A294" s="32"/>
      <c r="B294" s="153"/>
      <c r="C294" s="178" t="s">
        <v>555</v>
      </c>
      <c r="D294" s="178" t="s">
        <v>244</v>
      </c>
      <c r="E294" s="179" t="s">
        <v>556</v>
      </c>
      <c r="F294" s="180" t="s">
        <v>557</v>
      </c>
      <c r="G294" s="181" t="s">
        <v>354</v>
      </c>
      <c r="H294" s="182">
        <v>12</v>
      </c>
      <c r="I294" s="183"/>
      <c r="J294" s="184"/>
      <c r="K294" s="182">
        <f t="shared" si="27"/>
        <v>0</v>
      </c>
      <c r="L294" s="184"/>
      <c r="M294" s="185"/>
      <c r="N294" s="186" t="s">
        <v>1</v>
      </c>
      <c r="O294" s="162" t="s">
        <v>43</v>
      </c>
      <c r="P294" s="163">
        <f t="shared" si="28"/>
        <v>0</v>
      </c>
      <c r="Q294" s="163">
        <f t="shared" si="29"/>
        <v>0</v>
      </c>
      <c r="R294" s="163">
        <f t="shared" si="30"/>
        <v>0</v>
      </c>
      <c r="S294" s="58"/>
      <c r="T294" s="164">
        <f t="shared" si="31"/>
        <v>0</v>
      </c>
      <c r="U294" s="164">
        <v>0</v>
      </c>
      <c r="V294" s="164">
        <f t="shared" si="32"/>
        <v>0</v>
      </c>
      <c r="W294" s="164">
        <v>0</v>
      </c>
      <c r="X294" s="165">
        <f t="shared" si="33"/>
        <v>0</v>
      </c>
      <c r="Y294" s="32"/>
      <c r="Z294" s="32"/>
      <c r="AA294" s="32"/>
      <c r="AB294" s="32"/>
      <c r="AC294" s="32"/>
      <c r="AD294" s="32"/>
      <c r="AE294" s="32"/>
      <c r="AR294" s="166" t="s">
        <v>321</v>
      </c>
      <c r="AT294" s="166" t="s">
        <v>244</v>
      </c>
      <c r="AU294" s="166" t="s">
        <v>92</v>
      </c>
      <c r="AY294" s="17" t="s">
        <v>164</v>
      </c>
      <c r="BE294" s="167">
        <f t="shared" si="34"/>
        <v>0</v>
      </c>
      <c r="BF294" s="167">
        <f t="shared" si="35"/>
        <v>0</v>
      </c>
      <c r="BG294" s="167">
        <f t="shared" si="36"/>
        <v>0</v>
      </c>
      <c r="BH294" s="167">
        <f t="shared" si="37"/>
        <v>0</v>
      </c>
      <c r="BI294" s="167">
        <f t="shared" si="38"/>
        <v>0</v>
      </c>
      <c r="BJ294" s="17" t="s">
        <v>92</v>
      </c>
      <c r="BK294" s="168">
        <f t="shared" si="39"/>
        <v>0</v>
      </c>
      <c r="BL294" s="17" t="s">
        <v>234</v>
      </c>
      <c r="BM294" s="166" t="s">
        <v>558</v>
      </c>
    </row>
    <row r="295" spans="1:65" s="2" customFormat="1" ht="24.2" customHeight="1">
      <c r="A295" s="32"/>
      <c r="B295" s="153"/>
      <c r="C295" s="178" t="s">
        <v>559</v>
      </c>
      <c r="D295" s="178" t="s">
        <v>244</v>
      </c>
      <c r="E295" s="179" t="s">
        <v>560</v>
      </c>
      <c r="F295" s="180" t="s">
        <v>561</v>
      </c>
      <c r="G295" s="181" t="s">
        <v>199</v>
      </c>
      <c r="H295" s="182">
        <v>12.6</v>
      </c>
      <c r="I295" s="183"/>
      <c r="J295" s="184"/>
      <c r="K295" s="182">
        <f t="shared" si="27"/>
        <v>0</v>
      </c>
      <c r="L295" s="184"/>
      <c r="M295" s="185"/>
      <c r="N295" s="186" t="s">
        <v>1</v>
      </c>
      <c r="O295" s="162" t="s">
        <v>43</v>
      </c>
      <c r="P295" s="163">
        <f t="shared" si="28"/>
        <v>0</v>
      </c>
      <c r="Q295" s="163">
        <f t="shared" si="29"/>
        <v>0</v>
      </c>
      <c r="R295" s="163">
        <f t="shared" si="30"/>
        <v>0</v>
      </c>
      <c r="S295" s="58"/>
      <c r="T295" s="164">
        <f t="shared" si="31"/>
        <v>0</v>
      </c>
      <c r="U295" s="164">
        <v>0</v>
      </c>
      <c r="V295" s="164">
        <f t="shared" si="32"/>
        <v>0</v>
      </c>
      <c r="W295" s="164">
        <v>0</v>
      </c>
      <c r="X295" s="165">
        <f t="shared" si="33"/>
        <v>0</v>
      </c>
      <c r="Y295" s="32"/>
      <c r="Z295" s="32"/>
      <c r="AA295" s="32"/>
      <c r="AB295" s="32"/>
      <c r="AC295" s="32"/>
      <c r="AD295" s="32"/>
      <c r="AE295" s="32"/>
      <c r="AR295" s="166" t="s">
        <v>321</v>
      </c>
      <c r="AT295" s="166" t="s">
        <v>244</v>
      </c>
      <c r="AU295" s="166" t="s">
        <v>92</v>
      </c>
      <c r="AY295" s="17" t="s">
        <v>164</v>
      </c>
      <c r="BE295" s="167">
        <f t="shared" si="34"/>
        <v>0</v>
      </c>
      <c r="BF295" s="167">
        <f t="shared" si="35"/>
        <v>0</v>
      </c>
      <c r="BG295" s="167">
        <f t="shared" si="36"/>
        <v>0</v>
      </c>
      <c r="BH295" s="167">
        <f t="shared" si="37"/>
        <v>0</v>
      </c>
      <c r="BI295" s="167">
        <f t="shared" si="38"/>
        <v>0</v>
      </c>
      <c r="BJ295" s="17" t="s">
        <v>92</v>
      </c>
      <c r="BK295" s="168">
        <f t="shared" si="39"/>
        <v>0</v>
      </c>
      <c r="BL295" s="17" t="s">
        <v>234</v>
      </c>
      <c r="BM295" s="166" t="s">
        <v>562</v>
      </c>
    </row>
    <row r="296" spans="1:65" s="2" customFormat="1" ht="14.45" customHeight="1">
      <c r="A296" s="32"/>
      <c r="B296" s="153"/>
      <c r="C296" s="178" t="s">
        <v>563</v>
      </c>
      <c r="D296" s="178" t="s">
        <v>244</v>
      </c>
      <c r="E296" s="179" t="s">
        <v>564</v>
      </c>
      <c r="F296" s="180" t="s">
        <v>565</v>
      </c>
      <c r="G296" s="181" t="s">
        <v>354</v>
      </c>
      <c r="H296" s="182">
        <v>5</v>
      </c>
      <c r="I296" s="183"/>
      <c r="J296" s="184"/>
      <c r="K296" s="182">
        <f t="shared" si="27"/>
        <v>0</v>
      </c>
      <c r="L296" s="184"/>
      <c r="M296" s="185"/>
      <c r="N296" s="186" t="s">
        <v>1</v>
      </c>
      <c r="O296" s="162" t="s">
        <v>43</v>
      </c>
      <c r="P296" s="163">
        <f t="shared" si="28"/>
        <v>0</v>
      </c>
      <c r="Q296" s="163">
        <f t="shared" si="29"/>
        <v>0</v>
      </c>
      <c r="R296" s="163">
        <f t="shared" si="30"/>
        <v>0</v>
      </c>
      <c r="S296" s="58"/>
      <c r="T296" s="164">
        <f t="shared" si="31"/>
        <v>0</v>
      </c>
      <c r="U296" s="164">
        <v>0</v>
      </c>
      <c r="V296" s="164">
        <f t="shared" si="32"/>
        <v>0</v>
      </c>
      <c r="W296" s="164">
        <v>0</v>
      </c>
      <c r="X296" s="165">
        <f t="shared" si="33"/>
        <v>0</v>
      </c>
      <c r="Y296" s="32"/>
      <c r="Z296" s="32"/>
      <c r="AA296" s="32"/>
      <c r="AB296" s="32"/>
      <c r="AC296" s="32"/>
      <c r="AD296" s="32"/>
      <c r="AE296" s="32"/>
      <c r="AR296" s="166" t="s">
        <v>321</v>
      </c>
      <c r="AT296" s="166" t="s">
        <v>244</v>
      </c>
      <c r="AU296" s="166" t="s">
        <v>92</v>
      </c>
      <c r="AY296" s="17" t="s">
        <v>164</v>
      </c>
      <c r="BE296" s="167">
        <f t="shared" si="34"/>
        <v>0</v>
      </c>
      <c r="BF296" s="167">
        <f t="shared" si="35"/>
        <v>0</v>
      </c>
      <c r="BG296" s="167">
        <f t="shared" si="36"/>
        <v>0</v>
      </c>
      <c r="BH296" s="167">
        <f t="shared" si="37"/>
        <v>0</v>
      </c>
      <c r="BI296" s="167">
        <f t="shared" si="38"/>
        <v>0</v>
      </c>
      <c r="BJ296" s="17" t="s">
        <v>92</v>
      </c>
      <c r="BK296" s="168">
        <f t="shared" si="39"/>
        <v>0</v>
      </c>
      <c r="BL296" s="17" t="s">
        <v>234</v>
      </c>
      <c r="BM296" s="166" t="s">
        <v>566</v>
      </c>
    </row>
    <row r="297" spans="1:65" s="2" customFormat="1" ht="24.2" customHeight="1">
      <c r="A297" s="32"/>
      <c r="B297" s="153"/>
      <c r="C297" s="178" t="s">
        <v>567</v>
      </c>
      <c r="D297" s="178" t="s">
        <v>244</v>
      </c>
      <c r="E297" s="179" t="s">
        <v>568</v>
      </c>
      <c r="F297" s="180" t="s">
        <v>569</v>
      </c>
      <c r="G297" s="181" t="s">
        <v>354</v>
      </c>
      <c r="H297" s="182">
        <v>5.25</v>
      </c>
      <c r="I297" s="183"/>
      <c r="J297" s="184"/>
      <c r="K297" s="182">
        <f t="shared" si="27"/>
        <v>0</v>
      </c>
      <c r="L297" s="184"/>
      <c r="M297" s="185"/>
      <c r="N297" s="186" t="s">
        <v>1</v>
      </c>
      <c r="O297" s="162" t="s">
        <v>43</v>
      </c>
      <c r="P297" s="163">
        <f t="shared" si="28"/>
        <v>0</v>
      </c>
      <c r="Q297" s="163">
        <f t="shared" si="29"/>
        <v>0</v>
      </c>
      <c r="R297" s="163">
        <f t="shared" si="30"/>
        <v>0</v>
      </c>
      <c r="S297" s="58"/>
      <c r="T297" s="164">
        <f t="shared" si="31"/>
        <v>0</v>
      </c>
      <c r="U297" s="164">
        <v>0</v>
      </c>
      <c r="V297" s="164">
        <f t="shared" si="32"/>
        <v>0</v>
      </c>
      <c r="W297" s="164">
        <v>0</v>
      </c>
      <c r="X297" s="165">
        <f t="shared" si="33"/>
        <v>0</v>
      </c>
      <c r="Y297" s="32"/>
      <c r="Z297" s="32"/>
      <c r="AA297" s="32"/>
      <c r="AB297" s="32"/>
      <c r="AC297" s="32"/>
      <c r="AD297" s="32"/>
      <c r="AE297" s="32"/>
      <c r="AR297" s="166" t="s">
        <v>321</v>
      </c>
      <c r="AT297" s="166" t="s">
        <v>244</v>
      </c>
      <c r="AU297" s="166" t="s">
        <v>92</v>
      </c>
      <c r="AY297" s="17" t="s">
        <v>164</v>
      </c>
      <c r="BE297" s="167">
        <f t="shared" si="34"/>
        <v>0</v>
      </c>
      <c r="BF297" s="167">
        <f t="shared" si="35"/>
        <v>0</v>
      </c>
      <c r="BG297" s="167">
        <f t="shared" si="36"/>
        <v>0</v>
      </c>
      <c r="BH297" s="167">
        <f t="shared" si="37"/>
        <v>0</v>
      </c>
      <c r="BI297" s="167">
        <f t="shared" si="38"/>
        <v>0</v>
      </c>
      <c r="BJ297" s="17" t="s">
        <v>92</v>
      </c>
      <c r="BK297" s="168">
        <f t="shared" si="39"/>
        <v>0</v>
      </c>
      <c r="BL297" s="17" t="s">
        <v>234</v>
      </c>
      <c r="BM297" s="166" t="s">
        <v>570</v>
      </c>
    </row>
    <row r="298" spans="1:65" s="2" customFormat="1" ht="14.45" customHeight="1">
      <c r="A298" s="32"/>
      <c r="B298" s="153"/>
      <c r="C298" s="178" t="s">
        <v>571</v>
      </c>
      <c r="D298" s="178" t="s">
        <v>244</v>
      </c>
      <c r="E298" s="179" t="s">
        <v>572</v>
      </c>
      <c r="F298" s="180" t="s">
        <v>573</v>
      </c>
      <c r="G298" s="181" t="s">
        <v>354</v>
      </c>
      <c r="H298" s="182">
        <v>10</v>
      </c>
      <c r="I298" s="183"/>
      <c r="J298" s="184"/>
      <c r="K298" s="182">
        <f t="shared" si="27"/>
        <v>0</v>
      </c>
      <c r="L298" s="184"/>
      <c r="M298" s="185"/>
      <c r="N298" s="186" t="s">
        <v>1</v>
      </c>
      <c r="O298" s="162" t="s">
        <v>43</v>
      </c>
      <c r="P298" s="163">
        <f t="shared" si="28"/>
        <v>0</v>
      </c>
      <c r="Q298" s="163">
        <f t="shared" si="29"/>
        <v>0</v>
      </c>
      <c r="R298" s="163">
        <f t="shared" si="30"/>
        <v>0</v>
      </c>
      <c r="S298" s="58"/>
      <c r="T298" s="164">
        <f t="shared" si="31"/>
        <v>0</v>
      </c>
      <c r="U298" s="164">
        <v>0</v>
      </c>
      <c r="V298" s="164">
        <f t="shared" si="32"/>
        <v>0</v>
      </c>
      <c r="W298" s="164">
        <v>0</v>
      </c>
      <c r="X298" s="165">
        <f t="shared" si="33"/>
        <v>0</v>
      </c>
      <c r="Y298" s="32"/>
      <c r="Z298" s="32"/>
      <c r="AA298" s="32"/>
      <c r="AB298" s="32"/>
      <c r="AC298" s="32"/>
      <c r="AD298" s="32"/>
      <c r="AE298" s="32"/>
      <c r="AR298" s="166" t="s">
        <v>321</v>
      </c>
      <c r="AT298" s="166" t="s">
        <v>244</v>
      </c>
      <c r="AU298" s="166" t="s">
        <v>92</v>
      </c>
      <c r="AY298" s="17" t="s">
        <v>164</v>
      </c>
      <c r="BE298" s="167">
        <f t="shared" si="34"/>
        <v>0</v>
      </c>
      <c r="BF298" s="167">
        <f t="shared" si="35"/>
        <v>0</v>
      </c>
      <c r="BG298" s="167">
        <f t="shared" si="36"/>
        <v>0</v>
      </c>
      <c r="BH298" s="167">
        <f t="shared" si="37"/>
        <v>0</v>
      </c>
      <c r="BI298" s="167">
        <f t="shared" si="38"/>
        <v>0</v>
      </c>
      <c r="BJ298" s="17" t="s">
        <v>92</v>
      </c>
      <c r="BK298" s="168">
        <f t="shared" si="39"/>
        <v>0</v>
      </c>
      <c r="BL298" s="17" t="s">
        <v>234</v>
      </c>
      <c r="BM298" s="166" t="s">
        <v>574</v>
      </c>
    </row>
    <row r="299" spans="1:65" s="2" customFormat="1" ht="24.2" customHeight="1">
      <c r="A299" s="32"/>
      <c r="B299" s="153"/>
      <c r="C299" s="178" t="s">
        <v>575</v>
      </c>
      <c r="D299" s="178" t="s">
        <v>244</v>
      </c>
      <c r="E299" s="179" t="s">
        <v>576</v>
      </c>
      <c r="F299" s="180" t="s">
        <v>577</v>
      </c>
      <c r="G299" s="181" t="s">
        <v>354</v>
      </c>
      <c r="H299" s="182">
        <v>10.5</v>
      </c>
      <c r="I299" s="183"/>
      <c r="J299" s="184"/>
      <c r="K299" s="182">
        <f t="shared" si="27"/>
        <v>0</v>
      </c>
      <c r="L299" s="184"/>
      <c r="M299" s="185"/>
      <c r="N299" s="186" t="s">
        <v>1</v>
      </c>
      <c r="O299" s="162" t="s">
        <v>43</v>
      </c>
      <c r="P299" s="163">
        <f t="shared" si="28"/>
        <v>0</v>
      </c>
      <c r="Q299" s="163">
        <f t="shared" si="29"/>
        <v>0</v>
      </c>
      <c r="R299" s="163">
        <f t="shared" si="30"/>
        <v>0</v>
      </c>
      <c r="S299" s="58"/>
      <c r="T299" s="164">
        <f t="shared" si="31"/>
        <v>0</v>
      </c>
      <c r="U299" s="164">
        <v>0</v>
      </c>
      <c r="V299" s="164">
        <f t="shared" si="32"/>
        <v>0</v>
      </c>
      <c r="W299" s="164">
        <v>0</v>
      </c>
      <c r="X299" s="165">
        <f t="shared" si="33"/>
        <v>0</v>
      </c>
      <c r="Y299" s="32"/>
      <c r="Z299" s="32"/>
      <c r="AA299" s="32"/>
      <c r="AB299" s="32"/>
      <c r="AC299" s="32"/>
      <c r="AD299" s="32"/>
      <c r="AE299" s="32"/>
      <c r="AR299" s="166" t="s">
        <v>321</v>
      </c>
      <c r="AT299" s="166" t="s">
        <v>244</v>
      </c>
      <c r="AU299" s="166" t="s">
        <v>92</v>
      </c>
      <c r="AY299" s="17" t="s">
        <v>164</v>
      </c>
      <c r="BE299" s="167">
        <f t="shared" si="34"/>
        <v>0</v>
      </c>
      <c r="BF299" s="167">
        <f t="shared" si="35"/>
        <v>0</v>
      </c>
      <c r="BG299" s="167">
        <f t="shared" si="36"/>
        <v>0</v>
      </c>
      <c r="BH299" s="167">
        <f t="shared" si="37"/>
        <v>0</v>
      </c>
      <c r="BI299" s="167">
        <f t="shared" si="38"/>
        <v>0</v>
      </c>
      <c r="BJ299" s="17" t="s">
        <v>92</v>
      </c>
      <c r="BK299" s="168">
        <f t="shared" si="39"/>
        <v>0</v>
      </c>
      <c r="BL299" s="17" t="s">
        <v>234</v>
      </c>
      <c r="BM299" s="166" t="s">
        <v>578</v>
      </c>
    </row>
    <row r="300" spans="1:65" s="2" customFormat="1" ht="14.45" customHeight="1">
      <c r="A300" s="32"/>
      <c r="B300" s="153"/>
      <c r="C300" s="178" t="s">
        <v>579</v>
      </c>
      <c r="D300" s="178" t="s">
        <v>244</v>
      </c>
      <c r="E300" s="179" t="s">
        <v>580</v>
      </c>
      <c r="F300" s="180" t="s">
        <v>581</v>
      </c>
      <c r="G300" s="181" t="s">
        <v>199</v>
      </c>
      <c r="H300" s="182">
        <v>7</v>
      </c>
      <c r="I300" s="183"/>
      <c r="J300" s="184"/>
      <c r="K300" s="182">
        <f t="shared" si="27"/>
        <v>0</v>
      </c>
      <c r="L300" s="184"/>
      <c r="M300" s="185"/>
      <c r="N300" s="186" t="s">
        <v>1</v>
      </c>
      <c r="O300" s="162" t="s">
        <v>43</v>
      </c>
      <c r="P300" s="163">
        <f t="shared" si="28"/>
        <v>0</v>
      </c>
      <c r="Q300" s="163">
        <f t="shared" si="29"/>
        <v>0</v>
      </c>
      <c r="R300" s="163">
        <f t="shared" si="30"/>
        <v>0</v>
      </c>
      <c r="S300" s="58"/>
      <c r="T300" s="164">
        <f t="shared" si="31"/>
        <v>0</v>
      </c>
      <c r="U300" s="164">
        <v>0</v>
      </c>
      <c r="V300" s="164">
        <f t="shared" si="32"/>
        <v>0</v>
      </c>
      <c r="W300" s="164">
        <v>0</v>
      </c>
      <c r="X300" s="165">
        <f t="shared" si="33"/>
        <v>0</v>
      </c>
      <c r="Y300" s="32"/>
      <c r="Z300" s="32"/>
      <c r="AA300" s="32"/>
      <c r="AB300" s="32"/>
      <c r="AC300" s="32"/>
      <c r="AD300" s="32"/>
      <c r="AE300" s="32"/>
      <c r="AR300" s="166" t="s">
        <v>321</v>
      </c>
      <c r="AT300" s="166" t="s">
        <v>244</v>
      </c>
      <c r="AU300" s="166" t="s">
        <v>92</v>
      </c>
      <c r="AY300" s="17" t="s">
        <v>164</v>
      </c>
      <c r="BE300" s="167">
        <f t="shared" si="34"/>
        <v>0</v>
      </c>
      <c r="BF300" s="167">
        <f t="shared" si="35"/>
        <v>0</v>
      </c>
      <c r="BG300" s="167">
        <f t="shared" si="36"/>
        <v>0</v>
      </c>
      <c r="BH300" s="167">
        <f t="shared" si="37"/>
        <v>0</v>
      </c>
      <c r="BI300" s="167">
        <f t="shared" si="38"/>
        <v>0</v>
      </c>
      <c r="BJ300" s="17" t="s">
        <v>92</v>
      </c>
      <c r="BK300" s="168">
        <f t="shared" si="39"/>
        <v>0</v>
      </c>
      <c r="BL300" s="17" t="s">
        <v>234</v>
      </c>
      <c r="BM300" s="166" t="s">
        <v>582</v>
      </c>
    </row>
    <row r="301" spans="1:65" s="2" customFormat="1" ht="24.2" customHeight="1">
      <c r="A301" s="32"/>
      <c r="B301" s="153"/>
      <c r="C301" s="178" t="s">
        <v>583</v>
      </c>
      <c r="D301" s="178" t="s">
        <v>244</v>
      </c>
      <c r="E301" s="179" t="s">
        <v>584</v>
      </c>
      <c r="F301" s="180" t="s">
        <v>585</v>
      </c>
      <c r="G301" s="181" t="s">
        <v>199</v>
      </c>
      <c r="H301" s="182">
        <v>7</v>
      </c>
      <c r="I301" s="183"/>
      <c r="J301" s="184"/>
      <c r="K301" s="182">
        <f t="shared" si="27"/>
        <v>0</v>
      </c>
      <c r="L301" s="184"/>
      <c r="M301" s="185"/>
      <c r="N301" s="186" t="s">
        <v>1</v>
      </c>
      <c r="O301" s="162" t="s">
        <v>43</v>
      </c>
      <c r="P301" s="163">
        <f t="shared" si="28"/>
        <v>0</v>
      </c>
      <c r="Q301" s="163">
        <f t="shared" si="29"/>
        <v>0</v>
      </c>
      <c r="R301" s="163">
        <f t="shared" si="30"/>
        <v>0</v>
      </c>
      <c r="S301" s="58"/>
      <c r="T301" s="164">
        <f t="shared" si="31"/>
        <v>0</v>
      </c>
      <c r="U301" s="164">
        <v>0</v>
      </c>
      <c r="V301" s="164">
        <f t="shared" si="32"/>
        <v>0</v>
      </c>
      <c r="W301" s="164">
        <v>0</v>
      </c>
      <c r="X301" s="165">
        <f t="shared" si="33"/>
        <v>0</v>
      </c>
      <c r="Y301" s="32"/>
      <c r="Z301" s="32"/>
      <c r="AA301" s="32"/>
      <c r="AB301" s="32"/>
      <c r="AC301" s="32"/>
      <c r="AD301" s="32"/>
      <c r="AE301" s="32"/>
      <c r="AR301" s="166" t="s">
        <v>321</v>
      </c>
      <c r="AT301" s="166" t="s">
        <v>244</v>
      </c>
      <c r="AU301" s="166" t="s">
        <v>92</v>
      </c>
      <c r="AY301" s="17" t="s">
        <v>164</v>
      </c>
      <c r="BE301" s="167">
        <f t="shared" si="34"/>
        <v>0</v>
      </c>
      <c r="BF301" s="167">
        <f t="shared" si="35"/>
        <v>0</v>
      </c>
      <c r="BG301" s="167">
        <f t="shared" si="36"/>
        <v>0</v>
      </c>
      <c r="BH301" s="167">
        <f t="shared" si="37"/>
        <v>0</v>
      </c>
      <c r="BI301" s="167">
        <f t="shared" si="38"/>
        <v>0</v>
      </c>
      <c r="BJ301" s="17" t="s">
        <v>92</v>
      </c>
      <c r="BK301" s="168">
        <f t="shared" si="39"/>
        <v>0</v>
      </c>
      <c r="BL301" s="17" t="s">
        <v>234</v>
      </c>
      <c r="BM301" s="166" t="s">
        <v>586</v>
      </c>
    </row>
    <row r="302" spans="1:65" s="2" customFormat="1" ht="14.45" customHeight="1">
      <c r="A302" s="32"/>
      <c r="B302" s="153"/>
      <c r="C302" s="178" t="s">
        <v>587</v>
      </c>
      <c r="D302" s="178" t="s">
        <v>244</v>
      </c>
      <c r="E302" s="179" t="s">
        <v>588</v>
      </c>
      <c r="F302" s="180" t="s">
        <v>589</v>
      </c>
      <c r="G302" s="181" t="s">
        <v>199</v>
      </c>
      <c r="H302" s="182">
        <v>2</v>
      </c>
      <c r="I302" s="183"/>
      <c r="J302" s="184"/>
      <c r="K302" s="182">
        <f t="shared" si="27"/>
        <v>0</v>
      </c>
      <c r="L302" s="184"/>
      <c r="M302" s="185"/>
      <c r="N302" s="186" t="s">
        <v>1</v>
      </c>
      <c r="O302" s="162" t="s">
        <v>43</v>
      </c>
      <c r="P302" s="163">
        <f t="shared" si="28"/>
        <v>0</v>
      </c>
      <c r="Q302" s="163">
        <f t="shared" si="29"/>
        <v>0</v>
      </c>
      <c r="R302" s="163">
        <f t="shared" si="30"/>
        <v>0</v>
      </c>
      <c r="S302" s="58"/>
      <c r="T302" s="164">
        <f t="shared" si="31"/>
        <v>0</v>
      </c>
      <c r="U302" s="164">
        <v>0</v>
      </c>
      <c r="V302" s="164">
        <f t="shared" si="32"/>
        <v>0</v>
      </c>
      <c r="W302" s="164">
        <v>0</v>
      </c>
      <c r="X302" s="165">
        <f t="shared" si="33"/>
        <v>0</v>
      </c>
      <c r="Y302" s="32"/>
      <c r="Z302" s="32"/>
      <c r="AA302" s="32"/>
      <c r="AB302" s="32"/>
      <c r="AC302" s="32"/>
      <c r="AD302" s="32"/>
      <c r="AE302" s="32"/>
      <c r="AR302" s="166" t="s">
        <v>321</v>
      </c>
      <c r="AT302" s="166" t="s">
        <v>244</v>
      </c>
      <c r="AU302" s="166" t="s">
        <v>92</v>
      </c>
      <c r="AY302" s="17" t="s">
        <v>164</v>
      </c>
      <c r="BE302" s="167">
        <f t="shared" si="34"/>
        <v>0</v>
      </c>
      <c r="BF302" s="167">
        <f t="shared" si="35"/>
        <v>0</v>
      </c>
      <c r="BG302" s="167">
        <f t="shared" si="36"/>
        <v>0</v>
      </c>
      <c r="BH302" s="167">
        <f t="shared" si="37"/>
        <v>0</v>
      </c>
      <c r="BI302" s="167">
        <f t="shared" si="38"/>
        <v>0</v>
      </c>
      <c r="BJ302" s="17" t="s">
        <v>92</v>
      </c>
      <c r="BK302" s="168">
        <f t="shared" si="39"/>
        <v>0</v>
      </c>
      <c r="BL302" s="17" t="s">
        <v>234</v>
      </c>
      <c r="BM302" s="166" t="s">
        <v>590</v>
      </c>
    </row>
    <row r="303" spans="1:65" s="2" customFormat="1" ht="24.2" customHeight="1">
      <c r="A303" s="32"/>
      <c r="B303" s="153"/>
      <c r="C303" s="178" t="s">
        <v>591</v>
      </c>
      <c r="D303" s="178" t="s">
        <v>244</v>
      </c>
      <c r="E303" s="179" t="s">
        <v>592</v>
      </c>
      <c r="F303" s="180" t="s">
        <v>593</v>
      </c>
      <c r="G303" s="181" t="s">
        <v>199</v>
      </c>
      <c r="H303" s="182">
        <v>2</v>
      </c>
      <c r="I303" s="183"/>
      <c r="J303" s="184"/>
      <c r="K303" s="182">
        <f t="shared" si="27"/>
        <v>0</v>
      </c>
      <c r="L303" s="184"/>
      <c r="M303" s="185"/>
      <c r="N303" s="186" t="s">
        <v>1</v>
      </c>
      <c r="O303" s="162" t="s">
        <v>43</v>
      </c>
      <c r="P303" s="163">
        <f t="shared" si="28"/>
        <v>0</v>
      </c>
      <c r="Q303" s="163">
        <f t="shared" si="29"/>
        <v>0</v>
      </c>
      <c r="R303" s="163">
        <f t="shared" si="30"/>
        <v>0</v>
      </c>
      <c r="S303" s="58"/>
      <c r="T303" s="164">
        <f t="shared" si="31"/>
        <v>0</v>
      </c>
      <c r="U303" s="164">
        <v>0</v>
      </c>
      <c r="V303" s="164">
        <f t="shared" si="32"/>
        <v>0</v>
      </c>
      <c r="W303" s="164">
        <v>0</v>
      </c>
      <c r="X303" s="165">
        <f t="shared" si="33"/>
        <v>0</v>
      </c>
      <c r="Y303" s="32"/>
      <c r="Z303" s="32"/>
      <c r="AA303" s="32"/>
      <c r="AB303" s="32"/>
      <c r="AC303" s="32"/>
      <c r="AD303" s="32"/>
      <c r="AE303" s="32"/>
      <c r="AR303" s="166" t="s">
        <v>321</v>
      </c>
      <c r="AT303" s="166" t="s">
        <v>244</v>
      </c>
      <c r="AU303" s="166" t="s">
        <v>92</v>
      </c>
      <c r="AY303" s="17" t="s">
        <v>164</v>
      </c>
      <c r="BE303" s="167">
        <f t="shared" si="34"/>
        <v>0</v>
      </c>
      <c r="BF303" s="167">
        <f t="shared" si="35"/>
        <v>0</v>
      </c>
      <c r="BG303" s="167">
        <f t="shared" si="36"/>
        <v>0</v>
      </c>
      <c r="BH303" s="167">
        <f t="shared" si="37"/>
        <v>0</v>
      </c>
      <c r="BI303" s="167">
        <f t="shared" si="38"/>
        <v>0</v>
      </c>
      <c r="BJ303" s="17" t="s">
        <v>92</v>
      </c>
      <c r="BK303" s="168">
        <f t="shared" si="39"/>
        <v>0</v>
      </c>
      <c r="BL303" s="17" t="s">
        <v>234</v>
      </c>
      <c r="BM303" s="166" t="s">
        <v>594</v>
      </c>
    </row>
    <row r="304" spans="1:65" s="2" customFormat="1" ht="14.45" customHeight="1">
      <c r="A304" s="32"/>
      <c r="B304" s="153"/>
      <c r="C304" s="178" t="s">
        <v>595</v>
      </c>
      <c r="D304" s="178" t="s">
        <v>244</v>
      </c>
      <c r="E304" s="179" t="s">
        <v>596</v>
      </c>
      <c r="F304" s="180" t="s">
        <v>597</v>
      </c>
      <c r="G304" s="181" t="s">
        <v>199</v>
      </c>
      <c r="H304" s="182">
        <v>10</v>
      </c>
      <c r="I304" s="183"/>
      <c r="J304" s="184"/>
      <c r="K304" s="182">
        <f t="shared" si="27"/>
        <v>0</v>
      </c>
      <c r="L304" s="184"/>
      <c r="M304" s="185"/>
      <c r="N304" s="186" t="s">
        <v>1</v>
      </c>
      <c r="O304" s="162" t="s">
        <v>43</v>
      </c>
      <c r="P304" s="163">
        <f t="shared" si="28"/>
        <v>0</v>
      </c>
      <c r="Q304" s="163">
        <f t="shared" si="29"/>
        <v>0</v>
      </c>
      <c r="R304" s="163">
        <f t="shared" si="30"/>
        <v>0</v>
      </c>
      <c r="S304" s="58"/>
      <c r="T304" s="164">
        <f t="shared" si="31"/>
        <v>0</v>
      </c>
      <c r="U304" s="164">
        <v>0</v>
      </c>
      <c r="V304" s="164">
        <f t="shared" si="32"/>
        <v>0</v>
      </c>
      <c r="W304" s="164">
        <v>0</v>
      </c>
      <c r="X304" s="165">
        <f t="shared" si="33"/>
        <v>0</v>
      </c>
      <c r="Y304" s="32"/>
      <c r="Z304" s="32"/>
      <c r="AA304" s="32"/>
      <c r="AB304" s="32"/>
      <c r="AC304" s="32"/>
      <c r="AD304" s="32"/>
      <c r="AE304" s="32"/>
      <c r="AR304" s="166" t="s">
        <v>321</v>
      </c>
      <c r="AT304" s="166" t="s">
        <v>244</v>
      </c>
      <c r="AU304" s="166" t="s">
        <v>92</v>
      </c>
      <c r="AY304" s="17" t="s">
        <v>164</v>
      </c>
      <c r="BE304" s="167">
        <f t="shared" si="34"/>
        <v>0</v>
      </c>
      <c r="BF304" s="167">
        <f t="shared" si="35"/>
        <v>0</v>
      </c>
      <c r="BG304" s="167">
        <f t="shared" si="36"/>
        <v>0</v>
      </c>
      <c r="BH304" s="167">
        <f t="shared" si="37"/>
        <v>0</v>
      </c>
      <c r="BI304" s="167">
        <f t="shared" si="38"/>
        <v>0</v>
      </c>
      <c r="BJ304" s="17" t="s">
        <v>92</v>
      </c>
      <c r="BK304" s="168">
        <f t="shared" si="39"/>
        <v>0</v>
      </c>
      <c r="BL304" s="17" t="s">
        <v>234</v>
      </c>
      <c r="BM304" s="166" t="s">
        <v>598</v>
      </c>
    </row>
    <row r="305" spans="1:65" s="2" customFormat="1" ht="24.2" customHeight="1">
      <c r="A305" s="32"/>
      <c r="B305" s="153"/>
      <c r="C305" s="178" t="s">
        <v>599</v>
      </c>
      <c r="D305" s="178" t="s">
        <v>244</v>
      </c>
      <c r="E305" s="179" t="s">
        <v>600</v>
      </c>
      <c r="F305" s="180" t="s">
        <v>601</v>
      </c>
      <c r="G305" s="181" t="s">
        <v>199</v>
      </c>
      <c r="H305" s="182">
        <v>10</v>
      </c>
      <c r="I305" s="183"/>
      <c r="J305" s="184"/>
      <c r="K305" s="182">
        <f t="shared" si="27"/>
        <v>0</v>
      </c>
      <c r="L305" s="184"/>
      <c r="M305" s="185"/>
      <c r="N305" s="186" t="s">
        <v>1</v>
      </c>
      <c r="O305" s="162" t="s">
        <v>43</v>
      </c>
      <c r="P305" s="163">
        <f t="shared" si="28"/>
        <v>0</v>
      </c>
      <c r="Q305" s="163">
        <f t="shared" si="29"/>
        <v>0</v>
      </c>
      <c r="R305" s="163">
        <f t="shared" si="30"/>
        <v>0</v>
      </c>
      <c r="S305" s="58"/>
      <c r="T305" s="164">
        <f t="shared" si="31"/>
        <v>0</v>
      </c>
      <c r="U305" s="164">
        <v>0</v>
      </c>
      <c r="V305" s="164">
        <f t="shared" si="32"/>
        <v>0</v>
      </c>
      <c r="W305" s="164">
        <v>0</v>
      </c>
      <c r="X305" s="165">
        <f t="shared" si="33"/>
        <v>0</v>
      </c>
      <c r="Y305" s="32"/>
      <c r="Z305" s="32"/>
      <c r="AA305" s="32"/>
      <c r="AB305" s="32"/>
      <c r="AC305" s="32"/>
      <c r="AD305" s="32"/>
      <c r="AE305" s="32"/>
      <c r="AR305" s="166" t="s">
        <v>321</v>
      </c>
      <c r="AT305" s="166" t="s">
        <v>244</v>
      </c>
      <c r="AU305" s="166" t="s">
        <v>92</v>
      </c>
      <c r="AY305" s="17" t="s">
        <v>164</v>
      </c>
      <c r="BE305" s="167">
        <f t="shared" si="34"/>
        <v>0</v>
      </c>
      <c r="BF305" s="167">
        <f t="shared" si="35"/>
        <v>0</v>
      </c>
      <c r="BG305" s="167">
        <f t="shared" si="36"/>
        <v>0</v>
      </c>
      <c r="BH305" s="167">
        <f t="shared" si="37"/>
        <v>0</v>
      </c>
      <c r="BI305" s="167">
        <f t="shared" si="38"/>
        <v>0</v>
      </c>
      <c r="BJ305" s="17" t="s">
        <v>92</v>
      </c>
      <c r="BK305" s="168">
        <f t="shared" si="39"/>
        <v>0</v>
      </c>
      <c r="BL305" s="17" t="s">
        <v>234</v>
      </c>
      <c r="BM305" s="166" t="s">
        <v>602</v>
      </c>
    </row>
    <row r="306" spans="1:65" s="2" customFormat="1" ht="14.45" customHeight="1">
      <c r="A306" s="32"/>
      <c r="B306" s="153"/>
      <c r="C306" s="178" t="s">
        <v>603</v>
      </c>
      <c r="D306" s="178" t="s">
        <v>244</v>
      </c>
      <c r="E306" s="179" t="s">
        <v>604</v>
      </c>
      <c r="F306" s="180" t="s">
        <v>605</v>
      </c>
      <c r="G306" s="181" t="s">
        <v>199</v>
      </c>
      <c r="H306" s="182">
        <v>10</v>
      </c>
      <c r="I306" s="183"/>
      <c r="J306" s="184"/>
      <c r="K306" s="182">
        <f t="shared" si="27"/>
        <v>0</v>
      </c>
      <c r="L306" s="184"/>
      <c r="M306" s="185"/>
      <c r="N306" s="186" t="s">
        <v>1</v>
      </c>
      <c r="O306" s="162" t="s">
        <v>43</v>
      </c>
      <c r="P306" s="163">
        <f t="shared" si="28"/>
        <v>0</v>
      </c>
      <c r="Q306" s="163">
        <f t="shared" si="29"/>
        <v>0</v>
      </c>
      <c r="R306" s="163">
        <f t="shared" si="30"/>
        <v>0</v>
      </c>
      <c r="S306" s="58"/>
      <c r="T306" s="164">
        <f t="shared" si="31"/>
        <v>0</v>
      </c>
      <c r="U306" s="164">
        <v>0</v>
      </c>
      <c r="V306" s="164">
        <f t="shared" si="32"/>
        <v>0</v>
      </c>
      <c r="W306" s="164">
        <v>0</v>
      </c>
      <c r="X306" s="165">
        <f t="shared" si="33"/>
        <v>0</v>
      </c>
      <c r="Y306" s="32"/>
      <c r="Z306" s="32"/>
      <c r="AA306" s="32"/>
      <c r="AB306" s="32"/>
      <c r="AC306" s="32"/>
      <c r="AD306" s="32"/>
      <c r="AE306" s="32"/>
      <c r="AR306" s="166" t="s">
        <v>321</v>
      </c>
      <c r="AT306" s="166" t="s">
        <v>244</v>
      </c>
      <c r="AU306" s="166" t="s">
        <v>92</v>
      </c>
      <c r="AY306" s="17" t="s">
        <v>164</v>
      </c>
      <c r="BE306" s="167">
        <f t="shared" si="34"/>
        <v>0</v>
      </c>
      <c r="BF306" s="167">
        <f t="shared" si="35"/>
        <v>0</v>
      </c>
      <c r="BG306" s="167">
        <f t="shared" si="36"/>
        <v>0</v>
      </c>
      <c r="BH306" s="167">
        <f t="shared" si="37"/>
        <v>0</v>
      </c>
      <c r="BI306" s="167">
        <f t="shared" si="38"/>
        <v>0</v>
      </c>
      <c r="BJ306" s="17" t="s">
        <v>92</v>
      </c>
      <c r="BK306" s="168">
        <f t="shared" si="39"/>
        <v>0</v>
      </c>
      <c r="BL306" s="17" t="s">
        <v>234</v>
      </c>
      <c r="BM306" s="166" t="s">
        <v>606</v>
      </c>
    </row>
    <row r="307" spans="1:65" s="2" customFormat="1" ht="24.2" customHeight="1">
      <c r="A307" s="32"/>
      <c r="B307" s="153"/>
      <c r="C307" s="178" t="s">
        <v>607</v>
      </c>
      <c r="D307" s="178" t="s">
        <v>244</v>
      </c>
      <c r="E307" s="179" t="s">
        <v>608</v>
      </c>
      <c r="F307" s="180" t="s">
        <v>609</v>
      </c>
      <c r="G307" s="181" t="s">
        <v>199</v>
      </c>
      <c r="H307" s="182">
        <v>10</v>
      </c>
      <c r="I307" s="183"/>
      <c r="J307" s="184"/>
      <c r="K307" s="182">
        <f t="shared" si="27"/>
        <v>0</v>
      </c>
      <c r="L307" s="184"/>
      <c r="M307" s="185"/>
      <c r="N307" s="186" t="s">
        <v>1</v>
      </c>
      <c r="O307" s="162" t="s">
        <v>43</v>
      </c>
      <c r="P307" s="163">
        <f t="shared" si="28"/>
        <v>0</v>
      </c>
      <c r="Q307" s="163">
        <f t="shared" si="29"/>
        <v>0</v>
      </c>
      <c r="R307" s="163">
        <f t="shared" si="30"/>
        <v>0</v>
      </c>
      <c r="S307" s="58"/>
      <c r="T307" s="164">
        <f t="shared" si="31"/>
        <v>0</v>
      </c>
      <c r="U307" s="164">
        <v>0</v>
      </c>
      <c r="V307" s="164">
        <f t="shared" si="32"/>
        <v>0</v>
      </c>
      <c r="W307" s="164">
        <v>0</v>
      </c>
      <c r="X307" s="165">
        <f t="shared" si="33"/>
        <v>0</v>
      </c>
      <c r="Y307" s="32"/>
      <c r="Z307" s="32"/>
      <c r="AA307" s="32"/>
      <c r="AB307" s="32"/>
      <c r="AC307" s="32"/>
      <c r="AD307" s="32"/>
      <c r="AE307" s="32"/>
      <c r="AR307" s="166" t="s">
        <v>321</v>
      </c>
      <c r="AT307" s="166" t="s">
        <v>244</v>
      </c>
      <c r="AU307" s="166" t="s">
        <v>92</v>
      </c>
      <c r="AY307" s="17" t="s">
        <v>164</v>
      </c>
      <c r="BE307" s="167">
        <f t="shared" si="34"/>
        <v>0</v>
      </c>
      <c r="BF307" s="167">
        <f t="shared" si="35"/>
        <v>0</v>
      </c>
      <c r="BG307" s="167">
        <f t="shared" si="36"/>
        <v>0</v>
      </c>
      <c r="BH307" s="167">
        <f t="shared" si="37"/>
        <v>0</v>
      </c>
      <c r="BI307" s="167">
        <f t="shared" si="38"/>
        <v>0</v>
      </c>
      <c r="BJ307" s="17" t="s">
        <v>92</v>
      </c>
      <c r="BK307" s="168">
        <f t="shared" si="39"/>
        <v>0</v>
      </c>
      <c r="BL307" s="17" t="s">
        <v>234</v>
      </c>
      <c r="BM307" s="166" t="s">
        <v>610</v>
      </c>
    </row>
    <row r="308" spans="1:65" s="2" customFormat="1" ht="14.45" customHeight="1">
      <c r="A308" s="32"/>
      <c r="B308" s="153"/>
      <c r="C308" s="178" t="s">
        <v>611</v>
      </c>
      <c r="D308" s="178" t="s">
        <v>244</v>
      </c>
      <c r="E308" s="179" t="s">
        <v>612</v>
      </c>
      <c r="F308" s="180" t="s">
        <v>613</v>
      </c>
      <c r="G308" s="181" t="s">
        <v>199</v>
      </c>
      <c r="H308" s="182">
        <v>5</v>
      </c>
      <c r="I308" s="183"/>
      <c r="J308" s="184"/>
      <c r="K308" s="182">
        <f t="shared" si="27"/>
        <v>0</v>
      </c>
      <c r="L308" s="184"/>
      <c r="M308" s="185"/>
      <c r="N308" s="186" t="s">
        <v>1</v>
      </c>
      <c r="O308" s="162" t="s">
        <v>43</v>
      </c>
      <c r="P308" s="163">
        <f t="shared" si="28"/>
        <v>0</v>
      </c>
      <c r="Q308" s="163">
        <f t="shared" si="29"/>
        <v>0</v>
      </c>
      <c r="R308" s="163">
        <f t="shared" si="30"/>
        <v>0</v>
      </c>
      <c r="S308" s="58"/>
      <c r="T308" s="164">
        <f t="shared" si="31"/>
        <v>0</v>
      </c>
      <c r="U308" s="164">
        <v>0</v>
      </c>
      <c r="V308" s="164">
        <f t="shared" si="32"/>
        <v>0</v>
      </c>
      <c r="W308" s="164">
        <v>0</v>
      </c>
      <c r="X308" s="165">
        <f t="shared" si="33"/>
        <v>0</v>
      </c>
      <c r="Y308" s="32"/>
      <c r="Z308" s="32"/>
      <c r="AA308" s="32"/>
      <c r="AB308" s="32"/>
      <c r="AC308" s="32"/>
      <c r="AD308" s="32"/>
      <c r="AE308" s="32"/>
      <c r="AR308" s="166" t="s">
        <v>321</v>
      </c>
      <c r="AT308" s="166" t="s">
        <v>244</v>
      </c>
      <c r="AU308" s="166" t="s">
        <v>92</v>
      </c>
      <c r="AY308" s="17" t="s">
        <v>164</v>
      </c>
      <c r="BE308" s="167">
        <f t="shared" si="34"/>
        <v>0</v>
      </c>
      <c r="BF308" s="167">
        <f t="shared" si="35"/>
        <v>0</v>
      </c>
      <c r="BG308" s="167">
        <f t="shared" si="36"/>
        <v>0</v>
      </c>
      <c r="BH308" s="167">
        <f t="shared" si="37"/>
        <v>0</v>
      </c>
      <c r="BI308" s="167">
        <f t="shared" si="38"/>
        <v>0</v>
      </c>
      <c r="BJ308" s="17" t="s">
        <v>92</v>
      </c>
      <c r="BK308" s="168">
        <f t="shared" si="39"/>
        <v>0</v>
      </c>
      <c r="BL308" s="17" t="s">
        <v>234</v>
      </c>
      <c r="BM308" s="166" t="s">
        <v>614</v>
      </c>
    </row>
    <row r="309" spans="1:65" s="2" customFormat="1" ht="24.2" customHeight="1">
      <c r="A309" s="32"/>
      <c r="B309" s="153"/>
      <c r="C309" s="178" t="s">
        <v>418</v>
      </c>
      <c r="D309" s="178" t="s">
        <v>244</v>
      </c>
      <c r="E309" s="179" t="s">
        <v>615</v>
      </c>
      <c r="F309" s="180" t="s">
        <v>616</v>
      </c>
      <c r="G309" s="181" t="s">
        <v>199</v>
      </c>
      <c r="H309" s="182">
        <v>5</v>
      </c>
      <c r="I309" s="183"/>
      <c r="J309" s="184"/>
      <c r="K309" s="182">
        <f t="shared" si="27"/>
        <v>0</v>
      </c>
      <c r="L309" s="184"/>
      <c r="M309" s="185"/>
      <c r="N309" s="186" t="s">
        <v>1</v>
      </c>
      <c r="O309" s="162" t="s">
        <v>43</v>
      </c>
      <c r="P309" s="163">
        <f t="shared" si="28"/>
        <v>0</v>
      </c>
      <c r="Q309" s="163">
        <f t="shared" si="29"/>
        <v>0</v>
      </c>
      <c r="R309" s="163">
        <f t="shared" si="30"/>
        <v>0</v>
      </c>
      <c r="S309" s="58"/>
      <c r="T309" s="164">
        <f t="shared" si="31"/>
        <v>0</v>
      </c>
      <c r="U309" s="164">
        <v>0</v>
      </c>
      <c r="V309" s="164">
        <f t="shared" si="32"/>
        <v>0</v>
      </c>
      <c r="W309" s="164">
        <v>0</v>
      </c>
      <c r="X309" s="165">
        <f t="shared" si="33"/>
        <v>0</v>
      </c>
      <c r="Y309" s="32"/>
      <c r="Z309" s="32"/>
      <c r="AA309" s="32"/>
      <c r="AB309" s="32"/>
      <c r="AC309" s="32"/>
      <c r="AD309" s="32"/>
      <c r="AE309" s="32"/>
      <c r="AR309" s="166" t="s">
        <v>321</v>
      </c>
      <c r="AT309" s="166" t="s">
        <v>244</v>
      </c>
      <c r="AU309" s="166" t="s">
        <v>92</v>
      </c>
      <c r="AY309" s="17" t="s">
        <v>164</v>
      </c>
      <c r="BE309" s="167">
        <f t="shared" si="34"/>
        <v>0</v>
      </c>
      <c r="BF309" s="167">
        <f t="shared" si="35"/>
        <v>0</v>
      </c>
      <c r="BG309" s="167">
        <f t="shared" si="36"/>
        <v>0</v>
      </c>
      <c r="BH309" s="167">
        <f t="shared" si="37"/>
        <v>0</v>
      </c>
      <c r="BI309" s="167">
        <f t="shared" si="38"/>
        <v>0</v>
      </c>
      <c r="BJ309" s="17" t="s">
        <v>92</v>
      </c>
      <c r="BK309" s="168">
        <f t="shared" si="39"/>
        <v>0</v>
      </c>
      <c r="BL309" s="17" t="s">
        <v>234</v>
      </c>
      <c r="BM309" s="166" t="s">
        <v>617</v>
      </c>
    </row>
    <row r="310" spans="1:65" s="2" customFormat="1" ht="14.45" customHeight="1">
      <c r="A310" s="32"/>
      <c r="B310" s="153"/>
      <c r="C310" s="178" t="s">
        <v>618</v>
      </c>
      <c r="D310" s="178" t="s">
        <v>244</v>
      </c>
      <c r="E310" s="179" t="s">
        <v>619</v>
      </c>
      <c r="F310" s="180" t="s">
        <v>620</v>
      </c>
      <c r="G310" s="181" t="s">
        <v>199</v>
      </c>
      <c r="H310" s="182">
        <v>10</v>
      </c>
      <c r="I310" s="183"/>
      <c r="J310" s="184"/>
      <c r="K310" s="182">
        <f t="shared" si="27"/>
        <v>0</v>
      </c>
      <c r="L310" s="184"/>
      <c r="M310" s="185"/>
      <c r="N310" s="186" t="s">
        <v>1</v>
      </c>
      <c r="O310" s="162" t="s">
        <v>43</v>
      </c>
      <c r="P310" s="163">
        <f t="shared" si="28"/>
        <v>0</v>
      </c>
      <c r="Q310" s="163">
        <f t="shared" si="29"/>
        <v>0</v>
      </c>
      <c r="R310" s="163">
        <f t="shared" si="30"/>
        <v>0</v>
      </c>
      <c r="S310" s="58"/>
      <c r="T310" s="164">
        <f t="shared" si="31"/>
        <v>0</v>
      </c>
      <c r="U310" s="164">
        <v>0</v>
      </c>
      <c r="V310" s="164">
        <f t="shared" si="32"/>
        <v>0</v>
      </c>
      <c r="W310" s="164">
        <v>0</v>
      </c>
      <c r="X310" s="165">
        <f t="shared" si="33"/>
        <v>0</v>
      </c>
      <c r="Y310" s="32"/>
      <c r="Z310" s="32"/>
      <c r="AA310" s="32"/>
      <c r="AB310" s="32"/>
      <c r="AC310" s="32"/>
      <c r="AD310" s="32"/>
      <c r="AE310" s="32"/>
      <c r="AR310" s="166" t="s">
        <v>321</v>
      </c>
      <c r="AT310" s="166" t="s">
        <v>244</v>
      </c>
      <c r="AU310" s="166" t="s">
        <v>92</v>
      </c>
      <c r="AY310" s="17" t="s">
        <v>164</v>
      </c>
      <c r="BE310" s="167">
        <f t="shared" si="34"/>
        <v>0</v>
      </c>
      <c r="BF310" s="167">
        <f t="shared" si="35"/>
        <v>0</v>
      </c>
      <c r="BG310" s="167">
        <f t="shared" si="36"/>
        <v>0</v>
      </c>
      <c r="BH310" s="167">
        <f t="shared" si="37"/>
        <v>0</v>
      </c>
      <c r="BI310" s="167">
        <f t="shared" si="38"/>
        <v>0</v>
      </c>
      <c r="BJ310" s="17" t="s">
        <v>92</v>
      </c>
      <c r="BK310" s="168">
        <f t="shared" si="39"/>
        <v>0</v>
      </c>
      <c r="BL310" s="17" t="s">
        <v>234</v>
      </c>
      <c r="BM310" s="166" t="s">
        <v>621</v>
      </c>
    </row>
    <row r="311" spans="1:65" s="2" customFormat="1" ht="24.2" customHeight="1">
      <c r="A311" s="32"/>
      <c r="B311" s="153"/>
      <c r="C311" s="178" t="s">
        <v>622</v>
      </c>
      <c r="D311" s="178" t="s">
        <v>244</v>
      </c>
      <c r="E311" s="179" t="s">
        <v>623</v>
      </c>
      <c r="F311" s="180" t="s">
        <v>624</v>
      </c>
      <c r="G311" s="181" t="s">
        <v>199</v>
      </c>
      <c r="H311" s="182">
        <v>5</v>
      </c>
      <c r="I311" s="183"/>
      <c r="J311" s="184"/>
      <c r="K311" s="182">
        <f t="shared" si="27"/>
        <v>0</v>
      </c>
      <c r="L311" s="184"/>
      <c r="M311" s="185"/>
      <c r="N311" s="186" t="s">
        <v>1</v>
      </c>
      <c r="O311" s="162" t="s">
        <v>43</v>
      </c>
      <c r="P311" s="163">
        <f t="shared" si="28"/>
        <v>0</v>
      </c>
      <c r="Q311" s="163">
        <f t="shared" si="29"/>
        <v>0</v>
      </c>
      <c r="R311" s="163">
        <f t="shared" si="30"/>
        <v>0</v>
      </c>
      <c r="S311" s="58"/>
      <c r="T311" s="164">
        <f t="shared" si="31"/>
        <v>0</v>
      </c>
      <c r="U311" s="164">
        <v>0</v>
      </c>
      <c r="V311" s="164">
        <f t="shared" si="32"/>
        <v>0</v>
      </c>
      <c r="W311" s="164">
        <v>0</v>
      </c>
      <c r="X311" s="165">
        <f t="shared" si="33"/>
        <v>0</v>
      </c>
      <c r="Y311" s="32"/>
      <c r="Z311" s="32"/>
      <c r="AA311" s="32"/>
      <c r="AB311" s="32"/>
      <c r="AC311" s="32"/>
      <c r="AD311" s="32"/>
      <c r="AE311" s="32"/>
      <c r="AR311" s="166" t="s">
        <v>321</v>
      </c>
      <c r="AT311" s="166" t="s">
        <v>244</v>
      </c>
      <c r="AU311" s="166" t="s">
        <v>92</v>
      </c>
      <c r="AY311" s="17" t="s">
        <v>164</v>
      </c>
      <c r="BE311" s="167">
        <f t="shared" si="34"/>
        <v>0</v>
      </c>
      <c r="BF311" s="167">
        <f t="shared" si="35"/>
        <v>0</v>
      </c>
      <c r="BG311" s="167">
        <f t="shared" si="36"/>
        <v>0</v>
      </c>
      <c r="BH311" s="167">
        <f t="shared" si="37"/>
        <v>0</v>
      </c>
      <c r="BI311" s="167">
        <f t="shared" si="38"/>
        <v>0</v>
      </c>
      <c r="BJ311" s="17" t="s">
        <v>92</v>
      </c>
      <c r="BK311" s="168">
        <f t="shared" si="39"/>
        <v>0</v>
      </c>
      <c r="BL311" s="17" t="s">
        <v>234</v>
      </c>
      <c r="BM311" s="166" t="s">
        <v>625</v>
      </c>
    </row>
    <row r="312" spans="1:65" s="2" customFormat="1" ht="24.2" customHeight="1">
      <c r="A312" s="32"/>
      <c r="B312" s="153"/>
      <c r="C312" s="178" t="s">
        <v>626</v>
      </c>
      <c r="D312" s="178" t="s">
        <v>244</v>
      </c>
      <c r="E312" s="179" t="s">
        <v>627</v>
      </c>
      <c r="F312" s="180" t="s">
        <v>628</v>
      </c>
      <c r="G312" s="181" t="s">
        <v>199</v>
      </c>
      <c r="H312" s="182">
        <v>5</v>
      </c>
      <c r="I312" s="183"/>
      <c r="J312" s="184"/>
      <c r="K312" s="182">
        <f t="shared" si="27"/>
        <v>0</v>
      </c>
      <c r="L312" s="184"/>
      <c r="M312" s="185"/>
      <c r="N312" s="186" t="s">
        <v>1</v>
      </c>
      <c r="O312" s="162" t="s">
        <v>43</v>
      </c>
      <c r="P312" s="163">
        <f t="shared" si="28"/>
        <v>0</v>
      </c>
      <c r="Q312" s="163">
        <f t="shared" si="29"/>
        <v>0</v>
      </c>
      <c r="R312" s="163">
        <f t="shared" si="30"/>
        <v>0</v>
      </c>
      <c r="S312" s="58"/>
      <c r="T312" s="164">
        <f t="shared" si="31"/>
        <v>0</v>
      </c>
      <c r="U312" s="164">
        <v>0</v>
      </c>
      <c r="V312" s="164">
        <f t="shared" si="32"/>
        <v>0</v>
      </c>
      <c r="W312" s="164">
        <v>0</v>
      </c>
      <c r="X312" s="165">
        <f t="shared" si="33"/>
        <v>0</v>
      </c>
      <c r="Y312" s="32"/>
      <c r="Z312" s="32"/>
      <c r="AA312" s="32"/>
      <c r="AB312" s="32"/>
      <c r="AC312" s="32"/>
      <c r="AD312" s="32"/>
      <c r="AE312" s="32"/>
      <c r="AR312" s="166" t="s">
        <v>321</v>
      </c>
      <c r="AT312" s="166" t="s">
        <v>244</v>
      </c>
      <c r="AU312" s="166" t="s">
        <v>92</v>
      </c>
      <c r="AY312" s="17" t="s">
        <v>164</v>
      </c>
      <c r="BE312" s="167">
        <f t="shared" si="34"/>
        <v>0</v>
      </c>
      <c r="BF312" s="167">
        <f t="shared" si="35"/>
        <v>0</v>
      </c>
      <c r="BG312" s="167">
        <f t="shared" si="36"/>
        <v>0</v>
      </c>
      <c r="BH312" s="167">
        <f t="shared" si="37"/>
        <v>0</v>
      </c>
      <c r="BI312" s="167">
        <f t="shared" si="38"/>
        <v>0</v>
      </c>
      <c r="BJ312" s="17" t="s">
        <v>92</v>
      </c>
      <c r="BK312" s="168">
        <f t="shared" si="39"/>
        <v>0</v>
      </c>
      <c r="BL312" s="17" t="s">
        <v>234</v>
      </c>
      <c r="BM312" s="166" t="s">
        <v>629</v>
      </c>
    </row>
    <row r="313" spans="1:65" s="2" customFormat="1" ht="14.45" customHeight="1">
      <c r="A313" s="32"/>
      <c r="B313" s="153"/>
      <c r="C313" s="178" t="s">
        <v>630</v>
      </c>
      <c r="D313" s="178" t="s">
        <v>244</v>
      </c>
      <c r="E313" s="179" t="s">
        <v>631</v>
      </c>
      <c r="F313" s="180" t="s">
        <v>632</v>
      </c>
      <c r="G313" s="181" t="s">
        <v>199</v>
      </c>
      <c r="H313" s="182">
        <v>6</v>
      </c>
      <c r="I313" s="183"/>
      <c r="J313" s="184"/>
      <c r="K313" s="182">
        <f t="shared" ref="K313:K346" si="40">ROUND(P313*H313,3)</f>
        <v>0</v>
      </c>
      <c r="L313" s="184"/>
      <c r="M313" s="185"/>
      <c r="N313" s="186" t="s">
        <v>1</v>
      </c>
      <c r="O313" s="162" t="s">
        <v>43</v>
      </c>
      <c r="P313" s="163">
        <f t="shared" ref="P313:P346" si="41">I313+J313</f>
        <v>0</v>
      </c>
      <c r="Q313" s="163">
        <f t="shared" ref="Q313:Q346" si="42">ROUND(I313*H313,3)</f>
        <v>0</v>
      </c>
      <c r="R313" s="163">
        <f t="shared" ref="R313:R346" si="43">ROUND(J313*H313,3)</f>
        <v>0</v>
      </c>
      <c r="S313" s="58"/>
      <c r="T313" s="164">
        <f t="shared" ref="T313:T344" si="44">S313*H313</f>
        <v>0</v>
      </c>
      <c r="U313" s="164">
        <v>0</v>
      </c>
      <c r="V313" s="164">
        <f t="shared" ref="V313:V344" si="45">U313*H313</f>
        <v>0</v>
      </c>
      <c r="W313" s="164">
        <v>0</v>
      </c>
      <c r="X313" s="165">
        <f t="shared" ref="X313:X344" si="46">W313*H313</f>
        <v>0</v>
      </c>
      <c r="Y313" s="32"/>
      <c r="Z313" s="32"/>
      <c r="AA313" s="32"/>
      <c r="AB313" s="32"/>
      <c r="AC313" s="32"/>
      <c r="AD313" s="32"/>
      <c r="AE313" s="32"/>
      <c r="AR313" s="166" t="s">
        <v>321</v>
      </c>
      <c r="AT313" s="166" t="s">
        <v>244</v>
      </c>
      <c r="AU313" s="166" t="s">
        <v>92</v>
      </c>
      <c r="AY313" s="17" t="s">
        <v>164</v>
      </c>
      <c r="BE313" s="167">
        <f t="shared" ref="BE313:BE346" si="47">IF(O313="základná",K313,0)</f>
        <v>0</v>
      </c>
      <c r="BF313" s="167">
        <f t="shared" ref="BF313:BF346" si="48">IF(O313="znížená",K313,0)</f>
        <v>0</v>
      </c>
      <c r="BG313" s="167">
        <f t="shared" ref="BG313:BG346" si="49">IF(O313="zákl. prenesená",K313,0)</f>
        <v>0</v>
      </c>
      <c r="BH313" s="167">
        <f t="shared" ref="BH313:BH346" si="50">IF(O313="zníž. prenesená",K313,0)</f>
        <v>0</v>
      </c>
      <c r="BI313" s="167">
        <f t="shared" ref="BI313:BI346" si="51">IF(O313="nulová",K313,0)</f>
        <v>0</v>
      </c>
      <c r="BJ313" s="17" t="s">
        <v>92</v>
      </c>
      <c r="BK313" s="168">
        <f t="shared" ref="BK313:BK346" si="52">ROUND(P313*H313,3)</f>
        <v>0</v>
      </c>
      <c r="BL313" s="17" t="s">
        <v>234</v>
      </c>
      <c r="BM313" s="166" t="s">
        <v>633</v>
      </c>
    </row>
    <row r="314" spans="1:65" s="2" customFormat="1" ht="24.2" customHeight="1">
      <c r="A314" s="32"/>
      <c r="B314" s="153"/>
      <c r="C314" s="178" t="s">
        <v>634</v>
      </c>
      <c r="D314" s="178" t="s">
        <v>244</v>
      </c>
      <c r="E314" s="179" t="s">
        <v>635</v>
      </c>
      <c r="F314" s="180" t="s">
        <v>636</v>
      </c>
      <c r="G314" s="181" t="s">
        <v>199</v>
      </c>
      <c r="H314" s="182">
        <v>6</v>
      </c>
      <c r="I314" s="183"/>
      <c r="J314" s="184"/>
      <c r="K314" s="182">
        <f t="shared" si="40"/>
        <v>0</v>
      </c>
      <c r="L314" s="184"/>
      <c r="M314" s="185"/>
      <c r="N314" s="186" t="s">
        <v>1</v>
      </c>
      <c r="O314" s="162" t="s">
        <v>43</v>
      </c>
      <c r="P314" s="163">
        <f t="shared" si="41"/>
        <v>0</v>
      </c>
      <c r="Q314" s="163">
        <f t="shared" si="42"/>
        <v>0</v>
      </c>
      <c r="R314" s="163">
        <f t="shared" si="43"/>
        <v>0</v>
      </c>
      <c r="S314" s="58"/>
      <c r="T314" s="164">
        <f t="shared" si="44"/>
        <v>0</v>
      </c>
      <c r="U314" s="164">
        <v>0</v>
      </c>
      <c r="V314" s="164">
        <f t="shared" si="45"/>
        <v>0</v>
      </c>
      <c r="W314" s="164">
        <v>0</v>
      </c>
      <c r="X314" s="165">
        <f t="shared" si="46"/>
        <v>0</v>
      </c>
      <c r="Y314" s="32"/>
      <c r="Z314" s="32"/>
      <c r="AA314" s="32"/>
      <c r="AB314" s="32"/>
      <c r="AC314" s="32"/>
      <c r="AD314" s="32"/>
      <c r="AE314" s="32"/>
      <c r="AR314" s="166" t="s">
        <v>321</v>
      </c>
      <c r="AT314" s="166" t="s">
        <v>244</v>
      </c>
      <c r="AU314" s="166" t="s">
        <v>92</v>
      </c>
      <c r="AY314" s="17" t="s">
        <v>164</v>
      </c>
      <c r="BE314" s="167">
        <f t="shared" si="47"/>
        <v>0</v>
      </c>
      <c r="BF314" s="167">
        <f t="shared" si="48"/>
        <v>0</v>
      </c>
      <c r="BG314" s="167">
        <f t="shared" si="49"/>
        <v>0</v>
      </c>
      <c r="BH314" s="167">
        <f t="shared" si="50"/>
        <v>0</v>
      </c>
      <c r="BI314" s="167">
        <f t="shared" si="51"/>
        <v>0</v>
      </c>
      <c r="BJ314" s="17" t="s">
        <v>92</v>
      </c>
      <c r="BK314" s="168">
        <f t="shared" si="52"/>
        <v>0</v>
      </c>
      <c r="BL314" s="17" t="s">
        <v>234</v>
      </c>
      <c r="BM314" s="166" t="s">
        <v>637</v>
      </c>
    </row>
    <row r="315" spans="1:65" s="2" customFormat="1" ht="14.45" customHeight="1">
      <c r="A315" s="32"/>
      <c r="B315" s="153"/>
      <c r="C315" s="178" t="s">
        <v>638</v>
      </c>
      <c r="D315" s="178" t="s">
        <v>244</v>
      </c>
      <c r="E315" s="179" t="s">
        <v>639</v>
      </c>
      <c r="F315" s="180" t="s">
        <v>640</v>
      </c>
      <c r="G315" s="181" t="s">
        <v>199</v>
      </c>
      <c r="H315" s="182">
        <v>6</v>
      </c>
      <c r="I315" s="183"/>
      <c r="J315" s="184"/>
      <c r="K315" s="182">
        <f t="shared" si="40"/>
        <v>0</v>
      </c>
      <c r="L315" s="184"/>
      <c r="M315" s="185"/>
      <c r="N315" s="186" t="s">
        <v>1</v>
      </c>
      <c r="O315" s="162" t="s">
        <v>43</v>
      </c>
      <c r="P315" s="163">
        <f t="shared" si="41"/>
        <v>0</v>
      </c>
      <c r="Q315" s="163">
        <f t="shared" si="42"/>
        <v>0</v>
      </c>
      <c r="R315" s="163">
        <f t="shared" si="43"/>
        <v>0</v>
      </c>
      <c r="S315" s="58"/>
      <c r="T315" s="164">
        <f t="shared" si="44"/>
        <v>0</v>
      </c>
      <c r="U315" s="164">
        <v>0</v>
      </c>
      <c r="V315" s="164">
        <f t="shared" si="45"/>
        <v>0</v>
      </c>
      <c r="W315" s="164">
        <v>0</v>
      </c>
      <c r="X315" s="165">
        <f t="shared" si="46"/>
        <v>0</v>
      </c>
      <c r="Y315" s="32"/>
      <c r="Z315" s="32"/>
      <c r="AA315" s="32"/>
      <c r="AB315" s="32"/>
      <c r="AC315" s="32"/>
      <c r="AD315" s="32"/>
      <c r="AE315" s="32"/>
      <c r="AR315" s="166" t="s">
        <v>321</v>
      </c>
      <c r="AT315" s="166" t="s">
        <v>244</v>
      </c>
      <c r="AU315" s="166" t="s">
        <v>92</v>
      </c>
      <c r="AY315" s="17" t="s">
        <v>164</v>
      </c>
      <c r="BE315" s="167">
        <f t="shared" si="47"/>
        <v>0</v>
      </c>
      <c r="BF315" s="167">
        <f t="shared" si="48"/>
        <v>0</v>
      </c>
      <c r="BG315" s="167">
        <f t="shared" si="49"/>
        <v>0</v>
      </c>
      <c r="BH315" s="167">
        <f t="shared" si="50"/>
        <v>0</v>
      </c>
      <c r="BI315" s="167">
        <f t="shared" si="51"/>
        <v>0</v>
      </c>
      <c r="BJ315" s="17" t="s">
        <v>92</v>
      </c>
      <c r="BK315" s="168">
        <f t="shared" si="52"/>
        <v>0</v>
      </c>
      <c r="BL315" s="17" t="s">
        <v>234</v>
      </c>
      <c r="BM315" s="166" t="s">
        <v>641</v>
      </c>
    </row>
    <row r="316" spans="1:65" s="2" customFormat="1" ht="24.2" customHeight="1">
      <c r="A316" s="32"/>
      <c r="B316" s="153"/>
      <c r="C316" s="178" t="s">
        <v>642</v>
      </c>
      <c r="D316" s="178" t="s">
        <v>244</v>
      </c>
      <c r="E316" s="179" t="s">
        <v>643</v>
      </c>
      <c r="F316" s="180" t="s">
        <v>644</v>
      </c>
      <c r="G316" s="181" t="s">
        <v>199</v>
      </c>
      <c r="H316" s="182">
        <v>6</v>
      </c>
      <c r="I316" s="183"/>
      <c r="J316" s="184"/>
      <c r="K316" s="182">
        <f t="shared" si="40"/>
        <v>0</v>
      </c>
      <c r="L316" s="184"/>
      <c r="M316" s="185"/>
      <c r="N316" s="186" t="s">
        <v>1</v>
      </c>
      <c r="O316" s="162" t="s">
        <v>43</v>
      </c>
      <c r="P316" s="163">
        <f t="shared" si="41"/>
        <v>0</v>
      </c>
      <c r="Q316" s="163">
        <f t="shared" si="42"/>
        <v>0</v>
      </c>
      <c r="R316" s="163">
        <f t="shared" si="43"/>
        <v>0</v>
      </c>
      <c r="S316" s="58"/>
      <c r="T316" s="164">
        <f t="shared" si="44"/>
        <v>0</v>
      </c>
      <c r="U316" s="164">
        <v>0</v>
      </c>
      <c r="V316" s="164">
        <f t="shared" si="45"/>
        <v>0</v>
      </c>
      <c r="W316" s="164">
        <v>0</v>
      </c>
      <c r="X316" s="165">
        <f t="shared" si="46"/>
        <v>0</v>
      </c>
      <c r="Y316" s="32"/>
      <c r="Z316" s="32"/>
      <c r="AA316" s="32"/>
      <c r="AB316" s="32"/>
      <c r="AC316" s="32"/>
      <c r="AD316" s="32"/>
      <c r="AE316" s="32"/>
      <c r="AR316" s="166" t="s">
        <v>321</v>
      </c>
      <c r="AT316" s="166" t="s">
        <v>244</v>
      </c>
      <c r="AU316" s="166" t="s">
        <v>92</v>
      </c>
      <c r="AY316" s="17" t="s">
        <v>164</v>
      </c>
      <c r="BE316" s="167">
        <f t="shared" si="47"/>
        <v>0</v>
      </c>
      <c r="BF316" s="167">
        <f t="shared" si="48"/>
        <v>0</v>
      </c>
      <c r="BG316" s="167">
        <f t="shared" si="49"/>
        <v>0</v>
      </c>
      <c r="BH316" s="167">
        <f t="shared" si="50"/>
        <v>0</v>
      </c>
      <c r="BI316" s="167">
        <f t="shared" si="51"/>
        <v>0</v>
      </c>
      <c r="BJ316" s="17" t="s">
        <v>92</v>
      </c>
      <c r="BK316" s="168">
        <f t="shared" si="52"/>
        <v>0</v>
      </c>
      <c r="BL316" s="17" t="s">
        <v>234</v>
      </c>
      <c r="BM316" s="166" t="s">
        <v>645</v>
      </c>
    </row>
    <row r="317" spans="1:65" s="2" customFormat="1" ht="14.45" customHeight="1">
      <c r="A317" s="32"/>
      <c r="B317" s="153"/>
      <c r="C317" s="178" t="s">
        <v>646</v>
      </c>
      <c r="D317" s="178" t="s">
        <v>244</v>
      </c>
      <c r="E317" s="179" t="s">
        <v>647</v>
      </c>
      <c r="F317" s="180" t="s">
        <v>648</v>
      </c>
      <c r="G317" s="181" t="s">
        <v>199</v>
      </c>
      <c r="H317" s="182">
        <v>2</v>
      </c>
      <c r="I317" s="183"/>
      <c r="J317" s="184"/>
      <c r="K317" s="182">
        <f t="shared" si="40"/>
        <v>0</v>
      </c>
      <c r="L317" s="184"/>
      <c r="M317" s="185"/>
      <c r="N317" s="186" t="s">
        <v>1</v>
      </c>
      <c r="O317" s="162" t="s">
        <v>43</v>
      </c>
      <c r="P317" s="163">
        <f t="shared" si="41"/>
        <v>0</v>
      </c>
      <c r="Q317" s="163">
        <f t="shared" si="42"/>
        <v>0</v>
      </c>
      <c r="R317" s="163">
        <f t="shared" si="43"/>
        <v>0</v>
      </c>
      <c r="S317" s="58"/>
      <c r="T317" s="164">
        <f t="shared" si="44"/>
        <v>0</v>
      </c>
      <c r="U317" s="164">
        <v>0</v>
      </c>
      <c r="V317" s="164">
        <f t="shared" si="45"/>
        <v>0</v>
      </c>
      <c r="W317" s="164">
        <v>0</v>
      </c>
      <c r="X317" s="165">
        <f t="shared" si="46"/>
        <v>0</v>
      </c>
      <c r="Y317" s="32"/>
      <c r="Z317" s="32"/>
      <c r="AA317" s="32"/>
      <c r="AB317" s="32"/>
      <c r="AC317" s="32"/>
      <c r="AD317" s="32"/>
      <c r="AE317" s="32"/>
      <c r="AR317" s="166" t="s">
        <v>321</v>
      </c>
      <c r="AT317" s="166" t="s">
        <v>244</v>
      </c>
      <c r="AU317" s="166" t="s">
        <v>92</v>
      </c>
      <c r="AY317" s="17" t="s">
        <v>164</v>
      </c>
      <c r="BE317" s="167">
        <f t="shared" si="47"/>
        <v>0</v>
      </c>
      <c r="BF317" s="167">
        <f t="shared" si="48"/>
        <v>0</v>
      </c>
      <c r="BG317" s="167">
        <f t="shared" si="49"/>
        <v>0</v>
      </c>
      <c r="BH317" s="167">
        <f t="shared" si="50"/>
        <v>0</v>
      </c>
      <c r="BI317" s="167">
        <f t="shared" si="51"/>
        <v>0</v>
      </c>
      <c r="BJ317" s="17" t="s">
        <v>92</v>
      </c>
      <c r="BK317" s="168">
        <f t="shared" si="52"/>
        <v>0</v>
      </c>
      <c r="BL317" s="17" t="s">
        <v>234</v>
      </c>
      <c r="BM317" s="166" t="s">
        <v>649</v>
      </c>
    </row>
    <row r="318" spans="1:65" s="2" customFormat="1" ht="24.2" customHeight="1">
      <c r="A318" s="32"/>
      <c r="B318" s="153"/>
      <c r="C318" s="178" t="s">
        <v>650</v>
      </c>
      <c r="D318" s="178" t="s">
        <v>244</v>
      </c>
      <c r="E318" s="179" t="s">
        <v>651</v>
      </c>
      <c r="F318" s="180" t="s">
        <v>652</v>
      </c>
      <c r="G318" s="181" t="s">
        <v>199</v>
      </c>
      <c r="H318" s="182">
        <v>2</v>
      </c>
      <c r="I318" s="183"/>
      <c r="J318" s="184"/>
      <c r="K318" s="182">
        <f t="shared" si="40"/>
        <v>0</v>
      </c>
      <c r="L318" s="184"/>
      <c r="M318" s="185"/>
      <c r="N318" s="186" t="s">
        <v>1</v>
      </c>
      <c r="O318" s="162" t="s">
        <v>43</v>
      </c>
      <c r="P318" s="163">
        <f t="shared" si="41"/>
        <v>0</v>
      </c>
      <c r="Q318" s="163">
        <f t="shared" si="42"/>
        <v>0</v>
      </c>
      <c r="R318" s="163">
        <f t="shared" si="43"/>
        <v>0</v>
      </c>
      <c r="S318" s="58"/>
      <c r="T318" s="164">
        <f t="shared" si="44"/>
        <v>0</v>
      </c>
      <c r="U318" s="164">
        <v>0</v>
      </c>
      <c r="V318" s="164">
        <f t="shared" si="45"/>
        <v>0</v>
      </c>
      <c r="W318" s="164">
        <v>0</v>
      </c>
      <c r="X318" s="165">
        <f t="shared" si="46"/>
        <v>0</v>
      </c>
      <c r="Y318" s="32"/>
      <c r="Z318" s="32"/>
      <c r="AA318" s="32"/>
      <c r="AB318" s="32"/>
      <c r="AC318" s="32"/>
      <c r="AD318" s="32"/>
      <c r="AE318" s="32"/>
      <c r="AR318" s="166" t="s">
        <v>321</v>
      </c>
      <c r="AT318" s="166" t="s">
        <v>244</v>
      </c>
      <c r="AU318" s="166" t="s">
        <v>92</v>
      </c>
      <c r="AY318" s="17" t="s">
        <v>164</v>
      </c>
      <c r="BE318" s="167">
        <f t="shared" si="47"/>
        <v>0</v>
      </c>
      <c r="BF318" s="167">
        <f t="shared" si="48"/>
        <v>0</v>
      </c>
      <c r="BG318" s="167">
        <f t="shared" si="49"/>
        <v>0</v>
      </c>
      <c r="BH318" s="167">
        <f t="shared" si="50"/>
        <v>0</v>
      </c>
      <c r="BI318" s="167">
        <f t="shared" si="51"/>
        <v>0</v>
      </c>
      <c r="BJ318" s="17" t="s">
        <v>92</v>
      </c>
      <c r="BK318" s="168">
        <f t="shared" si="52"/>
        <v>0</v>
      </c>
      <c r="BL318" s="17" t="s">
        <v>234</v>
      </c>
      <c r="BM318" s="166" t="s">
        <v>653</v>
      </c>
    </row>
    <row r="319" spans="1:65" s="2" customFormat="1" ht="14.45" customHeight="1">
      <c r="A319" s="32"/>
      <c r="B319" s="153"/>
      <c r="C319" s="178" t="s">
        <v>654</v>
      </c>
      <c r="D319" s="178" t="s">
        <v>244</v>
      </c>
      <c r="E319" s="179" t="s">
        <v>655</v>
      </c>
      <c r="F319" s="180" t="s">
        <v>656</v>
      </c>
      <c r="G319" s="181" t="s">
        <v>199</v>
      </c>
      <c r="H319" s="182">
        <v>2</v>
      </c>
      <c r="I319" s="183"/>
      <c r="J319" s="184"/>
      <c r="K319" s="182">
        <f t="shared" si="40"/>
        <v>0</v>
      </c>
      <c r="L319" s="184"/>
      <c r="M319" s="185"/>
      <c r="N319" s="186" t="s">
        <v>1</v>
      </c>
      <c r="O319" s="162" t="s">
        <v>43</v>
      </c>
      <c r="P319" s="163">
        <f t="shared" si="41"/>
        <v>0</v>
      </c>
      <c r="Q319" s="163">
        <f t="shared" si="42"/>
        <v>0</v>
      </c>
      <c r="R319" s="163">
        <f t="shared" si="43"/>
        <v>0</v>
      </c>
      <c r="S319" s="58"/>
      <c r="T319" s="164">
        <f t="shared" si="44"/>
        <v>0</v>
      </c>
      <c r="U319" s="164">
        <v>0</v>
      </c>
      <c r="V319" s="164">
        <f t="shared" si="45"/>
        <v>0</v>
      </c>
      <c r="W319" s="164">
        <v>0</v>
      </c>
      <c r="X319" s="165">
        <f t="shared" si="46"/>
        <v>0</v>
      </c>
      <c r="Y319" s="32"/>
      <c r="Z319" s="32"/>
      <c r="AA319" s="32"/>
      <c r="AB319" s="32"/>
      <c r="AC319" s="32"/>
      <c r="AD319" s="32"/>
      <c r="AE319" s="32"/>
      <c r="AR319" s="166" t="s">
        <v>321</v>
      </c>
      <c r="AT319" s="166" t="s">
        <v>244</v>
      </c>
      <c r="AU319" s="166" t="s">
        <v>92</v>
      </c>
      <c r="AY319" s="17" t="s">
        <v>164</v>
      </c>
      <c r="BE319" s="167">
        <f t="shared" si="47"/>
        <v>0</v>
      </c>
      <c r="BF319" s="167">
        <f t="shared" si="48"/>
        <v>0</v>
      </c>
      <c r="BG319" s="167">
        <f t="shared" si="49"/>
        <v>0</v>
      </c>
      <c r="BH319" s="167">
        <f t="shared" si="50"/>
        <v>0</v>
      </c>
      <c r="BI319" s="167">
        <f t="shared" si="51"/>
        <v>0</v>
      </c>
      <c r="BJ319" s="17" t="s">
        <v>92</v>
      </c>
      <c r="BK319" s="168">
        <f t="shared" si="52"/>
        <v>0</v>
      </c>
      <c r="BL319" s="17" t="s">
        <v>234</v>
      </c>
      <c r="BM319" s="166" t="s">
        <v>657</v>
      </c>
    </row>
    <row r="320" spans="1:65" s="2" customFormat="1" ht="24.2" customHeight="1">
      <c r="A320" s="32"/>
      <c r="B320" s="153"/>
      <c r="C320" s="178" t="s">
        <v>658</v>
      </c>
      <c r="D320" s="178" t="s">
        <v>244</v>
      </c>
      <c r="E320" s="179" t="s">
        <v>659</v>
      </c>
      <c r="F320" s="180" t="s">
        <v>660</v>
      </c>
      <c r="G320" s="181" t="s">
        <v>199</v>
      </c>
      <c r="H320" s="182">
        <v>2</v>
      </c>
      <c r="I320" s="183"/>
      <c r="J320" s="184"/>
      <c r="K320" s="182">
        <f t="shared" si="40"/>
        <v>0</v>
      </c>
      <c r="L320" s="184"/>
      <c r="M320" s="185"/>
      <c r="N320" s="186" t="s">
        <v>1</v>
      </c>
      <c r="O320" s="162" t="s">
        <v>43</v>
      </c>
      <c r="P320" s="163">
        <f t="shared" si="41"/>
        <v>0</v>
      </c>
      <c r="Q320" s="163">
        <f t="shared" si="42"/>
        <v>0</v>
      </c>
      <c r="R320" s="163">
        <f t="shared" si="43"/>
        <v>0</v>
      </c>
      <c r="S320" s="58"/>
      <c r="T320" s="164">
        <f t="shared" si="44"/>
        <v>0</v>
      </c>
      <c r="U320" s="164">
        <v>0</v>
      </c>
      <c r="V320" s="164">
        <f t="shared" si="45"/>
        <v>0</v>
      </c>
      <c r="W320" s="164">
        <v>0</v>
      </c>
      <c r="X320" s="165">
        <f t="shared" si="46"/>
        <v>0</v>
      </c>
      <c r="Y320" s="32"/>
      <c r="Z320" s="32"/>
      <c r="AA320" s="32"/>
      <c r="AB320" s="32"/>
      <c r="AC320" s="32"/>
      <c r="AD320" s="32"/>
      <c r="AE320" s="32"/>
      <c r="AR320" s="166" t="s">
        <v>321</v>
      </c>
      <c r="AT320" s="166" t="s">
        <v>244</v>
      </c>
      <c r="AU320" s="166" t="s">
        <v>92</v>
      </c>
      <c r="AY320" s="17" t="s">
        <v>164</v>
      </c>
      <c r="BE320" s="167">
        <f t="shared" si="47"/>
        <v>0</v>
      </c>
      <c r="BF320" s="167">
        <f t="shared" si="48"/>
        <v>0</v>
      </c>
      <c r="BG320" s="167">
        <f t="shared" si="49"/>
        <v>0</v>
      </c>
      <c r="BH320" s="167">
        <f t="shared" si="50"/>
        <v>0</v>
      </c>
      <c r="BI320" s="167">
        <f t="shared" si="51"/>
        <v>0</v>
      </c>
      <c r="BJ320" s="17" t="s">
        <v>92</v>
      </c>
      <c r="BK320" s="168">
        <f t="shared" si="52"/>
        <v>0</v>
      </c>
      <c r="BL320" s="17" t="s">
        <v>234</v>
      </c>
      <c r="BM320" s="166" t="s">
        <v>661</v>
      </c>
    </row>
    <row r="321" spans="1:65" s="2" customFormat="1" ht="14.45" customHeight="1">
      <c r="A321" s="32"/>
      <c r="B321" s="153"/>
      <c r="C321" s="178" t="s">
        <v>662</v>
      </c>
      <c r="D321" s="178" t="s">
        <v>244</v>
      </c>
      <c r="E321" s="179" t="s">
        <v>663</v>
      </c>
      <c r="F321" s="180" t="s">
        <v>664</v>
      </c>
      <c r="G321" s="181" t="s">
        <v>199</v>
      </c>
      <c r="H321" s="182">
        <v>2</v>
      </c>
      <c r="I321" s="183"/>
      <c r="J321" s="184"/>
      <c r="K321" s="182">
        <f t="shared" si="40"/>
        <v>0</v>
      </c>
      <c r="L321" s="184"/>
      <c r="M321" s="185"/>
      <c r="N321" s="186" t="s">
        <v>1</v>
      </c>
      <c r="O321" s="162" t="s">
        <v>43</v>
      </c>
      <c r="P321" s="163">
        <f t="shared" si="41"/>
        <v>0</v>
      </c>
      <c r="Q321" s="163">
        <f t="shared" si="42"/>
        <v>0</v>
      </c>
      <c r="R321" s="163">
        <f t="shared" si="43"/>
        <v>0</v>
      </c>
      <c r="S321" s="58"/>
      <c r="T321" s="164">
        <f t="shared" si="44"/>
        <v>0</v>
      </c>
      <c r="U321" s="164">
        <v>0</v>
      </c>
      <c r="V321" s="164">
        <f t="shared" si="45"/>
        <v>0</v>
      </c>
      <c r="W321" s="164">
        <v>0</v>
      </c>
      <c r="X321" s="165">
        <f t="shared" si="46"/>
        <v>0</v>
      </c>
      <c r="Y321" s="32"/>
      <c r="Z321" s="32"/>
      <c r="AA321" s="32"/>
      <c r="AB321" s="32"/>
      <c r="AC321" s="32"/>
      <c r="AD321" s="32"/>
      <c r="AE321" s="32"/>
      <c r="AR321" s="166" t="s">
        <v>321</v>
      </c>
      <c r="AT321" s="166" t="s">
        <v>244</v>
      </c>
      <c r="AU321" s="166" t="s">
        <v>92</v>
      </c>
      <c r="AY321" s="17" t="s">
        <v>164</v>
      </c>
      <c r="BE321" s="167">
        <f t="shared" si="47"/>
        <v>0</v>
      </c>
      <c r="BF321" s="167">
        <f t="shared" si="48"/>
        <v>0</v>
      </c>
      <c r="BG321" s="167">
        <f t="shared" si="49"/>
        <v>0</v>
      </c>
      <c r="BH321" s="167">
        <f t="shared" si="50"/>
        <v>0</v>
      </c>
      <c r="BI321" s="167">
        <f t="shared" si="51"/>
        <v>0</v>
      </c>
      <c r="BJ321" s="17" t="s">
        <v>92</v>
      </c>
      <c r="BK321" s="168">
        <f t="shared" si="52"/>
        <v>0</v>
      </c>
      <c r="BL321" s="17" t="s">
        <v>234</v>
      </c>
      <c r="BM321" s="166" t="s">
        <v>665</v>
      </c>
    </row>
    <row r="322" spans="1:65" s="2" customFormat="1" ht="24.2" customHeight="1">
      <c r="A322" s="32"/>
      <c r="B322" s="153"/>
      <c r="C322" s="178" t="s">
        <v>666</v>
      </c>
      <c r="D322" s="178" t="s">
        <v>244</v>
      </c>
      <c r="E322" s="179" t="s">
        <v>667</v>
      </c>
      <c r="F322" s="180" t="s">
        <v>668</v>
      </c>
      <c r="G322" s="181" t="s">
        <v>199</v>
      </c>
      <c r="H322" s="182">
        <v>2</v>
      </c>
      <c r="I322" s="183"/>
      <c r="J322" s="184"/>
      <c r="K322" s="182">
        <f t="shared" si="40"/>
        <v>0</v>
      </c>
      <c r="L322" s="184"/>
      <c r="M322" s="185"/>
      <c r="N322" s="186" t="s">
        <v>1</v>
      </c>
      <c r="O322" s="162" t="s">
        <v>43</v>
      </c>
      <c r="P322" s="163">
        <f t="shared" si="41"/>
        <v>0</v>
      </c>
      <c r="Q322" s="163">
        <f t="shared" si="42"/>
        <v>0</v>
      </c>
      <c r="R322" s="163">
        <f t="shared" si="43"/>
        <v>0</v>
      </c>
      <c r="S322" s="58"/>
      <c r="T322" s="164">
        <f t="shared" si="44"/>
        <v>0</v>
      </c>
      <c r="U322" s="164">
        <v>0</v>
      </c>
      <c r="V322" s="164">
        <f t="shared" si="45"/>
        <v>0</v>
      </c>
      <c r="W322" s="164">
        <v>0</v>
      </c>
      <c r="X322" s="165">
        <f t="shared" si="46"/>
        <v>0</v>
      </c>
      <c r="Y322" s="32"/>
      <c r="Z322" s="32"/>
      <c r="AA322" s="32"/>
      <c r="AB322" s="32"/>
      <c r="AC322" s="32"/>
      <c r="AD322" s="32"/>
      <c r="AE322" s="32"/>
      <c r="AR322" s="166" t="s">
        <v>321</v>
      </c>
      <c r="AT322" s="166" t="s">
        <v>244</v>
      </c>
      <c r="AU322" s="166" t="s">
        <v>92</v>
      </c>
      <c r="AY322" s="17" t="s">
        <v>164</v>
      </c>
      <c r="BE322" s="167">
        <f t="shared" si="47"/>
        <v>0</v>
      </c>
      <c r="BF322" s="167">
        <f t="shared" si="48"/>
        <v>0</v>
      </c>
      <c r="BG322" s="167">
        <f t="shared" si="49"/>
        <v>0</v>
      </c>
      <c r="BH322" s="167">
        <f t="shared" si="50"/>
        <v>0</v>
      </c>
      <c r="BI322" s="167">
        <f t="shared" si="51"/>
        <v>0</v>
      </c>
      <c r="BJ322" s="17" t="s">
        <v>92</v>
      </c>
      <c r="BK322" s="168">
        <f t="shared" si="52"/>
        <v>0</v>
      </c>
      <c r="BL322" s="17" t="s">
        <v>234</v>
      </c>
      <c r="BM322" s="166" t="s">
        <v>669</v>
      </c>
    </row>
    <row r="323" spans="1:65" s="2" customFormat="1" ht="14.45" customHeight="1">
      <c r="A323" s="32"/>
      <c r="B323" s="153"/>
      <c r="C323" s="178" t="s">
        <v>670</v>
      </c>
      <c r="D323" s="178" t="s">
        <v>244</v>
      </c>
      <c r="E323" s="179" t="s">
        <v>671</v>
      </c>
      <c r="F323" s="180" t="s">
        <v>672</v>
      </c>
      <c r="G323" s="181" t="s">
        <v>199</v>
      </c>
      <c r="H323" s="182">
        <v>2</v>
      </c>
      <c r="I323" s="183"/>
      <c r="J323" s="184"/>
      <c r="K323" s="182">
        <f t="shared" si="40"/>
        <v>0</v>
      </c>
      <c r="L323" s="184"/>
      <c r="M323" s="185"/>
      <c r="N323" s="186" t="s">
        <v>1</v>
      </c>
      <c r="O323" s="162" t="s">
        <v>43</v>
      </c>
      <c r="P323" s="163">
        <f t="shared" si="41"/>
        <v>0</v>
      </c>
      <c r="Q323" s="163">
        <f t="shared" si="42"/>
        <v>0</v>
      </c>
      <c r="R323" s="163">
        <f t="shared" si="43"/>
        <v>0</v>
      </c>
      <c r="S323" s="58"/>
      <c r="T323" s="164">
        <f t="shared" si="44"/>
        <v>0</v>
      </c>
      <c r="U323" s="164">
        <v>0</v>
      </c>
      <c r="V323" s="164">
        <f t="shared" si="45"/>
        <v>0</v>
      </c>
      <c r="W323" s="164">
        <v>0</v>
      </c>
      <c r="X323" s="165">
        <f t="shared" si="46"/>
        <v>0</v>
      </c>
      <c r="Y323" s="32"/>
      <c r="Z323" s="32"/>
      <c r="AA323" s="32"/>
      <c r="AB323" s="32"/>
      <c r="AC323" s="32"/>
      <c r="AD323" s="32"/>
      <c r="AE323" s="32"/>
      <c r="AR323" s="166" t="s">
        <v>321</v>
      </c>
      <c r="AT323" s="166" t="s">
        <v>244</v>
      </c>
      <c r="AU323" s="166" t="s">
        <v>92</v>
      </c>
      <c r="AY323" s="17" t="s">
        <v>164</v>
      </c>
      <c r="BE323" s="167">
        <f t="shared" si="47"/>
        <v>0</v>
      </c>
      <c r="BF323" s="167">
        <f t="shared" si="48"/>
        <v>0</v>
      </c>
      <c r="BG323" s="167">
        <f t="shared" si="49"/>
        <v>0</v>
      </c>
      <c r="BH323" s="167">
        <f t="shared" si="50"/>
        <v>0</v>
      </c>
      <c r="BI323" s="167">
        <f t="shared" si="51"/>
        <v>0</v>
      </c>
      <c r="BJ323" s="17" t="s">
        <v>92</v>
      </c>
      <c r="BK323" s="168">
        <f t="shared" si="52"/>
        <v>0</v>
      </c>
      <c r="BL323" s="17" t="s">
        <v>234</v>
      </c>
      <c r="BM323" s="166" t="s">
        <v>673</v>
      </c>
    </row>
    <row r="324" spans="1:65" s="2" customFormat="1" ht="24.2" customHeight="1">
      <c r="A324" s="32"/>
      <c r="B324" s="153"/>
      <c r="C324" s="178" t="s">
        <v>674</v>
      </c>
      <c r="D324" s="178" t="s">
        <v>244</v>
      </c>
      <c r="E324" s="179" t="s">
        <v>675</v>
      </c>
      <c r="F324" s="180" t="s">
        <v>676</v>
      </c>
      <c r="G324" s="181" t="s">
        <v>199</v>
      </c>
      <c r="H324" s="182">
        <v>2</v>
      </c>
      <c r="I324" s="183"/>
      <c r="J324" s="184"/>
      <c r="K324" s="182">
        <f t="shared" si="40"/>
        <v>0</v>
      </c>
      <c r="L324" s="184"/>
      <c r="M324" s="185"/>
      <c r="N324" s="186" t="s">
        <v>1</v>
      </c>
      <c r="O324" s="162" t="s">
        <v>43</v>
      </c>
      <c r="P324" s="163">
        <f t="shared" si="41"/>
        <v>0</v>
      </c>
      <c r="Q324" s="163">
        <f t="shared" si="42"/>
        <v>0</v>
      </c>
      <c r="R324" s="163">
        <f t="shared" si="43"/>
        <v>0</v>
      </c>
      <c r="S324" s="58"/>
      <c r="T324" s="164">
        <f t="shared" si="44"/>
        <v>0</v>
      </c>
      <c r="U324" s="164">
        <v>0</v>
      </c>
      <c r="V324" s="164">
        <f t="shared" si="45"/>
        <v>0</v>
      </c>
      <c r="W324" s="164">
        <v>0</v>
      </c>
      <c r="X324" s="165">
        <f t="shared" si="46"/>
        <v>0</v>
      </c>
      <c r="Y324" s="32"/>
      <c r="Z324" s="32"/>
      <c r="AA324" s="32"/>
      <c r="AB324" s="32"/>
      <c r="AC324" s="32"/>
      <c r="AD324" s="32"/>
      <c r="AE324" s="32"/>
      <c r="AR324" s="166" t="s">
        <v>321</v>
      </c>
      <c r="AT324" s="166" t="s">
        <v>244</v>
      </c>
      <c r="AU324" s="166" t="s">
        <v>92</v>
      </c>
      <c r="AY324" s="17" t="s">
        <v>164</v>
      </c>
      <c r="BE324" s="167">
        <f t="shared" si="47"/>
        <v>0</v>
      </c>
      <c r="BF324" s="167">
        <f t="shared" si="48"/>
        <v>0</v>
      </c>
      <c r="BG324" s="167">
        <f t="shared" si="49"/>
        <v>0</v>
      </c>
      <c r="BH324" s="167">
        <f t="shared" si="50"/>
        <v>0</v>
      </c>
      <c r="BI324" s="167">
        <f t="shared" si="51"/>
        <v>0</v>
      </c>
      <c r="BJ324" s="17" t="s">
        <v>92</v>
      </c>
      <c r="BK324" s="168">
        <f t="shared" si="52"/>
        <v>0</v>
      </c>
      <c r="BL324" s="17" t="s">
        <v>234</v>
      </c>
      <c r="BM324" s="166" t="s">
        <v>677</v>
      </c>
    </row>
    <row r="325" spans="1:65" s="2" customFormat="1" ht="14.45" customHeight="1">
      <c r="A325" s="32"/>
      <c r="B325" s="153"/>
      <c r="C325" s="178" t="s">
        <v>678</v>
      </c>
      <c r="D325" s="178" t="s">
        <v>244</v>
      </c>
      <c r="E325" s="179" t="s">
        <v>679</v>
      </c>
      <c r="F325" s="180" t="s">
        <v>680</v>
      </c>
      <c r="G325" s="181" t="s">
        <v>199</v>
      </c>
      <c r="H325" s="182">
        <v>1</v>
      </c>
      <c r="I325" s="183"/>
      <c r="J325" s="184"/>
      <c r="K325" s="182">
        <f t="shared" si="40"/>
        <v>0</v>
      </c>
      <c r="L325" s="184"/>
      <c r="M325" s="185"/>
      <c r="N325" s="186" t="s">
        <v>1</v>
      </c>
      <c r="O325" s="162" t="s">
        <v>43</v>
      </c>
      <c r="P325" s="163">
        <f t="shared" si="41"/>
        <v>0</v>
      </c>
      <c r="Q325" s="163">
        <f t="shared" si="42"/>
        <v>0</v>
      </c>
      <c r="R325" s="163">
        <f t="shared" si="43"/>
        <v>0</v>
      </c>
      <c r="S325" s="58"/>
      <c r="T325" s="164">
        <f t="shared" si="44"/>
        <v>0</v>
      </c>
      <c r="U325" s="164">
        <v>0</v>
      </c>
      <c r="V325" s="164">
        <f t="shared" si="45"/>
        <v>0</v>
      </c>
      <c r="W325" s="164">
        <v>0</v>
      </c>
      <c r="X325" s="165">
        <f t="shared" si="46"/>
        <v>0</v>
      </c>
      <c r="Y325" s="32"/>
      <c r="Z325" s="32"/>
      <c r="AA325" s="32"/>
      <c r="AB325" s="32"/>
      <c r="AC325" s="32"/>
      <c r="AD325" s="32"/>
      <c r="AE325" s="32"/>
      <c r="AR325" s="166" t="s">
        <v>321</v>
      </c>
      <c r="AT325" s="166" t="s">
        <v>244</v>
      </c>
      <c r="AU325" s="166" t="s">
        <v>92</v>
      </c>
      <c r="AY325" s="17" t="s">
        <v>164</v>
      </c>
      <c r="BE325" s="167">
        <f t="shared" si="47"/>
        <v>0</v>
      </c>
      <c r="BF325" s="167">
        <f t="shared" si="48"/>
        <v>0</v>
      </c>
      <c r="BG325" s="167">
        <f t="shared" si="49"/>
        <v>0</v>
      </c>
      <c r="BH325" s="167">
        <f t="shared" si="50"/>
        <v>0</v>
      </c>
      <c r="BI325" s="167">
        <f t="shared" si="51"/>
        <v>0</v>
      </c>
      <c r="BJ325" s="17" t="s">
        <v>92</v>
      </c>
      <c r="BK325" s="168">
        <f t="shared" si="52"/>
        <v>0</v>
      </c>
      <c r="BL325" s="17" t="s">
        <v>234</v>
      </c>
      <c r="BM325" s="166" t="s">
        <v>681</v>
      </c>
    </row>
    <row r="326" spans="1:65" s="2" customFormat="1" ht="14.45" customHeight="1">
      <c r="A326" s="32"/>
      <c r="B326" s="153"/>
      <c r="C326" s="178" t="s">
        <v>682</v>
      </c>
      <c r="D326" s="178" t="s">
        <v>244</v>
      </c>
      <c r="E326" s="179" t="s">
        <v>683</v>
      </c>
      <c r="F326" s="180" t="s">
        <v>684</v>
      </c>
      <c r="G326" s="181" t="s">
        <v>199</v>
      </c>
      <c r="H326" s="182">
        <v>1</v>
      </c>
      <c r="I326" s="183"/>
      <c r="J326" s="184"/>
      <c r="K326" s="182">
        <f t="shared" si="40"/>
        <v>0</v>
      </c>
      <c r="L326" s="184"/>
      <c r="M326" s="185"/>
      <c r="N326" s="186" t="s">
        <v>1</v>
      </c>
      <c r="O326" s="162" t="s">
        <v>43</v>
      </c>
      <c r="P326" s="163">
        <f t="shared" si="41"/>
        <v>0</v>
      </c>
      <c r="Q326" s="163">
        <f t="shared" si="42"/>
        <v>0</v>
      </c>
      <c r="R326" s="163">
        <f t="shared" si="43"/>
        <v>0</v>
      </c>
      <c r="S326" s="58"/>
      <c r="T326" s="164">
        <f t="shared" si="44"/>
        <v>0</v>
      </c>
      <c r="U326" s="164">
        <v>0</v>
      </c>
      <c r="V326" s="164">
        <f t="shared" si="45"/>
        <v>0</v>
      </c>
      <c r="W326" s="164">
        <v>0</v>
      </c>
      <c r="X326" s="165">
        <f t="shared" si="46"/>
        <v>0</v>
      </c>
      <c r="Y326" s="32"/>
      <c r="Z326" s="32"/>
      <c r="AA326" s="32"/>
      <c r="AB326" s="32"/>
      <c r="AC326" s="32"/>
      <c r="AD326" s="32"/>
      <c r="AE326" s="32"/>
      <c r="AR326" s="166" t="s">
        <v>321</v>
      </c>
      <c r="AT326" s="166" t="s">
        <v>244</v>
      </c>
      <c r="AU326" s="166" t="s">
        <v>92</v>
      </c>
      <c r="AY326" s="17" t="s">
        <v>164</v>
      </c>
      <c r="BE326" s="167">
        <f t="shared" si="47"/>
        <v>0</v>
      </c>
      <c r="BF326" s="167">
        <f t="shared" si="48"/>
        <v>0</v>
      </c>
      <c r="BG326" s="167">
        <f t="shared" si="49"/>
        <v>0</v>
      </c>
      <c r="BH326" s="167">
        <f t="shared" si="50"/>
        <v>0</v>
      </c>
      <c r="BI326" s="167">
        <f t="shared" si="51"/>
        <v>0</v>
      </c>
      <c r="BJ326" s="17" t="s">
        <v>92</v>
      </c>
      <c r="BK326" s="168">
        <f t="shared" si="52"/>
        <v>0</v>
      </c>
      <c r="BL326" s="17" t="s">
        <v>234</v>
      </c>
      <c r="BM326" s="166" t="s">
        <v>685</v>
      </c>
    </row>
    <row r="327" spans="1:65" s="2" customFormat="1" ht="14.45" customHeight="1">
      <c r="A327" s="32"/>
      <c r="B327" s="153"/>
      <c r="C327" s="178" t="s">
        <v>686</v>
      </c>
      <c r="D327" s="178" t="s">
        <v>244</v>
      </c>
      <c r="E327" s="179" t="s">
        <v>687</v>
      </c>
      <c r="F327" s="180" t="s">
        <v>688</v>
      </c>
      <c r="G327" s="181" t="s">
        <v>199</v>
      </c>
      <c r="H327" s="182">
        <v>1</v>
      </c>
      <c r="I327" s="183"/>
      <c r="J327" s="184"/>
      <c r="K327" s="182">
        <f t="shared" si="40"/>
        <v>0</v>
      </c>
      <c r="L327" s="184"/>
      <c r="M327" s="185"/>
      <c r="N327" s="186" t="s">
        <v>1</v>
      </c>
      <c r="O327" s="162" t="s">
        <v>43</v>
      </c>
      <c r="P327" s="163">
        <f t="shared" si="41"/>
        <v>0</v>
      </c>
      <c r="Q327" s="163">
        <f t="shared" si="42"/>
        <v>0</v>
      </c>
      <c r="R327" s="163">
        <f t="shared" si="43"/>
        <v>0</v>
      </c>
      <c r="S327" s="58"/>
      <c r="T327" s="164">
        <f t="shared" si="44"/>
        <v>0</v>
      </c>
      <c r="U327" s="164">
        <v>0</v>
      </c>
      <c r="V327" s="164">
        <f t="shared" si="45"/>
        <v>0</v>
      </c>
      <c r="W327" s="164">
        <v>0</v>
      </c>
      <c r="X327" s="165">
        <f t="shared" si="46"/>
        <v>0</v>
      </c>
      <c r="Y327" s="32"/>
      <c r="Z327" s="32"/>
      <c r="AA327" s="32"/>
      <c r="AB327" s="32"/>
      <c r="AC327" s="32"/>
      <c r="AD327" s="32"/>
      <c r="AE327" s="32"/>
      <c r="AR327" s="166" t="s">
        <v>321</v>
      </c>
      <c r="AT327" s="166" t="s">
        <v>244</v>
      </c>
      <c r="AU327" s="166" t="s">
        <v>92</v>
      </c>
      <c r="AY327" s="17" t="s">
        <v>164</v>
      </c>
      <c r="BE327" s="167">
        <f t="shared" si="47"/>
        <v>0</v>
      </c>
      <c r="BF327" s="167">
        <f t="shared" si="48"/>
        <v>0</v>
      </c>
      <c r="BG327" s="167">
        <f t="shared" si="49"/>
        <v>0</v>
      </c>
      <c r="BH327" s="167">
        <f t="shared" si="50"/>
        <v>0</v>
      </c>
      <c r="BI327" s="167">
        <f t="shared" si="51"/>
        <v>0</v>
      </c>
      <c r="BJ327" s="17" t="s">
        <v>92</v>
      </c>
      <c r="BK327" s="168">
        <f t="shared" si="52"/>
        <v>0</v>
      </c>
      <c r="BL327" s="17" t="s">
        <v>234</v>
      </c>
      <c r="BM327" s="166" t="s">
        <v>689</v>
      </c>
    </row>
    <row r="328" spans="1:65" s="2" customFormat="1" ht="14.45" customHeight="1">
      <c r="A328" s="32"/>
      <c r="B328" s="153"/>
      <c r="C328" s="178" t="s">
        <v>690</v>
      </c>
      <c r="D328" s="178" t="s">
        <v>244</v>
      </c>
      <c r="E328" s="179" t="s">
        <v>691</v>
      </c>
      <c r="F328" s="180" t="s">
        <v>692</v>
      </c>
      <c r="G328" s="181" t="s">
        <v>199</v>
      </c>
      <c r="H328" s="182">
        <v>1</v>
      </c>
      <c r="I328" s="183"/>
      <c r="J328" s="184"/>
      <c r="K328" s="182">
        <f t="shared" si="40"/>
        <v>0</v>
      </c>
      <c r="L328" s="184"/>
      <c r="M328" s="185"/>
      <c r="N328" s="186" t="s">
        <v>1</v>
      </c>
      <c r="O328" s="162" t="s">
        <v>43</v>
      </c>
      <c r="P328" s="163">
        <f t="shared" si="41"/>
        <v>0</v>
      </c>
      <c r="Q328" s="163">
        <f t="shared" si="42"/>
        <v>0</v>
      </c>
      <c r="R328" s="163">
        <f t="shared" si="43"/>
        <v>0</v>
      </c>
      <c r="S328" s="58"/>
      <c r="T328" s="164">
        <f t="shared" si="44"/>
        <v>0</v>
      </c>
      <c r="U328" s="164">
        <v>0</v>
      </c>
      <c r="V328" s="164">
        <f t="shared" si="45"/>
        <v>0</v>
      </c>
      <c r="W328" s="164">
        <v>0</v>
      </c>
      <c r="X328" s="165">
        <f t="shared" si="46"/>
        <v>0</v>
      </c>
      <c r="Y328" s="32"/>
      <c r="Z328" s="32"/>
      <c r="AA328" s="32"/>
      <c r="AB328" s="32"/>
      <c r="AC328" s="32"/>
      <c r="AD328" s="32"/>
      <c r="AE328" s="32"/>
      <c r="AR328" s="166" t="s">
        <v>321</v>
      </c>
      <c r="AT328" s="166" t="s">
        <v>244</v>
      </c>
      <c r="AU328" s="166" t="s">
        <v>92</v>
      </c>
      <c r="AY328" s="17" t="s">
        <v>164</v>
      </c>
      <c r="BE328" s="167">
        <f t="shared" si="47"/>
        <v>0</v>
      </c>
      <c r="BF328" s="167">
        <f t="shared" si="48"/>
        <v>0</v>
      </c>
      <c r="BG328" s="167">
        <f t="shared" si="49"/>
        <v>0</v>
      </c>
      <c r="BH328" s="167">
        <f t="shared" si="50"/>
        <v>0</v>
      </c>
      <c r="BI328" s="167">
        <f t="shared" si="51"/>
        <v>0</v>
      </c>
      <c r="BJ328" s="17" t="s">
        <v>92</v>
      </c>
      <c r="BK328" s="168">
        <f t="shared" si="52"/>
        <v>0</v>
      </c>
      <c r="BL328" s="17" t="s">
        <v>234</v>
      </c>
      <c r="BM328" s="166" t="s">
        <v>693</v>
      </c>
    </row>
    <row r="329" spans="1:65" s="2" customFormat="1" ht="14.45" customHeight="1">
      <c r="A329" s="32"/>
      <c r="B329" s="153"/>
      <c r="C329" s="178" t="s">
        <v>694</v>
      </c>
      <c r="D329" s="178" t="s">
        <v>244</v>
      </c>
      <c r="E329" s="179" t="s">
        <v>695</v>
      </c>
      <c r="F329" s="180" t="s">
        <v>696</v>
      </c>
      <c r="G329" s="181" t="s">
        <v>199</v>
      </c>
      <c r="H329" s="182">
        <v>13</v>
      </c>
      <c r="I329" s="183"/>
      <c r="J329" s="184"/>
      <c r="K329" s="182">
        <f t="shared" si="40"/>
        <v>0</v>
      </c>
      <c r="L329" s="184"/>
      <c r="M329" s="185"/>
      <c r="N329" s="186" t="s">
        <v>1</v>
      </c>
      <c r="O329" s="162" t="s">
        <v>43</v>
      </c>
      <c r="P329" s="163">
        <f t="shared" si="41"/>
        <v>0</v>
      </c>
      <c r="Q329" s="163">
        <f t="shared" si="42"/>
        <v>0</v>
      </c>
      <c r="R329" s="163">
        <f t="shared" si="43"/>
        <v>0</v>
      </c>
      <c r="S329" s="58"/>
      <c r="T329" s="164">
        <f t="shared" si="44"/>
        <v>0</v>
      </c>
      <c r="U329" s="164">
        <v>0</v>
      </c>
      <c r="V329" s="164">
        <f t="shared" si="45"/>
        <v>0</v>
      </c>
      <c r="W329" s="164">
        <v>0</v>
      </c>
      <c r="X329" s="165">
        <f t="shared" si="46"/>
        <v>0</v>
      </c>
      <c r="Y329" s="32"/>
      <c r="Z329" s="32"/>
      <c r="AA329" s="32"/>
      <c r="AB329" s="32"/>
      <c r="AC329" s="32"/>
      <c r="AD329" s="32"/>
      <c r="AE329" s="32"/>
      <c r="AR329" s="166" t="s">
        <v>321</v>
      </c>
      <c r="AT329" s="166" t="s">
        <v>244</v>
      </c>
      <c r="AU329" s="166" t="s">
        <v>92</v>
      </c>
      <c r="AY329" s="17" t="s">
        <v>164</v>
      </c>
      <c r="BE329" s="167">
        <f t="shared" si="47"/>
        <v>0</v>
      </c>
      <c r="BF329" s="167">
        <f t="shared" si="48"/>
        <v>0</v>
      </c>
      <c r="BG329" s="167">
        <f t="shared" si="49"/>
        <v>0</v>
      </c>
      <c r="BH329" s="167">
        <f t="shared" si="50"/>
        <v>0</v>
      </c>
      <c r="BI329" s="167">
        <f t="shared" si="51"/>
        <v>0</v>
      </c>
      <c r="BJ329" s="17" t="s">
        <v>92</v>
      </c>
      <c r="BK329" s="168">
        <f t="shared" si="52"/>
        <v>0</v>
      </c>
      <c r="BL329" s="17" t="s">
        <v>234</v>
      </c>
      <c r="BM329" s="166" t="s">
        <v>697</v>
      </c>
    </row>
    <row r="330" spans="1:65" s="2" customFormat="1" ht="24.2" customHeight="1">
      <c r="A330" s="32"/>
      <c r="B330" s="153"/>
      <c r="C330" s="178" t="s">
        <v>698</v>
      </c>
      <c r="D330" s="178" t="s">
        <v>244</v>
      </c>
      <c r="E330" s="179" t="s">
        <v>699</v>
      </c>
      <c r="F330" s="180" t="s">
        <v>700</v>
      </c>
      <c r="G330" s="181" t="s">
        <v>199</v>
      </c>
      <c r="H330" s="182">
        <v>13</v>
      </c>
      <c r="I330" s="183"/>
      <c r="J330" s="184"/>
      <c r="K330" s="182">
        <f t="shared" si="40"/>
        <v>0</v>
      </c>
      <c r="L330" s="184"/>
      <c r="M330" s="185"/>
      <c r="N330" s="186" t="s">
        <v>1</v>
      </c>
      <c r="O330" s="162" t="s">
        <v>43</v>
      </c>
      <c r="P330" s="163">
        <f t="shared" si="41"/>
        <v>0</v>
      </c>
      <c r="Q330" s="163">
        <f t="shared" si="42"/>
        <v>0</v>
      </c>
      <c r="R330" s="163">
        <f t="shared" si="43"/>
        <v>0</v>
      </c>
      <c r="S330" s="58"/>
      <c r="T330" s="164">
        <f t="shared" si="44"/>
        <v>0</v>
      </c>
      <c r="U330" s="164">
        <v>0</v>
      </c>
      <c r="V330" s="164">
        <f t="shared" si="45"/>
        <v>0</v>
      </c>
      <c r="W330" s="164">
        <v>0</v>
      </c>
      <c r="X330" s="165">
        <f t="shared" si="46"/>
        <v>0</v>
      </c>
      <c r="Y330" s="32"/>
      <c r="Z330" s="32"/>
      <c r="AA330" s="32"/>
      <c r="AB330" s="32"/>
      <c r="AC330" s="32"/>
      <c r="AD330" s="32"/>
      <c r="AE330" s="32"/>
      <c r="AR330" s="166" t="s">
        <v>321</v>
      </c>
      <c r="AT330" s="166" t="s">
        <v>244</v>
      </c>
      <c r="AU330" s="166" t="s">
        <v>92</v>
      </c>
      <c r="AY330" s="17" t="s">
        <v>164</v>
      </c>
      <c r="BE330" s="167">
        <f t="shared" si="47"/>
        <v>0</v>
      </c>
      <c r="BF330" s="167">
        <f t="shared" si="48"/>
        <v>0</v>
      </c>
      <c r="BG330" s="167">
        <f t="shared" si="49"/>
        <v>0</v>
      </c>
      <c r="BH330" s="167">
        <f t="shared" si="50"/>
        <v>0</v>
      </c>
      <c r="BI330" s="167">
        <f t="shared" si="51"/>
        <v>0</v>
      </c>
      <c r="BJ330" s="17" t="s">
        <v>92</v>
      </c>
      <c r="BK330" s="168">
        <f t="shared" si="52"/>
        <v>0</v>
      </c>
      <c r="BL330" s="17" t="s">
        <v>234</v>
      </c>
      <c r="BM330" s="166" t="s">
        <v>701</v>
      </c>
    </row>
    <row r="331" spans="1:65" s="2" customFormat="1" ht="24.2" customHeight="1">
      <c r="A331" s="32"/>
      <c r="B331" s="153"/>
      <c r="C331" s="178" t="s">
        <v>702</v>
      </c>
      <c r="D331" s="178" t="s">
        <v>244</v>
      </c>
      <c r="E331" s="179" t="s">
        <v>703</v>
      </c>
      <c r="F331" s="180" t="s">
        <v>704</v>
      </c>
      <c r="G331" s="181" t="s">
        <v>199</v>
      </c>
      <c r="H331" s="182">
        <v>6</v>
      </c>
      <c r="I331" s="183"/>
      <c r="J331" s="184"/>
      <c r="K331" s="182">
        <f t="shared" si="40"/>
        <v>0</v>
      </c>
      <c r="L331" s="184"/>
      <c r="M331" s="185"/>
      <c r="N331" s="186" t="s">
        <v>1</v>
      </c>
      <c r="O331" s="162" t="s">
        <v>43</v>
      </c>
      <c r="P331" s="163">
        <f t="shared" si="41"/>
        <v>0</v>
      </c>
      <c r="Q331" s="163">
        <f t="shared" si="42"/>
        <v>0</v>
      </c>
      <c r="R331" s="163">
        <f t="shared" si="43"/>
        <v>0</v>
      </c>
      <c r="S331" s="58"/>
      <c r="T331" s="164">
        <f t="shared" si="44"/>
        <v>0</v>
      </c>
      <c r="U331" s="164">
        <v>0</v>
      </c>
      <c r="V331" s="164">
        <f t="shared" si="45"/>
        <v>0</v>
      </c>
      <c r="W331" s="164">
        <v>0</v>
      </c>
      <c r="X331" s="165">
        <f t="shared" si="46"/>
        <v>0</v>
      </c>
      <c r="Y331" s="32"/>
      <c r="Z331" s="32"/>
      <c r="AA331" s="32"/>
      <c r="AB331" s="32"/>
      <c r="AC331" s="32"/>
      <c r="AD331" s="32"/>
      <c r="AE331" s="32"/>
      <c r="AR331" s="166" t="s">
        <v>321</v>
      </c>
      <c r="AT331" s="166" t="s">
        <v>244</v>
      </c>
      <c r="AU331" s="166" t="s">
        <v>92</v>
      </c>
      <c r="AY331" s="17" t="s">
        <v>164</v>
      </c>
      <c r="BE331" s="167">
        <f t="shared" si="47"/>
        <v>0</v>
      </c>
      <c r="BF331" s="167">
        <f t="shared" si="48"/>
        <v>0</v>
      </c>
      <c r="BG331" s="167">
        <f t="shared" si="49"/>
        <v>0</v>
      </c>
      <c r="BH331" s="167">
        <f t="shared" si="50"/>
        <v>0</v>
      </c>
      <c r="BI331" s="167">
        <f t="shared" si="51"/>
        <v>0</v>
      </c>
      <c r="BJ331" s="17" t="s">
        <v>92</v>
      </c>
      <c r="BK331" s="168">
        <f t="shared" si="52"/>
        <v>0</v>
      </c>
      <c r="BL331" s="17" t="s">
        <v>234</v>
      </c>
      <c r="BM331" s="166" t="s">
        <v>705</v>
      </c>
    </row>
    <row r="332" spans="1:65" s="2" customFormat="1" ht="37.9" customHeight="1">
      <c r="A332" s="32"/>
      <c r="B332" s="153"/>
      <c r="C332" s="178" t="s">
        <v>706</v>
      </c>
      <c r="D332" s="178" t="s">
        <v>244</v>
      </c>
      <c r="E332" s="179" t="s">
        <v>707</v>
      </c>
      <c r="F332" s="180" t="s">
        <v>708</v>
      </c>
      <c r="G332" s="181" t="s">
        <v>199</v>
      </c>
      <c r="H332" s="182">
        <v>6</v>
      </c>
      <c r="I332" s="183"/>
      <c r="J332" s="184"/>
      <c r="K332" s="182">
        <f t="shared" si="40"/>
        <v>0</v>
      </c>
      <c r="L332" s="184"/>
      <c r="M332" s="185"/>
      <c r="N332" s="186" t="s">
        <v>1</v>
      </c>
      <c r="O332" s="162" t="s">
        <v>43</v>
      </c>
      <c r="P332" s="163">
        <f t="shared" si="41"/>
        <v>0</v>
      </c>
      <c r="Q332" s="163">
        <f t="shared" si="42"/>
        <v>0</v>
      </c>
      <c r="R332" s="163">
        <f t="shared" si="43"/>
        <v>0</v>
      </c>
      <c r="S332" s="58"/>
      <c r="T332" s="164">
        <f t="shared" si="44"/>
        <v>0</v>
      </c>
      <c r="U332" s="164">
        <v>0</v>
      </c>
      <c r="V332" s="164">
        <f t="shared" si="45"/>
        <v>0</v>
      </c>
      <c r="W332" s="164">
        <v>0</v>
      </c>
      <c r="X332" s="165">
        <f t="shared" si="46"/>
        <v>0</v>
      </c>
      <c r="Y332" s="32"/>
      <c r="Z332" s="32"/>
      <c r="AA332" s="32"/>
      <c r="AB332" s="32"/>
      <c r="AC332" s="32"/>
      <c r="AD332" s="32"/>
      <c r="AE332" s="32"/>
      <c r="AR332" s="166" t="s">
        <v>321</v>
      </c>
      <c r="AT332" s="166" t="s">
        <v>244</v>
      </c>
      <c r="AU332" s="166" t="s">
        <v>92</v>
      </c>
      <c r="AY332" s="17" t="s">
        <v>164</v>
      </c>
      <c r="BE332" s="167">
        <f t="shared" si="47"/>
        <v>0</v>
      </c>
      <c r="BF332" s="167">
        <f t="shared" si="48"/>
        <v>0</v>
      </c>
      <c r="BG332" s="167">
        <f t="shared" si="49"/>
        <v>0</v>
      </c>
      <c r="BH332" s="167">
        <f t="shared" si="50"/>
        <v>0</v>
      </c>
      <c r="BI332" s="167">
        <f t="shared" si="51"/>
        <v>0</v>
      </c>
      <c r="BJ332" s="17" t="s">
        <v>92</v>
      </c>
      <c r="BK332" s="168">
        <f t="shared" si="52"/>
        <v>0</v>
      </c>
      <c r="BL332" s="17" t="s">
        <v>234</v>
      </c>
      <c r="BM332" s="166" t="s">
        <v>709</v>
      </c>
    </row>
    <row r="333" spans="1:65" s="2" customFormat="1" ht="24.2" customHeight="1">
      <c r="A333" s="32"/>
      <c r="B333" s="153"/>
      <c r="C333" s="178" t="s">
        <v>710</v>
      </c>
      <c r="D333" s="178" t="s">
        <v>244</v>
      </c>
      <c r="E333" s="179" t="s">
        <v>711</v>
      </c>
      <c r="F333" s="180" t="s">
        <v>712</v>
      </c>
      <c r="G333" s="181" t="s">
        <v>199</v>
      </c>
      <c r="H333" s="182">
        <v>15</v>
      </c>
      <c r="I333" s="183"/>
      <c r="J333" s="184"/>
      <c r="K333" s="182">
        <f t="shared" si="40"/>
        <v>0</v>
      </c>
      <c r="L333" s="184"/>
      <c r="M333" s="185"/>
      <c r="N333" s="186" t="s">
        <v>1</v>
      </c>
      <c r="O333" s="162" t="s">
        <v>43</v>
      </c>
      <c r="P333" s="163">
        <f t="shared" si="41"/>
        <v>0</v>
      </c>
      <c r="Q333" s="163">
        <f t="shared" si="42"/>
        <v>0</v>
      </c>
      <c r="R333" s="163">
        <f t="shared" si="43"/>
        <v>0</v>
      </c>
      <c r="S333" s="58"/>
      <c r="T333" s="164">
        <f t="shared" si="44"/>
        <v>0</v>
      </c>
      <c r="U333" s="164">
        <v>0</v>
      </c>
      <c r="V333" s="164">
        <f t="shared" si="45"/>
        <v>0</v>
      </c>
      <c r="W333" s="164">
        <v>0</v>
      </c>
      <c r="X333" s="165">
        <f t="shared" si="46"/>
        <v>0</v>
      </c>
      <c r="Y333" s="32"/>
      <c r="Z333" s="32"/>
      <c r="AA333" s="32"/>
      <c r="AB333" s="32"/>
      <c r="AC333" s="32"/>
      <c r="AD333" s="32"/>
      <c r="AE333" s="32"/>
      <c r="AR333" s="166" t="s">
        <v>321</v>
      </c>
      <c r="AT333" s="166" t="s">
        <v>244</v>
      </c>
      <c r="AU333" s="166" t="s">
        <v>92</v>
      </c>
      <c r="AY333" s="17" t="s">
        <v>164</v>
      </c>
      <c r="BE333" s="167">
        <f t="shared" si="47"/>
        <v>0</v>
      </c>
      <c r="BF333" s="167">
        <f t="shared" si="48"/>
        <v>0</v>
      </c>
      <c r="BG333" s="167">
        <f t="shared" si="49"/>
        <v>0</v>
      </c>
      <c r="BH333" s="167">
        <f t="shared" si="50"/>
        <v>0</v>
      </c>
      <c r="BI333" s="167">
        <f t="shared" si="51"/>
        <v>0</v>
      </c>
      <c r="BJ333" s="17" t="s">
        <v>92</v>
      </c>
      <c r="BK333" s="168">
        <f t="shared" si="52"/>
        <v>0</v>
      </c>
      <c r="BL333" s="17" t="s">
        <v>234</v>
      </c>
      <c r="BM333" s="166" t="s">
        <v>713</v>
      </c>
    </row>
    <row r="334" spans="1:65" s="2" customFormat="1" ht="37.9" customHeight="1">
      <c r="A334" s="32"/>
      <c r="B334" s="153"/>
      <c r="C334" s="178" t="s">
        <v>714</v>
      </c>
      <c r="D334" s="178" t="s">
        <v>244</v>
      </c>
      <c r="E334" s="179" t="s">
        <v>715</v>
      </c>
      <c r="F334" s="180" t="s">
        <v>716</v>
      </c>
      <c r="G334" s="181" t="s">
        <v>199</v>
      </c>
      <c r="H334" s="182">
        <v>15</v>
      </c>
      <c r="I334" s="183"/>
      <c r="J334" s="184"/>
      <c r="K334" s="182">
        <f t="shared" si="40"/>
        <v>0</v>
      </c>
      <c r="L334" s="184"/>
      <c r="M334" s="185"/>
      <c r="N334" s="186" t="s">
        <v>1</v>
      </c>
      <c r="O334" s="162" t="s">
        <v>43</v>
      </c>
      <c r="P334" s="163">
        <f t="shared" si="41"/>
        <v>0</v>
      </c>
      <c r="Q334" s="163">
        <f t="shared" si="42"/>
        <v>0</v>
      </c>
      <c r="R334" s="163">
        <f t="shared" si="43"/>
        <v>0</v>
      </c>
      <c r="S334" s="58"/>
      <c r="T334" s="164">
        <f t="shared" si="44"/>
        <v>0</v>
      </c>
      <c r="U334" s="164">
        <v>0</v>
      </c>
      <c r="V334" s="164">
        <f t="shared" si="45"/>
        <v>0</v>
      </c>
      <c r="W334" s="164">
        <v>0</v>
      </c>
      <c r="X334" s="165">
        <f t="shared" si="46"/>
        <v>0</v>
      </c>
      <c r="Y334" s="32"/>
      <c r="Z334" s="32"/>
      <c r="AA334" s="32"/>
      <c r="AB334" s="32"/>
      <c r="AC334" s="32"/>
      <c r="AD334" s="32"/>
      <c r="AE334" s="32"/>
      <c r="AR334" s="166" t="s">
        <v>321</v>
      </c>
      <c r="AT334" s="166" t="s">
        <v>244</v>
      </c>
      <c r="AU334" s="166" t="s">
        <v>92</v>
      </c>
      <c r="AY334" s="17" t="s">
        <v>164</v>
      </c>
      <c r="BE334" s="167">
        <f t="shared" si="47"/>
        <v>0</v>
      </c>
      <c r="BF334" s="167">
        <f t="shared" si="48"/>
        <v>0</v>
      </c>
      <c r="BG334" s="167">
        <f t="shared" si="49"/>
        <v>0</v>
      </c>
      <c r="BH334" s="167">
        <f t="shared" si="50"/>
        <v>0</v>
      </c>
      <c r="BI334" s="167">
        <f t="shared" si="51"/>
        <v>0</v>
      </c>
      <c r="BJ334" s="17" t="s">
        <v>92</v>
      </c>
      <c r="BK334" s="168">
        <f t="shared" si="52"/>
        <v>0</v>
      </c>
      <c r="BL334" s="17" t="s">
        <v>234</v>
      </c>
      <c r="BM334" s="166" t="s">
        <v>717</v>
      </c>
    </row>
    <row r="335" spans="1:65" s="2" customFormat="1" ht="24.2" customHeight="1">
      <c r="A335" s="32"/>
      <c r="B335" s="153"/>
      <c r="C335" s="178" t="s">
        <v>718</v>
      </c>
      <c r="D335" s="178" t="s">
        <v>244</v>
      </c>
      <c r="E335" s="179" t="s">
        <v>719</v>
      </c>
      <c r="F335" s="180" t="s">
        <v>720</v>
      </c>
      <c r="G335" s="181" t="s">
        <v>199</v>
      </c>
      <c r="H335" s="182">
        <v>18</v>
      </c>
      <c r="I335" s="183"/>
      <c r="J335" s="184"/>
      <c r="K335" s="182">
        <f t="shared" si="40"/>
        <v>0</v>
      </c>
      <c r="L335" s="184"/>
      <c r="M335" s="185"/>
      <c r="N335" s="186" t="s">
        <v>1</v>
      </c>
      <c r="O335" s="162" t="s">
        <v>43</v>
      </c>
      <c r="P335" s="163">
        <f t="shared" si="41"/>
        <v>0</v>
      </c>
      <c r="Q335" s="163">
        <f t="shared" si="42"/>
        <v>0</v>
      </c>
      <c r="R335" s="163">
        <f t="shared" si="43"/>
        <v>0</v>
      </c>
      <c r="S335" s="58"/>
      <c r="T335" s="164">
        <f t="shared" si="44"/>
        <v>0</v>
      </c>
      <c r="U335" s="164">
        <v>0</v>
      </c>
      <c r="V335" s="164">
        <f t="shared" si="45"/>
        <v>0</v>
      </c>
      <c r="W335" s="164">
        <v>0</v>
      </c>
      <c r="X335" s="165">
        <f t="shared" si="46"/>
        <v>0</v>
      </c>
      <c r="Y335" s="32"/>
      <c r="Z335" s="32"/>
      <c r="AA335" s="32"/>
      <c r="AB335" s="32"/>
      <c r="AC335" s="32"/>
      <c r="AD335" s="32"/>
      <c r="AE335" s="32"/>
      <c r="AR335" s="166" t="s">
        <v>321</v>
      </c>
      <c r="AT335" s="166" t="s">
        <v>244</v>
      </c>
      <c r="AU335" s="166" t="s">
        <v>92</v>
      </c>
      <c r="AY335" s="17" t="s">
        <v>164</v>
      </c>
      <c r="BE335" s="167">
        <f t="shared" si="47"/>
        <v>0</v>
      </c>
      <c r="BF335" s="167">
        <f t="shared" si="48"/>
        <v>0</v>
      </c>
      <c r="BG335" s="167">
        <f t="shared" si="49"/>
        <v>0</v>
      </c>
      <c r="BH335" s="167">
        <f t="shared" si="50"/>
        <v>0</v>
      </c>
      <c r="BI335" s="167">
        <f t="shared" si="51"/>
        <v>0</v>
      </c>
      <c r="BJ335" s="17" t="s">
        <v>92</v>
      </c>
      <c r="BK335" s="168">
        <f t="shared" si="52"/>
        <v>0</v>
      </c>
      <c r="BL335" s="17" t="s">
        <v>234</v>
      </c>
      <c r="BM335" s="166" t="s">
        <v>721</v>
      </c>
    </row>
    <row r="336" spans="1:65" s="2" customFormat="1" ht="37.9" customHeight="1">
      <c r="A336" s="32"/>
      <c r="B336" s="153"/>
      <c r="C336" s="178" t="s">
        <v>722</v>
      </c>
      <c r="D336" s="178" t="s">
        <v>244</v>
      </c>
      <c r="E336" s="179" t="s">
        <v>723</v>
      </c>
      <c r="F336" s="180" t="s">
        <v>724</v>
      </c>
      <c r="G336" s="181" t="s">
        <v>199</v>
      </c>
      <c r="H336" s="182">
        <v>18</v>
      </c>
      <c r="I336" s="183"/>
      <c r="J336" s="184"/>
      <c r="K336" s="182">
        <f t="shared" si="40"/>
        <v>0</v>
      </c>
      <c r="L336" s="184"/>
      <c r="M336" s="185"/>
      <c r="N336" s="186" t="s">
        <v>1</v>
      </c>
      <c r="O336" s="162" t="s">
        <v>43</v>
      </c>
      <c r="P336" s="163">
        <f t="shared" si="41"/>
        <v>0</v>
      </c>
      <c r="Q336" s="163">
        <f t="shared" si="42"/>
        <v>0</v>
      </c>
      <c r="R336" s="163">
        <f t="shared" si="43"/>
        <v>0</v>
      </c>
      <c r="S336" s="58"/>
      <c r="T336" s="164">
        <f t="shared" si="44"/>
        <v>0</v>
      </c>
      <c r="U336" s="164">
        <v>0</v>
      </c>
      <c r="V336" s="164">
        <f t="shared" si="45"/>
        <v>0</v>
      </c>
      <c r="W336" s="164">
        <v>0</v>
      </c>
      <c r="X336" s="165">
        <f t="shared" si="46"/>
        <v>0</v>
      </c>
      <c r="Y336" s="32"/>
      <c r="Z336" s="32"/>
      <c r="AA336" s="32"/>
      <c r="AB336" s="32"/>
      <c r="AC336" s="32"/>
      <c r="AD336" s="32"/>
      <c r="AE336" s="32"/>
      <c r="AR336" s="166" t="s">
        <v>321</v>
      </c>
      <c r="AT336" s="166" t="s">
        <v>244</v>
      </c>
      <c r="AU336" s="166" t="s">
        <v>92</v>
      </c>
      <c r="AY336" s="17" t="s">
        <v>164</v>
      </c>
      <c r="BE336" s="167">
        <f t="shared" si="47"/>
        <v>0</v>
      </c>
      <c r="BF336" s="167">
        <f t="shared" si="48"/>
        <v>0</v>
      </c>
      <c r="BG336" s="167">
        <f t="shared" si="49"/>
        <v>0</v>
      </c>
      <c r="BH336" s="167">
        <f t="shared" si="50"/>
        <v>0</v>
      </c>
      <c r="BI336" s="167">
        <f t="shared" si="51"/>
        <v>0</v>
      </c>
      <c r="BJ336" s="17" t="s">
        <v>92</v>
      </c>
      <c r="BK336" s="168">
        <f t="shared" si="52"/>
        <v>0</v>
      </c>
      <c r="BL336" s="17" t="s">
        <v>234</v>
      </c>
      <c r="BM336" s="166" t="s">
        <v>725</v>
      </c>
    </row>
    <row r="337" spans="1:65" s="2" customFormat="1" ht="24.2" customHeight="1">
      <c r="A337" s="32"/>
      <c r="B337" s="153"/>
      <c r="C337" s="178" t="s">
        <v>726</v>
      </c>
      <c r="D337" s="178" t="s">
        <v>244</v>
      </c>
      <c r="E337" s="179" t="s">
        <v>727</v>
      </c>
      <c r="F337" s="180" t="s">
        <v>728</v>
      </c>
      <c r="G337" s="181" t="s">
        <v>199</v>
      </c>
      <c r="H337" s="182">
        <v>21</v>
      </c>
      <c r="I337" s="183"/>
      <c r="J337" s="184"/>
      <c r="K337" s="182">
        <f t="shared" si="40"/>
        <v>0</v>
      </c>
      <c r="L337" s="184"/>
      <c r="M337" s="185"/>
      <c r="N337" s="186" t="s">
        <v>1</v>
      </c>
      <c r="O337" s="162" t="s">
        <v>43</v>
      </c>
      <c r="P337" s="163">
        <f t="shared" si="41"/>
        <v>0</v>
      </c>
      <c r="Q337" s="163">
        <f t="shared" si="42"/>
        <v>0</v>
      </c>
      <c r="R337" s="163">
        <f t="shared" si="43"/>
        <v>0</v>
      </c>
      <c r="S337" s="58"/>
      <c r="T337" s="164">
        <f t="shared" si="44"/>
        <v>0</v>
      </c>
      <c r="U337" s="164">
        <v>0</v>
      </c>
      <c r="V337" s="164">
        <f t="shared" si="45"/>
        <v>0</v>
      </c>
      <c r="W337" s="164">
        <v>0</v>
      </c>
      <c r="X337" s="165">
        <f t="shared" si="46"/>
        <v>0</v>
      </c>
      <c r="Y337" s="32"/>
      <c r="Z337" s="32"/>
      <c r="AA337" s="32"/>
      <c r="AB337" s="32"/>
      <c r="AC337" s="32"/>
      <c r="AD337" s="32"/>
      <c r="AE337" s="32"/>
      <c r="AR337" s="166" t="s">
        <v>321</v>
      </c>
      <c r="AT337" s="166" t="s">
        <v>244</v>
      </c>
      <c r="AU337" s="166" t="s">
        <v>92</v>
      </c>
      <c r="AY337" s="17" t="s">
        <v>164</v>
      </c>
      <c r="BE337" s="167">
        <f t="shared" si="47"/>
        <v>0</v>
      </c>
      <c r="BF337" s="167">
        <f t="shared" si="48"/>
        <v>0</v>
      </c>
      <c r="BG337" s="167">
        <f t="shared" si="49"/>
        <v>0</v>
      </c>
      <c r="BH337" s="167">
        <f t="shared" si="50"/>
        <v>0</v>
      </c>
      <c r="BI337" s="167">
        <f t="shared" si="51"/>
        <v>0</v>
      </c>
      <c r="BJ337" s="17" t="s">
        <v>92</v>
      </c>
      <c r="BK337" s="168">
        <f t="shared" si="52"/>
        <v>0</v>
      </c>
      <c r="BL337" s="17" t="s">
        <v>234</v>
      </c>
      <c r="BM337" s="166" t="s">
        <v>729</v>
      </c>
    </row>
    <row r="338" spans="1:65" s="2" customFormat="1" ht="37.9" customHeight="1">
      <c r="A338" s="32"/>
      <c r="B338" s="153"/>
      <c r="C338" s="178" t="s">
        <v>730</v>
      </c>
      <c r="D338" s="178" t="s">
        <v>244</v>
      </c>
      <c r="E338" s="179" t="s">
        <v>731</v>
      </c>
      <c r="F338" s="180" t="s">
        <v>732</v>
      </c>
      <c r="G338" s="181" t="s">
        <v>199</v>
      </c>
      <c r="H338" s="182">
        <v>19</v>
      </c>
      <c r="I338" s="183"/>
      <c r="J338" s="184"/>
      <c r="K338" s="182">
        <f t="shared" si="40"/>
        <v>0</v>
      </c>
      <c r="L338" s="184"/>
      <c r="M338" s="185"/>
      <c r="N338" s="186" t="s">
        <v>1</v>
      </c>
      <c r="O338" s="162" t="s">
        <v>43</v>
      </c>
      <c r="P338" s="163">
        <f t="shared" si="41"/>
        <v>0</v>
      </c>
      <c r="Q338" s="163">
        <f t="shared" si="42"/>
        <v>0</v>
      </c>
      <c r="R338" s="163">
        <f t="shared" si="43"/>
        <v>0</v>
      </c>
      <c r="S338" s="58"/>
      <c r="T338" s="164">
        <f t="shared" si="44"/>
        <v>0</v>
      </c>
      <c r="U338" s="164">
        <v>0</v>
      </c>
      <c r="V338" s="164">
        <f t="shared" si="45"/>
        <v>0</v>
      </c>
      <c r="W338" s="164">
        <v>0</v>
      </c>
      <c r="X338" s="165">
        <f t="shared" si="46"/>
        <v>0</v>
      </c>
      <c r="Y338" s="32"/>
      <c r="Z338" s="32"/>
      <c r="AA338" s="32"/>
      <c r="AB338" s="32"/>
      <c r="AC338" s="32"/>
      <c r="AD338" s="32"/>
      <c r="AE338" s="32"/>
      <c r="AR338" s="166" t="s">
        <v>321</v>
      </c>
      <c r="AT338" s="166" t="s">
        <v>244</v>
      </c>
      <c r="AU338" s="166" t="s">
        <v>92</v>
      </c>
      <c r="AY338" s="17" t="s">
        <v>164</v>
      </c>
      <c r="BE338" s="167">
        <f t="shared" si="47"/>
        <v>0</v>
      </c>
      <c r="BF338" s="167">
        <f t="shared" si="48"/>
        <v>0</v>
      </c>
      <c r="BG338" s="167">
        <f t="shared" si="49"/>
        <v>0</v>
      </c>
      <c r="BH338" s="167">
        <f t="shared" si="50"/>
        <v>0</v>
      </c>
      <c r="BI338" s="167">
        <f t="shared" si="51"/>
        <v>0</v>
      </c>
      <c r="BJ338" s="17" t="s">
        <v>92</v>
      </c>
      <c r="BK338" s="168">
        <f t="shared" si="52"/>
        <v>0</v>
      </c>
      <c r="BL338" s="17" t="s">
        <v>234</v>
      </c>
      <c r="BM338" s="166" t="s">
        <v>733</v>
      </c>
    </row>
    <row r="339" spans="1:65" s="2" customFormat="1" ht="37.9" customHeight="1">
      <c r="A339" s="32"/>
      <c r="B339" s="153"/>
      <c r="C339" s="178" t="s">
        <v>734</v>
      </c>
      <c r="D339" s="178" t="s">
        <v>244</v>
      </c>
      <c r="E339" s="179" t="s">
        <v>735</v>
      </c>
      <c r="F339" s="180" t="s">
        <v>736</v>
      </c>
      <c r="G339" s="181" t="s">
        <v>199</v>
      </c>
      <c r="H339" s="182">
        <v>2</v>
      </c>
      <c r="I339" s="183"/>
      <c r="J339" s="184"/>
      <c r="K339" s="182">
        <f t="shared" si="40"/>
        <v>0</v>
      </c>
      <c r="L339" s="184"/>
      <c r="M339" s="185"/>
      <c r="N339" s="186" t="s">
        <v>1</v>
      </c>
      <c r="O339" s="162" t="s">
        <v>43</v>
      </c>
      <c r="P339" s="163">
        <f t="shared" si="41"/>
        <v>0</v>
      </c>
      <c r="Q339" s="163">
        <f t="shared" si="42"/>
        <v>0</v>
      </c>
      <c r="R339" s="163">
        <f t="shared" si="43"/>
        <v>0</v>
      </c>
      <c r="S339" s="58"/>
      <c r="T339" s="164">
        <f t="shared" si="44"/>
        <v>0</v>
      </c>
      <c r="U339" s="164">
        <v>0</v>
      </c>
      <c r="V339" s="164">
        <f t="shared" si="45"/>
        <v>0</v>
      </c>
      <c r="W339" s="164">
        <v>0</v>
      </c>
      <c r="X339" s="165">
        <f t="shared" si="46"/>
        <v>0</v>
      </c>
      <c r="Y339" s="32"/>
      <c r="Z339" s="32"/>
      <c r="AA339" s="32"/>
      <c r="AB339" s="32"/>
      <c r="AC339" s="32"/>
      <c r="AD339" s="32"/>
      <c r="AE339" s="32"/>
      <c r="AR339" s="166" t="s">
        <v>321</v>
      </c>
      <c r="AT339" s="166" t="s">
        <v>244</v>
      </c>
      <c r="AU339" s="166" t="s">
        <v>92</v>
      </c>
      <c r="AY339" s="17" t="s">
        <v>164</v>
      </c>
      <c r="BE339" s="167">
        <f t="shared" si="47"/>
        <v>0</v>
      </c>
      <c r="BF339" s="167">
        <f t="shared" si="48"/>
        <v>0</v>
      </c>
      <c r="BG339" s="167">
        <f t="shared" si="49"/>
        <v>0</v>
      </c>
      <c r="BH339" s="167">
        <f t="shared" si="50"/>
        <v>0</v>
      </c>
      <c r="BI339" s="167">
        <f t="shared" si="51"/>
        <v>0</v>
      </c>
      <c r="BJ339" s="17" t="s">
        <v>92</v>
      </c>
      <c r="BK339" s="168">
        <f t="shared" si="52"/>
        <v>0</v>
      </c>
      <c r="BL339" s="17" t="s">
        <v>234</v>
      </c>
      <c r="BM339" s="166" t="s">
        <v>737</v>
      </c>
    </row>
    <row r="340" spans="1:65" s="2" customFormat="1" ht="24.2" customHeight="1">
      <c r="A340" s="32"/>
      <c r="B340" s="153"/>
      <c r="C340" s="178" t="s">
        <v>738</v>
      </c>
      <c r="D340" s="178" t="s">
        <v>244</v>
      </c>
      <c r="E340" s="179" t="s">
        <v>739</v>
      </c>
      <c r="F340" s="180" t="s">
        <v>740</v>
      </c>
      <c r="G340" s="181" t="s">
        <v>199</v>
      </c>
      <c r="H340" s="182">
        <v>28</v>
      </c>
      <c r="I340" s="183"/>
      <c r="J340" s="184"/>
      <c r="K340" s="182">
        <f t="shared" si="40"/>
        <v>0</v>
      </c>
      <c r="L340" s="184"/>
      <c r="M340" s="185"/>
      <c r="N340" s="186" t="s">
        <v>1</v>
      </c>
      <c r="O340" s="162" t="s">
        <v>43</v>
      </c>
      <c r="P340" s="163">
        <f t="shared" si="41"/>
        <v>0</v>
      </c>
      <c r="Q340" s="163">
        <f t="shared" si="42"/>
        <v>0</v>
      </c>
      <c r="R340" s="163">
        <f t="shared" si="43"/>
        <v>0</v>
      </c>
      <c r="S340" s="58"/>
      <c r="T340" s="164">
        <f t="shared" si="44"/>
        <v>0</v>
      </c>
      <c r="U340" s="164">
        <v>0</v>
      </c>
      <c r="V340" s="164">
        <f t="shared" si="45"/>
        <v>0</v>
      </c>
      <c r="W340" s="164">
        <v>0</v>
      </c>
      <c r="X340" s="165">
        <f t="shared" si="46"/>
        <v>0</v>
      </c>
      <c r="Y340" s="32"/>
      <c r="Z340" s="32"/>
      <c r="AA340" s="32"/>
      <c r="AB340" s="32"/>
      <c r="AC340" s="32"/>
      <c r="AD340" s="32"/>
      <c r="AE340" s="32"/>
      <c r="AR340" s="166" t="s">
        <v>321</v>
      </c>
      <c r="AT340" s="166" t="s">
        <v>244</v>
      </c>
      <c r="AU340" s="166" t="s">
        <v>92</v>
      </c>
      <c r="AY340" s="17" t="s">
        <v>164</v>
      </c>
      <c r="BE340" s="167">
        <f t="shared" si="47"/>
        <v>0</v>
      </c>
      <c r="BF340" s="167">
        <f t="shared" si="48"/>
        <v>0</v>
      </c>
      <c r="BG340" s="167">
        <f t="shared" si="49"/>
        <v>0</v>
      </c>
      <c r="BH340" s="167">
        <f t="shared" si="50"/>
        <v>0</v>
      </c>
      <c r="BI340" s="167">
        <f t="shared" si="51"/>
        <v>0</v>
      </c>
      <c r="BJ340" s="17" t="s">
        <v>92</v>
      </c>
      <c r="BK340" s="168">
        <f t="shared" si="52"/>
        <v>0</v>
      </c>
      <c r="BL340" s="17" t="s">
        <v>234</v>
      </c>
      <c r="BM340" s="166" t="s">
        <v>741</v>
      </c>
    </row>
    <row r="341" spans="1:65" s="2" customFormat="1" ht="24.2" customHeight="1">
      <c r="A341" s="32"/>
      <c r="B341" s="153"/>
      <c r="C341" s="178" t="s">
        <v>742</v>
      </c>
      <c r="D341" s="178" t="s">
        <v>244</v>
      </c>
      <c r="E341" s="179" t="s">
        <v>743</v>
      </c>
      <c r="F341" s="180" t="s">
        <v>744</v>
      </c>
      <c r="G341" s="181" t="s">
        <v>199</v>
      </c>
      <c r="H341" s="182">
        <v>30</v>
      </c>
      <c r="I341" s="183"/>
      <c r="J341" s="184"/>
      <c r="K341" s="182">
        <f t="shared" si="40"/>
        <v>0</v>
      </c>
      <c r="L341" s="184"/>
      <c r="M341" s="185"/>
      <c r="N341" s="186" t="s">
        <v>1</v>
      </c>
      <c r="O341" s="162" t="s">
        <v>43</v>
      </c>
      <c r="P341" s="163">
        <f t="shared" si="41"/>
        <v>0</v>
      </c>
      <c r="Q341" s="163">
        <f t="shared" si="42"/>
        <v>0</v>
      </c>
      <c r="R341" s="163">
        <f t="shared" si="43"/>
        <v>0</v>
      </c>
      <c r="S341" s="58"/>
      <c r="T341" s="164">
        <f t="shared" si="44"/>
        <v>0</v>
      </c>
      <c r="U341" s="164">
        <v>0</v>
      </c>
      <c r="V341" s="164">
        <f t="shared" si="45"/>
        <v>0</v>
      </c>
      <c r="W341" s="164">
        <v>0</v>
      </c>
      <c r="X341" s="165">
        <f t="shared" si="46"/>
        <v>0</v>
      </c>
      <c r="Y341" s="32"/>
      <c r="Z341" s="32"/>
      <c r="AA341" s="32"/>
      <c r="AB341" s="32"/>
      <c r="AC341" s="32"/>
      <c r="AD341" s="32"/>
      <c r="AE341" s="32"/>
      <c r="AR341" s="166" t="s">
        <v>321</v>
      </c>
      <c r="AT341" s="166" t="s">
        <v>244</v>
      </c>
      <c r="AU341" s="166" t="s">
        <v>92</v>
      </c>
      <c r="AY341" s="17" t="s">
        <v>164</v>
      </c>
      <c r="BE341" s="167">
        <f t="shared" si="47"/>
        <v>0</v>
      </c>
      <c r="BF341" s="167">
        <f t="shared" si="48"/>
        <v>0</v>
      </c>
      <c r="BG341" s="167">
        <f t="shared" si="49"/>
        <v>0</v>
      </c>
      <c r="BH341" s="167">
        <f t="shared" si="50"/>
        <v>0</v>
      </c>
      <c r="BI341" s="167">
        <f t="shared" si="51"/>
        <v>0</v>
      </c>
      <c r="BJ341" s="17" t="s">
        <v>92</v>
      </c>
      <c r="BK341" s="168">
        <f t="shared" si="52"/>
        <v>0</v>
      </c>
      <c r="BL341" s="17" t="s">
        <v>234</v>
      </c>
      <c r="BM341" s="166" t="s">
        <v>745</v>
      </c>
    </row>
    <row r="342" spans="1:65" s="2" customFormat="1" ht="24.2" customHeight="1">
      <c r="A342" s="32"/>
      <c r="B342" s="153"/>
      <c r="C342" s="178" t="s">
        <v>746</v>
      </c>
      <c r="D342" s="178" t="s">
        <v>244</v>
      </c>
      <c r="E342" s="179" t="s">
        <v>747</v>
      </c>
      <c r="F342" s="180" t="s">
        <v>748</v>
      </c>
      <c r="G342" s="181" t="s">
        <v>354</v>
      </c>
      <c r="H342" s="182">
        <v>165</v>
      </c>
      <c r="I342" s="183"/>
      <c r="J342" s="184"/>
      <c r="K342" s="182">
        <f t="shared" si="40"/>
        <v>0</v>
      </c>
      <c r="L342" s="184"/>
      <c r="M342" s="185"/>
      <c r="N342" s="186" t="s">
        <v>1</v>
      </c>
      <c r="O342" s="162" t="s">
        <v>43</v>
      </c>
      <c r="P342" s="163">
        <f t="shared" si="41"/>
        <v>0</v>
      </c>
      <c r="Q342" s="163">
        <f t="shared" si="42"/>
        <v>0</v>
      </c>
      <c r="R342" s="163">
        <f t="shared" si="43"/>
        <v>0</v>
      </c>
      <c r="S342" s="58"/>
      <c r="T342" s="164">
        <f t="shared" si="44"/>
        <v>0</v>
      </c>
      <c r="U342" s="164">
        <v>0</v>
      </c>
      <c r="V342" s="164">
        <f t="shared" si="45"/>
        <v>0</v>
      </c>
      <c r="W342" s="164">
        <v>0</v>
      </c>
      <c r="X342" s="165">
        <f t="shared" si="46"/>
        <v>0</v>
      </c>
      <c r="Y342" s="32"/>
      <c r="Z342" s="32"/>
      <c r="AA342" s="32"/>
      <c r="AB342" s="32"/>
      <c r="AC342" s="32"/>
      <c r="AD342" s="32"/>
      <c r="AE342" s="32"/>
      <c r="AR342" s="166" t="s">
        <v>321</v>
      </c>
      <c r="AT342" s="166" t="s">
        <v>244</v>
      </c>
      <c r="AU342" s="166" t="s">
        <v>92</v>
      </c>
      <c r="AY342" s="17" t="s">
        <v>164</v>
      </c>
      <c r="BE342" s="167">
        <f t="shared" si="47"/>
        <v>0</v>
      </c>
      <c r="BF342" s="167">
        <f t="shared" si="48"/>
        <v>0</v>
      </c>
      <c r="BG342" s="167">
        <f t="shared" si="49"/>
        <v>0</v>
      </c>
      <c r="BH342" s="167">
        <f t="shared" si="50"/>
        <v>0</v>
      </c>
      <c r="BI342" s="167">
        <f t="shared" si="51"/>
        <v>0</v>
      </c>
      <c r="BJ342" s="17" t="s">
        <v>92</v>
      </c>
      <c r="BK342" s="168">
        <f t="shared" si="52"/>
        <v>0</v>
      </c>
      <c r="BL342" s="17" t="s">
        <v>234</v>
      </c>
      <c r="BM342" s="166" t="s">
        <v>749</v>
      </c>
    </row>
    <row r="343" spans="1:65" s="2" customFormat="1" ht="24.2" customHeight="1">
      <c r="A343" s="32"/>
      <c r="B343" s="153"/>
      <c r="C343" s="178" t="s">
        <v>750</v>
      </c>
      <c r="D343" s="178" t="s">
        <v>244</v>
      </c>
      <c r="E343" s="179" t="s">
        <v>751</v>
      </c>
      <c r="F343" s="180" t="s">
        <v>752</v>
      </c>
      <c r="G343" s="181" t="s">
        <v>354</v>
      </c>
      <c r="H343" s="182">
        <v>20</v>
      </c>
      <c r="I343" s="183"/>
      <c r="J343" s="184"/>
      <c r="K343" s="182">
        <f t="shared" si="40"/>
        <v>0</v>
      </c>
      <c r="L343" s="184"/>
      <c r="M343" s="185"/>
      <c r="N343" s="186" t="s">
        <v>1</v>
      </c>
      <c r="O343" s="162" t="s">
        <v>43</v>
      </c>
      <c r="P343" s="163">
        <f t="shared" si="41"/>
        <v>0</v>
      </c>
      <c r="Q343" s="163">
        <f t="shared" si="42"/>
        <v>0</v>
      </c>
      <c r="R343" s="163">
        <f t="shared" si="43"/>
        <v>0</v>
      </c>
      <c r="S343" s="58"/>
      <c r="T343" s="164">
        <f t="shared" si="44"/>
        <v>0</v>
      </c>
      <c r="U343" s="164">
        <v>0</v>
      </c>
      <c r="V343" s="164">
        <f t="shared" si="45"/>
        <v>0</v>
      </c>
      <c r="W343" s="164">
        <v>0</v>
      </c>
      <c r="X343" s="165">
        <f t="shared" si="46"/>
        <v>0</v>
      </c>
      <c r="Y343" s="32"/>
      <c r="Z343" s="32"/>
      <c r="AA343" s="32"/>
      <c r="AB343" s="32"/>
      <c r="AC343" s="32"/>
      <c r="AD343" s="32"/>
      <c r="AE343" s="32"/>
      <c r="AR343" s="166" t="s">
        <v>321</v>
      </c>
      <c r="AT343" s="166" t="s">
        <v>244</v>
      </c>
      <c r="AU343" s="166" t="s">
        <v>92</v>
      </c>
      <c r="AY343" s="17" t="s">
        <v>164</v>
      </c>
      <c r="BE343" s="167">
        <f t="shared" si="47"/>
        <v>0</v>
      </c>
      <c r="BF343" s="167">
        <f t="shared" si="48"/>
        <v>0</v>
      </c>
      <c r="BG343" s="167">
        <f t="shared" si="49"/>
        <v>0</v>
      </c>
      <c r="BH343" s="167">
        <f t="shared" si="50"/>
        <v>0</v>
      </c>
      <c r="BI343" s="167">
        <f t="shared" si="51"/>
        <v>0</v>
      </c>
      <c r="BJ343" s="17" t="s">
        <v>92</v>
      </c>
      <c r="BK343" s="168">
        <f t="shared" si="52"/>
        <v>0</v>
      </c>
      <c r="BL343" s="17" t="s">
        <v>234</v>
      </c>
      <c r="BM343" s="166" t="s">
        <v>753</v>
      </c>
    </row>
    <row r="344" spans="1:65" s="2" customFormat="1" ht="24.2" customHeight="1">
      <c r="A344" s="32"/>
      <c r="B344" s="153"/>
      <c r="C344" s="178" t="s">
        <v>754</v>
      </c>
      <c r="D344" s="178" t="s">
        <v>244</v>
      </c>
      <c r="E344" s="179" t="s">
        <v>755</v>
      </c>
      <c r="F344" s="180" t="s">
        <v>756</v>
      </c>
      <c r="G344" s="181" t="s">
        <v>375</v>
      </c>
      <c r="H344" s="182">
        <v>2.0219999999999998</v>
      </c>
      <c r="I344" s="183"/>
      <c r="J344" s="184"/>
      <c r="K344" s="182">
        <f t="shared" si="40"/>
        <v>0</v>
      </c>
      <c r="L344" s="184"/>
      <c r="M344" s="185"/>
      <c r="N344" s="186" t="s">
        <v>1</v>
      </c>
      <c r="O344" s="162" t="s">
        <v>43</v>
      </c>
      <c r="P344" s="163">
        <f t="shared" si="41"/>
        <v>0</v>
      </c>
      <c r="Q344" s="163">
        <f t="shared" si="42"/>
        <v>0</v>
      </c>
      <c r="R344" s="163">
        <f t="shared" si="43"/>
        <v>0</v>
      </c>
      <c r="S344" s="58"/>
      <c r="T344" s="164">
        <f t="shared" si="44"/>
        <v>0</v>
      </c>
      <c r="U344" s="164">
        <v>0</v>
      </c>
      <c r="V344" s="164">
        <f t="shared" si="45"/>
        <v>0</v>
      </c>
      <c r="W344" s="164">
        <v>0</v>
      </c>
      <c r="X344" s="165">
        <f t="shared" si="46"/>
        <v>0</v>
      </c>
      <c r="Y344" s="32"/>
      <c r="Z344" s="32"/>
      <c r="AA344" s="32"/>
      <c r="AB344" s="32"/>
      <c r="AC344" s="32"/>
      <c r="AD344" s="32"/>
      <c r="AE344" s="32"/>
      <c r="AR344" s="166" t="s">
        <v>321</v>
      </c>
      <c r="AT344" s="166" t="s">
        <v>244</v>
      </c>
      <c r="AU344" s="166" t="s">
        <v>92</v>
      </c>
      <c r="AY344" s="17" t="s">
        <v>164</v>
      </c>
      <c r="BE344" s="167">
        <f t="shared" si="47"/>
        <v>0</v>
      </c>
      <c r="BF344" s="167">
        <f t="shared" si="48"/>
        <v>0</v>
      </c>
      <c r="BG344" s="167">
        <f t="shared" si="49"/>
        <v>0</v>
      </c>
      <c r="BH344" s="167">
        <f t="shared" si="50"/>
        <v>0</v>
      </c>
      <c r="BI344" s="167">
        <f t="shared" si="51"/>
        <v>0</v>
      </c>
      <c r="BJ344" s="17" t="s">
        <v>92</v>
      </c>
      <c r="BK344" s="168">
        <f t="shared" si="52"/>
        <v>0</v>
      </c>
      <c r="BL344" s="17" t="s">
        <v>234</v>
      </c>
      <c r="BM344" s="166" t="s">
        <v>757</v>
      </c>
    </row>
    <row r="345" spans="1:65" s="2" customFormat="1" ht="24.2" customHeight="1">
      <c r="A345" s="32"/>
      <c r="B345" s="153"/>
      <c r="C345" s="178" t="s">
        <v>758</v>
      </c>
      <c r="D345" s="178" t="s">
        <v>244</v>
      </c>
      <c r="E345" s="179" t="s">
        <v>759</v>
      </c>
      <c r="F345" s="180" t="s">
        <v>760</v>
      </c>
      <c r="G345" s="181" t="s">
        <v>199</v>
      </c>
      <c r="H345" s="182">
        <v>4</v>
      </c>
      <c r="I345" s="183"/>
      <c r="J345" s="184"/>
      <c r="K345" s="182">
        <f t="shared" si="40"/>
        <v>0</v>
      </c>
      <c r="L345" s="184"/>
      <c r="M345" s="185"/>
      <c r="N345" s="186" t="s">
        <v>1</v>
      </c>
      <c r="O345" s="162" t="s">
        <v>43</v>
      </c>
      <c r="P345" s="163">
        <f t="shared" si="41"/>
        <v>0</v>
      </c>
      <c r="Q345" s="163">
        <f t="shared" si="42"/>
        <v>0</v>
      </c>
      <c r="R345" s="163">
        <f t="shared" si="43"/>
        <v>0</v>
      </c>
      <c r="S345" s="58"/>
      <c r="T345" s="164">
        <f t="shared" ref="T345:T376" si="53">S345*H345</f>
        <v>0</v>
      </c>
      <c r="U345" s="164">
        <v>0</v>
      </c>
      <c r="V345" s="164">
        <f t="shared" ref="V345:V376" si="54">U345*H345</f>
        <v>0</v>
      </c>
      <c r="W345" s="164">
        <v>0</v>
      </c>
      <c r="X345" s="165">
        <f t="shared" ref="X345:X376" si="55">W345*H345</f>
        <v>0</v>
      </c>
      <c r="Y345" s="32"/>
      <c r="Z345" s="32"/>
      <c r="AA345" s="32"/>
      <c r="AB345" s="32"/>
      <c r="AC345" s="32"/>
      <c r="AD345" s="32"/>
      <c r="AE345" s="32"/>
      <c r="AR345" s="166" t="s">
        <v>321</v>
      </c>
      <c r="AT345" s="166" t="s">
        <v>244</v>
      </c>
      <c r="AU345" s="166" t="s">
        <v>92</v>
      </c>
      <c r="AY345" s="17" t="s">
        <v>164</v>
      </c>
      <c r="BE345" s="167">
        <f t="shared" si="47"/>
        <v>0</v>
      </c>
      <c r="BF345" s="167">
        <f t="shared" si="48"/>
        <v>0</v>
      </c>
      <c r="BG345" s="167">
        <f t="shared" si="49"/>
        <v>0</v>
      </c>
      <c r="BH345" s="167">
        <f t="shared" si="50"/>
        <v>0</v>
      </c>
      <c r="BI345" s="167">
        <f t="shared" si="51"/>
        <v>0</v>
      </c>
      <c r="BJ345" s="17" t="s">
        <v>92</v>
      </c>
      <c r="BK345" s="168">
        <f t="shared" si="52"/>
        <v>0</v>
      </c>
      <c r="BL345" s="17" t="s">
        <v>234</v>
      </c>
      <c r="BM345" s="166" t="s">
        <v>761</v>
      </c>
    </row>
    <row r="346" spans="1:65" s="2" customFormat="1" ht="24.2" customHeight="1">
      <c r="A346" s="32"/>
      <c r="B346" s="153"/>
      <c r="C346" s="178" t="s">
        <v>762</v>
      </c>
      <c r="D346" s="178" t="s">
        <v>244</v>
      </c>
      <c r="E346" s="179" t="s">
        <v>763</v>
      </c>
      <c r="F346" s="180" t="s">
        <v>764</v>
      </c>
      <c r="G346" s="181" t="s">
        <v>499</v>
      </c>
      <c r="H346" s="183"/>
      <c r="I346" s="183"/>
      <c r="J346" s="184"/>
      <c r="K346" s="182">
        <f t="shared" si="40"/>
        <v>0</v>
      </c>
      <c r="L346" s="184"/>
      <c r="M346" s="185"/>
      <c r="N346" s="186" t="s">
        <v>1</v>
      </c>
      <c r="O346" s="162" t="s">
        <v>43</v>
      </c>
      <c r="P346" s="163">
        <f t="shared" si="41"/>
        <v>0</v>
      </c>
      <c r="Q346" s="163">
        <f t="shared" si="42"/>
        <v>0</v>
      </c>
      <c r="R346" s="163">
        <f t="shared" si="43"/>
        <v>0</v>
      </c>
      <c r="S346" s="58"/>
      <c r="T346" s="164">
        <f t="shared" si="53"/>
        <v>0</v>
      </c>
      <c r="U346" s="164">
        <v>0</v>
      </c>
      <c r="V346" s="164">
        <f t="shared" si="54"/>
        <v>0</v>
      </c>
      <c r="W346" s="164">
        <v>0</v>
      </c>
      <c r="X346" s="165">
        <f t="shared" si="55"/>
        <v>0</v>
      </c>
      <c r="Y346" s="32"/>
      <c r="Z346" s="32"/>
      <c r="AA346" s="32"/>
      <c r="AB346" s="32"/>
      <c r="AC346" s="32"/>
      <c r="AD346" s="32"/>
      <c r="AE346" s="32"/>
      <c r="AR346" s="166" t="s">
        <v>321</v>
      </c>
      <c r="AT346" s="166" t="s">
        <v>244</v>
      </c>
      <c r="AU346" s="166" t="s">
        <v>92</v>
      </c>
      <c r="AY346" s="17" t="s">
        <v>164</v>
      </c>
      <c r="BE346" s="167">
        <f t="shared" si="47"/>
        <v>0</v>
      </c>
      <c r="BF346" s="167">
        <f t="shared" si="48"/>
        <v>0</v>
      </c>
      <c r="BG346" s="167">
        <f t="shared" si="49"/>
        <v>0</v>
      </c>
      <c r="BH346" s="167">
        <f t="shared" si="50"/>
        <v>0</v>
      </c>
      <c r="BI346" s="167">
        <f t="shared" si="51"/>
        <v>0</v>
      </c>
      <c r="BJ346" s="17" t="s">
        <v>92</v>
      </c>
      <c r="BK346" s="168">
        <f t="shared" si="52"/>
        <v>0</v>
      </c>
      <c r="BL346" s="17" t="s">
        <v>234</v>
      </c>
      <c r="BM346" s="166" t="s">
        <v>765</v>
      </c>
    </row>
    <row r="347" spans="1:65" s="12" customFormat="1" ht="22.9" customHeight="1">
      <c r="B347" s="139"/>
      <c r="D347" s="140" t="s">
        <v>78</v>
      </c>
      <c r="E347" s="151" t="s">
        <v>766</v>
      </c>
      <c r="F347" s="151" t="s">
        <v>767</v>
      </c>
      <c r="I347" s="142"/>
      <c r="J347" s="142"/>
      <c r="K347" s="152">
        <f>BK347</f>
        <v>0</v>
      </c>
      <c r="M347" s="139"/>
      <c r="N347" s="144"/>
      <c r="O347" s="145"/>
      <c r="P347" s="145"/>
      <c r="Q347" s="146">
        <f>SUM(Q348:Q401)</f>
        <v>0</v>
      </c>
      <c r="R347" s="146">
        <f>SUM(R348:R401)</f>
        <v>0</v>
      </c>
      <c r="S347" s="145"/>
      <c r="T347" s="147">
        <f>SUM(T348:T401)</f>
        <v>0</v>
      </c>
      <c r="U347" s="145"/>
      <c r="V347" s="147">
        <f>SUM(V348:V401)</f>
        <v>0</v>
      </c>
      <c r="W347" s="145"/>
      <c r="X347" s="148">
        <f>SUM(X348:X401)</f>
        <v>0</v>
      </c>
      <c r="AR347" s="140" t="s">
        <v>92</v>
      </c>
      <c r="AT347" s="149" t="s">
        <v>78</v>
      </c>
      <c r="AU347" s="149" t="s">
        <v>86</v>
      </c>
      <c r="AY347" s="140" t="s">
        <v>164</v>
      </c>
      <c r="BK347" s="150">
        <f>SUM(BK348:BK401)</f>
        <v>0</v>
      </c>
    </row>
    <row r="348" spans="1:65" s="2" customFormat="1" ht="24.2" customHeight="1">
      <c r="A348" s="32"/>
      <c r="B348" s="153"/>
      <c r="C348" s="178" t="s">
        <v>768</v>
      </c>
      <c r="D348" s="178" t="s">
        <v>244</v>
      </c>
      <c r="E348" s="179" t="s">
        <v>769</v>
      </c>
      <c r="F348" s="180" t="s">
        <v>770</v>
      </c>
      <c r="G348" s="181" t="s">
        <v>354</v>
      </c>
      <c r="H348" s="182">
        <v>20</v>
      </c>
      <c r="I348" s="183"/>
      <c r="J348" s="184"/>
      <c r="K348" s="182">
        <f t="shared" ref="K348:K379" si="56">ROUND(P348*H348,3)</f>
        <v>0</v>
      </c>
      <c r="L348" s="184"/>
      <c r="M348" s="185"/>
      <c r="N348" s="186" t="s">
        <v>1</v>
      </c>
      <c r="O348" s="162" t="s">
        <v>43</v>
      </c>
      <c r="P348" s="163">
        <f t="shared" ref="P348:P379" si="57">I348+J348</f>
        <v>0</v>
      </c>
      <c r="Q348" s="163">
        <f t="shared" ref="Q348:Q379" si="58">ROUND(I348*H348,3)</f>
        <v>0</v>
      </c>
      <c r="R348" s="163">
        <f t="shared" ref="R348:R379" si="59">ROUND(J348*H348,3)</f>
        <v>0</v>
      </c>
      <c r="S348" s="58"/>
      <c r="T348" s="164">
        <f t="shared" ref="T348:T379" si="60">S348*H348</f>
        <v>0</v>
      </c>
      <c r="U348" s="164">
        <v>0</v>
      </c>
      <c r="V348" s="164">
        <f t="shared" ref="V348:V379" si="61">U348*H348</f>
        <v>0</v>
      </c>
      <c r="W348" s="164">
        <v>0</v>
      </c>
      <c r="X348" s="165">
        <f t="shared" ref="X348:X379" si="62">W348*H348</f>
        <v>0</v>
      </c>
      <c r="Y348" s="32"/>
      <c r="Z348" s="32"/>
      <c r="AA348" s="32"/>
      <c r="AB348" s="32"/>
      <c r="AC348" s="32"/>
      <c r="AD348" s="32"/>
      <c r="AE348" s="32"/>
      <c r="AR348" s="166" t="s">
        <v>321</v>
      </c>
      <c r="AT348" s="166" t="s">
        <v>244</v>
      </c>
      <c r="AU348" s="166" t="s">
        <v>92</v>
      </c>
      <c r="AY348" s="17" t="s">
        <v>164</v>
      </c>
      <c r="BE348" s="167">
        <f t="shared" ref="BE348:BE379" si="63">IF(O348="základná",K348,0)</f>
        <v>0</v>
      </c>
      <c r="BF348" s="167">
        <f t="shared" ref="BF348:BF379" si="64">IF(O348="znížená",K348,0)</f>
        <v>0</v>
      </c>
      <c r="BG348" s="167">
        <f t="shared" ref="BG348:BG379" si="65">IF(O348="zákl. prenesená",K348,0)</f>
        <v>0</v>
      </c>
      <c r="BH348" s="167">
        <f t="shared" ref="BH348:BH379" si="66">IF(O348="zníž. prenesená",K348,0)</f>
        <v>0</v>
      </c>
      <c r="BI348" s="167">
        <f t="shared" ref="BI348:BI379" si="67">IF(O348="nulová",K348,0)</f>
        <v>0</v>
      </c>
      <c r="BJ348" s="17" t="s">
        <v>92</v>
      </c>
      <c r="BK348" s="168">
        <f t="shared" ref="BK348:BK379" si="68">ROUND(P348*H348,3)</f>
        <v>0</v>
      </c>
      <c r="BL348" s="17" t="s">
        <v>234</v>
      </c>
      <c r="BM348" s="166" t="s">
        <v>771</v>
      </c>
    </row>
    <row r="349" spans="1:65" s="2" customFormat="1" ht="24.2" customHeight="1">
      <c r="A349" s="32"/>
      <c r="B349" s="153"/>
      <c r="C349" s="178" t="s">
        <v>772</v>
      </c>
      <c r="D349" s="178" t="s">
        <v>244</v>
      </c>
      <c r="E349" s="179" t="s">
        <v>773</v>
      </c>
      <c r="F349" s="180" t="s">
        <v>774</v>
      </c>
      <c r="G349" s="181" t="s">
        <v>354</v>
      </c>
      <c r="H349" s="182">
        <v>150</v>
      </c>
      <c r="I349" s="183"/>
      <c r="J349" s="184"/>
      <c r="K349" s="182">
        <f t="shared" si="56"/>
        <v>0</v>
      </c>
      <c r="L349" s="184"/>
      <c r="M349" s="185"/>
      <c r="N349" s="186" t="s">
        <v>1</v>
      </c>
      <c r="O349" s="162" t="s">
        <v>43</v>
      </c>
      <c r="P349" s="163">
        <f t="shared" si="57"/>
        <v>0</v>
      </c>
      <c r="Q349" s="163">
        <f t="shared" si="58"/>
        <v>0</v>
      </c>
      <c r="R349" s="163">
        <f t="shared" si="59"/>
        <v>0</v>
      </c>
      <c r="S349" s="58"/>
      <c r="T349" s="164">
        <f t="shared" si="60"/>
        <v>0</v>
      </c>
      <c r="U349" s="164">
        <v>0</v>
      </c>
      <c r="V349" s="164">
        <f t="shared" si="61"/>
        <v>0</v>
      </c>
      <c r="W349" s="164">
        <v>0</v>
      </c>
      <c r="X349" s="165">
        <f t="shared" si="62"/>
        <v>0</v>
      </c>
      <c r="Y349" s="32"/>
      <c r="Z349" s="32"/>
      <c r="AA349" s="32"/>
      <c r="AB349" s="32"/>
      <c r="AC349" s="32"/>
      <c r="AD349" s="32"/>
      <c r="AE349" s="32"/>
      <c r="AR349" s="166" t="s">
        <v>321</v>
      </c>
      <c r="AT349" s="166" t="s">
        <v>244</v>
      </c>
      <c r="AU349" s="166" t="s">
        <v>92</v>
      </c>
      <c r="AY349" s="17" t="s">
        <v>164</v>
      </c>
      <c r="BE349" s="167">
        <f t="shared" si="63"/>
        <v>0</v>
      </c>
      <c r="BF349" s="167">
        <f t="shared" si="64"/>
        <v>0</v>
      </c>
      <c r="BG349" s="167">
        <f t="shared" si="65"/>
        <v>0</v>
      </c>
      <c r="BH349" s="167">
        <f t="shared" si="66"/>
        <v>0</v>
      </c>
      <c r="BI349" s="167">
        <f t="shared" si="67"/>
        <v>0</v>
      </c>
      <c r="BJ349" s="17" t="s">
        <v>92</v>
      </c>
      <c r="BK349" s="168">
        <f t="shared" si="68"/>
        <v>0</v>
      </c>
      <c r="BL349" s="17" t="s">
        <v>234</v>
      </c>
      <c r="BM349" s="166" t="s">
        <v>775</v>
      </c>
    </row>
    <row r="350" spans="1:65" s="2" customFormat="1" ht="24.2" customHeight="1">
      <c r="A350" s="32"/>
      <c r="B350" s="153"/>
      <c r="C350" s="178" t="s">
        <v>776</v>
      </c>
      <c r="D350" s="178" t="s">
        <v>244</v>
      </c>
      <c r="E350" s="179" t="s">
        <v>777</v>
      </c>
      <c r="F350" s="180" t="s">
        <v>778</v>
      </c>
      <c r="G350" s="181" t="s">
        <v>354</v>
      </c>
      <c r="H350" s="182">
        <v>42.38</v>
      </c>
      <c r="I350" s="183"/>
      <c r="J350" s="184"/>
      <c r="K350" s="182">
        <f t="shared" si="56"/>
        <v>0</v>
      </c>
      <c r="L350" s="184"/>
      <c r="M350" s="185"/>
      <c r="N350" s="186" t="s">
        <v>1</v>
      </c>
      <c r="O350" s="162" t="s">
        <v>43</v>
      </c>
      <c r="P350" s="163">
        <f t="shared" si="57"/>
        <v>0</v>
      </c>
      <c r="Q350" s="163">
        <f t="shared" si="58"/>
        <v>0</v>
      </c>
      <c r="R350" s="163">
        <f t="shared" si="59"/>
        <v>0</v>
      </c>
      <c r="S350" s="58"/>
      <c r="T350" s="164">
        <f t="shared" si="60"/>
        <v>0</v>
      </c>
      <c r="U350" s="164">
        <v>0</v>
      </c>
      <c r="V350" s="164">
        <f t="shared" si="61"/>
        <v>0</v>
      </c>
      <c r="W350" s="164">
        <v>0</v>
      </c>
      <c r="X350" s="165">
        <f t="shared" si="62"/>
        <v>0</v>
      </c>
      <c r="Y350" s="32"/>
      <c r="Z350" s="32"/>
      <c r="AA350" s="32"/>
      <c r="AB350" s="32"/>
      <c r="AC350" s="32"/>
      <c r="AD350" s="32"/>
      <c r="AE350" s="32"/>
      <c r="AR350" s="166" t="s">
        <v>321</v>
      </c>
      <c r="AT350" s="166" t="s">
        <v>244</v>
      </c>
      <c r="AU350" s="166" t="s">
        <v>92</v>
      </c>
      <c r="AY350" s="17" t="s">
        <v>164</v>
      </c>
      <c r="BE350" s="167">
        <f t="shared" si="63"/>
        <v>0</v>
      </c>
      <c r="BF350" s="167">
        <f t="shared" si="64"/>
        <v>0</v>
      </c>
      <c r="BG350" s="167">
        <f t="shared" si="65"/>
        <v>0</v>
      </c>
      <c r="BH350" s="167">
        <f t="shared" si="66"/>
        <v>0</v>
      </c>
      <c r="BI350" s="167">
        <f t="shared" si="67"/>
        <v>0</v>
      </c>
      <c r="BJ350" s="17" t="s">
        <v>92</v>
      </c>
      <c r="BK350" s="168">
        <f t="shared" si="68"/>
        <v>0</v>
      </c>
      <c r="BL350" s="17" t="s">
        <v>234</v>
      </c>
      <c r="BM350" s="166" t="s">
        <v>779</v>
      </c>
    </row>
    <row r="351" spans="1:65" s="2" customFormat="1" ht="24.2" customHeight="1">
      <c r="A351" s="32"/>
      <c r="B351" s="153"/>
      <c r="C351" s="178" t="s">
        <v>780</v>
      </c>
      <c r="D351" s="178" t="s">
        <v>244</v>
      </c>
      <c r="E351" s="179" t="s">
        <v>781</v>
      </c>
      <c r="F351" s="180" t="s">
        <v>782</v>
      </c>
      <c r="G351" s="181" t="s">
        <v>354</v>
      </c>
      <c r="H351" s="182">
        <v>123.12</v>
      </c>
      <c r="I351" s="183"/>
      <c r="J351" s="184"/>
      <c r="K351" s="182">
        <f t="shared" si="56"/>
        <v>0</v>
      </c>
      <c r="L351" s="184"/>
      <c r="M351" s="185"/>
      <c r="N351" s="186" t="s">
        <v>1</v>
      </c>
      <c r="O351" s="162" t="s">
        <v>43</v>
      </c>
      <c r="P351" s="163">
        <f t="shared" si="57"/>
        <v>0</v>
      </c>
      <c r="Q351" s="163">
        <f t="shared" si="58"/>
        <v>0</v>
      </c>
      <c r="R351" s="163">
        <f t="shared" si="59"/>
        <v>0</v>
      </c>
      <c r="S351" s="58"/>
      <c r="T351" s="164">
        <f t="shared" si="60"/>
        <v>0</v>
      </c>
      <c r="U351" s="164">
        <v>0</v>
      </c>
      <c r="V351" s="164">
        <f t="shared" si="61"/>
        <v>0</v>
      </c>
      <c r="W351" s="164">
        <v>0</v>
      </c>
      <c r="X351" s="165">
        <f t="shared" si="62"/>
        <v>0</v>
      </c>
      <c r="Y351" s="32"/>
      <c r="Z351" s="32"/>
      <c r="AA351" s="32"/>
      <c r="AB351" s="32"/>
      <c r="AC351" s="32"/>
      <c r="AD351" s="32"/>
      <c r="AE351" s="32"/>
      <c r="AR351" s="166" t="s">
        <v>321</v>
      </c>
      <c r="AT351" s="166" t="s">
        <v>244</v>
      </c>
      <c r="AU351" s="166" t="s">
        <v>92</v>
      </c>
      <c r="AY351" s="17" t="s">
        <v>164</v>
      </c>
      <c r="BE351" s="167">
        <f t="shared" si="63"/>
        <v>0</v>
      </c>
      <c r="BF351" s="167">
        <f t="shared" si="64"/>
        <v>0</v>
      </c>
      <c r="BG351" s="167">
        <f t="shared" si="65"/>
        <v>0</v>
      </c>
      <c r="BH351" s="167">
        <f t="shared" si="66"/>
        <v>0</v>
      </c>
      <c r="BI351" s="167">
        <f t="shared" si="67"/>
        <v>0</v>
      </c>
      <c r="BJ351" s="17" t="s">
        <v>92</v>
      </c>
      <c r="BK351" s="168">
        <f t="shared" si="68"/>
        <v>0</v>
      </c>
      <c r="BL351" s="17" t="s">
        <v>234</v>
      </c>
      <c r="BM351" s="166" t="s">
        <v>783</v>
      </c>
    </row>
    <row r="352" spans="1:65" s="2" customFormat="1" ht="24.2" customHeight="1">
      <c r="A352" s="32"/>
      <c r="B352" s="153"/>
      <c r="C352" s="178" t="s">
        <v>784</v>
      </c>
      <c r="D352" s="178" t="s">
        <v>244</v>
      </c>
      <c r="E352" s="179" t="s">
        <v>785</v>
      </c>
      <c r="F352" s="180" t="s">
        <v>786</v>
      </c>
      <c r="G352" s="181" t="s">
        <v>354</v>
      </c>
      <c r="H352" s="182">
        <v>42.96</v>
      </c>
      <c r="I352" s="183"/>
      <c r="J352" s="184"/>
      <c r="K352" s="182">
        <f t="shared" si="56"/>
        <v>0</v>
      </c>
      <c r="L352" s="184"/>
      <c r="M352" s="185"/>
      <c r="N352" s="186" t="s">
        <v>1</v>
      </c>
      <c r="O352" s="162" t="s">
        <v>43</v>
      </c>
      <c r="P352" s="163">
        <f t="shared" si="57"/>
        <v>0</v>
      </c>
      <c r="Q352" s="163">
        <f t="shared" si="58"/>
        <v>0</v>
      </c>
      <c r="R352" s="163">
        <f t="shared" si="59"/>
        <v>0</v>
      </c>
      <c r="S352" s="58"/>
      <c r="T352" s="164">
        <f t="shared" si="60"/>
        <v>0</v>
      </c>
      <c r="U352" s="164">
        <v>0</v>
      </c>
      <c r="V352" s="164">
        <f t="shared" si="61"/>
        <v>0</v>
      </c>
      <c r="W352" s="164">
        <v>0</v>
      </c>
      <c r="X352" s="165">
        <f t="shared" si="62"/>
        <v>0</v>
      </c>
      <c r="Y352" s="32"/>
      <c r="Z352" s="32"/>
      <c r="AA352" s="32"/>
      <c r="AB352" s="32"/>
      <c r="AC352" s="32"/>
      <c r="AD352" s="32"/>
      <c r="AE352" s="32"/>
      <c r="AR352" s="166" t="s">
        <v>321</v>
      </c>
      <c r="AT352" s="166" t="s">
        <v>244</v>
      </c>
      <c r="AU352" s="166" t="s">
        <v>92</v>
      </c>
      <c r="AY352" s="17" t="s">
        <v>164</v>
      </c>
      <c r="BE352" s="167">
        <f t="shared" si="63"/>
        <v>0</v>
      </c>
      <c r="BF352" s="167">
        <f t="shared" si="64"/>
        <v>0</v>
      </c>
      <c r="BG352" s="167">
        <f t="shared" si="65"/>
        <v>0</v>
      </c>
      <c r="BH352" s="167">
        <f t="shared" si="66"/>
        <v>0</v>
      </c>
      <c r="BI352" s="167">
        <f t="shared" si="67"/>
        <v>0</v>
      </c>
      <c r="BJ352" s="17" t="s">
        <v>92</v>
      </c>
      <c r="BK352" s="168">
        <f t="shared" si="68"/>
        <v>0</v>
      </c>
      <c r="BL352" s="17" t="s">
        <v>234</v>
      </c>
      <c r="BM352" s="166" t="s">
        <v>787</v>
      </c>
    </row>
    <row r="353" spans="1:65" s="2" customFormat="1" ht="24.2" customHeight="1">
      <c r="A353" s="32"/>
      <c r="B353" s="153"/>
      <c r="C353" s="178" t="s">
        <v>788</v>
      </c>
      <c r="D353" s="178" t="s">
        <v>244</v>
      </c>
      <c r="E353" s="179" t="s">
        <v>789</v>
      </c>
      <c r="F353" s="180" t="s">
        <v>790</v>
      </c>
      <c r="G353" s="181" t="s">
        <v>354</v>
      </c>
      <c r="H353" s="182">
        <v>55.2</v>
      </c>
      <c r="I353" s="183"/>
      <c r="J353" s="184"/>
      <c r="K353" s="182">
        <f t="shared" si="56"/>
        <v>0</v>
      </c>
      <c r="L353" s="184"/>
      <c r="M353" s="185"/>
      <c r="N353" s="186" t="s">
        <v>1</v>
      </c>
      <c r="O353" s="162" t="s">
        <v>43</v>
      </c>
      <c r="P353" s="163">
        <f t="shared" si="57"/>
        <v>0</v>
      </c>
      <c r="Q353" s="163">
        <f t="shared" si="58"/>
        <v>0</v>
      </c>
      <c r="R353" s="163">
        <f t="shared" si="59"/>
        <v>0</v>
      </c>
      <c r="S353" s="58"/>
      <c r="T353" s="164">
        <f t="shared" si="60"/>
        <v>0</v>
      </c>
      <c r="U353" s="164">
        <v>0</v>
      </c>
      <c r="V353" s="164">
        <f t="shared" si="61"/>
        <v>0</v>
      </c>
      <c r="W353" s="164">
        <v>0</v>
      </c>
      <c r="X353" s="165">
        <f t="shared" si="62"/>
        <v>0</v>
      </c>
      <c r="Y353" s="32"/>
      <c r="Z353" s="32"/>
      <c r="AA353" s="32"/>
      <c r="AB353" s="32"/>
      <c r="AC353" s="32"/>
      <c r="AD353" s="32"/>
      <c r="AE353" s="32"/>
      <c r="AR353" s="166" t="s">
        <v>321</v>
      </c>
      <c r="AT353" s="166" t="s">
        <v>244</v>
      </c>
      <c r="AU353" s="166" t="s">
        <v>92</v>
      </c>
      <c r="AY353" s="17" t="s">
        <v>164</v>
      </c>
      <c r="BE353" s="167">
        <f t="shared" si="63"/>
        <v>0</v>
      </c>
      <c r="BF353" s="167">
        <f t="shared" si="64"/>
        <v>0</v>
      </c>
      <c r="BG353" s="167">
        <f t="shared" si="65"/>
        <v>0</v>
      </c>
      <c r="BH353" s="167">
        <f t="shared" si="66"/>
        <v>0</v>
      </c>
      <c r="BI353" s="167">
        <f t="shared" si="67"/>
        <v>0</v>
      </c>
      <c r="BJ353" s="17" t="s">
        <v>92</v>
      </c>
      <c r="BK353" s="168">
        <f t="shared" si="68"/>
        <v>0</v>
      </c>
      <c r="BL353" s="17" t="s">
        <v>234</v>
      </c>
      <c r="BM353" s="166" t="s">
        <v>791</v>
      </c>
    </row>
    <row r="354" spans="1:65" s="2" customFormat="1" ht="24.2" customHeight="1">
      <c r="A354" s="32"/>
      <c r="B354" s="153"/>
      <c r="C354" s="178" t="s">
        <v>792</v>
      </c>
      <c r="D354" s="178" t="s">
        <v>244</v>
      </c>
      <c r="E354" s="179" t="s">
        <v>793</v>
      </c>
      <c r="F354" s="180" t="s">
        <v>794</v>
      </c>
      <c r="G354" s="181" t="s">
        <v>354</v>
      </c>
      <c r="H354" s="182">
        <v>26.4</v>
      </c>
      <c r="I354" s="183"/>
      <c r="J354" s="184"/>
      <c r="K354" s="182">
        <f t="shared" si="56"/>
        <v>0</v>
      </c>
      <c r="L354" s="184"/>
      <c r="M354" s="185"/>
      <c r="N354" s="186" t="s">
        <v>1</v>
      </c>
      <c r="O354" s="162" t="s">
        <v>43</v>
      </c>
      <c r="P354" s="163">
        <f t="shared" si="57"/>
        <v>0</v>
      </c>
      <c r="Q354" s="163">
        <f t="shared" si="58"/>
        <v>0</v>
      </c>
      <c r="R354" s="163">
        <f t="shared" si="59"/>
        <v>0</v>
      </c>
      <c r="S354" s="58"/>
      <c r="T354" s="164">
        <f t="shared" si="60"/>
        <v>0</v>
      </c>
      <c r="U354" s="164">
        <v>0</v>
      </c>
      <c r="V354" s="164">
        <f t="shared" si="61"/>
        <v>0</v>
      </c>
      <c r="W354" s="164">
        <v>0</v>
      </c>
      <c r="X354" s="165">
        <f t="shared" si="62"/>
        <v>0</v>
      </c>
      <c r="Y354" s="32"/>
      <c r="Z354" s="32"/>
      <c r="AA354" s="32"/>
      <c r="AB354" s="32"/>
      <c r="AC354" s="32"/>
      <c r="AD354" s="32"/>
      <c r="AE354" s="32"/>
      <c r="AR354" s="166" t="s">
        <v>321</v>
      </c>
      <c r="AT354" s="166" t="s">
        <v>244</v>
      </c>
      <c r="AU354" s="166" t="s">
        <v>92</v>
      </c>
      <c r="AY354" s="17" t="s">
        <v>164</v>
      </c>
      <c r="BE354" s="167">
        <f t="shared" si="63"/>
        <v>0</v>
      </c>
      <c r="BF354" s="167">
        <f t="shared" si="64"/>
        <v>0</v>
      </c>
      <c r="BG354" s="167">
        <f t="shared" si="65"/>
        <v>0</v>
      </c>
      <c r="BH354" s="167">
        <f t="shared" si="66"/>
        <v>0</v>
      </c>
      <c r="BI354" s="167">
        <f t="shared" si="67"/>
        <v>0</v>
      </c>
      <c r="BJ354" s="17" t="s">
        <v>92</v>
      </c>
      <c r="BK354" s="168">
        <f t="shared" si="68"/>
        <v>0</v>
      </c>
      <c r="BL354" s="17" t="s">
        <v>234</v>
      </c>
      <c r="BM354" s="166" t="s">
        <v>795</v>
      </c>
    </row>
    <row r="355" spans="1:65" s="2" customFormat="1" ht="24.2" customHeight="1">
      <c r="A355" s="32"/>
      <c r="B355" s="153"/>
      <c r="C355" s="178" t="s">
        <v>796</v>
      </c>
      <c r="D355" s="178" t="s">
        <v>244</v>
      </c>
      <c r="E355" s="179" t="s">
        <v>797</v>
      </c>
      <c r="F355" s="180" t="s">
        <v>798</v>
      </c>
      <c r="G355" s="181" t="s">
        <v>199</v>
      </c>
      <c r="H355" s="182">
        <v>21</v>
      </c>
      <c r="I355" s="183"/>
      <c r="J355" s="184"/>
      <c r="K355" s="182">
        <f t="shared" si="56"/>
        <v>0</v>
      </c>
      <c r="L355" s="184"/>
      <c r="M355" s="185"/>
      <c r="N355" s="186" t="s">
        <v>1</v>
      </c>
      <c r="O355" s="162" t="s">
        <v>43</v>
      </c>
      <c r="P355" s="163">
        <f t="shared" si="57"/>
        <v>0</v>
      </c>
      <c r="Q355" s="163">
        <f t="shared" si="58"/>
        <v>0</v>
      </c>
      <c r="R355" s="163">
        <f t="shared" si="59"/>
        <v>0</v>
      </c>
      <c r="S355" s="58"/>
      <c r="T355" s="164">
        <f t="shared" si="60"/>
        <v>0</v>
      </c>
      <c r="U355" s="164">
        <v>0</v>
      </c>
      <c r="V355" s="164">
        <f t="shared" si="61"/>
        <v>0</v>
      </c>
      <c r="W355" s="164">
        <v>0</v>
      </c>
      <c r="X355" s="165">
        <f t="shared" si="62"/>
        <v>0</v>
      </c>
      <c r="Y355" s="32"/>
      <c r="Z355" s="32"/>
      <c r="AA355" s="32"/>
      <c r="AB355" s="32"/>
      <c r="AC355" s="32"/>
      <c r="AD355" s="32"/>
      <c r="AE355" s="32"/>
      <c r="AR355" s="166" t="s">
        <v>321</v>
      </c>
      <c r="AT355" s="166" t="s">
        <v>244</v>
      </c>
      <c r="AU355" s="166" t="s">
        <v>92</v>
      </c>
      <c r="AY355" s="17" t="s">
        <v>164</v>
      </c>
      <c r="BE355" s="167">
        <f t="shared" si="63"/>
        <v>0</v>
      </c>
      <c r="BF355" s="167">
        <f t="shared" si="64"/>
        <v>0</v>
      </c>
      <c r="BG355" s="167">
        <f t="shared" si="65"/>
        <v>0</v>
      </c>
      <c r="BH355" s="167">
        <f t="shared" si="66"/>
        <v>0</v>
      </c>
      <c r="BI355" s="167">
        <f t="shared" si="67"/>
        <v>0</v>
      </c>
      <c r="BJ355" s="17" t="s">
        <v>92</v>
      </c>
      <c r="BK355" s="168">
        <f t="shared" si="68"/>
        <v>0</v>
      </c>
      <c r="BL355" s="17" t="s">
        <v>234</v>
      </c>
      <c r="BM355" s="166" t="s">
        <v>799</v>
      </c>
    </row>
    <row r="356" spans="1:65" s="2" customFormat="1" ht="24.2" customHeight="1">
      <c r="A356" s="32"/>
      <c r="B356" s="153"/>
      <c r="C356" s="178" t="s">
        <v>800</v>
      </c>
      <c r="D356" s="178" t="s">
        <v>244</v>
      </c>
      <c r="E356" s="179" t="s">
        <v>801</v>
      </c>
      <c r="F356" s="180" t="s">
        <v>802</v>
      </c>
      <c r="G356" s="181" t="s">
        <v>199</v>
      </c>
      <c r="H356" s="182">
        <v>21</v>
      </c>
      <c r="I356" s="183"/>
      <c r="J356" s="184"/>
      <c r="K356" s="182">
        <f t="shared" si="56"/>
        <v>0</v>
      </c>
      <c r="L356" s="184"/>
      <c r="M356" s="185"/>
      <c r="N356" s="186" t="s">
        <v>1</v>
      </c>
      <c r="O356" s="162" t="s">
        <v>43</v>
      </c>
      <c r="P356" s="163">
        <f t="shared" si="57"/>
        <v>0</v>
      </c>
      <c r="Q356" s="163">
        <f t="shared" si="58"/>
        <v>0</v>
      </c>
      <c r="R356" s="163">
        <f t="shared" si="59"/>
        <v>0</v>
      </c>
      <c r="S356" s="58"/>
      <c r="T356" s="164">
        <f t="shared" si="60"/>
        <v>0</v>
      </c>
      <c r="U356" s="164">
        <v>0</v>
      </c>
      <c r="V356" s="164">
        <f t="shared" si="61"/>
        <v>0</v>
      </c>
      <c r="W356" s="164">
        <v>0</v>
      </c>
      <c r="X356" s="165">
        <f t="shared" si="62"/>
        <v>0</v>
      </c>
      <c r="Y356" s="32"/>
      <c r="Z356" s="32"/>
      <c r="AA356" s="32"/>
      <c r="AB356" s="32"/>
      <c r="AC356" s="32"/>
      <c r="AD356" s="32"/>
      <c r="AE356" s="32"/>
      <c r="AR356" s="166" t="s">
        <v>321</v>
      </c>
      <c r="AT356" s="166" t="s">
        <v>244</v>
      </c>
      <c r="AU356" s="166" t="s">
        <v>92</v>
      </c>
      <c r="AY356" s="17" t="s">
        <v>164</v>
      </c>
      <c r="BE356" s="167">
        <f t="shared" si="63"/>
        <v>0</v>
      </c>
      <c r="BF356" s="167">
        <f t="shared" si="64"/>
        <v>0</v>
      </c>
      <c r="BG356" s="167">
        <f t="shared" si="65"/>
        <v>0</v>
      </c>
      <c r="BH356" s="167">
        <f t="shared" si="66"/>
        <v>0</v>
      </c>
      <c r="BI356" s="167">
        <f t="shared" si="67"/>
        <v>0</v>
      </c>
      <c r="BJ356" s="17" t="s">
        <v>92</v>
      </c>
      <c r="BK356" s="168">
        <f t="shared" si="68"/>
        <v>0</v>
      </c>
      <c r="BL356" s="17" t="s">
        <v>234</v>
      </c>
      <c r="BM356" s="166" t="s">
        <v>803</v>
      </c>
    </row>
    <row r="357" spans="1:65" s="2" customFormat="1" ht="24.2" customHeight="1">
      <c r="A357" s="32"/>
      <c r="B357" s="153"/>
      <c r="C357" s="178" t="s">
        <v>804</v>
      </c>
      <c r="D357" s="178" t="s">
        <v>244</v>
      </c>
      <c r="E357" s="179" t="s">
        <v>805</v>
      </c>
      <c r="F357" s="180" t="s">
        <v>806</v>
      </c>
      <c r="G357" s="181" t="s">
        <v>199</v>
      </c>
      <c r="H357" s="182">
        <v>14</v>
      </c>
      <c r="I357" s="183"/>
      <c r="J357" s="184"/>
      <c r="K357" s="182">
        <f t="shared" si="56"/>
        <v>0</v>
      </c>
      <c r="L357" s="184"/>
      <c r="M357" s="185"/>
      <c r="N357" s="186" t="s">
        <v>1</v>
      </c>
      <c r="O357" s="162" t="s">
        <v>43</v>
      </c>
      <c r="P357" s="163">
        <f t="shared" si="57"/>
        <v>0</v>
      </c>
      <c r="Q357" s="163">
        <f t="shared" si="58"/>
        <v>0</v>
      </c>
      <c r="R357" s="163">
        <f t="shared" si="59"/>
        <v>0</v>
      </c>
      <c r="S357" s="58"/>
      <c r="T357" s="164">
        <f t="shared" si="60"/>
        <v>0</v>
      </c>
      <c r="U357" s="164">
        <v>0</v>
      </c>
      <c r="V357" s="164">
        <f t="shared" si="61"/>
        <v>0</v>
      </c>
      <c r="W357" s="164">
        <v>0</v>
      </c>
      <c r="X357" s="165">
        <f t="shared" si="62"/>
        <v>0</v>
      </c>
      <c r="Y357" s="32"/>
      <c r="Z357" s="32"/>
      <c r="AA357" s="32"/>
      <c r="AB357" s="32"/>
      <c r="AC357" s="32"/>
      <c r="AD357" s="32"/>
      <c r="AE357" s="32"/>
      <c r="AR357" s="166" t="s">
        <v>321</v>
      </c>
      <c r="AT357" s="166" t="s">
        <v>244</v>
      </c>
      <c r="AU357" s="166" t="s">
        <v>92</v>
      </c>
      <c r="AY357" s="17" t="s">
        <v>164</v>
      </c>
      <c r="BE357" s="167">
        <f t="shared" si="63"/>
        <v>0</v>
      </c>
      <c r="BF357" s="167">
        <f t="shared" si="64"/>
        <v>0</v>
      </c>
      <c r="BG357" s="167">
        <f t="shared" si="65"/>
        <v>0</v>
      </c>
      <c r="BH357" s="167">
        <f t="shared" si="66"/>
        <v>0</v>
      </c>
      <c r="BI357" s="167">
        <f t="shared" si="67"/>
        <v>0</v>
      </c>
      <c r="BJ357" s="17" t="s">
        <v>92</v>
      </c>
      <c r="BK357" s="168">
        <f t="shared" si="68"/>
        <v>0</v>
      </c>
      <c r="BL357" s="17" t="s">
        <v>234</v>
      </c>
      <c r="BM357" s="166" t="s">
        <v>807</v>
      </c>
    </row>
    <row r="358" spans="1:65" s="2" customFormat="1" ht="24.2" customHeight="1">
      <c r="A358" s="32"/>
      <c r="B358" s="153"/>
      <c r="C358" s="178" t="s">
        <v>808</v>
      </c>
      <c r="D358" s="178" t="s">
        <v>244</v>
      </c>
      <c r="E358" s="179" t="s">
        <v>809</v>
      </c>
      <c r="F358" s="180" t="s">
        <v>810</v>
      </c>
      <c r="G358" s="181" t="s">
        <v>199</v>
      </c>
      <c r="H358" s="182">
        <v>5</v>
      </c>
      <c r="I358" s="183"/>
      <c r="J358" s="184"/>
      <c r="K358" s="182">
        <f t="shared" si="56"/>
        <v>0</v>
      </c>
      <c r="L358" s="184"/>
      <c r="M358" s="185"/>
      <c r="N358" s="186" t="s">
        <v>1</v>
      </c>
      <c r="O358" s="162" t="s">
        <v>43</v>
      </c>
      <c r="P358" s="163">
        <f t="shared" si="57"/>
        <v>0</v>
      </c>
      <c r="Q358" s="163">
        <f t="shared" si="58"/>
        <v>0</v>
      </c>
      <c r="R358" s="163">
        <f t="shared" si="59"/>
        <v>0</v>
      </c>
      <c r="S358" s="58"/>
      <c r="T358" s="164">
        <f t="shared" si="60"/>
        <v>0</v>
      </c>
      <c r="U358" s="164">
        <v>0</v>
      </c>
      <c r="V358" s="164">
        <f t="shared" si="61"/>
        <v>0</v>
      </c>
      <c r="W358" s="164">
        <v>0</v>
      </c>
      <c r="X358" s="165">
        <f t="shared" si="62"/>
        <v>0</v>
      </c>
      <c r="Y358" s="32"/>
      <c r="Z358" s="32"/>
      <c r="AA358" s="32"/>
      <c r="AB358" s="32"/>
      <c r="AC358" s="32"/>
      <c r="AD358" s="32"/>
      <c r="AE358" s="32"/>
      <c r="AR358" s="166" t="s">
        <v>321</v>
      </c>
      <c r="AT358" s="166" t="s">
        <v>244</v>
      </c>
      <c r="AU358" s="166" t="s">
        <v>92</v>
      </c>
      <c r="AY358" s="17" t="s">
        <v>164</v>
      </c>
      <c r="BE358" s="167">
        <f t="shared" si="63"/>
        <v>0</v>
      </c>
      <c r="BF358" s="167">
        <f t="shared" si="64"/>
        <v>0</v>
      </c>
      <c r="BG358" s="167">
        <f t="shared" si="65"/>
        <v>0</v>
      </c>
      <c r="BH358" s="167">
        <f t="shared" si="66"/>
        <v>0</v>
      </c>
      <c r="BI358" s="167">
        <f t="shared" si="67"/>
        <v>0</v>
      </c>
      <c r="BJ358" s="17" t="s">
        <v>92</v>
      </c>
      <c r="BK358" s="168">
        <f t="shared" si="68"/>
        <v>0</v>
      </c>
      <c r="BL358" s="17" t="s">
        <v>234</v>
      </c>
      <c r="BM358" s="166" t="s">
        <v>811</v>
      </c>
    </row>
    <row r="359" spans="1:65" s="2" customFormat="1" ht="24.2" customHeight="1">
      <c r="A359" s="32"/>
      <c r="B359" s="153"/>
      <c r="C359" s="178" t="s">
        <v>812</v>
      </c>
      <c r="D359" s="178" t="s">
        <v>244</v>
      </c>
      <c r="E359" s="179" t="s">
        <v>813</v>
      </c>
      <c r="F359" s="180" t="s">
        <v>814</v>
      </c>
      <c r="G359" s="181" t="s">
        <v>199</v>
      </c>
      <c r="H359" s="182">
        <v>4</v>
      </c>
      <c r="I359" s="183"/>
      <c r="J359" s="184"/>
      <c r="K359" s="182">
        <f t="shared" si="56"/>
        <v>0</v>
      </c>
      <c r="L359" s="184"/>
      <c r="M359" s="185"/>
      <c r="N359" s="186" t="s">
        <v>1</v>
      </c>
      <c r="O359" s="162" t="s">
        <v>43</v>
      </c>
      <c r="P359" s="163">
        <f t="shared" si="57"/>
        <v>0</v>
      </c>
      <c r="Q359" s="163">
        <f t="shared" si="58"/>
        <v>0</v>
      </c>
      <c r="R359" s="163">
        <f t="shared" si="59"/>
        <v>0</v>
      </c>
      <c r="S359" s="58"/>
      <c r="T359" s="164">
        <f t="shared" si="60"/>
        <v>0</v>
      </c>
      <c r="U359" s="164">
        <v>0</v>
      </c>
      <c r="V359" s="164">
        <f t="shared" si="61"/>
        <v>0</v>
      </c>
      <c r="W359" s="164">
        <v>0</v>
      </c>
      <c r="X359" s="165">
        <f t="shared" si="62"/>
        <v>0</v>
      </c>
      <c r="Y359" s="32"/>
      <c r="Z359" s="32"/>
      <c r="AA359" s="32"/>
      <c r="AB359" s="32"/>
      <c r="AC359" s="32"/>
      <c r="AD359" s="32"/>
      <c r="AE359" s="32"/>
      <c r="AR359" s="166" t="s">
        <v>321</v>
      </c>
      <c r="AT359" s="166" t="s">
        <v>244</v>
      </c>
      <c r="AU359" s="166" t="s">
        <v>92</v>
      </c>
      <c r="AY359" s="17" t="s">
        <v>164</v>
      </c>
      <c r="BE359" s="167">
        <f t="shared" si="63"/>
        <v>0</v>
      </c>
      <c r="BF359" s="167">
        <f t="shared" si="64"/>
        <v>0</v>
      </c>
      <c r="BG359" s="167">
        <f t="shared" si="65"/>
        <v>0</v>
      </c>
      <c r="BH359" s="167">
        <f t="shared" si="66"/>
        <v>0</v>
      </c>
      <c r="BI359" s="167">
        <f t="shared" si="67"/>
        <v>0</v>
      </c>
      <c r="BJ359" s="17" t="s">
        <v>92</v>
      </c>
      <c r="BK359" s="168">
        <f t="shared" si="68"/>
        <v>0</v>
      </c>
      <c r="BL359" s="17" t="s">
        <v>234</v>
      </c>
      <c r="BM359" s="166" t="s">
        <v>815</v>
      </c>
    </row>
    <row r="360" spans="1:65" s="2" customFormat="1" ht="24.2" customHeight="1">
      <c r="A360" s="32"/>
      <c r="B360" s="153"/>
      <c r="C360" s="178" t="s">
        <v>816</v>
      </c>
      <c r="D360" s="178" t="s">
        <v>244</v>
      </c>
      <c r="E360" s="179" t="s">
        <v>817</v>
      </c>
      <c r="F360" s="180" t="s">
        <v>818</v>
      </c>
      <c r="G360" s="181" t="s">
        <v>199</v>
      </c>
      <c r="H360" s="182">
        <v>5</v>
      </c>
      <c r="I360" s="183"/>
      <c r="J360" s="184"/>
      <c r="K360" s="182">
        <f t="shared" si="56"/>
        <v>0</v>
      </c>
      <c r="L360" s="184"/>
      <c r="M360" s="185"/>
      <c r="N360" s="186" t="s">
        <v>1</v>
      </c>
      <c r="O360" s="162" t="s">
        <v>43</v>
      </c>
      <c r="P360" s="163">
        <f t="shared" si="57"/>
        <v>0</v>
      </c>
      <c r="Q360" s="163">
        <f t="shared" si="58"/>
        <v>0</v>
      </c>
      <c r="R360" s="163">
        <f t="shared" si="59"/>
        <v>0</v>
      </c>
      <c r="S360" s="58"/>
      <c r="T360" s="164">
        <f t="shared" si="60"/>
        <v>0</v>
      </c>
      <c r="U360" s="164">
        <v>0</v>
      </c>
      <c r="V360" s="164">
        <f t="shared" si="61"/>
        <v>0</v>
      </c>
      <c r="W360" s="164">
        <v>0</v>
      </c>
      <c r="X360" s="165">
        <f t="shared" si="62"/>
        <v>0</v>
      </c>
      <c r="Y360" s="32"/>
      <c r="Z360" s="32"/>
      <c r="AA360" s="32"/>
      <c r="AB360" s="32"/>
      <c r="AC360" s="32"/>
      <c r="AD360" s="32"/>
      <c r="AE360" s="32"/>
      <c r="AR360" s="166" t="s">
        <v>321</v>
      </c>
      <c r="AT360" s="166" t="s">
        <v>244</v>
      </c>
      <c r="AU360" s="166" t="s">
        <v>92</v>
      </c>
      <c r="AY360" s="17" t="s">
        <v>164</v>
      </c>
      <c r="BE360" s="167">
        <f t="shared" si="63"/>
        <v>0</v>
      </c>
      <c r="BF360" s="167">
        <f t="shared" si="64"/>
        <v>0</v>
      </c>
      <c r="BG360" s="167">
        <f t="shared" si="65"/>
        <v>0</v>
      </c>
      <c r="BH360" s="167">
        <f t="shared" si="66"/>
        <v>0</v>
      </c>
      <c r="BI360" s="167">
        <f t="shared" si="67"/>
        <v>0</v>
      </c>
      <c r="BJ360" s="17" t="s">
        <v>92</v>
      </c>
      <c r="BK360" s="168">
        <f t="shared" si="68"/>
        <v>0</v>
      </c>
      <c r="BL360" s="17" t="s">
        <v>234</v>
      </c>
      <c r="BM360" s="166" t="s">
        <v>819</v>
      </c>
    </row>
    <row r="361" spans="1:65" s="2" customFormat="1" ht="24.2" customHeight="1">
      <c r="A361" s="32"/>
      <c r="B361" s="153"/>
      <c r="C361" s="178" t="s">
        <v>820</v>
      </c>
      <c r="D361" s="178" t="s">
        <v>244</v>
      </c>
      <c r="E361" s="179" t="s">
        <v>821</v>
      </c>
      <c r="F361" s="180" t="s">
        <v>822</v>
      </c>
      <c r="G361" s="181" t="s">
        <v>199</v>
      </c>
      <c r="H361" s="182">
        <v>10</v>
      </c>
      <c r="I361" s="183"/>
      <c r="J361" s="184"/>
      <c r="K361" s="182">
        <f t="shared" si="56"/>
        <v>0</v>
      </c>
      <c r="L361" s="184"/>
      <c r="M361" s="185"/>
      <c r="N361" s="186" t="s">
        <v>1</v>
      </c>
      <c r="O361" s="162" t="s">
        <v>43</v>
      </c>
      <c r="P361" s="163">
        <f t="shared" si="57"/>
        <v>0</v>
      </c>
      <c r="Q361" s="163">
        <f t="shared" si="58"/>
        <v>0</v>
      </c>
      <c r="R361" s="163">
        <f t="shared" si="59"/>
        <v>0</v>
      </c>
      <c r="S361" s="58"/>
      <c r="T361" s="164">
        <f t="shared" si="60"/>
        <v>0</v>
      </c>
      <c r="U361" s="164">
        <v>0</v>
      </c>
      <c r="V361" s="164">
        <f t="shared" si="61"/>
        <v>0</v>
      </c>
      <c r="W361" s="164">
        <v>0</v>
      </c>
      <c r="X361" s="165">
        <f t="shared" si="62"/>
        <v>0</v>
      </c>
      <c r="Y361" s="32"/>
      <c r="Z361" s="32"/>
      <c r="AA361" s="32"/>
      <c r="AB361" s="32"/>
      <c r="AC361" s="32"/>
      <c r="AD361" s="32"/>
      <c r="AE361" s="32"/>
      <c r="AR361" s="166" t="s">
        <v>321</v>
      </c>
      <c r="AT361" s="166" t="s">
        <v>244</v>
      </c>
      <c r="AU361" s="166" t="s">
        <v>92</v>
      </c>
      <c r="AY361" s="17" t="s">
        <v>164</v>
      </c>
      <c r="BE361" s="167">
        <f t="shared" si="63"/>
        <v>0</v>
      </c>
      <c r="BF361" s="167">
        <f t="shared" si="64"/>
        <v>0</v>
      </c>
      <c r="BG361" s="167">
        <f t="shared" si="65"/>
        <v>0</v>
      </c>
      <c r="BH361" s="167">
        <f t="shared" si="66"/>
        <v>0</v>
      </c>
      <c r="BI361" s="167">
        <f t="shared" si="67"/>
        <v>0</v>
      </c>
      <c r="BJ361" s="17" t="s">
        <v>92</v>
      </c>
      <c r="BK361" s="168">
        <f t="shared" si="68"/>
        <v>0</v>
      </c>
      <c r="BL361" s="17" t="s">
        <v>234</v>
      </c>
      <c r="BM361" s="166" t="s">
        <v>823</v>
      </c>
    </row>
    <row r="362" spans="1:65" s="2" customFormat="1" ht="24.2" customHeight="1">
      <c r="A362" s="32"/>
      <c r="B362" s="153"/>
      <c r="C362" s="178" t="s">
        <v>824</v>
      </c>
      <c r="D362" s="178" t="s">
        <v>244</v>
      </c>
      <c r="E362" s="179" t="s">
        <v>825</v>
      </c>
      <c r="F362" s="180" t="s">
        <v>826</v>
      </c>
      <c r="G362" s="181" t="s">
        <v>199</v>
      </c>
      <c r="H362" s="182">
        <v>1</v>
      </c>
      <c r="I362" s="183"/>
      <c r="J362" s="184"/>
      <c r="K362" s="182">
        <f t="shared" si="56"/>
        <v>0</v>
      </c>
      <c r="L362" s="184"/>
      <c r="M362" s="185"/>
      <c r="N362" s="186" t="s">
        <v>1</v>
      </c>
      <c r="O362" s="162" t="s">
        <v>43</v>
      </c>
      <c r="P362" s="163">
        <f t="shared" si="57"/>
        <v>0</v>
      </c>
      <c r="Q362" s="163">
        <f t="shared" si="58"/>
        <v>0</v>
      </c>
      <c r="R362" s="163">
        <f t="shared" si="59"/>
        <v>0</v>
      </c>
      <c r="S362" s="58"/>
      <c r="T362" s="164">
        <f t="shared" si="60"/>
        <v>0</v>
      </c>
      <c r="U362" s="164">
        <v>0</v>
      </c>
      <c r="V362" s="164">
        <f t="shared" si="61"/>
        <v>0</v>
      </c>
      <c r="W362" s="164">
        <v>0</v>
      </c>
      <c r="X362" s="165">
        <f t="shared" si="62"/>
        <v>0</v>
      </c>
      <c r="Y362" s="32"/>
      <c r="Z362" s="32"/>
      <c r="AA362" s="32"/>
      <c r="AB362" s="32"/>
      <c r="AC362" s="32"/>
      <c r="AD362" s="32"/>
      <c r="AE362" s="32"/>
      <c r="AR362" s="166" t="s">
        <v>321</v>
      </c>
      <c r="AT362" s="166" t="s">
        <v>244</v>
      </c>
      <c r="AU362" s="166" t="s">
        <v>92</v>
      </c>
      <c r="AY362" s="17" t="s">
        <v>164</v>
      </c>
      <c r="BE362" s="167">
        <f t="shared" si="63"/>
        <v>0</v>
      </c>
      <c r="BF362" s="167">
        <f t="shared" si="64"/>
        <v>0</v>
      </c>
      <c r="BG362" s="167">
        <f t="shared" si="65"/>
        <v>0</v>
      </c>
      <c r="BH362" s="167">
        <f t="shared" si="66"/>
        <v>0</v>
      </c>
      <c r="BI362" s="167">
        <f t="shared" si="67"/>
        <v>0</v>
      </c>
      <c r="BJ362" s="17" t="s">
        <v>92</v>
      </c>
      <c r="BK362" s="168">
        <f t="shared" si="68"/>
        <v>0</v>
      </c>
      <c r="BL362" s="17" t="s">
        <v>234</v>
      </c>
      <c r="BM362" s="166" t="s">
        <v>827</v>
      </c>
    </row>
    <row r="363" spans="1:65" s="2" customFormat="1" ht="24.2" customHeight="1">
      <c r="A363" s="32"/>
      <c r="B363" s="153"/>
      <c r="C363" s="178" t="s">
        <v>828</v>
      </c>
      <c r="D363" s="178" t="s">
        <v>244</v>
      </c>
      <c r="E363" s="179" t="s">
        <v>829</v>
      </c>
      <c r="F363" s="180" t="s">
        <v>830</v>
      </c>
      <c r="G363" s="181" t="s">
        <v>199</v>
      </c>
      <c r="H363" s="182">
        <v>2</v>
      </c>
      <c r="I363" s="183"/>
      <c r="J363" s="184"/>
      <c r="K363" s="182">
        <f t="shared" si="56"/>
        <v>0</v>
      </c>
      <c r="L363" s="184"/>
      <c r="M363" s="185"/>
      <c r="N363" s="186" t="s">
        <v>1</v>
      </c>
      <c r="O363" s="162" t="s">
        <v>43</v>
      </c>
      <c r="P363" s="163">
        <f t="shared" si="57"/>
        <v>0</v>
      </c>
      <c r="Q363" s="163">
        <f t="shared" si="58"/>
        <v>0</v>
      </c>
      <c r="R363" s="163">
        <f t="shared" si="59"/>
        <v>0</v>
      </c>
      <c r="S363" s="58"/>
      <c r="T363" s="164">
        <f t="shared" si="60"/>
        <v>0</v>
      </c>
      <c r="U363" s="164">
        <v>0</v>
      </c>
      <c r="V363" s="164">
        <f t="shared" si="61"/>
        <v>0</v>
      </c>
      <c r="W363" s="164">
        <v>0</v>
      </c>
      <c r="X363" s="165">
        <f t="shared" si="62"/>
        <v>0</v>
      </c>
      <c r="Y363" s="32"/>
      <c r="Z363" s="32"/>
      <c r="AA363" s="32"/>
      <c r="AB363" s="32"/>
      <c r="AC363" s="32"/>
      <c r="AD363" s="32"/>
      <c r="AE363" s="32"/>
      <c r="AR363" s="166" t="s">
        <v>321</v>
      </c>
      <c r="AT363" s="166" t="s">
        <v>244</v>
      </c>
      <c r="AU363" s="166" t="s">
        <v>92</v>
      </c>
      <c r="AY363" s="17" t="s">
        <v>164</v>
      </c>
      <c r="BE363" s="167">
        <f t="shared" si="63"/>
        <v>0</v>
      </c>
      <c r="BF363" s="167">
        <f t="shared" si="64"/>
        <v>0</v>
      </c>
      <c r="BG363" s="167">
        <f t="shared" si="65"/>
        <v>0</v>
      </c>
      <c r="BH363" s="167">
        <f t="shared" si="66"/>
        <v>0</v>
      </c>
      <c r="BI363" s="167">
        <f t="shared" si="67"/>
        <v>0</v>
      </c>
      <c r="BJ363" s="17" t="s">
        <v>92</v>
      </c>
      <c r="BK363" s="168">
        <f t="shared" si="68"/>
        <v>0</v>
      </c>
      <c r="BL363" s="17" t="s">
        <v>234</v>
      </c>
      <c r="BM363" s="166" t="s">
        <v>831</v>
      </c>
    </row>
    <row r="364" spans="1:65" s="2" customFormat="1" ht="24.2" customHeight="1">
      <c r="A364" s="32"/>
      <c r="B364" s="153"/>
      <c r="C364" s="178" t="s">
        <v>832</v>
      </c>
      <c r="D364" s="178" t="s">
        <v>244</v>
      </c>
      <c r="E364" s="179" t="s">
        <v>833</v>
      </c>
      <c r="F364" s="180" t="s">
        <v>834</v>
      </c>
      <c r="G364" s="181" t="s">
        <v>199</v>
      </c>
      <c r="H364" s="182">
        <v>1</v>
      </c>
      <c r="I364" s="183"/>
      <c r="J364" s="184"/>
      <c r="K364" s="182">
        <f t="shared" si="56"/>
        <v>0</v>
      </c>
      <c r="L364" s="184"/>
      <c r="M364" s="185"/>
      <c r="N364" s="186" t="s">
        <v>1</v>
      </c>
      <c r="O364" s="162" t="s">
        <v>43</v>
      </c>
      <c r="P364" s="163">
        <f t="shared" si="57"/>
        <v>0</v>
      </c>
      <c r="Q364" s="163">
        <f t="shared" si="58"/>
        <v>0</v>
      </c>
      <c r="R364" s="163">
        <f t="shared" si="59"/>
        <v>0</v>
      </c>
      <c r="S364" s="58"/>
      <c r="T364" s="164">
        <f t="shared" si="60"/>
        <v>0</v>
      </c>
      <c r="U364" s="164">
        <v>0</v>
      </c>
      <c r="V364" s="164">
        <f t="shared" si="61"/>
        <v>0</v>
      </c>
      <c r="W364" s="164">
        <v>0</v>
      </c>
      <c r="X364" s="165">
        <f t="shared" si="62"/>
        <v>0</v>
      </c>
      <c r="Y364" s="32"/>
      <c r="Z364" s="32"/>
      <c r="AA364" s="32"/>
      <c r="AB364" s="32"/>
      <c r="AC364" s="32"/>
      <c r="AD364" s="32"/>
      <c r="AE364" s="32"/>
      <c r="AR364" s="166" t="s">
        <v>321</v>
      </c>
      <c r="AT364" s="166" t="s">
        <v>244</v>
      </c>
      <c r="AU364" s="166" t="s">
        <v>92</v>
      </c>
      <c r="AY364" s="17" t="s">
        <v>164</v>
      </c>
      <c r="BE364" s="167">
        <f t="shared" si="63"/>
        <v>0</v>
      </c>
      <c r="BF364" s="167">
        <f t="shared" si="64"/>
        <v>0</v>
      </c>
      <c r="BG364" s="167">
        <f t="shared" si="65"/>
        <v>0</v>
      </c>
      <c r="BH364" s="167">
        <f t="shared" si="66"/>
        <v>0</v>
      </c>
      <c r="BI364" s="167">
        <f t="shared" si="67"/>
        <v>0</v>
      </c>
      <c r="BJ364" s="17" t="s">
        <v>92</v>
      </c>
      <c r="BK364" s="168">
        <f t="shared" si="68"/>
        <v>0</v>
      </c>
      <c r="BL364" s="17" t="s">
        <v>234</v>
      </c>
      <c r="BM364" s="166" t="s">
        <v>835</v>
      </c>
    </row>
    <row r="365" spans="1:65" s="2" customFormat="1" ht="24.2" customHeight="1">
      <c r="A365" s="32"/>
      <c r="B365" s="153"/>
      <c r="C365" s="178" t="s">
        <v>836</v>
      </c>
      <c r="D365" s="178" t="s">
        <v>244</v>
      </c>
      <c r="E365" s="179" t="s">
        <v>837</v>
      </c>
      <c r="F365" s="180" t="s">
        <v>838</v>
      </c>
      <c r="G365" s="181" t="s">
        <v>199</v>
      </c>
      <c r="H365" s="182">
        <v>6</v>
      </c>
      <c r="I365" s="183"/>
      <c r="J365" s="184"/>
      <c r="K365" s="182">
        <f t="shared" si="56"/>
        <v>0</v>
      </c>
      <c r="L365" s="184"/>
      <c r="M365" s="185"/>
      <c r="N365" s="186" t="s">
        <v>1</v>
      </c>
      <c r="O365" s="162" t="s">
        <v>43</v>
      </c>
      <c r="P365" s="163">
        <f t="shared" si="57"/>
        <v>0</v>
      </c>
      <c r="Q365" s="163">
        <f t="shared" si="58"/>
        <v>0</v>
      </c>
      <c r="R365" s="163">
        <f t="shared" si="59"/>
        <v>0</v>
      </c>
      <c r="S365" s="58"/>
      <c r="T365" s="164">
        <f t="shared" si="60"/>
        <v>0</v>
      </c>
      <c r="U365" s="164">
        <v>0</v>
      </c>
      <c r="V365" s="164">
        <f t="shared" si="61"/>
        <v>0</v>
      </c>
      <c r="W365" s="164">
        <v>0</v>
      </c>
      <c r="X365" s="165">
        <f t="shared" si="62"/>
        <v>0</v>
      </c>
      <c r="Y365" s="32"/>
      <c r="Z365" s="32"/>
      <c r="AA365" s="32"/>
      <c r="AB365" s="32"/>
      <c r="AC365" s="32"/>
      <c r="AD365" s="32"/>
      <c r="AE365" s="32"/>
      <c r="AR365" s="166" t="s">
        <v>321</v>
      </c>
      <c r="AT365" s="166" t="s">
        <v>244</v>
      </c>
      <c r="AU365" s="166" t="s">
        <v>92</v>
      </c>
      <c r="AY365" s="17" t="s">
        <v>164</v>
      </c>
      <c r="BE365" s="167">
        <f t="shared" si="63"/>
        <v>0</v>
      </c>
      <c r="BF365" s="167">
        <f t="shared" si="64"/>
        <v>0</v>
      </c>
      <c r="BG365" s="167">
        <f t="shared" si="65"/>
        <v>0</v>
      </c>
      <c r="BH365" s="167">
        <f t="shared" si="66"/>
        <v>0</v>
      </c>
      <c r="BI365" s="167">
        <f t="shared" si="67"/>
        <v>0</v>
      </c>
      <c r="BJ365" s="17" t="s">
        <v>92</v>
      </c>
      <c r="BK365" s="168">
        <f t="shared" si="68"/>
        <v>0</v>
      </c>
      <c r="BL365" s="17" t="s">
        <v>234</v>
      </c>
      <c r="BM365" s="166" t="s">
        <v>839</v>
      </c>
    </row>
    <row r="366" spans="1:65" s="2" customFormat="1" ht="24.2" customHeight="1">
      <c r="A366" s="32"/>
      <c r="B366" s="153"/>
      <c r="C366" s="178" t="s">
        <v>840</v>
      </c>
      <c r="D366" s="178" t="s">
        <v>244</v>
      </c>
      <c r="E366" s="179" t="s">
        <v>841</v>
      </c>
      <c r="F366" s="180" t="s">
        <v>842</v>
      </c>
      <c r="G366" s="181" t="s">
        <v>199</v>
      </c>
      <c r="H366" s="182">
        <v>3</v>
      </c>
      <c r="I366" s="183"/>
      <c r="J366" s="184"/>
      <c r="K366" s="182">
        <f t="shared" si="56"/>
        <v>0</v>
      </c>
      <c r="L366" s="184"/>
      <c r="M366" s="185"/>
      <c r="N366" s="186" t="s">
        <v>1</v>
      </c>
      <c r="O366" s="162" t="s">
        <v>43</v>
      </c>
      <c r="P366" s="163">
        <f t="shared" si="57"/>
        <v>0</v>
      </c>
      <c r="Q366" s="163">
        <f t="shared" si="58"/>
        <v>0</v>
      </c>
      <c r="R366" s="163">
        <f t="shared" si="59"/>
        <v>0</v>
      </c>
      <c r="S366" s="58"/>
      <c r="T366" s="164">
        <f t="shared" si="60"/>
        <v>0</v>
      </c>
      <c r="U366" s="164">
        <v>0</v>
      </c>
      <c r="V366" s="164">
        <f t="shared" si="61"/>
        <v>0</v>
      </c>
      <c r="W366" s="164">
        <v>0</v>
      </c>
      <c r="X366" s="165">
        <f t="shared" si="62"/>
        <v>0</v>
      </c>
      <c r="Y366" s="32"/>
      <c r="Z366" s="32"/>
      <c r="AA366" s="32"/>
      <c r="AB366" s="32"/>
      <c r="AC366" s="32"/>
      <c r="AD366" s="32"/>
      <c r="AE366" s="32"/>
      <c r="AR366" s="166" t="s">
        <v>321</v>
      </c>
      <c r="AT366" s="166" t="s">
        <v>244</v>
      </c>
      <c r="AU366" s="166" t="s">
        <v>92</v>
      </c>
      <c r="AY366" s="17" t="s">
        <v>164</v>
      </c>
      <c r="BE366" s="167">
        <f t="shared" si="63"/>
        <v>0</v>
      </c>
      <c r="BF366" s="167">
        <f t="shared" si="64"/>
        <v>0</v>
      </c>
      <c r="BG366" s="167">
        <f t="shared" si="65"/>
        <v>0</v>
      </c>
      <c r="BH366" s="167">
        <f t="shared" si="66"/>
        <v>0</v>
      </c>
      <c r="BI366" s="167">
        <f t="shared" si="67"/>
        <v>0</v>
      </c>
      <c r="BJ366" s="17" t="s">
        <v>92</v>
      </c>
      <c r="BK366" s="168">
        <f t="shared" si="68"/>
        <v>0</v>
      </c>
      <c r="BL366" s="17" t="s">
        <v>234</v>
      </c>
      <c r="BM366" s="166" t="s">
        <v>843</v>
      </c>
    </row>
    <row r="367" spans="1:65" s="2" customFormat="1" ht="24.2" customHeight="1">
      <c r="A367" s="32"/>
      <c r="B367" s="153"/>
      <c r="C367" s="178" t="s">
        <v>844</v>
      </c>
      <c r="D367" s="178" t="s">
        <v>244</v>
      </c>
      <c r="E367" s="179" t="s">
        <v>845</v>
      </c>
      <c r="F367" s="180" t="s">
        <v>846</v>
      </c>
      <c r="G367" s="181" t="s">
        <v>199</v>
      </c>
      <c r="H367" s="182">
        <v>3</v>
      </c>
      <c r="I367" s="183"/>
      <c r="J367" s="184"/>
      <c r="K367" s="182">
        <f t="shared" si="56"/>
        <v>0</v>
      </c>
      <c r="L367" s="184"/>
      <c r="M367" s="185"/>
      <c r="N367" s="186" t="s">
        <v>1</v>
      </c>
      <c r="O367" s="162" t="s">
        <v>43</v>
      </c>
      <c r="P367" s="163">
        <f t="shared" si="57"/>
        <v>0</v>
      </c>
      <c r="Q367" s="163">
        <f t="shared" si="58"/>
        <v>0</v>
      </c>
      <c r="R367" s="163">
        <f t="shared" si="59"/>
        <v>0</v>
      </c>
      <c r="S367" s="58"/>
      <c r="T367" s="164">
        <f t="shared" si="60"/>
        <v>0</v>
      </c>
      <c r="U367" s="164">
        <v>0</v>
      </c>
      <c r="V367" s="164">
        <f t="shared" si="61"/>
        <v>0</v>
      </c>
      <c r="W367" s="164">
        <v>0</v>
      </c>
      <c r="X367" s="165">
        <f t="shared" si="62"/>
        <v>0</v>
      </c>
      <c r="Y367" s="32"/>
      <c r="Z367" s="32"/>
      <c r="AA367" s="32"/>
      <c r="AB367" s="32"/>
      <c r="AC367" s="32"/>
      <c r="AD367" s="32"/>
      <c r="AE367" s="32"/>
      <c r="AR367" s="166" t="s">
        <v>321</v>
      </c>
      <c r="AT367" s="166" t="s">
        <v>244</v>
      </c>
      <c r="AU367" s="166" t="s">
        <v>92</v>
      </c>
      <c r="AY367" s="17" t="s">
        <v>164</v>
      </c>
      <c r="BE367" s="167">
        <f t="shared" si="63"/>
        <v>0</v>
      </c>
      <c r="BF367" s="167">
        <f t="shared" si="64"/>
        <v>0</v>
      </c>
      <c r="BG367" s="167">
        <f t="shared" si="65"/>
        <v>0</v>
      </c>
      <c r="BH367" s="167">
        <f t="shared" si="66"/>
        <v>0</v>
      </c>
      <c r="BI367" s="167">
        <f t="shared" si="67"/>
        <v>0</v>
      </c>
      <c r="BJ367" s="17" t="s">
        <v>92</v>
      </c>
      <c r="BK367" s="168">
        <f t="shared" si="68"/>
        <v>0</v>
      </c>
      <c r="BL367" s="17" t="s">
        <v>234</v>
      </c>
      <c r="BM367" s="166" t="s">
        <v>847</v>
      </c>
    </row>
    <row r="368" spans="1:65" s="2" customFormat="1" ht="24.2" customHeight="1">
      <c r="A368" s="32"/>
      <c r="B368" s="153"/>
      <c r="C368" s="178" t="s">
        <v>848</v>
      </c>
      <c r="D368" s="178" t="s">
        <v>244</v>
      </c>
      <c r="E368" s="179" t="s">
        <v>849</v>
      </c>
      <c r="F368" s="180" t="s">
        <v>850</v>
      </c>
      <c r="G368" s="181" t="s">
        <v>199</v>
      </c>
      <c r="H368" s="182">
        <v>104</v>
      </c>
      <c r="I368" s="183"/>
      <c r="J368" s="184"/>
      <c r="K368" s="182">
        <f t="shared" si="56"/>
        <v>0</v>
      </c>
      <c r="L368" s="184"/>
      <c r="M368" s="185"/>
      <c r="N368" s="186" t="s">
        <v>1</v>
      </c>
      <c r="O368" s="162" t="s">
        <v>43</v>
      </c>
      <c r="P368" s="163">
        <f t="shared" si="57"/>
        <v>0</v>
      </c>
      <c r="Q368" s="163">
        <f t="shared" si="58"/>
        <v>0</v>
      </c>
      <c r="R368" s="163">
        <f t="shared" si="59"/>
        <v>0</v>
      </c>
      <c r="S368" s="58"/>
      <c r="T368" s="164">
        <f t="shared" si="60"/>
        <v>0</v>
      </c>
      <c r="U368" s="164">
        <v>0</v>
      </c>
      <c r="V368" s="164">
        <f t="shared" si="61"/>
        <v>0</v>
      </c>
      <c r="W368" s="164">
        <v>0</v>
      </c>
      <c r="X368" s="165">
        <f t="shared" si="62"/>
        <v>0</v>
      </c>
      <c r="Y368" s="32"/>
      <c r="Z368" s="32"/>
      <c r="AA368" s="32"/>
      <c r="AB368" s="32"/>
      <c r="AC368" s="32"/>
      <c r="AD368" s="32"/>
      <c r="AE368" s="32"/>
      <c r="AR368" s="166" t="s">
        <v>321</v>
      </c>
      <c r="AT368" s="166" t="s">
        <v>244</v>
      </c>
      <c r="AU368" s="166" t="s">
        <v>92</v>
      </c>
      <c r="AY368" s="17" t="s">
        <v>164</v>
      </c>
      <c r="BE368" s="167">
        <f t="shared" si="63"/>
        <v>0</v>
      </c>
      <c r="BF368" s="167">
        <f t="shared" si="64"/>
        <v>0</v>
      </c>
      <c r="BG368" s="167">
        <f t="shared" si="65"/>
        <v>0</v>
      </c>
      <c r="BH368" s="167">
        <f t="shared" si="66"/>
        <v>0</v>
      </c>
      <c r="BI368" s="167">
        <f t="shared" si="67"/>
        <v>0</v>
      </c>
      <c r="BJ368" s="17" t="s">
        <v>92</v>
      </c>
      <c r="BK368" s="168">
        <f t="shared" si="68"/>
        <v>0</v>
      </c>
      <c r="BL368" s="17" t="s">
        <v>234</v>
      </c>
      <c r="BM368" s="166" t="s">
        <v>851</v>
      </c>
    </row>
    <row r="369" spans="1:65" s="2" customFormat="1" ht="24.2" customHeight="1">
      <c r="A369" s="32"/>
      <c r="B369" s="153"/>
      <c r="C369" s="178" t="s">
        <v>852</v>
      </c>
      <c r="D369" s="178" t="s">
        <v>244</v>
      </c>
      <c r="E369" s="179" t="s">
        <v>853</v>
      </c>
      <c r="F369" s="180" t="s">
        <v>854</v>
      </c>
      <c r="G369" s="181" t="s">
        <v>199</v>
      </c>
      <c r="H369" s="182">
        <v>40.700000000000003</v>
      </c>
      <c r="I369" s="183"/>
      <c r="J369" s="184"/>
      <c r="K369" s="182">
        <f t="shared" si="56"/>
        <v>0</v>
      </c>
      <c r="L369" s="184"/>
      <c r="M369" s="185"/>
      <c r="N369" s="186" t="s">
        <v>1</v>
      </c>
      <c r="O369" s="162" t="s">
        <v>43</v>
      </c>
      <c r="P369" s="163">
        <f t="shared" si="57"/>
        <v>0</v>
      </c>
      <c r="Q369" s="163">
        <f t="shared" si="58"/>
        <v>0</v>
      </c>
      <c r="R369" s="163">
        <f t="shared" si="59"/>
        <v>0</v>
      </c>
      <c r="S369" s="58"/>
      <c r="T369" s="164">
        <f t="shared" si="60"/>
        <v>0</v>
      </c>
      <c r="U369" s="164">
        <v>0</v>
      </c>
      <c r="V369" s="164">
        <f t="shared" si="61"/>
        <v>0</v>
      </c>
      <c r="W369" s="164">
        <v>0</v>
      </c>
      <c r="X369" s="165">
        <f t="shared" si="62"/>
        <v>0</v>
      </c>
      <c r="Y369" s="32"/>
      <c r="Z369" s="32"/>
      <c r="AA369" s="32"/>
      <c r="AB369" s="32"/>
      <c r="AC369" s="32"/>
      <c r="AD369" s="32"/>
      <c r="AE369" s="32"/>
      <c r="AR369" s="166" t="s">
        <v>321</v>
      </c>
      <c r="AT369" s="166" t="s">
        <v>244</v>
      </c>
      <c r="AU369" s="166" t="s">
        <v>92</v>
      </c>
      <c r="AY369" s="17" t="s">
        <v>164</v>
      </c>
      <c r="BE369" s="167">
        <f t="shared" si="63"/>
        <v>0</v>
      </c>
      <c r="BF369" s="167">
        <f t="shared" si="64"/>
        <v>0</v>
      </c>
      <c r="BG369" s="167">
        <f t="shared" si="65"/>
        <v>0</v>
      </c>
      <c r="BH369" s="167">
        <f t="shared" si="66"/>
        <v>0</v>
      </c>
      <c r="BI369" s="167">
        <f t="shared" si="67"/>
        <v>0</v>
      </c>
      <c r="BJ369" s="17" t="s">
        <v>92</v>
      </c>
      <c r="BK369" s="168">
        <f t="shared" si="68"/>
        <v>0</v>
      </c>
      <c r="BL369" s="17" t="s">
        <v>234</v>
      </c>
      <c r="BM369" s="166" t="s">
        <v>855</v>
      </c>
    </row>
    <row r="370" spans="1:65" s="2" customFormat="1" ht="24.2" customHeight="1">
      <c r="A370" s="32"/>
      <c r="B370" s="153"/>
      <c r="C370" s="178" t="s">
        <v>856</v>
      </c>
      <c r="D370" s="178" t="s">
        <v>244</v>
      </c>
      <c r="E370" s="179" t="s">
        <v>857</v>
      </c>
      <c r="F370" s="180" t="s">
        <v>858</v>
      </c>
      <c r="G370" s="181" t="s">
        <v>199</v>
      </c>
      <c r="H370" s="182">
        <v>45</v>
      </c>
      <c r="I370" s="183"/>
      <c r="J370" s="184"/>
      <c r="K370" s="182">
        <f t="shared" si="56"/>
        <v>0</v>
      </c>
      <c r="L370" s="184"/>
      <c r="M370" s="185"/>
      <c r="N370" s="186" t="s">
        <v>1</v>
      </c>
      <c r="O370" s="162" t="s">
        <v>43</v>
      </c>
      <c r="P370" s="163">
        <f t="shared" si="57"/>
        <v>0</v>
      </c>
      <c r="Q370" s="163">
        <f t="shared" si="58"/>
        <v>0</v>
      </c>
      <c r="R370" s="163">
        <f t="shared" si="59"/>
        <v>0</v>
      </c>
      <c r="S370" s="58"/>
      <c r="T370" s="164">
        <f t="shared" si="60"/>
        <v>0</v>
      </c>
      <c r="U370" s="164">
        <v>0</v>
      </c>
      <c r="V370" s="164">
        <f t="shared" si="61"/>
        <v>0</v>
      </c>
      <c r="W370" s="164">
        <v>0</v>
      </c>
      <c r="X370" s="165">
        <f t="shared" si="62"/>
        <v>0</v>
      </c>
      <c r="Y370" s="32"/>
      <c r="Z370" s="32"/>
      <c r="AA370" s="32"/>
      <c r="AB370" s="32"/>
      <c r="AC370" s="32"/>
      <c r="AD370" s="32"/>
      <c r="AE370" s="32"/>
      <c r="AR370" s="166" t="s">
        <v>321</v>
      </c>
      <c r="AT370" s="166" t="s">
        <v>244</v>
      </c>
      <c r="AU370" s="166" t="s">
        <v>92</v>
      </c>
      <c r="AY370" s="17" t="s">
        <v>164</v>
      </c>
      <c r="BE370" s="167">
        <f t="shared" si="63"/>
        <v>0</v>
      </c>
      <c r="BF370" s="167">
        <f t="shared" si="64"/>
        <v>0</v>
      </c>
      <c r="BG370" s="167">
        <f t="shared" si="65"/>
        <v>0</v>
      </c>
      <c r="BH370" s="167">
        <f t="shared" si="66"/>
        <v>0</v>
      </c>
      <c r="BI370" s="167">
        <f t="shared" si="67"/>
        <v>0</v>
      </c>
      <c r="BJ370" s="17" t="s">
        <v>92</v>
      </c>
      <c r="BK370" s="168">
        <f t="shared" si="68"/>
        <v>0</v>
      </c>
      <c r="BL370" s="17" t="s">
        <v>234</v>
      </c>
      <c r="BM370" s="166" t="s">
        <v>859</v>
      </c>
    </row>
    <row r="371" spans="1:65" s="2" customFormat="1" ht="24.2" customHeight="1">
      <c r="A371" s="32"/>
      <c r="B371" s="153"/>
      <c r="C371" s="178" t="s">
        <v>860</v>
      </c>
      <c r="D371" s="178" t="s">
        <v>244</v>
      </c>
      <c r="E371" s="179" t="s">
        <v>861</v>
      </c>
      <c r="F371" s="180" t="s">
        <v>862</v>
      </c>
      <c r="G371" s="181" t="s">
        <v>199</v>
      </c>
      <c r="H371" s="182">
        <v>42.5</v>
      </c>
      <c r="I371" s="183"/>
      <c r="J371" s="184"/>
      <c r="K371" s="182">
        <f t="shared" si="56"/>
        <v>0</v>
      </c>
      <c r="L371" s="184"/>
      <c r="M371" s="185"/>
      <c r="N371" s="186" t="s">
        <v>1</v>
      </c>
      <c r="O371" s="162" t="s">
        <v>43</v>
      </c>
      <c r="P371" s="163">
        <f t="shared" si="57"/>
        <v>0</v>
      </c>
      <c r="Q371" s="163">
        <f t="shared" si="58"/>
        <v>0</v>
      </c>
      <c r="R371" s="163">
        <f t="shared" si="59"/>
        <v>0</v>
      </c>
      <c r="S371" s="58"/>
      <c r="T371" s="164">
        <f t="shared" si="60"/>
        <v>0</v>
      </c>
      <c r="U371" s="164">
        <v>0</v>
      </c>
      <c r="V371" s="164">
        <f t="shared" si="61"/>
        <v>0</v>
      </c>
      <c r="W371" s="164">
        <v>0</v>
      </c>
      <c r="X371" s="165">
        <f t="shared" si="62"/>
        <v>0</v>
      </c>
      <c r="Y371" s="32"/>
      <c r="Z371" s="32"/>
      <c r="AA371" s="32"/>
      <c r="AB371" s="32"/>
      <c r="AC371" s="32"/>
      <c r="AD371" s="32"/>
      <c r="AE371" s="32"/>
      <c r="AR371" s="166" t="s">
        <v>321</v>
      </c>
      <c r="AT371" s="166" t="s">
        <v>244</v>
      </c>
      <c r="AU371" s="166" t="s">
        <v>92</v>
      </c>
      <c r="AY371" s="17" t="s">
        <v>164</v>
      </c>
      <c r="BE371" s="167">
        <f t="shared" si="63"/>
        <v>0</v>
      </c>
      <c r="BF371" s="167">
        <f t="shared" si="64"/>
        <v>0</v>
      </c>
      <c r="BG371" s="167">
        <f t="shared" si="65"/>
        <v>0</v>
      </c>
      <c r="BH371" s="167">
        <f t="shared" si="66"/>
        <v>0</v>
      </c>
      <c r="BI371" s="167">
        <f t="shared" si="67"/>
        <v>0</v>
      </c>
      <c r="BJ371" s="17" t="s">
        <v>92</v>
      </c>
      <c r="BK371" s="168">
        <f t="shared" si="68"/>
        <v>0</v>
      </c>
      <c r="BL371" s="17" t="s">
        <v>234</v>
      </c>
      <c r="BM371" s="166" t="s">
        <v>863</v>
      </c>
    </row>
    <row r="372" spans="1:65" s="2" customFormat="1" ht="14.45" customHeight="1">
      <c r="A372" s="32"/>
      <c r="B372" s="153"/>
      <c r="C372" s="178" t="s">
        <v>864</v>
      </c>
      <c r="D372" s="178" t="s">
        <v>244</v>
      </c>
      <c r="E372" s="179" t="s">
        <v>865</v>
      </c>
      <c r="F372" s="180" t="s">
        <v>866</v>
      </c>
      <c r="G372" s="181" t="s">
        <v>354</v>
      </c>
      <c r="H372" s="182">
        <v>170</v>
      </c>
      <c r="I372" s="183"/>
      <c r="J372" s="184"/>
      <c r="K372" s="182">
        <f t="shared" si="56"/>
        <v>0</v>
      </c>
      <c r="L372" s="184"/>
      <c r="M372" s="185"/>
      <c r="N372" s="186" t="s">
        <v>1</v>
      </c>
      <c r="O372" s="162" t="s">
        <v>43</v>
      </c>
      <c r="P372" s="163">
        <f t="shared" si="57"/>
        <v>0</v>
      </c>
      <c r="Q372" s="163">
        <f t="shared" si="58"/>
        <v>0</v>
      </c>
      <c r="R372" s="163">
        <f t="shared" si="59"/>
        <v>0</v>
      </c>
      <c r="S372" s="58"/>
      <c r="T372" s="164">
        <f t="shared" si="60"/>
        <v>0</v>
      </c>
      <c r="U372" s="164">
        <v>0</v>
      </c>
      <c r="V372" s="164">
        <f t="shared" si="61"/>
        <v>0</v>
      </c>
      <c r="W372" s="164">
        <v>0</v>
      </c>
      <c r="X372" s="165">
        <f t="shared" si="62"/>
        <v>0</v>
      </c>
      <c r="Y372" s="32"/>
      <c r="Z372" s="32"/>
      <c r="AA372" s="32"/>
      <c r="AB372" s="32"/>
      <c r="AC372" s="32"/>
      <c r="AD372" s="32"/>
      <c r="AE372" s="32"/>
      <c r="AR372" s="166" t="s">
        <v>321</v>
      </c>
      <c r="AT372" s="166" t="s">
        <v>244</v>
      </c>
      <c r="AU372" s="166" t="s">
        <v>92</v>
      </c>
      <c r="AY372" s="17" t="s">
        <v>164</v>
      </c>
      <c r="BE372" s="167">
        <f t="shared" si="63"/>
        <v>0</v>
      </c>
      <c r="BF372" s="167">
        <f t="shared" si="64"/>
        <v>0</v>
      </c>
      <c r="BG372" s="167">
        <f t="shared" si="65"/>
        <v>0</v>
      </c>
      <c r="BH372" s="167">
        <f t="shared" si="66"/>
        <v>0</v>
      </c>
      <c r="BI372" s="167">
        <f t="shared" si="67"/>
        <v>0</v>
      </c>
      <c r="BJ372" s="17" t="s">
        <v>92</v>
      </c>
      <c r="BK372" s="168">
        <f t="shared" si="68"/>
        <v>0</v>
      </c>
      <c r="BL372" s="17" t="s">
        <v>234</v>
      </c>
      <c r="BM372" s="166" t="s">
        <v>867</v>
      </c>
    </row>
    <row r="373" spans="1:65" s="2" customFormat="1" ht="14.45" customHeight="1">
      <c r="A373" s="32"/>
      <c r="B373" s="153"/>
      <c r="C373" s="178" t="s">
        <v>868</v>
      </c>
      <c r="D373" s="178" t="s">
        <v>244</v>
      </c>
      <c r="E373" s="179" t="s">
        <v>869</v>
      </c>
      <c r="F373" s="180" t="s">
        <v>870</v>
      </c>
      <c r="G373" s="181" t="s">
        <v>199</v>
      </c>
      <c r="H373" s="182">
        <v>68</v>
      </c>
      <c r="I373" s="183"/>
      <c r="J373" s="184"/>
      <c r="K373" s="182">
        <f t="shared" si="56"/>
        <v>0</v>
      </c>
      <c r="L373" s="184"/>
      <c r="M373" s="185"/>
      <c r="N373" s="186" t="s">
        <v>1</v>
      </c>
      <c r="O373" s="162" t="s">
        <v>43</v>
      </c>
      <c r="P373" s="163">
        <f t="shared" si="57"/>
        <v>0</v>
      </c>
      <c r="Q373" s="163">
        <f t="shared" si="58"/>
        <v>0</v>
      </c>
      <c r="R373" s="163">
        <f t="shared" si="59"/>
        <v>0</v>
      </c>
      <c r="S373" s="58"/>
      <c r="T373" s="164">
        <f t="shared" si="60"/>
        <v>0</v>
      </c>
      <c r="U373" s="164">
        <v>0</v>
      </c>
      <c r="V373" s="164">
        <f t="shared" si="61"/>
        <v>0</v>
      </c>
      <c r="W373" s="164">
        <v>0</v>
      </c>
      <c r="X373" s="165">
        <f t="shared" si="62"/>
        <v>0</v>
      </c>
      <c r="Y373" s="32"/>
      <c r="Z373" s="32"/>
      <c r="AA373" s="32"/>
      <c r="AB373" s="32"/>
      <c r="AC373" s="32"/>
      <c r="AD373" s="32"/>
      <c r="AE373" s="32"/>
      <c r="AR373" s="166" t="s">
        <v>321</v>
      </c>
      <c r="AT373" s="166" t="s">
        <v>244</v>
      </c>
      <c r="AU373" s="166" t="s">
        <v>92</v>
      </c>
      <c r="AY373" s="17" t="s">
        <v>164</v>
      </c>
      <c r="BE373" s="167">
        <f t="shared" si="63"/>
        <v>0</v>
      </c>
      <c r="BF373" s="167">
        <f t="shared" si="64"/>
        <v>0</v>
      </c>
      <c r="BG373" s="167">
        <f t="shared" si="65"/>
        <v>0</v>
      </c>
      <c r="BH373" s="167">
        <f t="shared" si="66"/>
        <v>0</v>
      </c>
      <c r="BI373" s="167">
        <f t="shared" si="67"/>
        <v>0</v>
      </c>
      <c r="BJ373" s="17" t="s">
        <v>92</v>
      </c>
      <c r="BK373" s="168">
        <f t="shared" si="68"/>
        <v>0</v>
      </c>
      <c r="BL373" s="17" t="s">
        <v>234</v>
      </c>
      <c r="BM373" s="166" t="s">
        <v>871</v>
      </c>
    </row>
    <row r="374" spans="1:65" s="2" customFormat="1" ht="24.2" customHeight="1">
      <c r="A374" s="32"/>
      <c r="B374" s="153"/>
      <c r="C374" s="178" t="s">
        <v>872</v>
      </c>
      <c r="D374" s="178" t="s">
        <v>244</v>
      </c>
      <c r="E374" s="179" t="s">
        <v>873</v>
      </c>
      <c r="F374" s="180" t="s">
        <v>874</v>
      </c>
      <c r="G374" s="181" t="s">
        <v>199</v>
      </c>
      <c r="H374" s="182">
        <v>15</v>
      </c>
      <c r="I374" s="183"/>
      <c r="J374" s="184"/>
      <c r="K374" s="182">
        <f t="shared" si="56"/>
        <v>0</v>
      </c>
      <c r="L374" s="184"/>
      <c r="M374" s="185"/>
      <c r="N374" s="186" t="s">
        <v>1</v>
      </c>
      <c r="O374" s="162" t="s">
        <v>43</v>
      </c>
      <c r="P374" s="163">
        <f t="shared" si="57"/>
        <v>0</v>
      </c>
      <c r="Q374" s="163">
        <f t="shared" si="58"/>
        <v>0</v>
      </c>
      <c r="R374" s="163">
        <f t="shared" si="59"/>
        <v>0</v>
      </c>
      <c r="S374" s="58"/>
      <c r="T374" s="164">
        <f t="shared" si="60"/>
        <v>0</v>
      </c>
      <c r="U374" s="164">
        <v>0</v>
      </c>
      <c r="V374" s="164">
        <f t="shared" si="61"/>
        <v>0</v>
      </c>
      <c r="W374" s="164">
        <v>0</v>
      </c>
      <c r="X374" s="165">
        <f t="shared" si="62"/>
        <v>0</v>
      </c>
      <c r="Y374" s="32"/>
      <c r="Z374" s="32"/>
      <c r="AA374" s="32"/>
      <c r="AB374" s="32"/>
      <c r="AC374" s="32"/>
      <c r="AD374" s="32"/>
      <c r="AE374" s="32"/>
      <c r="AR374" s="166" t="s">
        <v>321</v>
      </c>
      <c r="AT374" s="166" t="s">
        <v>244</v>
      </c>
      <c r="AU374" s="166" t="s">
        <v>92</v>
      </c>
      <c r="AY374" s="17" t="s">
        <v>164</v>
      </c>
      <c r="BE374" s="167">
        <f t="shared" si="63"/>
        <v>0</v>
      </c>
      <c r="BF374" s="167">
        <f t="shared" si="64"/>
        <v>0</v>
      </c>
      <c r="BG374" s="167">
        <f t="shared" si="65"/>
        <v>0</v>
      </c>
      <c r="BH374" s="167">
        <f t="shared" si="66"/>
        <v>0</v>
      </c>
      <c r="BI374" s="167">
        <f t="shared" si="67"/>
        <v>0</v>
      </c>
      <c r="BJ374" s="17" t="s">
        <v>92</v>
      </c>
      <c r="BK374" s="168">
        <f t="shared" si="68"/>
        <v>0</v>
      </c>
      <c r="BL374" s="17" t="s">
        <v>234</v>
      </c>
      <c r="BM374" s="166" t="s">
        <v>875</v>
      </c>
    </row>
    <row r="375" spans="1:65" s="2" customFormat="1" ht="24.2" customHeight="1">
      <c r="A375" s="32"/>
      <c r="B375" s="153"/>
      <c r="C375" s="178" t="s">
        <v>876</v>
      </c>
      <c r="D375" s="178" t="s">
        <v>244</v>
      </c>
      <c r="E375" s="179" t="s">
        <v>877</v>
      </c>
      <c r="F375" s="180" t="s">
        <v>878</v>
      </c>
      <c r="G375" s="181" t="s">
        <v>879</v>
      </c>
      <c r="H375" s="182">
        <v>13</v>
      </c>
      <c r="I375" s="183"/>
      <c r="J375" s="184"/>
      <c r="K375" s="182">
        <f t="shared" si="56"/>
        <v>0</v>
      </c>
      <c r="L375" s="184"/>
      <c r="M375" s="185"/>
      <c r="N375" s="186" t="s">
        <v>1</v>
      </c>
      <c r="O375" s="162" t="s">
        <v>43</v>
      </c>
      <c r="P375" s="163">
        <f t="shared" si="57"/>
        <v>0</v>
      </c>
      <c r="Q375" s="163">
        <f t="shared" si="58"/>
        <v>0</v>
      </c>
      <c r="R375" s="163">
        <f t="shared" si="59"/>
        <v>0</v>
      </c>
      <c r="S375" s="58"/>
      <c r="T375" s="164">
        <f t="shared" si="60"/>
        <v>0</v>
      </c>
      <c r="U375" s="164">
        <v>0</v>
      </c>
      <c r="V375" s="164">
        <f t="shared" si="61"/>
        <v>0</v>
      </c>
      <c r="W375" s="164">
        <v>0</v>
      </c>
      <c r="X375" s="165">
        <f t="shared" si="62"/>
        <v>0</v>
      </c>
      <c r="Y375" s="32"/>
      <c r="Z375" s="32"/>
      <c r="AA375" s="32"/>
      <c r="AB375" s="32"/>
      <c r="AC375" s="32"/>
      <c r="AD375" s="32"/>
      <c r="AE375" s="32"/>
      <c r="AR375" s="166" t="s">
        <v>321</v>
      </c>
      <c r="AT375" s="166" t="s">
        <v>244</v>
      </c>
      <c r="AU375" s="166" t="s">
        <v>92</v>
      </c>
      <c r="AY375" s="17" t="s">
        <v>164</v>
      </c>
      <c r="BE375" s="167">
        <f t="shared" si="63"/>
        <v>0</v>
      </c>
      <c r="BF375" s="167">
        <f t="shared" si="64"/>
        <v>0</v>
      </c>
      <c r="BG375" s="167">
        <f t="shared" si="65"/>
        <v>0</v>
      </c>
      <c r="BH375" s="167">
        <f t="shared" si="66"/>
        <v>0</v>
      </c>
      <c r="BI375" s="167">
        <f t="shared" si="67"/>
        <v>0</v>
      </c>
      <c r="BJ375" s="17" t="s">
        <v>92</v>
      </c>
      <c r="BK375" s="168">
        <f t="shared" si="68"/>
        <v>0</v>
      </c>
      <c r="BL375" s="17" t="s">
        <v>234</v>
      </c>
      <c r="BM375" s="166" t="s">
        <v>880</v>
      </c>
    </row>
    <row r="376" spans="1:65" s="2" customFormat="1" ht="24.2" customHeight="1">
      <c r="A376" s="32"/>
      <c r="B376" s="153"/>
      <c r="C376" s="178" t="s">
        <v>881</v>
      </c>
      <c r="D376" s="178" t="s">
        <v>244</v>
      </c>
      <c r="E376" s="179" t="s">
        <v>882</v>
      </c>
      <c r="F376" s="180" t="s">
        <v>883</v>
      </c>
      <c r="G376" s="181" t="s">
        <v>199</v>
      </c>
      <c r="H376" s="182">
        <v>41</v>
      </c>
      <c r="I376" s="183"/>
      <c r="J376" s="184"/>
      <c r="K376" s="182">
        <f t="shared" si="56"/>
        <v>0</v>
      </c>
      <c r="L376" s="184"/>
      <c r="M376" s="185"/>
      <c r="N376" s="186" t="s">
        <v>1</v>
      </c>
      <c r="O376" s="162" t="s">
        <v>43</v>
      </c>
      <c r="P376" s="163">
        <f t="shared" si="57"/>
        <v>0</v>
      </c>
      <c r="Q376" s="163">
        <f t="shared" si="58"/>
        <v>0</v>
      </c>
      <c r="R376" s="163">
        <f t="shared" si="59"/>
        <v>0</v>
      </c>
      <c r="S376" s="58"/>
      <c r="T376" s="164">
        <f t="shared" si="60"/>
        <v>0</v>
      </c>
      <c r="U376" s="164">
        <v>0</v>
      </c>
      <c r="V376" s="164">
        <f t="shared" si="61"/>
        <v>0</v>
      </c>
      <c r="W376" s="164">
        <v>0</v>
      </c>
      <c r="X376" s="165">
        <f t="shared" si="62"/>
        <v>0</v>
      </c>
      <c r="Y376" s="32"/>
      <c r="Z376" s="32"/>
      <c r="AA376" s="32"/>
      <c r="AB376" s="32"/>
      <c r="AC376" s="32"/>
      <c r="AD376" s="32"/>
      <c r="AE376" s="32"/>
      <c r="AR376" s="166" t="s">
        <v>321</v>
      </c>
      <c r="AT376" s="166" t="s">
        <v>244</v>
      </c>
      <c r="AU376" s="166" t="s">
        <v>92</v>
      </c>
      <c r="AY376" s="17" t="s">
        <v>164</v>
      </c>
      <c r="BE376" s="167">
        <f t="shared" si="63"/>
        <v>0</v>
      </c>
      <c r="BF376" s="167">
        <f t="shared" si="64"/>
        <v>0</v>
      </c>
      <c r="BG376" s="167">
        <f t="shared" si="65"/>
        <v>0</v>
      </c>
      <c r="BH376" s="167">
        <f t="shared" si="66"/>
        <v>0</v>
      </c>
      <c r="BI376" s="167">
        <f t="shared" si="67"/>
        <v>0</v>
      </c>
      <c r="BJ376" s="17" t="s">
        <v>92</v>
      </c>
      <c r="BK376" s="168">
        <f t="shared" si="68"/>
        <v>0</v>
      </c>
      <c r="BL376" s="17" t="s">
        <v>234</v>
      </c>
      <c r="BM376" s="166" t="s">
        <v>884</v>
      </c>
    </row>
    <row r="377" spans="1:65" s="2" customFormat="1" ht="14.45" customHeight="1">
      <c r="A377" s="32"/>
      <c r="B377" s="153"/>
      <c r="C377" s="178" t="s">
        <v>885</v>
      </c>
      <c r="D377" s="178" t="s">
        <v>244</v>
      </c>
      <c r="E377" s="179" t="s">
        <v>886</v>
      </c>
      <c r="F377" s="180" t="s">
        <v>887</v>
      </c>
      <c r="G377" s="181" t="s">
        <v>199</v>
      </c>
      <c r="H377" s="182">
        <v>64</v>
      </c>
      <c r="I377" s="183"/>
      <c r="J377" s="184"/>
      <c r="K377" s="182">
        <f t="shared" si="56"/>
        <v>0</v>
      </c>
      <c r="L377" s="184"/>
      <c r="M377" s="185"/>
      <c r="N377" s="186" t="s">
        <v>1</v>
      </c>
      <c r="O377" s="162" t="s">
        <v>43</v>
      </c>
      <c r="P377" s="163">
        <f t="shared" si="57"/>
        <v>0</v>
      </c>
      <c r="Q377" s="163">
        <f t="shared" si="58"/>
        <v>0</v>
      </c>
      <c r="R377" s="163">
        <f t="shared" si="59"/>
        <v>0</v>
      </c>
      <c r="S377" s="58"/>
      <c r="T377" s="164">
        <f t="shared" si="60"/>
        <v>0</v>
      </c>
      <c r="U377" s="164">
        <v>0</v>
      </c>
      <c r="V377" s="164">
        <f t="shared" si="61"/>
        <v>0</v>
      </c>
      <c r="W377" s="164">
        <v>0</v>
      </c>
      <c r="X377" s="165">
        <f t="shared" si="62"/>
        <v>0</v>
      </c>
      <c r="Y377" s="32"/>
      <c r="Z377" s="32"/>
      <c r="AA377" s="32"/>
      <c r="AB377" s="32"/>
      <c r="AC377" s="32"/>
      <c r="AD377" s="32"/>
      <c r="AE377" s="32"/>
      <c r="AR377" s="166" t="s">
        <v>321</v>
      </c>
      <c r="AT377" s="166" t="s">
        <v>244</v>
      </c>
      <c r="AU377" s="166" t="s">
        <v>92</v>
      </c>
      <c r="AY377" s="17" t="s">
        <v>164</v>
      </c>
      <c r="BE377" s="167">
        <f t="shared" si="63"/>
        <v>0</v>
      </c>
      <c r="BF377" s="167">
        <f t="shared" si="64"/>
        <v>0</v>
      </c>
      <c r="BG377" s="167">
        <f t="shared" si="65"/>
        <v>0</v>
      </c>
      <c r="BH377" s="167">
        <f t="shared" si="66"/>
        <v>0</v>
      </c>
      <c r="BI377" s="167">
        <f t="shared" si="67"/>
        <v>0</v>
      </c>
      <c r="BJ377" s="17" t="s">
        <v>92</v>
      </c>
      <c r="BK377" s="168">
        <f t="shared" si="68"/>
        <v>0</v>
      </c>
      <c r="BL377" s="17" t="s">
        <v>234</v>
      </c>
      <c r="BM377" s="166" t="s">
        <v>888</v>
      </c>
    </row>
    <row r="378" spans="1:65" s="2" customFormat="1" ht="24.2" customHeight="1">
      <c r="A378" s="32"/>
      <c r="B378" s="153"/>
      <c r="C378" s="178" t="s">
        <v>889</v>
      </c>
      <c r="D378" s="178" t="s">
        <v>244</v>
      </c>
      <c r="E378" s="179" t="s">
        <v>890</v>
      </c>
      <c r="F378" s="180" t="s">
        <v>891</v>
      </c>
      <c r="G378" s="181" t="s">
        <v>199</v>
      </c>
      <c r="H378" s="182">
        <v>8</v>
      </c>
      <c r="I378" s="183"/>
      <c r="J378" s="184"/>
      <c r="K378" s="182">
        <f t="shared" si="56"/>
        <v>0</v>
      </c>
      <c r="L378" s="184"/>
      <c r="M378" s="185"/>
      <c r="N378" s="186" t="s">
        <v>1</v>
      </c>
      <c r="O378" s="162" t="s">
        <v>43</v>
      </c>
      <c r="P378" s="163">
        <f t="shared" si="57"/>
        <v>0</v>
      </c>
      <c r="Q378" s="163">
        <f t="shared" si="58"/>
        <v>0</v>
      </c>
      <c r="R378" s="163">
        <f t="shared" si="59"/>
        <v>0</v>
      </c>
      <c r="S378" s="58"/>
      <c r="T378" s="164">
        <f t="shared" si="60"/>
        <v>0</v>
      </c>
      <c r="U378" s="164">
        <v>0</v>
      </c>
      <c r="V378" s="164">
        <f t="shared" si="61"/>
        <v>0</v>
      </c>
      <c r="W378" s="164">
        <v>0</v>
      </c>
      <c r="X378" s="165">
        <f t="shared" si="62"/>
        <v>0</v>
      </c>
      <c r="Y378" s="32"/>
      <c r="Z378" s="32"/>
      <c r="AA378" s="32"/>
      <c r="AB378" s="32"/>
      <c r="AC378" s="32"/>
      <c r="AD378" s="32"/>
      <c r="AE378" s="32"/>
      <c r="AR378" s="166" t="s">
        <v>321</v>
      </c>
      <c r="AT378" s="166" t="s">
        <v>244</v>
      </c>
      <c r="AU378" s="166" t="s">
        <v>92</v>
      </c>
      <c r="AY378" s="17" t="s">
        <v>164</v>
      </c>
      <c r="BE378" s="167">
        <f t="shared" si="63"/>
        <v>0</v>
      </c>
      <c r="BF378" s="167">
        <f t="shared" si="64"/>
        <v>0</v>
      </c>
      <c r="BG378" s="167">
        <f t="shared" si="65"/>
        <v>0</v>
      </c>
      <c r="BH378" s="167">
        <f t="shared" si="66"/>
        <v>0</v>
      </c>
      <c r="BI378" s="167">
        <f t="shared" si="67"/>
        <v>0</v>
      </c>
      <c r="BJ378" s="17" t="s">
        <v>92</v>
      </c>
      <c r="BK378" s="168">
        <f t="shared" si="68"/>
        <v>0</v>
      </c>
      <c r="BL378" s="17" t="s">
        <v>234</v>
      </c>
      <c r="BM378" s="166" t="s">
        <v>892</v>
      </c>
    </row>
    <row r="379" spans="1:65" s="2" customFormat="1" ht="14.45" customHeight="1">
      <c r="A379" s="32"/>
      <c r="B379" s="153"/>
      <c r="C379" s="178" t="s">
        <v>893</v>
      </c>
      <c r="D379" s="178" t="s">
        <v>244</v>
      </c>
      <c r="E379" s="179" t="s">
        <v>894</v>
      </c>
      <c r="F379" s="180" t="s">
        <v>895</v>
      </c>
      <c r="G379" s="181" t="s">
        <v>199</v>
      </c>
      <c r="H379" s="182">
        <v>8</v>
      </c>
      <c r="I379" s="183"/>
      <c r="J379" s="184"/>
      <c r="K379" s="182">
        <f t="shared" si="56"/>
        <v>0</v>
      </c>
      <c r="L379" s="184"/>
      <c r="M379" s="185"/>
      <c r="N379" s="186" t="s">
        <v>1</v>
      </c>
      <c r="O379" s="162" t="s">
        <v>43</v>
      </c>
      <c r="P379" s="163">
        <f t="shared" si="57"/>
        <v>0</v>
      </c>
      <c r="Q379" s="163">
        <f t="shared" si="58"/>
        <v>0</v>
      </c>
      <c r="R379" s="163">
        <f t="shared" si="59"/>
        <v>0</v>
      </c>
      <c r="S379" s="58"/>
      <c r="T379" s="164">
        <f t="shared" si="60"/>
        <v>0</v>
      </c>
      <c r="U379" s="164">
        <v>0</v>
      </c>
      <c r="V379" s="164">
        <f t="shared" si="61"/>
        <v>0</v>
      </c>
      <c r="W379" s="164">
        <v>0</v>
      </c>
      <c r="X379" s="165">
        <f t="shared" si="62"/>
        <v>0</v>
      </c>
      <c r="Y379" s="32"/>
      <c r="Z379" s="32"/>
      <c r="AA379" s="32"/>
      <c r="AB379" s="32"/>
      <c r="AC379" s="32"/>
      <c r="AD379" s="32"/>
      <c r="AE379" s="32"/>
      <c r="AR379" s="166" t="s">
        <v>321</v>
      </c>
      <c r="AT379" s="166" t="s">
        <v>244</v>
      </c>
      <c r="AU379" s="166" t="s">
        <v>92</v>
      </c>
      <c r="AY379" s="17" t="s">
        <v>164</v>
      </c>
      <c r="BE379" s="167">
        <f t="shared" si="63"/>
        <v>0</v>
      </c>
      <c r="BF379" s="167">
        <f t="shared" si="64"/>
        <v>0</v>
      </c>
      <c r="BG379" s="167">
        <f t="shared" si="65"/>
        <v>0</v>
      </c>
      <c r="BH379" s="167">
        <f t="shared" si="66"/>
        <v>0</v>
      </c>
      <c r="BI379" s="167">
        <f t="shared" si="67"/>
        <v>0</v>
      </c>
      <c r="BJ379" s="17" t="s">
        <v>92</v>
      </c>
      <c r="BK379" s="168">
        <f t="shared" si="68"/>
        <v>0</v>
      </c>
      <c r="BL379" s="17" t="s">
        <v>234</v>
      </c>
      <c r="BM379" s="166" t="s">
        <v>896</v>
      </c>
    </row>
    <row r="380" spans="1:65" s="2" customFormat="1" ht="24.2" customHeight="1">
      <c r="A380" s="32"/>
      <c r="B380" s="153"/>
      <c r="C380" s="178" t="s">
        <v>897</v>
      </c>
      <c r="D380" s="178" t="s">
        <v>244</v>
      </c>
      <c r="E380" s="179" t="s">
        <v>898</v>
      </c>
      <c r="F380" s="180" t="s">
        <v>899</v>
      </c>
      <c r="G380" s="181" t="s">
        <v>199</v>
      </c>
      <c r="H380" s="182">
        <v>6</v>
      </c>
      <c r="I380" s="183"/>
      <c r="J380" s="184"/>
      <c r="K380" s="182">
        <f t="shared" ref="K380:K401" si="69">ROUND(P380*H380,3)</f>
        <v>0</v>
      </c>
      <c r="L380" s="184"/>
      <c r="M380" s="185"/>
      <c r="N380" s="186" t="s">
        <v>1</v>
      </c>
      <c r="O380" s="162" t="s">
        <v>43</v>
      </c>
      <c r="P380" s="163">
        <f t="shared" ref="P380:P401" si="70">I380+J380</f>
        <v>0</v>
      </c>
      <c r="Q380" s="163">
        <f t="shared" ref="Q380:Q401" si="71">ROUND(I380*H380,3)</f>
        <v>0</v>
      </c>
      <c r="R380" s="163">
        <f t="shared" ref="R380:R401" si="72">ROUND(J380*H380,3)</f>
        <v>0</v>
      </c>
      <c r="S380" s="58"/>
      <c r="T380" s="164">
        <f t="shared" ref="T380:T411" si="73">S380*H380</f>
        <v>0</v>
      </c>
      <c r="U380" s="164">
        <v>0</v>
      </c>
      <c r="V380" s="164">
        <f t="shared" ref="V380:V411" si="74">U380*H380</f>
        <v>0</v>
      </c>
      <c r="W380" s="164">
        <v>0</v>
      </c>
      <c r="X380" s="165">
        <f t="shared" ref="X380:X411" si="75">W380*H380</f>
        <v>0</v>
      </c>
      <c r="Y380" s="32"/>
      <c r="Z380" s="32"/>
      <c r="AA380" s="32"/>
      <c r="AB380" s="32"/>
      <c r="AC380" s="32"/>
      <c r="AD380" s="32"/>
      <c r="AE380" s="32"/>
      <c r="AR380" s="166" t="s">
        <v>321</v>
      </c>
      <c r="AT380" s="166" t="s">
        <v>244</v>
      </c>
      <c r="AU380" s="166" t="s">
        <v>92</v>
      </c>
      <c r="AY380" s="17" t="s">
        <v>164</v>
      </c>
      <c r="BE380" s="167">
        <f t="shared" ref="BE380:BE401" si="76">IF(O380="základná",K380,0)</f>
        <v>0</v>
      </c>
      <c r="BF380" s="167">
        <f t="shared" ref="BF380:BF401" si="77">IF(O380="znížená",K380,0)</f>
        <v>0</v>
      </c>
      <c r="BG380" s="167">
        <f t="shared" ref="BG380:BG401" si="78">IF(O380="zákl. prenesená",K380,0)</f>
        <v>0</v>
      </c>
      <c r="BH380" s="167">
        <f t="shared" ref="BH380:BH401" si="79">IF(O380="zníž. prenesená",K380,0)</f>
        <v>0</v>
      </c>
      <c r="BI380" s="167">
        <f t="shared" ref="BI380:BI401" si="80">IF(O380="nulová",K380,0)</f>
        <v>0</v>
      </c>
      <c r="BJ380" s="17" t="s">
        <v>92</v>
      </c>
      <c r="BK380" s="168">
        <f t="shared" ref="BK380:BK401" si="81">ROUND(P380*H380,3)</f>
        <v>0</v>
      </c>
      <c r="BL380" s="17" t="s">
        <v>234</v>
      </c>
      <c r="BM380" s="166" t="s">
        <v>900</v>
      </c>
    </row>
    <row r="381" spans="1:65" s="2" customFormat="1" ht="14.45" customHeight="1">
      <c r="A381" s="32"/>
      <c r="B381" s="153"/>
      <c r="C381" s="178" t="s">
        <v>901</v>
      </c>
      <c r="D381" s="178" t="s">
        <v>244</v>
      </c>
      <c r="E381" s="179" t="s">
        <v>902</v>
      </c>
      <c r="F381" s="180" t="s">
        <v>903</v>
      </c>
      <c r="G381" s="181" t="s">
        <v>199</v>
      </c>
      <c r="H381" s="182">
        <v>6</v>
      </c>
      <c r="I381" s="183"/>
      <c r="J381" s="184"/>
      <c r="K381" s="182">
        <f t="shared" si="69"/>
        <v>0</v>
      </c>
      <c r="L381" s="184"/>
      <c r="M381" s="185"/>
      <c r="N381" s="186" t="s">
        <v>1</v>
      </c>
      <c r="O381" s="162" t="s">
        <v>43</v>
      </c>
      <c r="P381" s="163">
        <f t="shared" si="70"/>
        <v>0</v>
      </c>
      <c r="Q381" s="163">
        <f t="shared" si="71"/>
        <v>0</v>
      </c>
      <c r="R381" s="163">
        <f t="shared" si="72"/>
        <v>0</v>
      </c>
      <c r="S381" s="58"/>
      <c r="T381" s="164">
        <f t="shared" si="73"/>
        <v>0</v>
      </c>
      <c r="U381" s="164">
        <v>0</v>
      </c>
      <c r="V381" s="164">
        <f t="shared" si="74"/>
        <v>0</v>
      </c>
      <c r="W381" s="164">
        <v>0</v>
      </c>
      <c r="X381" s="165">
        <f t="shared" si="75"/>
        <v>0</v>
      </c>
      <c r="Y381" s="32"/>
      <c r="Z381" s="32"/>
      <c r="AA381" s="32"/>
      <c r="AB381" s="32"/>
      <c r="AC381" s="32"/>
      <c r="AD381" s="32"/>
      <c r="AE381" s="32"/>
      <c r="AR381" s="166" t="s">
        <v>321</v>
      </c>
      <c r="AT381" s="166" t="s">
        <v>244</v>
      </c>
      <c r="AU381" s="166" t="s">
        <v>92</v>
      </c>
      <c r="AY381" s="17" t="s">
        <v>164</v>
      </c>
      <c r="BE381" s="167">
        <f t="shared" si="76"/>
        <v>0</v>
      </c>
      <c r="BF381" s="167">
        <f t="shared" si="77"/>
        <v>0</v>
      </c>
      <c r="BG381" s="167">
        <f t="shared" si="78"/>
        <v>0</v>
      </c>
      <c r="BH381" s="167">
        <f t="shared" si="79"/>
        <v>0</v>
      </c>
      <c r="BI381" s="167">
        <f t="shared" si="80"/>
        <v>0</v>
      </c>
      <c r="BJ381" s="17" t="s">
        <v>92</v>
      </c>
      <c r="BK381" s="168">
        <f t="shared" si="81"/>
        <v>0</v>
      </c>
      <c r="BL381" s="17" t="s">
        <v>234</v>
      </c>
      <c r="BM381" s="166" t="s">
        <v>904</v>
      </c>
    </row>
    <row r="382" spans="1:65" s="2" customFormat="1" ht="24.2" customHeight="1">
      <c r="A382" s="32"/>
      <c r="B382" s="153"/>
      <c r="C382" s="178" t="s">
        <v>905</v>
      </c>
      <c r="D382" s="178" t="s">
        <v>244</v>
      </c>
      <c r="E382" s="179" t="s">
        <v>906</v>
      </c>
      <c r="F382" s="180" t="s">
        <v>907</v>
      </c>
      <c r="G382" s="181" t="s">
        <v>199</v>
      </c>
      <c r="H382" s="182">
        <v>1</v>
      </c>
      <c r="I382" s="183"/>
      <c r="J382" s="184"/>
      <c r="K382" s="182">
        <f t="shared" si="69"/>
        <v>0</v>
      </c>
      <c r="L382" s="184"/>
      <c r="M382" s="185"/>
      <c r="N382" s="186" t="s">
        <v>1</v>
      </c>
      <c r="O382" s="162" t="s">
        <v>43</v>
      </c>
      <c r="P382" s="163">
        <f t="shared" si="70"/>
        <v>0</v>
      </c>
      <c r="Q382" s="163">
        <f t="shared" si="71"/>
        <v>0</v>
      </c>
      <c r="R382" s="163">
        <f t="shared" si="72"/>
        <v>0</v>
      </c>
      <c r="S382" s="58"/>
      <c r="T382" s="164">
        <f t="shared" si="73"/>
        <v>0</v>
      </c>
      <c r="U382" s="164">
        <v>0</v>
      </c>
      <c r="V382" s="164">
        <f t="shared" si="74"/>
        <v>0</v>
      </c>
      <c r="W382" s="164">
        <v>0</v>
      </c>
      <c r="X382" s="165">
        <f t="shared" si="75"/>
        <v>0</v>
      </c>
      <c r="Y382" s="32"/>
      <c r="Z382" s="32"/>
      <c r="AA382" s="32"/>
      <c r="AB382" s="32"/>
      <c r="AC382" s="32"/>
      <c r="AD382" s="32"/>
      <c r="AE382" s="32"/>
      <c r="AR382" s="166" t="s">
        <v>321</v>
      </c>
      <c r="AT382" s="166" t="s">
        <v>244</v>
      </c>
      <c r="AU382" s="166" t="s">
        <v>92</v>
      </c>
      <c r="AY382" s="17" t="s">
        <v>164</v>
      </c>
      <c r="BE382" s="167">
        <f t="shared" si="76"/>
        <v>0</v>
      </c>
      <c r="BF382" s="167">
        <f t="shared" si="77"/>
        <v>0</v>
      </c>
      <c r="BG382" s="167">
        <f t="shared" si="78"/>
        <v>0</v>
      </c>
      <c r="BH382" s="167">
        <f t="shared" si="79"/>
        <v>0</v>
      </c>
      <c r="BI382" s="167">
        <f t="shared" si="80"/>
        <v>0</v>
      </c>
      <c r="BJ382" s="17" t="s">
        <v>92</v>
      </c>
      <c r="BK382" s="168">
        <f t="shared" si="81"/>
        <v>0</v>
      </c>
      <c r="BL382" s="17" t="s">
        <v>234</v>
      </c>
      <c r="BM382" s="166" t="s">
        <v>908</v>
      </c>
    </row>
    <row r="383" spans="1:65" s="2" customFormat="1" ht="24.2" customHeight="1">
      <c r="A383" s="32"/>
      <c r="B383" s="153"/>
      <c r="C383" s="178" t="s">
        <v>909</v>
      </c>
      <c r="D383" s="178" t="s">
        <v>244</v>
      </c>
      <c r="E383" s="179" t="s">
        <v>910</v>
      </c>
      <c r="F383" s="180" t="s">
        <v>911</v>
      </c>
      <c r="G383" s="181" t="s">
        <v>199</v>
      </c>
      <c r="H383" s="182">
        <v>1</v>
      </c>
      <c r="I383" s="183"/>
      <c r="J383" s="184"/>
      <c r="K383" s="182">
        <f t="shared" si="69"/>
        <v>0</v>
      </c>
      <c r="L383" s="184"/>
      <c r="M383" s="185"/>
      <c r="N383" s="186" t="s">
        <v>1</v>
      </c>
      <c r="O383" s="162" t="s">
        <v>43</v>
      </c>
      <c r="P383" s="163">
        <f t="shared" si="70"/>
        <v>0</v>
      </c>
      <c r="Q383" s="163">
        <f t="shared" si="71"/>
        <v>0</v>
      </c>
      <c r="R383" s="163">
        <f t="shared" si="72"/>
        <v>0</v>
      </c>
      <c r="S383" s="58"/>
      <c r="T383" s="164">
        <f t="shared" si="73"/>
        <v>0</v>
      </c>
      <c r="U383" s="164">
        <v>0</v>
      </c>
      <c r="V383" s="164">
        <f t="shared" si="74"/>
        <v>0</v>
      </c>
      <c r="W383" s="164">
        <v>0</v>
      </c>
      <c r="X383" s="165">
        <f t="shared" si="75"/>
        <v>0</v>
      </c>
      <c r="Y383" s="32"/>
      <c r="Z383" s="32"/>
      <c r="AA383" s="32"/>
      <c r="AB383" s="32"/>
      <c r="AC383" s="32"/>
      <c r="AD383" s="32"/>
      <c r="AE383" s="32"/>
      <c r="AR383" s="166" t="s">
        <v>321</v>
      </c>
      <c r="AT383" s="166" t="s">
        <v>244</v>
      </c>
      <c r="AU383" s="166" t="s">
        <v>92</v>
      </c>
      <c r="AY383" s="17" t="s">
        <v>164</v>
      </c>
      <c r="BE383" s="167">
        <f t="shared" si="76"/>
        <v>0</v>
      </c>
      <c r="BF383" s="167">
        <f t="shared" si="77"/>
        <v>0</v>
      </c>
      <c r="BG383" s="167">
        <f t="shared" si="78"/>
        <v>0</v>
      </c>
      <c r="BH383" s="167">
        <f t="shared" si="79"/>
        <v>0</v>
      </c>
      <c r="BI383" s="167">
        <f t="shared" si="80"/>
        <v>0</v>
      </c>
      <c r="BJ383" s="17" t="s">
        <v>92</v>
      </c>
      <c r="BK383" s="168">
        <f t="shared" si="81"/>
        <v>0</v>
      </c>
      <c r="BL383" s="17" t="s">
        <v>234</v>
      </c>
      <c r="BM383" s="166" t="s">
        <v>912</v>
      </c>
    </row>
    <row r="384" spans="1:65" s="2" customFormat="1" ht="14.45" customHeight="1">
      <c r="A384" s="32"/>
      <c r="B384" s="153"/>
      <c r="C384" s="178" t="s">
        <v>913</v>
      </c>
      <c r="D384" s="178" t="s">
        <v>244</v>
      </c>
      <c r="E384" s="179" t="s">
        <v>914</v>
      </c>
      <c r="F384" s="180" t="s">
        <v>915</v>
      </c>
      <c r="G384" s="181" t="s">
        <v>199</v>
      </c>
      <c r="H384" s="182">
        <v>1</v>
      </c>
      <c r="I384" s="183"/>
      <c r="J384" s="184"/>
      <c r="K384" s="182">
        <f t="shared" si="69"/>
        <v>0</v>
      </c>
      <c r="L384" s="184"/>
      <c r="M384" s="185"/>
      <c r="N384" s="186" t="s">
        <v>1</v>
      </c>
      <c r="O384" s="162" t="s">
        <v>43</v>
      </c>
      <c r="P384" s="163">
        <f t="shared" si="70"/>
        <v>0</v>
      </c>
      <c r="Q384" s="163">
        <f t="shared" si="71"/>
        <v>0</v>
      </c>
      <c r="R384" s="163">
        <f t="shared" si="72"/>
        <v>0</v>
      </c>
      <c r="S384" s="58"/>
      <c r="T384" s="164">
        <f t="shared" si="73"/>
        <v>0</v>
      </c>
      <c r="U384" s="164">
        <v>0</v>
      </c>
      <c r="V384" s="164">
        <f t="shared" si="74"/>
        <v>0</v>
      </c>
      <c r="W384" s="164">
        <v>0</v>
      </c>
      <c r="X384" s="165">
        <f t="shared" si="75"/>
        <v>0</v>
      </c>
      <c r="Y384" s="32"/>
      <c r="Z384" s="32"/>
      <c r="AA384" s="32"/>
      <c r="AB384" s="32"/>
      <c r="AC384" s="32"/>
      <c r="AD384" s="32"/>
      <c r="AE384" s="32"/>
      <c r="AR384" s="166" t="s">
        <v>321</v>
      </c>
      <c r="AT384" s="166" t="s">
        <v>244</v>
      </c>
      <c r="AU384" s="166" t="s">
        <v>92</v>
      </c>
      <c r="AY384" s="17" t="s">
        <v>164</v>
      </c>
      <c r="BE384" s="167">
        <f t="shared" si="76"/>
        <v>0</v>
      </c>
      <c r="BF384" s="167">
        <f t="shared" si="77"/>
        <v>0</v>
      </c>
      <c r="BG384" s="167">
        <f t="shared" si="78"/>
        <v>0</v>
      </c>
      <c r="BH384" s="167">
        <f t="shared" si="79"/>
        <v>0</v>
      </c>
      <c r="BI384" s="167">
        <f t="shared" si="80"/>
        <v>0</v>
      </c>
      <c r="BJ384" s="17" t="s">
        <v>92</v>
      </c>
      <c r="BK384" s="168">
        <f t="shared" si="81"/>
        <v>0</v>
      </c>
      <c r="BL384" s="17" t="s">
        <v>234</v>
      </c>
      <c r="BM384" s="166" t="s">
        <v>916</v>
      </c>
    </row>
    <row r="385" spans="1:65" s="2" customFormat="1" ht="14.45" customHeight="1">
      <c r="A385" s="32"/>
      <c r="B385" s="153"/>
      <c r="C385" s="178" t="s">
        <v>917</v>
      </c>
      <c r="D385" s="178" t="s">
        <v>244</v>
      </c>
      <c r="E385" s="179" t="s">
        <v>918</v>
      </c>
      <c r="F385" s="180" t="s">
        <v>919</v>
      </c>
      <c r="G385" s="181" t="s">
        <v>199</v>
      </c>
      <c r="H385" s="182">
        <v>1</v>
      </c>
      <c r="I385" s="183"/>
      <c r="J385" s="184"/>
      <c r="K385" s="182">
        <f t="shared" si="69"/>
        <v>0</v>
      </c>
      <c r="L385" s="184"/>
      <c r="M385" s="185"/>
      <c r="N385" s="186" t="s">
        <v>1</v>
      </c>
      <c r="O385" s="162" t="s">
        <v>43</v>
      </c>
      <c r="P385" s="163">
        <f t="shared" si="70"/>
        <v>0</v>
      </c>
      <c r="Q385" s="163">
        <f t="shared" si="71"/>
        <v>0</v>
      </c>
      <c r="R385" s="163">
        <f t="shared" si="72"/>
        <v>0</v>
      </c>
      <c r="S385" s="58"/>
      <c r="T385" s="164">
        <f t="shared" si="73"/>
        <v>0</v>
      </c>
      <c r="U385" s="164">
        <v>0</v>
      </c>
      <c r="V385" s="164">
        <f t="shared" si="74"/>
        <v>0</v>
      </c>
      <c r="W385" s="164">
        <v>0</v>
      </c>
      <c r="X385" s="165">
        <f t="shared" si="75"/>
        <v>0</v>
      </c>
      <c r="Y385" s="32"/>
      <c r="Z385" s="32"/>
      <c r="AA385" s="32"/>
      <c r="AB385" s="32"/>
      <c r="AC385" s="32"/>
      <c r="AD385" s="32"/>
      <c r="AE385" s="32"/>
      <c r="AR385" s="166" t="s">
        <v>321</v>
      </c>
      <c r="AT385" s="166" t="s">
        <v>244</v>
      </c>
      <c r="AU385" s="166" t="s">
        <v>92</v>
      </c>
      <c r="AY385" s="17" t="s">
        <v>164</v>
      </c>
      <c r="BE385" s="167">
        <f t="shared" si="76"/>
        <v>0</v>
      </c>
      <c r="BF385" s="167">
        <f t="shared" si="77"/>
        <v>0</v>
      </c>
      <c r="BG385" s="167">
        <f t="shared" si="78"/>
        <v>0</v>
      </c>
      <c r="BH385" s="167">
        <f t="shared" si="79"/>
        <v>0</v>
      </c>
      <c r="BI385" s="167">
        <f t="shared" si="80"/>
        <v>0</v>
      </c>
      <c r="BJ385" s="17" t="s">
        <v>92</v>
      </c>
      <c r="BK385" s="168">
        <f t="shared" si="81"/>
        <v>0</v>
      </c>
      <c r="BL385" s="17" t="s">
        <v>234</v>
      </c>
      <c r="BM385" s="166" t="s">
        <v>920</v>
      </c>
    </row>
    <row r="386" spans="1:65" s="2" customFormat="1" ht="14.45" customHeight="1">
      <c r="A386" s="32"/>
      <c r="B386" s="153"/>
      <c r="C386" s="178" t="s">
        <v>921</v>
      </c>
      <c r="D386" s="178" t="s">
        <v>244</v>
      </c>
      <c r="E386" s="179" t="s">
        <v>922</v>
      </c>
      <c r="F386" s="180" t="s">
        <v>923</v>
      </c>
      <c r="G386" s="181" t="s">
        <v>199</v>
      </c>
      <c r="H386" s="182">
        <v>2</v>
      </c>
      <c r="I386" s="183"/>
      <c r="J386" s="184"/>
      <c r="K386" s="182">
        <f t="shared" si="69"/>
        <v>0</v>
      </c>
      <c r="L386" s="184"/>
      <c r="M386" s="185"/>
      <c r="N386" s="186" t="s">
        <v>1</v>
      </c>
      <c r="O386" s="162" t="s">
        <v>43</v>
      </c>
      <c r="P386" s="163">
        <f t="shared" si="70"/>
        <v>0</v>
      </c>
      <c r="Q386" s="163">
        <f t="shared" si="71"/>
        <v>0</v>
      </c>
      <c r="R386" s="163">
        <f t="shared" si="72"/>
        <v>0</v>
      </c>
      <c r="S386" s="58"/>
      <c r="T386" s="164">
        <f t="shared" si="73"/>
        <v>0</v>
      </c>
      <c r="U386" s="164">
        <v>0</v>
      </c>
      <c r="V386" s="164">
        <f t="shared" si="74"/>
        <v>0</v>
      </c>
      <c r="W386" s="164">
        <v>0</v>
      </c>
      <c r="X386" s="165">
        <f t="shared" si="75"/>
        <v>0</v>
      </c>
      <c r="Y386" s="32"/>
      <c r="Z386" s="32"/>
      <c r="AA386" s="32"/>
      <c r="AB386" s="32"/>
      <c r="AC386" s="32"/>
      <c r="AD386" s="32"/>
      <c r="AE386" s="32"/>
      <c r="AR386" s="166" t="s">
        <v>321</v>
      </c>
      <c r="AT386" s="166" t="s">
        <v>244</v>
      </c>
      <c r="AU386" s="166" t="s">
        <v>92</v>
      </c>
      <c r="AY386" s="17" t="s">
        <v>164</v>
      </c>
      <c r="BE386" s="167">
        <f t="shared" si="76"/>
        <v>0</v>
      </c>
      <c r="BF386" s="167">
        <f t="shared" si="77"/>
        <v>0</v>
      </c>
      <c r="BG386" s="167">
        <f t="shared" si="78"/>
        <v>0</v>
      </c>
      <c r="BH386" s="167">
        <f t="shared" si="79"/>
        <v>0</v>
      </c>
      <c r="BI386" s="167">
        <f t="shared" si="80"/>
        <v>0</v>
      </c>
      <c r="BJ386" s="17" t="s">
        <v>92</v>
      </c>
      <c r="BK386" s="168">
        <f t="shared" si="81"/>
        <v>0</v>
      </c>
      <c r="BL386" s="17" t="s">
        <v>234</v>
      </c>
      <c r="BM386" s="166" t="s">
        <v>924</v>
      </c>
    </row>
    <row r="387" spans="1:65" s="2" customFormat="1" ht="14.45" customHeight="1">
      <c r="A387" s="32"/>
      <c r="B387" s="153"/>
      <c r="C387" s="178" t="s">
        <v>925</v>
      </c>
      <c r="D387" s="178" t="s">
        <v>244</v>
      </c>
      <c r="E387" s="179" t="s">
        <v>926</v>
      </c>
      <c r="F387" s="180" t="s">
        <v>927</v>
      </c>
      <c r="G387" s="181" t="s">
        <v>199</v>
      </c>
      <c r="H387" s="182">
        <v>2</v>
      </c>
      <c r="I387" s="183"/>
      <c r="J387" s="184"/>
      <c r="K387" s="182">
        <f t="shared" si="69"/>
        <v>0</v>
      </c>
      <c r="L387" s="184"/>
      <c r="M387" s="185"/>
      <c r="N387" s="186" t="s">
        <v>1</v>
      </c>
      <c r="O387" s="162" t="s">
        <v>43</v>
      </c>
      <c r="P387" s="163">
        <f t="shared" si="70"/>
        <v>0</v>
      </c>
      <c r="Q387" s="163">
        <f t="shared" si="71"/>
        <v>0</v>
      </c>
      <c r="R387" s="163">
        <f t="shared" si="72"/>
        <v>0</v>
      </c>
      <c r="S387" s="58"/>
      <c r="T387" s="164">
        <f t="shared" si="73"/>
        <v>0</v>
      </c>
      <c r="U387" s="164">
        <v>0</v>
      </c>
      <c r="V387" s="164">
        <f t="shared" si="74"/>
        <v>0</v>
      </c>
      <c r="W387" s="164">
        <v>0</v>
      </c>
      <c r="X387" s="165">
        <f t="shared" si="75"/>
        <v>0</v>
      </c>
      <c r="Y387" s="32"/>
      <c r="Z387" s="32"/>
      <c r="AA387" s="32"/>
      <c r="AB387" s="32"/>
      <c r="AC387" s="32"/>
      <c r="AD387" s="32"/>
      <c r="AE387" s="32"/>
      <c r="AR387" s="166" t="s">
        <v>321</v>
      </c>
      <c r="AT387" s="166" t="s">
        <v>244</v>
      </c>
      <c r="AU387" s="166" t="s">
        <v>92</v>
      </c>
      <c r="AY387" s="17" t="s">
        <v>164</v>
      </c>
      <c r="BE387" s="167">
        <f t="shared" si="76"/>
        <v>0</v>
      </c>
      <c r="BF387" s="167">
        <f t="shared" si="77"/>
        <v>0</v>
      </c>
      <c r="BG387" s="167">
        <f t="shared" si="78"/>
        <v>0</v>
      </c>
      <c r="BH387" s="167">
        <f t="shared" si="79"/>
        <v>0</v>
      </c>
      <c r="BI387" s="167">
        <f t="shared" si="80"/>
        <v>0</v>
      </c>
      <c r="BJ387" s="17" t="s">
        <v>92</v>
      </c>
      <c r="BK387" s="168">
        <f t="shared" si="81"/>
        <v>0</v>
      </c>
      <c r="BL387" s="17" t="s">
        <v>234</v>
      </c>
      <c r="BM387" s="166" t="s">
        <v>928</v>
      </c>
    </row>
    <row r="388" spans="1:65" s="2" customFormat="1" ht="14.45" customHeight="1">
      <c r="A388" s="32"/>
      <c r="B388" s="153"/>
      <c r="C388" s="178" t="s">
        <v>929</v>
      </c>
      <c r="D388" s="178" t="s">
        <v>244</v>
      </c>
      <c r="E388" s="179" t="s">
        <v>930</v>
      </c>
      <c r="F388" s="180" t="s">
        <v>931</v>
      </c>
      <c r="G388" s="181" t="s">
        <v>199</v>
      </c>
      <c r="H388" s="182">
        <v>1</v>
      </c>
      <c r="I388" s="183"/>
      <c r="J388" s="184"/>
      <c r="K388" s="182">
        <f t="shared" si="69"/>
        <v>0</v>
      </c>
      <c r="L388" s="184"/>
      <c r="M388" s="185"/>
      <c r="N388" s="186" t="s">
        <v>1</v>
      </c>
      <c r="O388" s="162" t="s">
        <v>43</v>
      </c>
      <c r="P388" s="163">
        <f t="shared" si="70"/>
        <v>0</v>
      </c>
      <c r="Q388" s="163">
        <f t="shared" si="71"/>
        <v>0</v>
      </c>
      <c r="R388" s="163">
        <f t="shared" si="72"/>
        <v>0</v>
      </c>
      <c r="S388" s="58"/>
      <c r="T388" s="164">
        <f t="shared" si="73"/>
        <v>0</v>
      </c>
      <c r="U388" s="164">
        <v>0</v>
      </c>
      <c r="V388" s="164">
        <f t="shared" si="74"/>
        <v>0</v>
      </c>
      <c r="W388" s="164">
        <v>0</v>
      </c>
      <c r="X388" s="165">
        <f t="shared" si="75"/>
        <v>0</v>
      </c>
      <c r="Y388" s="32"/>
      <c r="Z388" s="32"/>
      <c r="AA388" s="32"/>
      <c r="AB388" s="32"/>
      <c r="AC388" s="32"/>
      <c r="AD388" s="32"/>
      <c r="AE388" s="32"/>
      <c r="AR388" s="166" t="s">
        <v>321</v>
      </c>
      <c r="AT388" s="166" t="s">
        <v>244</v>
      </c>
      <c r="AU388" s="166" t="s">
        <v>92</v>
      </c>
      <c r="AY388" s="17" t="s">
        <v>164</v>
      </c>
      <c r="BE388" s="167">
        <f t="shared" si="76"/>
        <v>0</v>
      </c>
      <c r="BF388" s="167">
        <f t="shared" si="77"/>
        <v>0</v>
      </c>
      <c r="BG388" s="167">
        <f t="shared" si="78"/>
        <v>0</v>
      </c>
      <c r="BH388" s="167">
        <f t="shared" si="79"/>
        <v>0</v>
      </c>
      <c r="BI388" s="167">
        <f t="shared" si="80"/>
        <v>0</v>
      </c>
      <c r="BJ388" s="17" t="s">
        <v>92</v>
      </c>
      <c r="BK388" s="168">
        <f t="shared" si="81"/>
        <v>0</v>
      </c>
      <c r="BL388" s="17" t="s">
        <v>234</v>
      </c>
      <c r="BM388" s="166" t="s">
        <v>932</v>
      </c>
    </row>
    <row r="389" spans="1:65" s="2" customFormat="1" ht="14.45" customHeight="1">
      <c r="A389" s="32"/>
      <c r="B389" s="153"/>
      <c r="C389" s="178" t="s">
        <v>933</v>
      </c>
      <c r="D389" s="178" t="s">
        <v>244</v>
      </c>
      <c r="E389" s="179" t="s">
        <v>934</v>
      </c>
      <c r="F389" s="180" t="s">
        <v>935</v>
      </c>
      <c r="G389" s="181" t="s">
        <v>199</v>
      </c>
      <c r="H389" s="182">
        <v>1</v>
      </c>
      <c r="I389" s="183"/>
      <c r="J389" s="184"/>
      <c r="K389" s="182">
        <f t="shared" si="69"/>
        <v>0</v>
      </c>
      <c r="L389" s="184"/>
      <c r="M389" s="185"/>
      <c r="N389" s="186" t="s">
        <v>1</v>
      </c>
      <c r="O389" s="162" t="s">
        <v>43</v>
      </c>
      <c r="P389" s="163">
        <f t="shared" si="70"/>
        <v>0</v>
      </c>
      <c r="Q389" s="163">
        <f t="shared" si="71"/>
        <v>0</v>
      </c>
      <c r="R389" s="163">
        <f t="shared" si="72"/>
        <v>0</v>
      </c>
      <c r="S389" s="58"/>
      <c r="T389" s="164">
        <f t="shared" si="73"/>
        <v>0</v>
      </c>
      <c r="U389" s="164">
        <v>0</v>
      </c>
      <c r="V389" s="164">
        <f t="shared" si="74"/>
        <v>0</v>
      </c>
      <c r="W389" s="164">
        <v>0</v>
      </c>
      <c r="X389" s="165">
        <f t="shared" si="75"/>
        <v>0</v>
      </c>
      <c r="Y389" s="32"/>
      <c r="Z389" s="32"/>
      <c r="AA389" s="32"/>
      <c r="AB389" s="32"/>
      <c r="AC389" s="32"/>
      <c r="AD389" s="32"/>
      <c r="AE389" s="32"/>
      <c r="AR389" s="166" t="s">
        <v>321</v>
      </c>
      <c r="AT389" s="166" t="s">
        <v>244</v>
      </c>
      <c r="AU389" s="166" t="s">
        <v>92</v>
      </c>
      <c r="AY389" s="17" t="s">
        <v>164</v>
      </c>
      <c r="BE389" s="167">
        <f t="shared" si="76"/>
        <v>0</v>
      </c>
      <c r="BF389" s="167">
        <f t="shared" si="77"/>
        <v>0</v>
      </c>
      <c r="BG389" s="167">
        <f t="shared" si="78"/>
        <v>0</v>
      </c>
      <c r="BH389" s="167">
        <f t="shared" si="79"/>
        <v>0</v>
      </c>
      <c r="BI389" s="167">
        <f t="shared" si="80"/>
        <v>0</v>
      </c>
      <c r="BJ389" s="17" t="s">
        <v>92</v>
      </c>
      <c r="BK389" s="168">
        <f t="shared" si="81"/>
        <v>0</v>
      </c>
      <c r="BL389" s="17" t="s">
        <v>234</v>
      </c>
      <c r="BM389" s="166" t="s">
        <v>936</v>
      </c>
    </row>
    <row r="390" spans="1:65" s="2" customFormat="1" ht="24.2" customHeight="1">
      <c r="A390" s="32"/>
      <c r="B390" s="153"/>
      <c r="C390" s="178" t="s">
        <v>937</v>
      </c>
      <c r="D390" s="178" t="s">
        <v>244</v>
      </c>
      <c r="E390" s="179" t="s">
        <v>938</v>
      </c>
      <c r="F390" s="180" t="s">
        <v>939</v>
      </c>
      <c r="G390" s="181" t="s">
        <v>199</v>
      </c>
      <c r="H390" s="182">
        <v>1</v>
      </c>
      <c r="I390" s="183"/>
      <c r="J390" s="184"/>
      <c r="K390" s="182">
        <f t="shared" si="69"/>
        <v>0</v>
      </c>
      <c r="L390" s="184"/>
      <c r="M390" s="185"/>
      <c r="N390" s="186" t="s">
        <v>1</v>
      </c>
      <c r="O390" s="162" t="s">
        <v>43</v>
      </c>
      <c r="P390" s="163">
        <f t="shared" si="70"/>
        <v>0</v>
      </c>
      <c r="Q390" s="163">
        <f t="shared" si="71"/>
        <v>0</v>
      </c>
      <c r="R390" s="163">
        <f t="shared" si="72"/>
        <v>0</v>
      </c>
      <c r="S390" s="58"/>
      <c r="T390" s="164">
        <f t="shared" si="73"/>
        <v>0</v>
      </c>
      <c r="U390" s="164">
        <v>0</v>
      </c>
      <c r="V390" s="164">
        <f t="shared" si="74"/>
        <v>0</v>
      </c>
      <c r="W390" s="164">
        <v>0</v>
      </c>
      <c r="X390" s="165">
        <f t="shared" si="75"/>
        <v>0</v>
      </c>
      <c r="Y390" s="32"/>
      <c r="Z390" s="32"/>
      <c r="AA390" s="32"/>
      <c r="AB390" s="32"/>
      <c r="AC390" s="32"/>
      <c r="AD390" s="32"/>
      <c r="AE390" s="32"/>
      <c r="AR390" s="166" t="s">
        <v>321</v>
      </c>
      <c r="AT390" s="166" t="s">
        <v>244</v>
      </c>
      <c r="AU390" s="166" t="s">
        <v>92</v>
      </c>
      <c r="AY390" s="17" t="s">
        <v>164</v>
      </c>
      <c r="BE390" s="167">
        <f t="shared" si="76"/>
        <v>0</v>
      </c>
      <c r="BF390" s="167">
        <f t="shared" si="77"/>
        <v>0</v>
      </c>
      <c r="BG390" s="167">
        <f t="shared" si="78"/>
        <v>0</v>
      </c>
      <c r="BH390" s="167">
        <f t="shared" si="79"/>
        <v>0</v>
      </c>
      <c r="BI390" s="167">
        <f t="shared" si="80"/>
        <v>0</v>
      </c>
      <c r="BJ390" s="17" t="s">
        <v>92</v>
      </c>
      <c r="BK390" s="168">
        <f t="shared" si="81"/>
        <v>0</v>
      </c>
      <c r="BL390" s="17" t="s">
        <v>234</v>
      </c>
      <c r="BM390" s="166" t="s">
        <v>940</v>
      </c>
    </row>
    <row r="391" spans="1:65" s="2" customFormat="1" ht="24.2" customHeight="1">
      <c r="A391" s="32"/>
      <c r="B391" s="153"/>
      <c r="C391" s="178" t="s">
        <v>941</v>
      </c>
      <c r="D391" s="178" t="s">
        <v>244</v>
      </c>
      <c r="E391" s="179" t="s">
        <v>942</v>
      </c>
      <c r="F391" s="180" t="s">
        <v>943</v>
      </c>
      <c r="G391" s="181" t="s">
        <v>199</v>
      </c>
      <c r="H391" s="182">
        <v>1</v>
      </c>
      <c r="I391" s="183"/>
      <c r="J391" s="184"/>
      <c r="K391" s="182">
        <f t="shared" si="69"/>
        <v>0</v>
      </c>
      <c r="L391" s="184"/>
      <c r="M391" s="185"/>
      <c r="N391" s="186" t="s">
        <v>1</v>
      </c>
      <c r="O391" s="162" t="s">
        <v>43</v>
      </c>
      <c r="P391" s="163">
        <f t="shared" si="70"/>
        <v>0</v>
      </c>
      <c r="Q391" s="163">
        <f t="shared" si="71"/>
        <v>0</v>
      </c>
      <c r="R391" s="163">
        <f t="shared" si="72"/>
        <v>0</v>
      </c>
      <c r="S391" s="58"/>
      <c r="T391" s="164">
        <f t="shared" si="73"/>
        <v>0</v>
      </c>
      <c r="U391" s="164">
        <v>0</v>
      </c>
      <c r="V391" s="164">
        <f t="shared" si="74"/>
        <v>0</v>
      </c>
      <c r="W391" s="164">
        <v>0</v>
      </c>
      <c r="X391" s="165">
        <f t="shared" si="75"/>
        <v>0</v>
      </c>
      <c r="Y391" s="32"/>
      <c r="Z391" s="32"/>
      <c r="AA391" s="32"/>
      <c r="AB391" s="32"/>
      <c r="AC391" s="32"/>
      <c r="AD391" s="32"/>
      <c r="AE391" s="32"/>
      <c r="AR391" s="166" t="s">
        <v>321</v>
      </c>
      <c r="AT391" s="166" t="s">
        <v>244</v>
      </c>
      <c r="AU391" s="166" t="s">
        <v>92</v>
      </c>
      <c r="AY391" s="17" t="s">
        <v>164</v>
      </c>
      <c r="BE391" s="167">
        <f t="shared" si="76"/>
        <v>0</v>
      </c>
      <c r="BF391" s="167">
        <f t="shared" si="77"/>
        <v>0</v>
      </c>
      <c r="BG391" s="167">
        <f t="shared" si="78"/>
        <v>0</v>
      </c>
      <c r="BH391" s="167">
        <f t="shared" si="79"/>
        <v>0</v>
      </c>
      <c r="BI391" s="167">
        <f t="shared" si="80"/>
        <v>0</v>
      </c>
      <c r="BJ391" s="17" t="s">
        <v>92</v>
      </c>
      <c r="BK391" s="168">
        <f t="shared" si="81"/>
        <v>0</v>
      </c>
      <c r="BL391" s="17" t="s">
        <v>234</v>
      </c>
      <c r="BM391" s="166" t="s">
        <v>944</v>
      </c>
    </row>
    <row r="392" spans="1:65" s="2" customFormat="1" ht="24.2" customHeight="1">
      <c r="A392" s="32"/>
      <c r="B392" s="153"/>
      <c r="C392" s="178" t="s">
        <v>945</v>
      </c>
      <c r="D392" s="178" t="s">
        <v>244</v>
      </c>
      <c r="E392" s="179" t="s">
        <v>946</v>
      </c>
      <c r="F392" s="180" t="s">
        <v>947</v>
      </c>
      <c r="G392" s="181" t="s">
        <v>199</v>
      </c>
      <c r="H392" s="182">
        <v>4</v>
      </c>
      <c r="I392" s="183"/>
      <c r="J392" s="184"/>
      <c r="K392" s="182">
        <f t="shared" si="69"/>
        <v>0</v>
      </c>
      <c r="L392" s="184"/>
      <c r="M392" s="185"/>
      <c r="N392" s="186" t="s">
        <v>1</v>
      </c>
      <c r="O392" s="162" t="s">
        <v>43</v>
      </c>
      <c r="P392" s="163">
        <f t="shared" si="70"/>
        <v>0</v>
      </c>
      <c r="Q392" s="163">
        <f t="shared" si="71"/>
        <v>0</v>
      </c>
      <c r="R392" s="163">
        <f t="shared" si="72"/>
        <v>0</v>
      </c>
      <c r="S392" s="58"/>
      <c r="T392" s="164">
        <f t="shared" si="73"/>
        <v>0</v>
      </c>
      <c r="U392" s="164">
        <v>0</v>
      </c>
      <c r="V392" s="164">
        <f t="shared" si="74"/>
        <v>0</v>
      </c>
      <c r="W392" s="164">
        <v>0</v>
      </c>
      <c r="X392" s="165">
        <f t="shared" si="75"/>
        <v>0</v>
      </c>
      <c r="Y392" s="32"/>
      <c r="Z392" s="32"/>
      <c r="AA392" s="32"/>
      <c r="AB392" s="32"/>
      <c r="AC392" s="32"/>
      <c r="AD392" s="32"/>
      <c r="AE392" s="32"/>
      <c r="AR392" s="166" t="s">
        <v>321</v>
      </c>
      <c r="AT392" s="166" t="s">
        <v>244</v>
      </c>
      <c r="AU392" s="166" t="s">
        <v>92</v>
      </c>
      <c r="AY392" s="17" t="s">
        <v>164</v>
      </c>
      <c r="BE392" s="167">
        <f t="shared" si="76"/>
        <v>0</v>
      </c>
      <c r="BF392" s="167">
        <f t="shared" si="77"/>
        <v>0</v>
      </c>
      <c r="BG392" s="167">
        <f t="shared" si="78"/>
        <v>0</v>
      </c>
      <c r="BH392" s="167">
        <f t="shared" si="79"/>
        <v>0</v>
      </c>
      <c r="BI392" s="167">
        <f t="shared" si="80"/>
        <v>0</v>
      </c>
      <c r="BJ392" s="17" t="s">
        <v>92</v>
      </c>
      <c r="BK392" s="168">
        <f t="shared" si="81"/>
        <v>0</v>
      </c>
      <c r="BL392" s="17" t="s">
        <v>234</v>
      </c>
      <c r="BM392" s="166" t="s">
        <v>948</v>
      </c>
    </row>
    <row r="393" spans="1:65" s="2" customFormat="1" ht="24.2" customHeight="1">
      <c r="A393" s="32"/>
      <c r="B393" s="153"/>
      <c r="C393" s="178" t="s">
        <v>949</v>
      </c>
      <c r="D393" s="178" t="s">
        <v>244</v>
      </c>
      <c r="E393" s="179" t="s">
        <v>950</v>
      </c>
      <c r="F393" s="180" t="s">
        <v>951</v>
      </c>
      <c r="G393" s="181" t="s">
        <v>199</v>
      </c>
      <c r="H393" s="182">
        <v>4</v>
      </c>
      <c r="I393" s="183"/>
      <c r="J393" s="184"/>
      <c r="K393" s="182">
        <f t="shared" si="69"/>
        <v>0</v>
      </c>
      <c r="L393" s="184"/>
      <c r="M393" s="185"/>
      <c r="N393" s="186" t="s">
        <v>1</v>
      </c>
      <c r="O393" s="162" t="s">
        <v>43</v>
      </c>
      <c r="P393" s="163">
        <f t="shared" si="70"/>
        <v>0</v>
      </c>
      <c r="Q393" s="163">
        <f t="shared" si="71"/>
        <v>0</v>
      </c>
      <c r="R393" s="163">
        <f t="shared" si="72"/>
        <v>0</v>
      </c>
      <c r="S393" s="58"/>
      <c r="T393" s="164">
        <f t="shared" si="73"/>
        <v>0</v>
      </c>
      <c r="U393" s="164">
        <v>0</v>
      </c>
      <c r="V393" s="164">
        <f t="shared" si="74"/>
        <v>0</v>
      </c>
      <c r="W393" s="164">
        <v>0</v>
      </c>
      <c r="X393" s="165">
        <f t="shared" si="75"/>
        <v>0</v>
      </c>
      <c r="Y393" s="32"/>
      <c r="Z393" s="32"/>
      <c r="AA393" s="32"/>
      <c r="AB393" s="32"/>
      <c r="AC393" s="32"/>
      <c r="AD393" s="32"/>
      <c r="AE393" s="32"/>
      <c r="AR393" s="166" t="s">
        <v>321</v>
      </c>
      <c r="AT393" s="166" t="s">
        <v>244</v>
      </c>
      <c r="AU393" s="166" t="s">
        <v>92</v>
      </c>
      <c r="AY393" s="17" t="s">
        <v>164</v>
      </c>
      <c r="BE393" s="167">
        <f t="shared" si="76"/>
        <v>0</v>
      </c>
      <c r="BF393" s="167">
        <f t="shared" si="77"/>
        <v>0</v>
      </c>
      <c r="BG393" s="167">
        <f t="shared" si="78"/>
        <v>0</v>
      </c>
      <c r="BH393" s="167">
        <f t="shared" si="79"/>
        <v>0</v>
      </c>
      <c r="BI393" s="167">
        <f t="shared" si="80"/>
        <v>0</v>
      </c>
      <c r="BJ393" s="17" t="s">
        <v>92</v>
      </c>
      <c r="BK393" s="168">
        <f t="shared" si="81"/>
        <v>0</v>
      </c>
      <c r="BL393" s="17" t="s">
        <v>234</v>
      </c>
      <c r="BM393" s="166" t="s">
        <v>952</v>
      </c>
    </row>
    <row r="394" spans="1:65" s="2" customFormat="1" ht="24.2" customHeight="1">
      <c r="A394" s="32"/>
      <c r="B394" s="153"/>
      <c r="C394" s="178" t="s">
        <v>953</v>
      </c>
      <c r="D394" s="178" t="s">
        <v>244</v>
      </c>
      <c r="E394" s="179" t="s">
        <v>954</v>
      </c>
      <c r="F394" s="180" t="s">
        <v>955</v>
      </c>
      <c r="G394" s="181" t="s">
        <v>199</v>
      </c>
      <c r="H394" s="182">
        <v>3</v>
      </c>
      <c r="I394" s="183"/>
      <c r="J394" s="184"/>
      <c r="K394" s="182">
        <f t="shared" si="69"/>
        <v>0</v>
      </c>
      <c r="L394" s="184"/>
      <c r="M394" s="185"/>
      <c r="N394" s="186" t="s">
        <v>1</v>
      </c>
      <c r="O394" s="162" t="s">
        <v>43</v>
      </c>
      <c r="P394" s="163">
        <f t="shared" si="70"/>
        <v>0</v>
      </c>
      <c r="Q394" s="163">
        <f t="shared" si="71"/>
        <v>0</v>
      </c>
      <c r="R394" s="163">
        <f t="shared" si="72"/>
        <v>0</v>
      </c>
      <c r="S394" s="58"/>
      <c r="T394" s="164">
        <f t="shared" si="73"/>
        <v>0</v>
      </c>
      <c r="U394" s="164">
        <v>0</v>
      </c>
      <c r="V394" s="164">
        <f t="shared" si="74"/>
        <v>0</v>
      </c>
      <c r="W394" s="164">
        <v>0</v>
      </c>
      <c r="X394" s="165">
        <f t="shared" si="75"/>
        <v>0</v>
      </c>
      <c r="Y394" s="32"/>
      <c r="Z394" s="32"/>
      <c r="AA394" s="32"/>
      <c r="AB394" s="32"/>
      <c r="AC394" s="32"/>
      <c r="AD394" s="32"/>
      <c r="AE394" s="32"/>
      <c r="AR394" s="166" t="s">
        <v>321</v>
      </c>
      <c r="AT394" s="166" t="s">
        <v>244</v>
      </c>
      <c r="AU394" s="166" t="s">
        <v>92</v>
      </c>
      <c r="AY394" s="17" t="s">
        <v>164</v>
      </c>
      <c r="BE394" s="167">
        <f t="shared" si="76"/>
        <v>0</v>
      </c>
      <c r="BF394" s="167">
        <f t="shared" si="77"/>
        <v>0</v>
      </c>
      <c r="BG394" s="167">
        <f t="shared" si="78"/>
        <v>0</v>
      </c>
      <c r="BH394" s="167">
        <f t="shared" si="79"/>
        <v>0</v>
      </c>
      <c r="BI394" s="167">
        <f t="shared" si="80"/>
        <v>0</v>
      </c>
      <c r="BJ394" s="17" t="s">
        <v>92</v>
      </c>
      <c r="BK394" s="168">
        <f t="shared" si="81"/>
        <v>0</v>
      </c>
      <c r="BL394" s="17" t="s">
        <v>234</v>
      </c>
      <c r="BM394" s="166" t="s">
        <v>956</v>
      </c>
    </row>
    <row r="395" spans="1:65" s="2" customFormat="1" ht="24.2" customHeight="1">
      <c r="A395" s="32"/>
      <c r="B395" s="153"/>
      <c r="C395" s="178" t="s">
        <v>957</v>
      </c>
      <c r="D395" s="178" t="s">
        <v>244</v>
      </c>
      <c r="E395" s="179" t="s">
        <v>958</v>
      </c>
      <c r="F395" s="180" t="s">
        <v>959</v>
      </c>
      <c r="G395" s="181" t="s">
        <v>199</v>
      </c>
      <c r="H395" s="182">
        <v>3</v>
      </c>
      <c r="I395" s="183"/>
      <c r="J395" s="184"/>
      <c r="K395" s="182">
        <f t="shared" si="69"/>
        <v>0</v>
      </c>
      <c r="L395" s="184"/>
      <c r="M395" s="185"/>
      <c r="N395" s="186" t="s">
        <v>1</v>
      </c>
      <c r="O395" s="162" t="s">
        <v>43</v>
      </c>
      <c r="P395" s="163">
        <f t="shared" si="70"/>
        <v>0</v>
      </c>
      <c r="Q395" s="163">
        <f t="shared" si="71"/>
        <v>0</v>
      </c>
      <c r="R395" s="163">
        <f t="shared" si="72"/>
        <v>0</v>
      </c>
      <c r="S395" s="58"/>
      <c r="T395" s="164">
        <f t="shared" si="73"/>
        <v>0</v>
      </c>
      <c r="U395" s="164">
        <v>0</v>
      </c>
      <c r="V395" s="164">
        <f t="shared" si="74"/>
        <v>0</v>
      </c>
      <c r="W395" s="164">
        <v>0</v>
      </c>
      <c r="X395" s="165">
        <f t="shared" si="75"/>
        <v>0</v>
      </c>
      <c r="Y395" s="32"/>
      <c r="Z395" s="32"/>
      <c r="AA395" s="32"/>
      <c r="AB395" s="32"/>
      <c r="AC395" s="32"/>
      <c r="AD395" s="32"/>
      <c r="AE395" s="32"/>
      <c r="AR395" s="166" t="s">
        <v>321</v>
      </c>
      <c r="AT395" s="166" t="s">
        <v>244</v>
      </c>
      <c r="AU395" s="166" t="s">
        <v>92</v>
      </c>
      <c r="AY395" s="17" t="s">
        <v>164</v>
      </c>
      <c r="BE395" s="167">
        <f t="shared" si="76"/>
        <v>0</v>
      </c>
      <c r="BF395" s="167">
        <f t="shared" si="77"/>
        <v>0</v>
      </c>
      <c r="BG395" s="167">
        <f t="shared" si="78"/>
        <v>0</v>
      </c>
      <c r="BH395" s="167">
        <f t="shared" si="79"/>
        <v>0</v>
      </c>
      <c r="BI395" s="167">
        <f t="shared" si="80"/>
        <v>0</v>
      </c>
      <c r="BJ395" s="17" t="s">
        <v>92</v>
      </c>
      <c r="BK395" s="168">
        <f t="shared" si="81"/>
        <v>0</v>
      </c>
      <c r="BL395" s="17" t="s">
        <v>234</v>
      </c>
      <c r="BM395" s="166" t="s">
        <v>960</v>
      </c>
    </row>
    <row r="396" spans="1:65" s="2" customFormat="1" ht="24.2" customHeight="1">
      <c r="A396" s="32"/>
      <c r="B396" s="153"/>
      <c r="C396" s="178" t="s">
        <v>961</v>
      </c>
      <c r="D396" s="178" t="s">
        <v>244</v>
      </c>
      <c r="E396" s="179" t="s">
        <v>962</v>
      </c>
      <c r="F396" s="180" t="s">
        <v>963</v>
      </c>
      <c r="G396" s="181" t="s">
        <v>199</v>
      </c>
      <c r="H396" s="182">
        <v>1</v>
      </c>
      <c r="I396" s="183"/>
      <c r="J396" s="184"/>
      <c r="K396" s="182">
        <f t="shared" si="69"/>
        <v>0</v>
      </c>
      <c r="L396" s="184"/>
      <c r="M396" s="185"/>
      <c r="N396" s="186" t="s">
        <v>1</v>
      </c>
      <c r="O396" s="162" t="s">
        <v>43</v>
      </c>
      <c r="P396" s="163">
        <f t="shared" si="70"/>
        <v>0</v>
      </c>
      <c r="Q396" s="163">
        <f t="shared" si="71"/>
        <v>0</v>
      </c>
      <c r="R396" s="163">
        <f t="shared" si="72"/>
        <v>0</v>
      </c>
      <c r="S396" s="58"/>
      <c r="T396" s="164">
        <f t="shared" si="73"/>
        <v>0</v>
      </c>
      <c r="U396" s="164">
        <v>0</v>
      </c>
      <c r="V396" s="164">
        <f t="shared" si="74"/>
        <v>0</v>
      </c>
      <c r="W396" s="164">
        <v>0</v>
      </c>
      <c r="X396" s="165">
        <f t="shared" si="75"/>
        <v>0</v>
      </c>
      <c r="Y396" s="32"/>
      <c r="Z396" s="32"/>
      <c r="AA396" s="32"/>
      <c r="AB396" s="32"/>
      <c r="AC396" s="32"/>
      <c r="AD396" s="32"/>
      <c r="AE396" s="32"/>
      <c r="AR396" s="166" t="s">
        <v>321</v>
      </c>
      <c r="AT396" s="166" t="s">
        <v>244</v>
      </c>
      <c r="AU396" s="166" t="s">
        <v>92</v>
      </c>
      <c r="AY396" s="17" t="s">
        <v>164</v>
      </c>
      <c r="BE396" s="167">
        <f t="shared" si="76"/>
        <v>0</v>
      </c>
      <c r="BF396" s="167">
        <f t="shared" si="77"/>
        <v>0</v>
      </c>
      <c r="BG396" s="167">
        <f t="shared" si="78"/>
        <v>0</v>
      </c>
      <c r="BH396" s="167">
        <f t="shared" si="79"/>
        <v>0</v>
      </c>
      <c r="BI396" s="167">
        <f t="shared" si="80"/>
        <v>0</v>
      </c>
      <c r="BJ396" s="17" t="s">
        <v>92</v>
      </c>
      <c r="BK396" s="168">
        <f t="shared" si="81"/>
        <v>0</v>
      </c>
      <c r="BL396" s="17" t="s">
        <v>234</v>
      </c>
      <c r="BM396" s="166" t="s">
        <v>964</v>
      </c>
    </row>
    <row r="397" spans="1:65" s="2" customFormat="1" ht="24.2" customHeight="1">
      <c r="A397" s="32"/>
      <c r="B397" s="153"/>
      <c r="C397" s="178" t="s">
        <v>965</v>
      </c>
      <c r="D397" s="178" t="s">
        <v>244</v>
      </c>
      <c r="E397" s="179" t="s">
        <v>966</v>
      </c>
      <c r="F397" s="180" t="s">
        <v>967</v>
      </c>
      <c r="G397" s="181" t="s">
        <v>199</v>
      </c>
      <c r="H397" s="182">
        <v>1</v>
      </c>
      <c r="I397" s="183"/>
      <c r="J397" s="184"/>
      <c r="K397" s="182">
        <f t="shared" si="69"/>
        <v>0</v>
      </c>
      <c r="L397" s="184"/>
      <c r="M397" s="185"/>
      <c r="N397" s="186" t="s">
        <v>1</v>
      </c>
      <c r="O397" s="162" t="s">
        <v>43</v>
      </c>
      <c r="P397" s="163">
        <f t="shared" si="70"/>
        <v>0</v>
      </c>
      <c r="Q397" s="163">
        <f t="shared" si="71"/>
        <v>0</v>
      </c>
      <c r="R397" s="163">
        <f t="shared" si="72"/>
        <v>0</v>
      </c>
      <c r="S397" s="58"/>
      <c r="T397" s="164">
        <f t="shared" si="73"/>
        <v>0</v>
      </c>
      <c r="U397" s="164">
        <v>0</v>
      </c>
      <c r="V397" s="164">
        <f t="shared" si="74"/>
        <v>0</v>
      </c>
      <c r="W397" s="164">
        <v>0</v>
      </c>
      <c r="X397" s="165">
        <f t="shared" si="75"/>
        <v>0</v>
      </c>
      <c r="Y397" s="32"/>
      <c r="Z397" s="32"/>
      <c r="AA397" s="32"/>
      <c r="AB397" s="32"/>
      <c r="AC397" s="32"/>
      <c r="AD397" s="32"/>
      <c r="AE397" s="32"/>
      <c r="AR397" s="166" t="s">
        <v>321</v>
      </c>
      <c r="AT397" s="166" t="s">
        <v>244</v>
      </c>
      <c r="AU397" s="166" t="s">
        <v>92</v>
      </c>
      <c r="AY397" s="17" t="s">
        <v>164</v>
      </c>
      <c r="BE397" s="167">
        <f t="shared" si="76"/>
        <v>0</v>
      </c>
      <c r="BF397" s="167">
        <f t="shared" si="77"/>
        <v>0</v>
      </c>
      <c r="BG397" s="167">
        <f t="shared" si="78"/>
        <v>0</v>
      </c>
      <c r="BH397" s="167">
        <f t="shared" si="79"/>
        <v>0</v>
      </c>
      <c r="BI397" s="167">
        <f t="shared" si="80"/>
        <v>0</v>
      </c>
      <c r="BJ397" s="17" t="s">
        <v>92</v>
      </c>
      <c r="BK397" s="168">
        <f t="shared" si="81"/>
        <v>0</v>
      </c>
      <c r="BL397" s="17" t="s">
        <v>234</v>
      </c>
      <c r="BM397" s="166" t="s">
        <v>968</v>
      </c>
    </row>
    <row r="398" spans="1:65" s="2" customFormat="1" ht="24.2" customHeight="1">
      <c r="A398" s="32"/>
      <c r="B398" s="153"/>
      <c r="C398" s="178" t="s">
        <v>969</v>
      </c>
      <c r="D398" s="178" t="s">
        <v>244</v>
      </c>
      <c r="E398" s="179" t="s">
        <v>970</v>
      </c>
      <c r="F398" s="180" t="s">
        <v>971</v>
      </c>
      <c r="G398" s="181" t="s">
        <v>354</v>
      </c>
      <c r="H398" s="182">
        <v>241.72</v>
      </c>
      <c r="I398" s="183"/>
      <c r="J398" s="184"/>
      <c r="K398" s="182">
        <f t="shared" si="69"/>
        <v>0</v>
      </c>
      <c r="L398" s="184"/>
      <c r="M398" s="185"/>
      <c r="N398" s="186" t="s">
        <v>1</v>
      </c>
      <c r="O398" s="162" t="s">
        <v>43</v>
      </c>
      <c r="P398" s="163">
        <f t="shared" si="70"/>
        <v>0</v>
      </c>
      <c r="Q398" s="163">
        <f t="shared" si="71"/>
        <v>0</v>
      </c>
      <c r="R398" s="163">
        <f t="shared" si="72"/>
        <v>0</v>
      </c>
      <c r="S398" s="58"/>
      <c r="T398" s="164">
        <f t="shared" si="73"/>
        <v>0</v>
      </c>
      <c r="U398" s="164">
        <v>0</v>
      </c>
      <c r="V398" s="164">
        <f t="shared" si="74"/>
        <v>0</v>
      </c>
      <c r="W398" s="164">
        <v>0</v>
      </c>
      <c r="X398" s="165">
        <f t="shared" si="75"/>
        <v>0</v>
      </c>
      <c r="Y398" s="32"/>
      <c r="Z398" s="32"/>
      <c r="AA398" s="32"/>
      <c r="AB398" s="32"/>
      <c r="AC398" s="32"/>
      <c r="AD398" s="32"/>
      <c r="AE398" s="32"/>
      <c r="AR398" s="166" t="s">
        <v>321</v>
      </c>
      <c r="AT398" s="166" t="s">
        <v>244</v>
      </c>
      <c r="AU398" s="166" t="s">
        <v>92</v>
      </c>
      <c r="AY398" s="17" t="s">
        <v>164</v>
      </c>
      <c r="BE398" s="167">
        <f t="shared" si="76"/>
        <v>0</v>
      </c>
      <c r="BF398" s="167">
        <f t="shared" si="77"/>
        <v>0</v>
      </c>
      <c r="BG398" s="167">
        <f t="shared" si="78"/>
        <v>0</v>
      </c>
      <c r="BH398" s="167">
        <f t="shared" si="79"/>
        <v>0</v>
      </c>
      <c r="BI398" s="167">
        <f t="shared" si="80"/>
        <v>0</v>
      </c>
      <c r="BJ398" s="17" t="s">
        <v>92</v>
      </c>
      <c r="BK398" s="168">
        <f t="shared" si="81"/>
        <v>0</v>
      </c>
      <c r="BL398" s="17" t="s">
        <v>234</v>
      </c>
      <c r="BM398" s="166" t="s">
        <v>972</v>
      </c>
    </row>
    <row r="399" spans="1:65" s="2" customFormat="1" ht="24.2" customHeight="1">
      <c r="A399" s="32"/>
      <c r="B399" s="153"/>
      <c r="C399" s="178" t="s">
        <v>973</v>
      </c>
      <c r="D399" s="178" t="s">
        <v>244</v>
      </c>
      <c r="E399" s="179" t="s">
        <v>974</v>
      </c>
      <c r="F399" s="180" t="s">
        <v>975</v>
      </c>
      <c r="G399" s="181" t="s">
        <v>354</v>
      </c>
      <c r="H399" s="182">
        <v>241.72</v>
      </c>
      <c r="I399" s="183"/>
      <c r="J399" s="184"/>
      <c r="K399" s="182">
        <f t="shared" si="69"/>
        <v>0</v>
      </c>
      <c r="L399" s="184"/>
      <c r="M399" s="185"/>
      <c r="N399" s="186" t="s">
        <v>1</v>
      </c>
      <c r="O399" s="162" t="s">
        <v>43</v>
      </c>
      <c r="P399" s="163">
        <f t="shared" si="70"/>
        <v>0</v>
      </c>
      <c r="Q399" s="163">
        <f t="shared" si="71"/>
        <v>0</v>
      </c>
      <c r="R399" s="163">
        <f t="shared" si="72"/>
        <v>0</v>
      </c>
      <c r="S399" s="58"/>
      <c r="T399" s="164">
        <f t="shared" si="73"/>
        <v>0</v>
      </c>
      <c r="U399" s="164">
        <v>0</v>
      </c>
      <c r="V399" s="164">
        <f t="shared" si="74"/>
        <v>0</v>
      </c>
      <c r="W399" s="164">
        <v>0</v>
      </c>
      <c r="X399" s="165">
        <f t="shared" si="75"/>
        <v>0</v>
      </c>
      <c r="Y399" s="32"/>
      <c r="Z399" s="32"/>
      <c r="AA399" s="32"/>
      <c r="AB399" s="32"/>
      <c r="AC399" s="32"/>
      <c r="AD399" s="32"/>
      <c r="AE399" s="32"/>
      <c r="AR399" s="166" t="s">
        <v>321</v>
      </c>
      <c r="AT399" s="166" t="s">
        <v>244</v>
      </c>
      <c r="AU399" s="166" t="s">
        <v>92</v>
      </c>
      <c r="AY399" s="17" t="s">
        <v>164</v>
      </c>
      <c r="BE399" s="167">
        <f t="shared" si="76"/>
        <v>0</v>
      </c>
      <c r="BF399" s="167">
        <f t="shared" si="77"/>
        <v>0</v>
      </c>
      <c r="BG399" s="167">
        <f t="shared" si="78"/>
        <v>0</v>
      </c>
      <c r="BH399" s="167">
        <f t="shared" si="79"/>
        <v>0</v>
      </c>
      <c r="BI399" s="167">
        <f t="shared" si="80"/>
        <v>0</v>
      </c>
      <c r="BJ399" s="17" t="s">
        <v>92</v>
      </c>
      <c r="BK399" s="168">
        <f t="shared" si="81"/>
        <v>0</v>
      </c>
      <c r="BL399" s="17" t="s">
        <v>234</v>
      </c>
      <c r="BM399" s="166" t="s">
        <v>976</v>
      </c>
    </row>
    <row r="400" spans="1:65" s="2" customFormat="1" ht="24.2" customHeight="1">
      <c r="A400" s="32"/>
      <c r="B400" s="153"/>
      <c r="C400" s="178" t="s">
        <v>977</v>
      </c>
      <c r="D400" s="178" t="s">
        <v>244</v>
      </c>
      <c r="E400" s="179" t="s">
        <v>978</v>
      </c>
      <c r="F400" s="180" t="s">
        <v>979</v>
      </c>
      <c r="G400" s="181" t="s">
        <v>375</v>
      </c>
      <c r="H400" s="182">
        <v>1.2370000000000001</v>
      </c>
      <c r="I400" s="183"/>
      <c r="J400" s="184"/>
      <c r="K400" s="182">
        <f t="shared" si="69"/>
        <v>0</v>
      </c>
      <c r="L400" s="184"/>
      <c r="M400" s="185"/>
      <c r="N400" s="186" t="s">
        <v>1</v>
      </c>
      <c r="O400" s="162" t="s">
        <v>43</v>
      </c>
      <c r="P400" s="163">
        <f t="shared" si="70"/>
        <v>0</v>
      </c>
      <c r="Q400" s="163">
        <f t="shared" si="71"/>
        <v>0</v>
      </c>
      <c r="R400" s="163">
        <f t="shared" si="72"/>
        <v>0</v>
      </c>
      <c r="S400" s="58"/>
      <c r="T400" s="164">
        <f t="shared" si="73"/>
        <v>0</v>
      </c>
      <c r="U400" s="164">
        <v>0</v>
      </c>
      <c r="V400" s="164">
        <f t="shared" si="74"/>
        <v>0</v>
      </c>
      <c r="W400" s="164">
        <v>0</v>
      </c>
      <c r="X400" s="165">
        <f t="shared" si="75"/>
        <v>0</v>
      </c>
      <c r="Y400" s="32"/>
      <c r="Z400" s="32"/>
      <c r="AA400" s="32"/>
      <c r="AB400" s="32"/>
      <c r="AC400" s="32"/>
      <c r="AD400" s="32"/>
      <c r="AE400" s="32"/>
      <c r="AR400" s="166" t="s">
        <v>321</v>
      </c>
      <c r="AT400" s="166" t="s">
        <v>244</v>
      </c>
      <c r="AU400" s="166" t="s">
        <v>92</v>
      </c>
      <c r="AY400" s="17" t="s">
        <v>164</v>
      </c>
      <c r="BE400" s="167">
        <f t="shared" si="76"/>
        <v>0</v>
      </c>
      <c r="BF400" s="167">
        <f t="shared" si="77"/>
        <v>0</v>
      </c>
      <c r="BG400" s="167">
        <f t="shared" si="78"/>
        <v>0</v>
      </c>
      <c r="BH400" s="167">
        <f t="shared" si="79"/>
        <v>0</v>
      </c>
      <c r="BI400" s="167">
        <f t="shared" si="80"/>
        <v>0</v>
      </c>
      <c r="BJ400" s="17" t="s">
        <v>92</v>
      </c>
      <c r="BK400" s="168">
        <f t="shared" si="81"/>
        <v>0</v>
      </c>
      <c r="BL400" s="17" t="s">
        <v>234</v>
      </c>
      <c r="BM400" s="166" t="s">
        <v>980</v>
      </c>
    </row>
    <row r="401" spans="1:65" s="2" customFormat="1" ht="24.2" customHeight="1">
      <c r="A401" s="32"/>
      <c r="B401" s="153"/>
      <c r="C401" s="178" t="s">
        <v>981</v>
      </c>
      <c r="D401" s="178" t="s">
        <v>244</v>
      </c>
      <c r="E401" s="179" t="s">
        <v>982</v>
      </c>
      <c r="F401" s="180" t="s">
        <v>983</v>
      </c>
      <c r="G401" s="181" t="s">
        <v>499</v>
      </c>
      <c r="H401" s="183"/>
      <c r="I401" s="183"/>
      <c r="J401" s="184"/>
      <c r="K401" s="182">
        <f t="shared" si="69"/>
        <v>0</v>
      </c>
      <c r="L401" s="184"/>
      <c r="M401" s="185"/>
      <c r="N401" s="186" t="s">
        <v>1</v>
      </c>
      <c r="O401" s="162" t="s">
        <v>43</v>
      </c>
      <c r="P401" s="163">
        <f t="shared" si="70"/>
        <v>0</v>
      </c>
      <c r="Q401" s="163">
        <f t="shared" si="71"/>
        <v>0</v>
      </c>
      <c r="R401" s="163">
        <f t="shared" si="72"/>
        <v>0</v>
      </c>
      <c r="S401" s="58"/>
      <c r="T401" s="164">
        <f t="shared" si="73"/>
        <v>0</v>
      </c>
      <c r="U401" s="164">
        <v>0</v>
      </c>
      <c r="V401" s="164">
        <f t="shared" si="74"/>
        <v>0</v>
      </c>
      <c r="W401" s="164">
        <v>0</v>
      </c>
      <c r="X401" s="165">
        <f t="shared" si="75"/>
        <v>0</v>
      </c>
      <c r="Y401" s="32"/>
      <c r="Z401" s="32"/>
      <c r="AA401" s="32"/>
      <c r="AB401" s="32"/>
      <c r="AC401" s="32"/>
      <c r="AD401" s="32"/>
      <c r="AE401" s="32"/>
      <c r="AR401" s="166" t="s">
        <v>321</v>
      </c>
      <c r="AT401" s="166" t="s">
        <v>244</v>
      </c>
      <c r="AU401" s="166" t="s">
        <v>92</v>
      </c>
      <c r="AY401" s="17" t="s">
        <v>164</v>
      </c>
      <c r="BE401" s="167">
        <f t="shared" si="76"/>
        <v>0</v>
      </c>
      <c r="BF401" s="167">
        <f t="shared" si="77"/>
        <v>0</v>
      </c>
      <c r="BG401" s="167">
        <f t="shared" si="78"/>
        <v>0</v>
      </c>
      <c r="BH401" s="167">
        <f t="shared" si="79"/>
        <v>0</v>
      </c>
      <c r="BI401" s="167">
        <f t="shared" si="80"/>
        <v>0</v>
      </c>
      <c r="BJ401" s="17" t="s">
        <v>92</v>
      </c>
      <c r="BK401" s="168">
        <f t="shared" si="81"/>
        <v>0</v>
      </c>
      <c r="BL401" s="17" t="s">
        <v>234</v>
      </c>
      <c r="BM401" s="166" t="s">
        <v>984</v>
      </c>
    </row>
    <row r="402" spans="1:65" s="12" customFormat="1" ht="22.9" customHeight="1">
      <c r="B402" s="139"/>
      <c r="D402" s="140" t="s">
        <v>78</v>
      </c>
      <c r="E402" s="151" t="s">
        <v>985</v>
      </c>
      <c r="F402" s="151" t="s">
        <v>986</v>
      </c>
      <c r="I402" s="142"/>
      <c r="J402" s="142"/>
      <c r="K402" s="152">
        <f>BK402</f>
        <v>0</v>
      </c>
      <c r="M402" s="139"/>
      <c r="N402" s="144"/>
      <c r="O402" s="145"/>
      <c r="P402" s="145"/>
      <c r="Q402" s="146">
        <f>SUM(Q403:Q435)</f>
        <v>0</v>
      </c>
      <c r="R402" s="146">
        <f>SUM(R403:R435)</f>
        <v>0</v>
      </c>
      <c r="S402" s="145"/>
      <c r="T402" s="147">
        <f>SUM(T403:T435)</f>
        <v>0</v>
      </c>
      <c r="U402" s="145"/>
      <c r="V402" s="147">
        <f>SUM(V403:V435)</f>
        <v>0</v>
      </c>
      <c r="W402" s="145"/>
      <c r="X402" s="148">
        <f>SUM(X403:X435)</f>
        <v>0</v>
      </c>
      <c r="AR402" s="140" t="s">
        <v>92</v>
      </c>
      <c r="AT402" s="149" t="s">
        <v>78</v>
      </c>
      <c r="AU402" s="149" t="s">
        <v>86</v>
      </c>
      <c r="AY402" s="140" t="s">
        <v>164</v>
      </c>
      <c r="BK402" s="150">
        <f>SUM(BK403:BK435)</f>
        <v>0</v>
      </c>
    </row>
    <row r="403" spans="1:65" s="2" customFormat="1" ht="24.2" customHeight="1">
      <c r="A403" s="32"/>
      <c r="B403" s="153"/>
      <c r="C403" s="178" t="s">
        <v>987</v>
      </c>
      <c r="D403" s="178" t="s">
        <v>244</v>
      </c>
      <c r="E403" s="179" t="s">
        <v>988</v>
      </c>
      <c r="F403" s="180" t="s">
        <v>989</v>
      </c>
      <c r="G403" s="181" t="s">
        <v>990</v>
      </c>
      <c r="H403" s="182">
        <v>27</v>
      </c>
      <c r="I403" s="183"/>
      <c r="J403" s="184"/>
      <c r="K403" s="182">
        <f t="shared" ref="K403:K435" si="82">ROUND(P403*H403,3)</f>
        <v>0</v>
      </c>
      <c r="L403" s="184"/>
      <c r="M403" s="185"/>
      <c r="N403" s="186" t="s">
        <v>1</v>
      </c>
      <c r="O403" s="162" t="s">
        <v>43</v>
      </c>
      <c r="P403" s="163">
        <f t="shared" ref="P403:P435" si="83">I403+J403</f>
        <v>0</v>
      </c>
      <c r="Q403" s="163">
        <f t="shared" ref="Q403:Q435" si="84">ROUND(I403*H403,3)</f>
        <v>0</v>
      </c>
      <c r="R403" s="163">
        <f t="shared" ref="R403:R435" si="85">ROUND(J403*H403,3)</f>
        <v>0</v>
      </c>
      <c r="S403" s="58"/>
      <c r="T403" s="164">
        <f t="shared" ref="T403:T435" si="86">S403*H403</f>
        <v>0</v>
      </c>
      <c r="U403" s="164">
        <v>0</v>
      </c>
      <c r="V403" s="164">
        <f t="shared" ref="V403:V435" si="87">U403*H403</f>
        <v>0</v>
      </c>
      <c r="W403" s="164">
        <v>0</v>
      </c>
      <c r="X403" s="165">
        <f t="shared" ref="X403:X435" si="88">W403*H403</f>
        <v>0</v>
      </c>
      <c r="Y403" s="32"/>
      <c r="Z403" s="32"/>
      <c r="AA403" s="32"/>
      <c r="AB403" s="32"/>
      <c r="AC403" s="32"/>
      <c r="AD403" s="32"/>
      <c r="AE403" s="32"/>
      <c r="AR403" s="166" t="s">
        <v>321</v>
      </c>
      <c r="AT403" s="166" t="s">
        <v>244</v>
      </c>
      <c r="AU403" s="166" t="s">
        <v>92</v>
      </c>
      <c r="AY403" s="17" t="s">
        <v>164</v>
      </c>
      <c r="BE403" s="167">
        <f t="shared" ref="BE403:BE435" si="89">IF(O403="základná",K403,0)</f>
        <v>0</v>
      </c>
      <c r="BF403" s="167">
        <f t="shared" ref="BF403:BF435" si="90">IF(O403="znížená",K403,0)</f>
        <v>0</v>
      </c>
      <c r="BG403" s="167">
        <f t="shared" ref="BG403:BG435" si="91">IF(O403="zákl. prenesená",K403,0)</f>
        <v>0</v>
      </c>
      <c r="BH403" s="167">
        <f t="shared" ref="BH403:BH435" si="92">IF(O403="zníž. prenesená",K403,0)</f>
        <v>0</v>
      </c>
      <c r="BI403" s="167">
        <f t="shared" ref="BI403:BI435" si="93">IF(O403="nulová",K403,0)</f>
        <v>0</v>
      </c>
      <c r="BJ403" s="17" t="s">
        <v>92</v>
      </c>
      <c r="BK403" s="168">
        <f t="shared" ref="BK403:BK435" si="94">ROUND(P403*H403,3)</f>
        <v>0</v>
      </c>
      <c r="BL403" s="17" t="s">
        <v>234</v>
      </c>
      <c r="BM403" s="166" t="s">
        <v>991</v>
      </c>
    </row>
    <row r="404" spans="1:65" s="2" customFormat="1" ht="14.45" customHeight="1">
      <c r="A404" s="32"/>
      <c r="B404" s="153"/>
      <c r="C404" s="178" t="s">
        <v>992</v>
      </c>
      <c r="D404" s="178" t="s">
        <v>244</v>
      </c>
      <c r="E404" s="179" t="s">
        <v>993</v>
      </c>
      <c r="F404" s="180" t="s">
        <v>994</v>
      </c>
      <c r="G404" s="181" t="s">
        <v>990</v>
      </c>
      <c r="H404" s="182">
        <v>15</v>
      </c>
      <c r="I404" s="183"/>
      <c r="J404" s="184"/>
      <c r="K404" s="182">
        <f t="shared" si="82"/>
        <v>0</v>
      </c>
      <c r="L404" s="184"/>
      <c r="M404" s="185"/>
      <c r="N404" s="186" t="s">
        <v>1</v>
      </c>
      <c r="O404" s="162" t="s">
        <v>43</v>
      </c>
      <c r="P404" s="163">
        <f t="shared" si="83"/>
        <v>0</v>
      </c>
      <c r="Q404" s="163">
        <f t="shared" si="84"/>
        <v>0</v>
      </c>
      <c r="R404" s="163">
        <f t="shared" si="85"/>
        <v>0</v>
      </c>
      <c r="S404" s="58"/>
      <c r="T404" s="164">
        <f t="shared" si="86"/>
        <v>0</v>
      </c>
      <c r="U404" s="164">
        <v>0</v>
      </c>
      <c r="V404" s="164">
        <f t="shared" si="87"/>
        <v>0</v>
      </c>
      <c r="W404" s="164">
        <v>0</v>
      </c>
      <c r="X404" s="165">
        <f t="shared" si="88"/>
        <v>0</v>
      </c>
      <c r="Y404" s="32"/>
      <c r="Z404" s="32"/>
      <c r="AA404" s="32"/>
      <c r="AB404" s="32"/>
      <c r="AC404" s="32"/>
      <c r="AD404" s="32"/>
      <c r="AE404" s="32"/>
      <c r="AR404" s="166" t="s">
        <v>321</v>
      </c>
      <c r="AT404" s="166" t="s">
        <v>244</v>
      </c>
      <c r="AU404" s="166" t="s">
        <v>92</v>
      </c>
      <c r="AY404" s="17" t="s">
        <v>164</v>
      </c>
      <c r="BE404" s="167">
        <f t="shared" si="89"/>
        <v>0</v>
      </c>
      <c r="BF404" s="167">
        <f t="shared" si="90"/>
        <v>0</v>
      </c>
      <c r="BG404" s="167">
        <f t="shared" si="91"/>
        <v>0</v>
      </c>
      <c r="BH404" s="167">
        <f t="shared" si="92"/>
        <v>0</v>
      </c>
      <c r="BI404" s="167">
        <f t="shared" si="93"/>
        <v>0</v>
      </c>
      <c r="BJ404" s="17" t="s">
        <v>92</v>
      </c>
      <c r="BK404" s="168">
        <f t="shared" si="94"/>
        <v>0</v>
      </c>
      <c r="BL404" s="17" t="s">
        <v>234</v>
      </c>
      <c r="BM404" s="166" t="s">
        <v>995</v>
      </c>
    </row>
    <row r="405" spans="1:65" s="2" customFormat="1" ht="24.2" customHeight="1">
      <c r="A405" s="32"/>
      <c r="B405" s="153"/>
      <c r="C405" s="178" t="s">
        <v>996</v>
      </c>
      <c r="D405" s="178" t="s">
        <v>244</v>
      </c>
      <c r="E405" s="179" t="s">
        <v>997</v>
      </c>
      <c r="F405" s="180" t="s">
        <v>998</v>
      </c>
      <c r="G405" s="181" t="s">
        <v>199</v>
      </c>
      <c r="H405" s="182">
        <v>27</v>
      </c>
      <c r="I405" s="183"/>
      <c r="J405" s="184"/>
      <c r="K405" s="182">
        <f t="shared" si="82"/>
        <v>0</v>
      </c>
      <c r="L405" s="184"/>
      <c r="M405" s="185"/>
      <c r="N405" s="186" t="s">
        <v>1</v>
      </c>
      <c r="O405" s="162" t="s">
        <v>43</v>
      </c>
      <c r="P405" s="163">
        <f t="shared" si="83"/>
        <v>0</v>
      </c>
      <c r="Q405" s="163">
        <f t="shared" si="84"/>
        <v>0</v>
      </c>
      <c r="R405" s="163">
        <f t="shared" si="85"/>
        <v>0</v>
      </c>
      <c r="S405" s="58"/>
      <c r="T405" s="164">
        <f t="shared" si="86"/>
        <v>0</v>
      </c>
      <c r="U405" s="164">
        <v>0</v>
      </c>
      <c r="V405" s="164">
        <f t="shared" si="87"/>
        <v>0</v>
      </c>
      <c r="W405" s="164">
        <v>0</v>
      </c>
      <c r="X405" s="165">
        <f t="shared" si="88"/>
        <v>0</v>
      </c>
      <c r="Y405" s="32"/>
      <c r="Z405" s="32"/>
      <c r="AA405" s="32"/>
      <c r="AB405" s="32"/>
      <c r="AC405" s="32"/>
      <c r="AD405" s="32"/>
      <c r="AE405" s="32"/>
      <c r="AR405" s="166" t="s">
        <v>321</v>
      </c>
      <c r="AT405" s="166" t="s">
        <v>244</v>
      </c>
      <c r="AU405" s="166" t="s">
        <v>92</v>
      </c>
      <c r="AY405" s="17" t="s">
        <v>164</v>
      </c>
      <c r="BE405" s="167">
        <f t="shared" si="89"/>
        <v>0</v>
      </c>
      <c r="BF405" s="167">
        <f t="shared" si="90"/>
        <v>0</v>
      </c>
      <c r="BG405" s="167">
        <f t="shared" si="91"/>
        <v>0</v>
      </c>
      <c r="BH405" s="167">
        <f t="shared" si="92"/>
        <v>0</v>
      </c>
      <c r="BI405" s="167">
        <f t="shared" si="93"/>
        <v>0</v>
      </c>
      <c r="BJ405" s="17" t="s">
        <v>92</v>
      </c>
      <c r="BK405" s="168">
        <f t="shared" si="94"/>
        <v>0</v>
      </c>
      <c r="BL405" s="17" t="s">
        <v>234</v>
      </c>
      <c r="BM405" s="166" t="s">
        <v>999</v>
      </c>
    </row>
    <row r="406" spans="1:65" s="2" customFormat="1" ht="37.9" customHeight="1">
      <c r="A406" s="32"/>
      <c r="B406" s="153"/>
      <c r="C406" s="178" t="s">
        <v>1000</v>
      </c>
      <c r="D406" s="178" t="s">
        <v>244</v>
      </c>
      <c r="E406" s="179" t="s">
        <v>1001</v>
      </c>
      <c r="F406" s="180" t="s">
        <v>1002</v>
      </c>
      <c r="G406" s="181" t="s">
        <v>199</v>
      </c>
      <c r="H406" s="182">
        <v>27</v>
      </c>
      <c r="I406" s="183"/>
      <c r="J406" s="184"/>
      <c r="K406" s="182">
        <f t="shared" si="82"/>
        <v>0</v>
      </c>
      <c r="L406" s="184"/>
      <c r="M406" s="185"/>
      <c r="N406" s="186" t="s">
        <v>1</v>
      </c>
      <c r="O406" s="162" t="s">
        <v>43</v>
      </c>
      <c r="P406" s="163">
        <f t="shared" si="83"/>
        <v>0</v>
      </c>
      <c r="Q406" s="163">
        <f t="shared" si="84"/>
        <v>0</v>
      </c>
      <c r="R406" s="163">
        <f t="shared" si="85"/>
        <v>0</v>
      </c>
      <c r="S406" s="58"/>
      <c r="T406" s="164">
        <f t="shared" si="86"/>
        <v>0</v>
      </c>
      <c r="U406" s="164">
        <v>0</v>
      </c>
      <c r="V406" s="164">
        <f t="shared" si="87"/>
        <v>0</v>
      </c>
      <c r="W406" s="164">
        <v>0</v>
      </c>
      <c r="X406" s="165">
        <f t="shared" si="88"/>
        <v>0</v>
      </c>
      <c r="Y406" s="32"/>
      <c r="Z406" s="32"/>
      <c r="AA406" s="32"/>
      <c r="AB406" s="32"/>
      <c r="AC406" s="32"/>
      <c r="AD406" s="32"/>
      <c r="AE406" s="32"/>
      <c r="AR406" s="166" t="s">
        <v>321</v>
      </c>
      <c r="AT406" s="166" t="s">
        <v>244</v>
      </c>
      <c r="AU406" s="166" t="s">
        <v>92</v>
      </c>
      <c r="AY406" s="17" t="s">
        <v>164</v>
      </c>
      <c r="BE406" s="167">
        <f t="shared" si="89"/>
        <v>0</v>
      </c>
      <c r="BF406" s="167">
        <f t="shared" si="90"/>
        <v>0</v>
      </c>
      <c r="BG406" s="167">
        <f t="shared" si="91"/>
        <v>0</v>
      </c>
      <c r="BH406" s="167">
        <f t="shared" si="92"/>
        <v>0</v>
      </c>
      <c r="BI406" s="167">
        <f t="shared" si="93"/>
        <v>0</v>
      </c>
      <c r="BJ406" s="17" t="s">
        <v>92</v>
      </c>
      <c r="BK406" s="168">
        <f t="shared" si="94"/>
        <v>0</v>
      </c>
      <c r="BL406" s="17" t="s">
        <v>234</v>
      </c>
      <c r="BM406" s="166" t="s">
        <v>1003</v>
      </c>
    </row>
    <row r="407" spans="1:65" s="2" customFormat="1" ht="14.45" customHeight="1">
      <c r="A407" s="32"/>
      <c r="B407" s="153"/>
      <c r="C407" s="178" t="s">
        <v>1004</v>
      </c>
      <c r="D407" s="178" t="s">
        <v>244</v>
      </c>
      <c r="E407" s="179" t="s">
        <v>1005</v>
      </c>
      <c r="F407" s="180" t="s">
        <v>1006</v>
      </c>
      <c r="G407" s="181" t="s">
        <v>199</v>
      </c>
      <c r="H407" s="182">
        <v>27</v>
      </c>
      <c r="I407" s="183"/>
      <c r="J407" s="184"/>
      <c r="K407" s="182">
        <f t="shared" si="82"/>
        <v>0</v>
      </c>
      <c r="L407" s="184"/>
      <c r="M407" s="185"/>
      <c r="N407" s="186" t="s">
        <v>1</v>
      </c>
      <c r="O407" s="162" t="s">
        <v>43</v>
      </c>
      <c r="P407" s="163">
        <f t="shared" si="83"/>
        <v>0</v>
      </c>
      <c r="Q407" s="163">
        <f t="shared" si="84"/>
        <v>0</v>
      </c>
      <c r="R407" s="163">
        <f t="shared" si="85"/>
        <v>0</v>
      </c>
      <c r="S407" s="58"/>
      <c r="T407" s="164">
        <f t="shared" si="86"/>
        <v>0</v>
      </c>
      <c r="U407" s="164">
        <v>0</v>
      </c>
      <c r="V407" s="164">
        <f t="shared" si="87"/>
        <v>0</v>
      </c>
      <c r="W407" s="164">
        <v>0</v>
      </c>
      <c r="X407" s="165">
        <f t="shared" si="88"/>
        <v>0</v>
      </c>
      <c r="Y407" s="32"/>
      <c r="Z407" s="32"/>
      <c r="AA407" s="32"/>
      <c r="AB407" s="32"/>
      <c r="AC407" s="32"/>
      <c r="AD407" s="32"/>
      <c r="AE407" s="32"/>
      <c r="AR407" s="166" t="s">
        <v>321</v>
      </c>
      <c r="AT407" s="166" t="s">
        <v>244</v>
      </c>
      <c r="AU407" s="166" t="s">
        <v>92</v>
      </c>
      <c r="AY407" s="17" t="s">
        <v>164</v>
      </c>
      <c r="BE407" s="167">
        <f t="shared" si="89"/>
        <v>0</v>
      </c>
      <c r="BF407" s="167">
        <f t="shared" si="90"/>
        <v>0</v>
      </c>
      <c r="BG407" s="167">
        <f t="shared" si="91"/>
        <v>0</v>
      </c>
      <c r="BH407" s="167">
        <f t="shared" si="92"/>
        <v>0</v>
      </c>
      <c r="BI407" s="167">
        <f t="shared" si="93"/>
        <v>0</v>
      </c>
      <c r="BJ407" s="17" t="s">
        <v>92</v>
      </c>
      <c r="BK407" s="168">
        <f t="shared" si="94"/>
        <v>0</v>
      </c>
      <c r="BL407" s="17" t="s">
        <v>234</v>
      </c>
      <c r="BM407" s="166" t="s">
        <v>1007</v>
      </c>
    </row>
    <row r="408" spans="1:65" s="2" customFormat="1" ht="24.2" customHeight="1">
      <c r="A408" s="32"/>
      <c r="B408" s="153"/>
      <c r="C408" s="178" t="s">
        <v>1008</v>
      </c>
      <c r="D408" s="178" t="s">
        <v>244</v>
      </c>
      <c r="E408" s="179" t="s">
        <v>1009</v>
      </c>
      <c r="F408" s="180" t="s">
        <v>1010</v>
      </c>
      <c r="G408" s="181" t="s">
        <v>199</v>
      </c>
      <c r="H408" s="182">
        <v>27</v>
      </c>
      <c r="I408" s="183"/>
      <c r="J408" s="184"/>
      <c r="K408" s="182">
        <f t="shared" si="82"/>
        <v>0</v>
      </c>
      <c r="L408" s="184"/>
      <c r="M408" s="185"/>
      <c r="N408" s="186" t="s">
        <v>1</v>
      </c>
      <c r="O408" s="162" t="s">
        <v>43</v>
      </c>
      <c r="P408" s="163">
        <f t="shared" si="83"/>
        <v>0</v>
      </c>
      <c r="Q408" s="163">
        <f t="shared" si="84"/>
        <v>0</v>
      </c>
      <c r="R408" s="163">
        <f t="shared" si="85"/>
        <v>0</v>
      </c>
      <c r="S408" s="58"/>
      <c r="T408" s="164">
        <f t="shared" si="86"/>
        <v>0</v>
      </c>
      <c r="U408" s="164">
        <v>0</v>
      </c>
      <c r="V408" s="164">
        <f t="shared" si="87"/>
        <v>0</v>
      </c>
      <c r="W408" s="164">
        <v>0</v>
      </c>
      <c r="X408" s="165">
        <f t="shared" si="88"/>
        <v>0</v>
      </c>
      <c r="Y408" s="32"/>
      <c r="Z408" s="32"/>
      <c r="AA408" s="32"/>
      <c r="AB408" s="32"/>
      <c r="AC408" s="32"/>
      <c r="AD408" s="32"/>
      <c r="AE408" s="32"/>
      <c r="AR408" s="166" t="s">
        <v>321</v>
      </c>
      <c r="AT408" s="166" t="s">
        <v>244</v>
      </c>
      <c r="AU408" s="166" t="s">
        <v>92</v>
      </c>
      <c r="AY408" s="17" t="s">
        <v>164</v>
      </c>
      <c r="BE408" s="167">
        <f t="shared" si="89"/>
        <v>0</v>
      </c>
      <c r="BF408" s="167">
        <f t="shared" si="90"/>
        <v>0</v>
      </c>
      <c r="BG408" s="167">
        <f t="shared" si="91"/>
        <v>0</v>
      </c>
      <c r="BH408" s="167">
        <f t="shared" si="92"/>
        <v>0</v>
      </c>
      <c r="BI408" s="167">
        <f t="shared" si="93"/>
        <v>0</v>
      </c>
      <c r="BJ408" s="17" t="s">
        <v>92</v>
      </c>
      <c r="BK408" s="168">
        <f t="shared" si="94"/>
        <v>0</v>
      </c>
      <c r="BL408" s="17" t="s">
        <v>234</v>
      </c>
      <c r="BM408" s="166" t="s">
        <v>1011</v>
      </c>
    </row>
    <row r="409" spans="1:65" s="2" customFormat="1" ht="24.2" customHeight="1">
      <c r="A409" s="32"/>
      <c r="B409" s="153"/>
      <c r="C409" s="178" t="s">
        <v>1012</v>
      </c>
      <c r="D409" s="178" t="s">
        <v>244</v>
      </c>
      <c r="E409" s="179" t="s">
        <v>1013</v>
      </c>
      <c r="F409" s="180" t="s">
        <v>1014</v>
      </c>
      <c r="G409" s="181" t="s">
        <v>199</v>
      </c>
      <c r="H409" s="182">
        <v>27</v>
      </c>
      <c r="I409" s="183"/>
      <c r="J409" s="184"/>
      <c r="K409" s="182">
        <f t="shared" si="82"/>
        <v>0</v>
      </c>
      <c r="L409" s="184"/>
      <c r="M409" s="185"/>
      <c r="N409" s="186" t="s">
        <v>1</v>
      </c>
      <c r="O409" s="162" t="s">
        <v>43</v>
      </c>
      <c r="P409" s="163">
        <f t="shared" si="83"/>
        <v>0</v>
      </c>
      <c r="Q409" s="163">
        <f t="shared" si="84"/>
        <v>0</v>
      </c>
      <c r="R409" s="163">
        <f t="shared" si="85"/>
        <v>0</v>
      </c>
      <c r="S409" s="58"/>
      <c r="T409" s="164">
        <f t="shared" si="86"/>
        <v>0</v>
      </c>
      <c r="U409" s="164">
        <v>0</v>
      </c>
      <c r="V409" s="164">
        <f t="shared" si="87"/>
        <v>0</v>
      </c>
      <c r="W409" s="164">
        <v>0</v>
      </c>
      <c r="X409" s="165">
        <f t="shared" si="88"/>
        <v>0</v>
      </c>
      <c r="Y409" s="32"/>
      <c r="Z409" s="32"/>
      <c r="AA409" s="32"/>
      <c r="AB409" s="32"/>
      <c r="AC409" s="32"/>
      <c r="AD409" s="32"/>
      <c r="AE409" s="32"/>
      <c r="AR409" s="166" t="s">
        <v>321</v>
      </c>
      <c r="AT409" s="166" t="s">
        <v>244</v>
      </c>
      <c r="AU409" s="166" t="s">
        <v>92</v>
      </c>
      <c r="AY409" s="17" t="s">
        <v>164</v>
      </c>
      <c r="BE409" s="167">
        <f t="shared" si="89"/>
        <v>0</v>
      </c>
      <c r="BF409" s="167">
        <f t="shared" si="90"/>
        <v>0</v>
      </c>
      <c r="BG409" s="167">
        <f t="shared" si="91"/>
        <v>0</v>
      </c>
      <c r="BH409" s="167">
        <f t="shared" si="92"/>
        <v>0</v>
      </c>
      <c r="BI409" s="167">
        <f t="shared" si="93"/>
        <v>0</v>
      </c>
      <c r="BJ409" s="17" t="s">
        <v>92</v>
      </c>
      <c r="BK409" s="168">
        <f t="shared" si="94"/>
        <v>0</v>
      </c>
      <c r="BL409" s="17" t="s">
        <v>234</v>
      </c>
      <c r="BM409" s="166" t="s">
        <v>1015</v>
      </c>
    </row>
    <row r="410" spans="1:65" s="2" customFormat="1" ht="37.9" customHeight="1">
      <c r="A410" s="32"/>
      <c r="B410" s="153"/>
      <c r="C410" s="178" t="s">
        <v>1016</v>
      </c>
      <c r="D410" s="178" t="s">
        <v>244</v>
      </c>
      <c r="E410" s="179" t="s">
        <v>1017</v>
      </c>
      <c r="F410" s="180" t="s">
        <v>1018</v>
      </c>
      <c r="G410" s="181" t="s">
        <v>199</v>
      </c>
      <c r="H410" s="182">
        <v>27</v>
      </c>
      <c r="I410" s="183"/>
      <c r="J410" s="184"/>
      <c r="K410" s="182">
        <f t="shared" si="82"/>
        <v>0</v>
      </c>
      <c r="L410" s="184"/>
      <c r="M410" s="185"/>
      <c r="N410" s="186" t="s">
        <v>1</v>
      </c>
      <c r="O410" s="162" t="s">
        <v>43</v>
      </c>
      <c r="P410" s="163">
        <f t="shared" si="83"/>
        <v>0</v>
      </c>
      <c r="Q410" s="163">
        <f t="shared" si="84"/>
        <v>0</v>
      </c>
      <c r="R410" s="163">
        <f t="shared" si="85"/>
        <v>0</v>
      </c>
      <c r="S410" s="58"/>
      <c r="T410" s="164">
        <f t="shared" si="86"/>
        <v>0</v>
      </c>
      <c r="U410" s="164">
        <v>0</v>
      </c>
      <c r="V410" s="164">
        <f t="shared" si="87"/>
        <v>0</v>
      </c>
      <c r="W410" s="164">
        <v>0</v>
      </c>
      <c r="X410" s="165">
        <f t="shared" si="88"/>
        <v>0</v>
      </c>
      <c r="Y410" s="32"/>
      <c r="Z410" s="32"/>
      <c r="AA410" s="32"/>
      <c r="AB410" s="32"/>
      <c r="AC410" s="32"/>
      <c r="AD410" s="32"/>
      <c r="AE410" s="32"/>
      <c r="AR410" s="166" t="s">
        <v>321</v>
      </c>
      <c r="AT410" s="166" t="s">
        <v>244</v>
      </c>
      <c r="AU410" s="166" t="s">
        <v>92</v>
      </c>
      <c r="AY410" s="17" t="s">
        <v>164</v>
      </c>
      <c r="BE410" s="167">
        <f t="shared" si="89"/>
        <v>0</v>
      </c>
      <c r="BF410" s="167">
        <f t="shared" si="90"/>
        <v>0</v>
      </c>
      <c r="BG410" s="167">
        <f t="shared" si="91"/>
        <v>0</v>
      </c>
      <c r="BH410" s="167">
        <f t="shared" si="92"/>
        <v>0</v>
      </c>
      <c r="BI410" s="167">
        <f t="shared" si="93"/>
        <v>0</v>
      </c>
      <c r="BJ410" s="17" t="s">
        <v>92</v>
      </c>
      <c r="BK410" s="168">
        <f t="shared" si="94"/>
        <v>0</v>
      </c>
      <c r="BL410" s="17" t="s">
        <v>234</v>
      </c>
      <c r="BM410" s="166" t="s">
        <v>1019</v>
      </c>
    </row>
    <row r="411" spans="1:65" s="2" customFormat="1" ht="14.45" customHeight="1">
      <c r="A411" s="32"/>
      <c r="B411" s="153"/>
      <c r="C411" s="178" t="s">
        <v>1020</v>
      </c>
      <c r="D411" s="178" t="s">
        <v>244</v>
      </c>
      <c r="E411" s="179" t="s">
        <v>1021</v>
      </c>
      <c r="F411" s="180" t="s">
        <v>1022</v>
      </c>
      <c r="G411" s="181" t="s">
        <v>199</v>
      </c>
      <c r="H411" s="182">
        <v>27</v>
      </c>
      <c r="I411" s="183"/>
      <c r="J411" s="184"/>
      <c r="K411" s="182">
        <f t="shared" si="82"/>
        <v>0</v>
      </c>
      <c r="L411" s="184"/>
      <c r="M411" s="185"/>
      <c r="N411" s="186" t="s">
        <v>1</v>
      </c>
      <c r="O411" s="162" t="s">
        <v>43</v>
      </c>
      <c r="P411" s="163">
        <f t="shared" si="83"/>
        <v>0</v>
      </c>
      <c r="Q411" s="163">
        <f t="shared" si="84"/>
        <v>0</v>
      </c>
      <c r="R411" s="163">
        <f t="shared" si="85"/>
        <v>0</v>
      </c>
      <c r="S411" s="58"/>
      <c r="T411" s="164">
        <f t="shared" si="86"/>
        <v>0</v>
      </c>
      <c r="U411" s="164">
        <v>0</v>
      </c>
      <c r="V411" s="164">
        <f t="shared" si="87"/>
        <v>0</v>
      </c>
      <c r="W411" s="164">
        <v>0</v>
      </c>
      <c r="X411" s="165">
        <f t="shared" si="88"/>
        <v>0</v>
      </c>
      <c r="Y411" s="32"/>
      <c r="Z411" s="32"/>
      <c r="AA411" s="32"/>
      <c r="AB411" s="32"/>
      <c r="AC411" s="32"/>
      <c r="AD411" s="32"/>
      <c r="AE411" s="32"/>
      <c r="AR411" s="166" t="s">
        <v>321</v>
      </c>
      <c r="AT411" s="166" t="s">
        <v>244</v>
      </c>
      <c r="AU411" s="166" t="s">
        <v>92</v>
      </c>
      <c r="AY411" s="17" t="s">
        <v>164</v>
      </c>
      <c r="BE411" s="167">
        <f t="shared" si="89"/>
        <v>0</v>
      </c>
      <c r="BF411" s="167">
        <f t="shared" si="90"/>
        <v>0</v>
      </c>
      <c r="BG411" s="167">
        <f t="shared" si="91"/>
        <v>0</v>
      </c>
      <c r="BH411" s="167">
        <f t="shared" si="92"/>
        <v>0</v>
      </c>
      <c r="BI411" s="167">
        <f t="shared" si="93"/>
        <v>0</v>
      </c>
      <c r="BJ411" s="17" t="s">
        <v>92</v>
      </c>
      <c r="BK411" s="168">
        <f t="shared" si="94"/>
        <v>0</v>
      </c>
      <c r="BL411" s="17" t="s">
        <v>234</v>
      </c>
      <c r="BM411" s="166" t="s">
        <v>1023</v>
      </c>
    </row>
    <row r="412" spans="1:65" s="2" customFormat="1" ht="24.2" customHeight="1">
      <c r="A412" s="32"/>
      <c r="B412" s="153"/>
      <c r="C412" s="178" t="s">
        <v>1024</v>
      </c>
      <c r="D412" s="178" t="s">
        <v>244</v>
      </c>
      <c r="E412" s="179" t="s">
        <v>1025</v>
      </c>
      <c r="F412" s="180" t="s">
        <v>1026</v>
      </c>
      <c r="G412" s="181" t="s">
        <v>199</v>
      </c>
      <c r="H412" s="182">
        <v>15</v>
      </c>
      <c r="I412" s="183"/>
      <c r="J412" s="184"/>
      <c r="K412" s="182">
        <f t="shared" si="82"/>
        <v>0</v>
      </c>
      <c r="L412" s="184"/>
      <c r="M412" s="185"/>
      <c r="N412" s="186" t="s">
        <v>1</v>
      </c>
      <c r="O412" s="162" t="s">
        <v>43</v>
      </c>
      <c r="P412" s="163">
        <f t="shared" si="83"/>
        <v>0</v>
      </c>
      <c r="Q412" s="163">
        <f t="shared" si="84"/>
        <v>0</v>
      </c>
      <c r="R412" s="163">
        <f t="shared" si="85"/>
        <v>0</v>
      </c>
      <c r="S412" s="58"/>
      <c r="T412" s="164">
        <f t="shared" si="86"/>
        <v>0</v>
      </c>
      <c r="U412" s="164">
        <v>0</v>
      </c>
      <c r="V412" s="164">
        <f t="shared" si="87"/>
        <v>0</v>
      </c>
      <c r="W412" s="164">
        <v>0</v>
      </c>
      <c r="X412" s="165">
        <f t="shared" si="88"/>
        <v>0</v>
      </c>
      <c r="Y412" s="32"/>
      <c r="Z412" s="32"/>
      <c r="AA412" s="32"/>
      <c r="AB412" s="32"/>
      <c r="AC412" s="32"/>
      <c r="AD412" s="32"/>
      <c r="AE412" s="32"/>
      <c r="AR412" s="166" t="s">
        <v>321</v>
      </c>
      <c r="AT412" s="166" t="s">
        <v>244</v>
      </c>
      <c r="AU412" s="166" t="s">
        <v>92</v>
      </c>
      <c r="AY412" s="17" t="s">
        <v>164</v>
      </c>
      <c r="BE412" s="167">
        <f t="shared" si="89"/>
        <v>0</v>
      </c>
      <c r="BF412" s="167">
        <f t="shared" si="90"/>
        <v>0</v>
      </c>
      <c r="BG412" s="167">
        <f t="shared" si="91"/>
        <v>0</v>
      </c>
      <c r="BH412" s="167">
        <f t="shared" si="92"/>
        <v>0</v>
      </c>
      <c r="BI412" s="167">
        <f t="shared" si="93"/>
        <v>0</v>
      </c>
      <c r="BJ412" s="17" t="s">
        <v>92</v>
      </c>
      <c r="BK412" s="168">
        <f t="shared" si="94"/>
        <v>0</v>
      </c>
      <c r="BL412" s="17" t="s">
        <v>234</v>
      </c>
      <c r="BM412" s="166" t="s">
        <v>1027</v>
      </c>
    </row>
    <row r="413" spans="1:65" s="2" customFormat="1" ht="37.9" customHeight="1">
      <c r="A413" s="32"/>
      <c r="B413" s="153"/>
      <c r="C413" s="178" t="s">
        <v>1028</v>
      </c>
      <c r="D413" s="178" t="s">
        <v>244</v>
      </c>
      <c r="E413" s="179" t="s">
        <v>1029</v>
      </c>
      <c r="F413" s="180" t="s">
        <v>1030</v>
      </c>
      <c r="G413" s="181" t="s">
        <v>199</v>
      </c>
      <c r="H413" s="182">
        <v>15</v>
      </c>
      <c r="I413" s="183"/>
      <c r="J413" s="184"/>
      <c r="K413" s="182">
        <f t="shared" si="82"/>
        <v>0</v>
      </c>
      <c r="L413" s="184"/>
      <c r="M413" s="185"/>
      <c r="N413" s="186" t="s">
        <v>1</v>
      </c>
      <c r="O413" s="162" t="s">
        <v>43</v>
      </c>
      <c r="P413" s="163">
        <f t="shared" si="83"/>
        <v>0</v>
      </c>
      <c r="Q413" s="163">
        <f t="shared" si="84"/>
        <v>0</v>
      </c>
      <c r="R413" s="163">
        <f t="shared" si="85"/>
        <v>0</v>
      </c>
      <c r="S413" s="58"/>
      <c r="T413" s="164">
        <f t="shared" si="86"/>
        <v>0</v>
      </c>
      <c r="U413" s="164">
        <v>0</v>
      </c>
      <c r="V413" s="164">
        <f t="shared" si="87"/>
        <v>0</v>
      </c>
      <c r="W413" s="164">
        <v>0</v>
      </c>
      <c r="X413" s="165">
        <f t="shared" si="88"/>
        <v>0</v>
      </c>
      <c r="Y413" s="32"/>
      <c r="Z413" s="32"/>
      <c r="AA413" s="32"/>
      <c r="AB413" s="32"/>
      <c r="AC413" s="32"/>
      <c r="AD413" s="32"/>
      <c r="AE413" s="32"/>
      <c r="AR413" s="166" t="s">
        <v>321</v>
      </c>
      <c r="AT413" s="166" t="s">
        <v>244</v>
      </c>
      <c r="AU413" s="166" t="s">
        <v>92</v>
      </c>
      <c r="AY413" s="17" t="s">
        <v>164</v>
      </c>
      <c r="BE413" s="167">
        <f t="shared" si="89"/>
        <v>0</v>
      </c>
      <c r="BF413" s="167">
        <f t="shared" si="90"/>
        <v>0</v>
      </c>
      <c r="BG413" s="167">
        <f t="shared" si="91"/>
        <v>0</v>
      </c>
      <c r="BH413" s="167">
        <f t="shared" si="92"/>
        <v>0</v>
      </c>
      <c r="BI413" s="167">
        <f t="shared" si="93"/>
        <v>0</v>
      </c>
      <c r="BJ413" s="17" t="s">
        <v>92</v>
      </c>
      <c r="BK413" s="168">
        <f t="shared" si="94"/>
        <v>0</v>
      </c>
      <c r="BL413" s="17" t="s">
        <v>234</v>
      </c>
      <c r="BM413" s="166" t="s">
        <v>1031</v>
      </c>
    </row>
    <row r="414" spans="1:65" s="2" customFormat="1" ht="14.45" customHeight="1">
      <c r="A414" s="32"/>
      <c r="B414" s="153"/>
      <c r="C414" s="178" t="s">
        <v>1032</v>
      </c>
      <c r="D414" s="178" t="s">
        <v>244</v>
      </c>
      <c r="E414" s="179" t="s">
        <v>1033</v>
      </c>
      <c r="F414" s="180" t="s">
        <v>1034</v>
      </c>
      <c r="G414" s="181" t="s">
        <v>199</v>
      </c>
      <c r="H414" s="182">
        <v>15</v>
      </c>
      <c r="I414" s="183"/>
      <c r="J414" s="184"/>
      <c r="K414" s="182">
        <f t="shared" si="82"/>
        <v>0</v>
      </c>
      <c r="L414" s="184"/>
      <c r="M414" s="185"/>
      <c r="N414" s="186" t="s">
        <v>1</v>
      </c>
      <c r="O414" s="162" t="s">
        <v>43</v>
      </c>
      <c r="P414" s="163">
        <f t="shared" si="83"/>
        <v>0</v>
      </c>
      <c r="Q414" s="163">
        <f t="shared" si="84"/>
        <v>0</v>
      </c>
      <c r="R414" s="163">
        <f t="shared" si="85"/>
        <v>0</v>
      </c>
      <c r="S414" s="58"/>
      <c r="T414" s="164">
        <f t="shared" si="86"/>
        <v>0</v>
      </c>
      <c r="U414" s="164">
        <v>0</v>
      </c>
      <c r="V414" s="164">
        <f t="shared" si="87"/>
        <v>0</v>
      </c>
      <c r="W414" s="164">
        <v>0</v>
      </c>
      <c r="X414" s="165">
        <f t="shared" si="88"/>
        <v>0</v>
      </c>
      <c r="Y414" s="32"/>
      <c r="Z414" s="32"/>
      <c r="AA414" s="32"/>
      <c r="AB414" s="32"/>
      <c r="AC414" s="32"/>
      <c r="AD414" s="32"/>
      <c r="AE414" s="32"/>
      <c r="AR414" s="166" t="s">
        <v>321</v>
      </c>
      <c r="AT414" s="166" t="s">
        <v>244</v>
      </c>
      <c r="AU414" s="166" t="s">
        <v>92</v>
      </c>
      <c r="AY414" s="17" t="s">
        <v>164</v>
      </c>
      <c r="BE414" s="167">
        <f t="shared" si="89"/>
        <v>0</v>
      </c>
      <c r="BF414" s="167">
        <f t="shared" si="90"/>
        <v>0</v>
      </c>
      <c r="BG414" s="167">
        <f t="shared" si="91"/>
        <v>0</v>
      </c>
      <c r="BH414" s="167">
        <f t="shared" si="92"/>
        <v>0</v>
      </c>
      <c r="BI414" s="167">
        <f t="shared" si="93"/>
        <v>0</v>
      </c>
      <c r="BJ414" s="17" t="s">
        <v>92</v>
      </c>
      <c r="BK414" s="168">
        <f t="shared" si="94"/>
        <v>0</v>
      </c>
      <c r="BL414" s="17" t="s">
        <v>234</v>
      </c>
      <c r="BM414" s="166" t="s">
        <v>1035</v>
      </c>
    </row>
    <row r="415" spans="1:65" s="2" customFormat="1" ht="14.45" customHeight="1">
      <c r="A415" s="32"/>
      <c r="B415" s="153"/>
      <c r="C415" s="178" t="s">
        <v>1036</v>
      </c>
      <c r="D415" s="178" t="s">
        <v>244</v>
      </c>
      <c r="E415" s="179" t="s">
        <v>1037</v>
      </c>
      <c r="F415" s="180" t="s">
        <v>1038</v>
      </c>
      <c r="G415" s="181" t="s">
        <v>199</v>
      </c>
      <c r="H415" s="182">
        <v>15</v>
      </c>
      <c r="I415" s="183"/>
      <c r="J415" s="184"/>
      <c r="K415" s="182">
        <f t="shared" si="82"/>
        <v>0</v>
      </c>
      <c r="L415" s="184"/>
      <c r="M415" s="185"/>
      <c r="N415" s="186" t="s">
        <v>1</v>
      </c>
      <c r="O415" s="162" t="s">
        <v>43</v>
      </c>
      <c r="P415" s="163">
        <f t="shared" si="83"/>
        <v>0</v>
      </c>
      <c r="Q415" s="163">
        <f t="shared" si="84"/>
        <v>0</v>
      </c>
      <c r="R415" s="163">
        <f t="shared" si="85"/>
        <v>0</v>
      </c>
      <c r="S415" s="58"/>
      <c r="T415" s="164">
        <f t="shared" si="86"/>
        <v>0</v>
      </c>
      <c r="U415" s="164">
        <v>0</v>
      </c>
      <c r="V415" s="164">
        <f t="shared" si="87"/>
        <v>0</v>
      </c>
      <c r="W415" s="164">
        <v>0</v>
      </c>
      <c r="X415" s="165">
        <f t="shared" si="88"/>
        <v>0</v>
      </c>
      <c r="Y415" s="32"/>
      <c r="Z415" s="32"/>
      <c r="AA415" s="32"/>
      <c r="AB415" s="32"/>
      <c r="AC415" s="32"/>
      <c r="AD415" s="32"/>
      <c r="AE415" s="32"/>
      <c r="AR415" s="166" t="s">
        <v>321</v>
      </c>
      <c r="AT415" s="166" t="s">
        <v>244</v>
      </c>
      <c r="AU415" s="166" t="s">
        <v>92</v>
      </c>
      <c r="AY415" s="17" t="s">
        <v>164</v>
      </c>
      <c r="BE415" s="167">
        <f t="shared" si="89"/>
        <v>0</v>
      </c>
      <c r="BF415" s="167">
        <f t="shared" si="90"/>
        <v>0</v>
      </c>
      <c r="BG415" s="167">
        <f t="shared" si="91"/>
        <v>0</v>
      </c>
      <c r="BH415" s="167">
        <f t="shared" si="92"/>
        <v>0</v>
      </c>
      <c r="BI415" s="167">
        <f t="shared" si="93"/>
        <v>0</v>
      </c>
      <c r="BJ415" s="17" t="s">
        <v>92</v>
      </c>
      <c r="BK415" s="168">
        <f t="shared" si="94"/>
        <v>0</v>
      </c>
      <c r="BL415" s="17" t="s">
        <v>234</v>
      </c>
      <c r="BM415" s="166" t="s">
        <v>1039</v>
      </c>
    </row>
    <row r="416" spans="1:65" s="2" customFormat="1" ht="24.2" customHeight="1">
      <c r="A416" s="32"/>
      <c r="B416" s="153"/>
      <c r="C416" s="178" t="s">
        <v>1040</v>
      </c>
      <c r="D416" s="178" t="s">
        <v>244</v>
      </c>
      <c r="E416" s="179" t="s">
        <v>1041</v>
      </c>
      <c r="F416" s="180" t="s">
        <v>1042</v>
      </c>
      <c r="G416" s="181" t="s">
        <v>199</v>
      </c>
      <c r="H416" s="182">
        <v>3</v>
      </c>
      <c r="I416" s="183"/>
      <c r="J416" s="184"/>
      <c r="K416" s="182">
        <f t="shared" si="82"/>
        <v>0</v>
      </c>
      <c r="L416" s="184"/>
      <c r="M416" s="185"/>
      <c r="N416" s="186" t="s">
        <v>1</v>
      </c>
      <c r="O416" s="162" t="s">
        <v>43</v>
      </c>
      <c r="P416" s="163">
        <f t="shared" si="83"/>
        <v>0</v>
      </c>
      <c r="Q416" s="163">
        <f t="shared" si="84"/>
        <v>0</v>
      </c>
      <c r="R416" s="163">
        <f t="shared" si="85"/>
        <v>0</v>
      </c>
      <c r="S416" s="58"/>
      <c r="T416" s="164">
        <f t="shared" si="86"/>
        <v>0</v>
      </c>
      <c r="U416" s="164">
        <v>0</v>
      </c>
      <c r="V416" s="164">
        <f t="shared" si="87"/>
        <v>0</v>
      </c>
      <c r="W416" s="164">
        <v>0</v>
      </c>
      <c r="X416" s="165">
        <f t="shared" si="88"/>
        <v>0</v>
      </c>
      <c r="Y416" s="32"/>
      <c r="Z416" s="32"/>
      <c r="AA416" s="32"/>
      <c r="AB416" s="32"/>
      <c r="AC416" s="32"/>
      <c r="AD416" s="32"/>
      <c r="AE416" s="32"/>
      <c r="AR416" s="166" t="s">
        <v>321</v>
      </c>
      <c r="AT416" s="166" t="s">
        <v>244</v>
      </c>
      <c r="AU416" s="166" t="s">
        <v>92</v>
      </c>
      <c r="AY416" s="17" t="s">
        <v>164</v>
      </c>
      <c r="BE416" s="167">
        <f t="shared" si="89"/>
        <v>0</v>
      </c>
      <c r="BF416" s="167">
        <f t="shared" si="90"/>
        <v>0</v>
      </c>
      <c r="BG416" s="167">
        <f t="shared" si="91"/>
        <v>0</v>
      </c>
      <c r="BH416" s="167">
        <f t="shared" si="92"/>
        <v>0</v>
      </c>
      <c r="BI416" s="167">
        <f t="shared" si="93"/>
        <v>0</v>
      </c>
      <c r="BJ416" s="17" t="s">
        <v>92</v>
      </c>
      <c r="BK416" s="168">
        <f t="shared" si="94"/>
        <v>0</v>
      </c>
      <c r="BL416" s="17" t="s">
        <v>234</v>
      </c>
      <c r="BM416" s="166" t="s">
        <v>1043</v>
      </c>
    </row>
    <row r="417" spans="1:65" s="2" customFormat="1" ht="14.45" customHeight="1">
      <c r="A417" s="32"/>
      <c r="B417" s="153"/>
      <c r="C417" s="178" t="s">
        <v>1044</v>
      </c>
      <c r="D417" s="178" t="s">
        <v>244</v>
      </c>
      <c r="E417" s="179" t="s">
        <v>1045</v>
      </c>
      <c r="F417" s="180" t="s">
        <v>1046</v>
      </c>
      <c r="G417" s="181" t="s">
        <v>199</v>
      </c>
      <c r="H417" s="182">
        <v>3</v>
      </c>
      <c r="I417" s="183"/>
      <c r="J417" s="184"/>
      <c r="K417" s="182">
        <f t="shared" si="82"/>
        <v>0</v>
      </c>
      <c r="L417" s="184"/>
      <c r="M417" s="185"/>
      <c r="N417" s="186" t="s">
        <v>1</v>
      </c>
      <c r="O417" s="162" t="s">
        <v>43</v>
      </c>
      <c r="P417" s="163">
        <f t="shared" si="83"/>
        <v>0</v>
      </c>
      <c r="Q417" s="163">
        <f t="shared" si="84"/>
        <v>0</v>
      </c>
      <c r="R417" s="163">
        <f t="shared" si="85"/>
        <v>0</v>
      </c>
      <c r="S417" s="58"/>
      <c r="T417" s="164">
        <f t="shared" si="86"/>
        <v>0</v>
      </c>
      <c r="U417" s="164">
        <v>0</v>
      </c>
      <c r="V417" s="164">
        <f t="shared" si="87"/>
        <v>0</v>
      </c>
      <c r="W417" s="164">
        <v>0</v>
      </c>
      <c r="X417" s="165">
        <f t="shared" si="88"/>
        <v>0</v>
      </c>
      <c r="Y417" s="32"/>
      <c r="Z417" s="32"/>
      <c r="AA417" s="32"/>
      <c r="AB417" s="32"/>
      <c r="AC417" s="32"/>
      <c r="AD417" s="32"/>
      <c r="AE417" s="32"/>
      <c r="AR417" s="166" t="s">
        <v>321</v>
      </c>
      <c r="AT417" s="166" t="s">
        <v>244</v>
      </c>
      <c r="AU417" s="166" t="s">
        <v>92</v>
      </c>
      <c r="AY417" s="17" t="s">
        <v>164</v>
      </c>
      <c r="BE417" s="167">
        <f t="shared" si="89"/>
        <v>0</v>
      </c>
      <c r="BF417" s="167">
        <f t="shared" si="90"/>
        <v>0</v>
      </c>
      <c r="BG417" s="167">
        <f t="shared" si="91"/>
        <v>0</v>
      </c>
      <c r="BH417" s="167">
        <f t="shared" si="92"/>
        <v>0</v>
      </c>
      <c r="BI417" s="167">
        <f t="shared" si="93"/>
        <v>0</v>
      </c>
      <c r="BJ417" s="17" t="s">
        <v>92</v>
      </c>
      <c r="BK417" s="168">
        <f t="shared" si="94"/>
        <v>0</v>
      </c>
      <c r="BL417" s="17" t="s">
        <v>234</v>
      </c>
      <c r="BM417" s="166" t="s">
        <v>1047</v>
      </c>
    </row>
    <row r="418" spans="1:65" s="2" customFormat="1" ht="24.2" customHeight="1">
      <c r="A418" s="32"/>
      <c r="B418" s="153"/>
      <c r="C418" s="178" t="s">
        <v>1048</v>
      </c>
      <c r="D418" s="178" t="s">
        <v>244</v>
      </c>
      <c r="E418" s="179" t="s">
        <v>1049</v>
      </c>
      <c r="F418" s="180" t="s">
        <v>1050</v>
      </c>
      <c r="G418" s="181" t="s">
        <v>990</v>
      </c>
      <c r="H418" s="182">
        <v>13</v>
      </c>
      <c r="I418" s="183"/>
      <c r="J418" s="184"/>
      <c r="K418" s="182">
        <f t="shared" si="82"/>
        <v>0</v>
      </c>
      <c r="L418" s="184"/>
      <c r="M418" s="185"/>
      <c r="N418" s="186" t="s">
        <v>1</v>
      </c>
      <c r="O418" s="162" t="s">
        <v>43</v>
      </c>
      <c r="P418" s="163">
        <f t="shared" si="83"/>
        <v>0</v>
      </c>
      <c r="Q418" s="163">
        <f t="shared" si="84"/>
        <v>0</v>
      </c>
      <c r="R418" s="163">
        <f t="shared" si="85"/>
        <v>0</v>
      </c>
      <c r="S418" s="58"/>
      <c r="T418" s="164">
        <f t="shared" si="86"/>
        <v>0</v>
      </c>
      <c r="U418" s="164">
        <v>0</v>
      </c>
      <c r="V418" s="164">
        <f t="shared" si="87"/>
        <v>0</v>
      </c>
      <c r="W418" s="164">
        <v>0</v>
      </c>
      <c r="X418" s="165">
        <f t="shared" si="88"/>
        <v>0</v>
      </c>
      <c r="Y418" s="32"/>
      <c r="Z418" s="32"/>
      <c r="AA418" s="32"/>
      <c r="AB418" s="32"/>
      <c r="AC418" s="32"/>
      <c r="AD418" s="32"/>
      <c r="AE418" s="32"/>
      <c r="AR418" s="166" t="s">
        <v>321</v>
      </c>
      <c r="AT418" s="166" t="s">
        <v>244</v>
      </c>
      <c r="AU418" s="166" t="s">
        <v>92</v>
      </c>
      <c r="AY418" s="17" t="s">
        <v>164</v>
      </c>
      <c r="BE418" s="167">
        <f t="shared" si="89"/>
        <v>0</v>
      </c>
      <c r="BF418" s="167">
        <f t="shared" si="90"/>
        <v>0</v>
      </c>
      <c r="BG418" s="167">
        <f t="shared" si="91"/>
        <v>0</v>
      </c>
      <c r="BH418" s="167">
        <f t="shared" si="92"/>
        <v>0</v>
      </c>
      <c r="BI418" s="167">
        <f t="shared" si="93"/>
        <v>0</v>
      </c>
      <c r="BJ418" s="17" t="s">
        <v>92</v>
      </c>
      <c r="BK418" s="168">
        <f t="shared" si="94"/>
        <v>0</v>
      </c>
      <c r="BL418" s="17" t="s">
        <v>234</v>
      </c>
      <c r="BM418" s="166" t="s">
        <v>1051</v>
      </c>
    </row>
    <row r="419" spans="1:65" s="2" customFormat="1" ht="24.2" customHeight="1">
      <c r="A419" s="32"/>
      <c r="B419" s="153"/>
      <c r="C419" s="178" t="s">
        <v>1052</v>
      </c>
      <c r="D419" s="178" t="s">
        <v>244</v>
      </c>
      <c r="E419" s="179" t="s">
        <v>1053</v>
      </c>
      <c r="F419" s="180" t="s">
        <v>1054</v>
      </c>
      <c r="G419" s="181" t="s">
        <v>199</v>
      </c>
      <c r="H419" s="182">
        <v>13</v>
      </c>
      <c r="I419" s="183"/>
      <c r="J419" s="184"/>
      <c r="K419" s="182">
        <f t="shared" si="82"/>
        <v>0</v>
      </c>
      <c r="L419" s="184"/>
      <c r="M419" s="185"/>
      <c r="N419" s="186" t="s">
        <v>1</v>
      </c>
      <c r="O419" s="162" t="s">
        <v>43</v>
      </c>
      <c r="P419" s="163">
        <f t="shared" si="83"/>
        <v>0</v>
      </c>
      <c r="Q419" s="163">
        <f t="shared" si="84"/>
        <v>0</v>
      </c>
      <c r="R419" s="163">
        <f t="shared" si="85"/>
        <v>0</v>
      </c>
      <c r="S419" s="58"/>
      <c r="T419" s="164">
        <f t="shared" si="86"/>
        <v>0</v>
      </c>
      <c r="U419" s="164">
        <v>0</v>
      </c>
      <c r="V419" s="164">
        <f t="shared" si="87"/>
        <v>0</v>
      </c>
      <c r="W419" s="164">
        <v>0</v>
      </c>
      <c r="X419" s="165">
        <f t="shared" si="88"/>
        <v>0</v>
      </c>
      <c r="Y419" s="32"/>
      <c r="Z419" s="32"/>
      <c r="AA419" s="32"/>
      <c r="AB419" s="32"/>
      <c r="AC419" s="32"/>
      <c r="AD419" s="32"/>
      <c r="AE419" s="32"/>
      <c r="AR419" s="166" t="s">
        <v>321</v>
      </c>
      <c r="AT419" s="166" t="s">
        <v>244</v>
      </c>
      <c r="AU419" s="166" t="s">
        <v>92</v>
      </c>
      <c r="AY419" s="17" t="s">
        <v>164</v>
      </c>
      <c r="BE419" s="167">
        <f t="shared" si="89"/>
        <v>0</v>
      </c>
      <c r="BF419" s="167">
        <f t="shared" si="90"/>
        <v>0</v>
      </c>
      <c r="BG419" s="167">
        <f t="shared" si="91"/>
        <v>0</v>
      </c>
      <c r="BH419" s="167">
        <f t="shared" si="92"/>
        <v>0</v>
      </c>
      <c r="BI419" s="167">
        <f t="shared" si="93"/>
        <v>0</v>
      </c>
      <c r="BJ419" s="17" t="s">
        <v>92</v>
      </c>
      <c r="BK419" s="168">
        <f t="shared" si="94"/>
        <v>0</v>
      </c>
      <c r="BL419" s="17" t="s">
        <v>234</v>
      </c>
      <c r="BM419" s="166" t="s">
        <v>1055</v>
      </c>
    </row>
    <row r="420" spans="1:65" s="2" customFormat="1" ht="14.45" customHeight="1">
      <c r="A420" s="32"/>
      <c r="B420" s="153"/>
      <c r="C420" s="178" t="s">
        <v>1056</v>
      </c>
      <c r="D420" s="178" t="s">
        <v>244</v>
      </c>
      <c r="E420" s="179" t="s">
        <v>1057</v>
      </c>
      <c r="F420" s="180" t="s">
        <v>1058</v>
      </c>
      <c r="G420" s="181" t="s">
        <v>199</v>
      </c>
      <c r="H420" s="182">
        <v>13</v>
      </c>
      <c r="I420" s="183"/>
      <c r="J420" s="184"/>
      <c r="K420" s="182">
        <f t="shared" si="82"/>
        <v>0</v>
      </c>
      <c r="L420" s="184"/>
      <c r="M420" s="185"/>
      <c r="N420" s="186" t="s">
        <v>1</v>
      </c>
      <c r="O420" s="162" t="s">
        <v>43</v>
      </c>
      <c r="P420" s="163">
        <f t="shared" si="83"/>
        <v>0</v>
      </c>
      <c r="Q420" s="163">
        <f t="shared" si="84"/>
        <v>0</v>
      </c>
      <c r="R420" s="163">
        <f t="shared" si="85"/>
        <v>0</v>
      </c>
      <c r="S420" s="58"/>
      <c r="T420" s="164">
        <f t="shared" si="86"/>
        <v>0</v>
      </c>
      <c r="U420" s="164">
        <v>0</v>
      </c>
      <c r="V420" s="164">
        <f t="shared" si="87"/>
        <v>0</v>
      </c>
      <c r="W420" s="164">
        <v>0</v>
      </c>
      <c r="X420" s="165">
        <f t="shared" si="88"/>
        <v>0</v>
      </c>
      <c r="Y420" s="32"/>
      <c r="Z420" s="32"/>
      <c r="AA420" s="32"/>
      <c r="AB420" s="32"/>
      <c r="AC420" s="32"/>
      <c r="AD420" s="32"/>
      <c r="AE420" s="32"/>
      <c r="AR420" s="166" t="s">
        <v>321</v>
      </c>
      <c r="AT420" s="166" t="s">
        <v>244</v>
      </c>
      <c r="AU420" s="166" t="s">
        <v>92</v>
      </c>
      <c r="AY420" s="17" t="s">
        <v>164</v>
      </c>
      <c r="BE420" s="167">
        <f t="shared" si="89"/>
        <v>0</v>
      </c>
      <c r="BF420" s="167">
        <f t="shared" si="90"/>
        <v>0</v>
      </c>
      <c r="BG420" s="167">
        <f t="shared" si="91"/>
        <v>0</v>
      </c>
      <c r="BH420" s="167">
        <f t="shared" si="92"/>
        <v>0</v>
      </c>
      <c r="BI420" s="167">
        <f t="shared" si="93"/>
        <v>0</v>
      </c>
      <c r="BJ420" s="17" t="s">
        <v>92</v>
      </c>
      <c r="BK420" s="168">
        <f t="shared" si="94"/>
        <v>0</v>
      </c>
      <c r="BL420" s="17" t="s">
        <v>234</v>
      </c>
      <c r="BM420" s="166" t="s">
        <v>1059</v>
      </c>
    </row>
    <row r="421" spans="1:65" s="2" customFormat="1" ht="14.45" customHeight="1">
      <c r="A421" s="32"/>
      <c r="B421" s="153"/>
      <c r="C421" s="178" t="s">
        <v>1060</v>
      </c>
      <c r="D421" s="178" t="s">
        <v>244</v>
      </c>
      <c r="E421" s="179" t="s">
        <v>1061</v>
      </c>
      <c r="F421" s="180" t="s">
        <v>1062</v>
      </c>
      <c r="G421" s="181" t="s">
        <v>199</v>
      </c>
      <c r="H421" s="182">
        <v>2</v>
      </c>
      <c r="I421" s="183"/>
      <c r="J421" s="184"/>
      <c r="K421" s="182">
        <f t="shared" si="82"/>
        <v>0</v>
      </c>
      <c r="L421" s="184"/>
      <c r="M421" s="185"/>
      <c r="N421" s="186" t="s">
        <v>1</v>
      </c>
      <c r="O421" s="162" t="s">
        <v>43</v>
      </c>
      <c r="P421" s="163">
        <f t="shared" si="83"/>
        <v>0</v>
      </c>
      <c r="Q421" s="163">
        <f t="shared" si="84"/>
        <v>0</v>
      </c>
      <c r="R421" s="163">
        <f t="shared" si="85"/>
        <v>0</v>
      </c>
      <c r="S421" s="58"/>
      <c r="T421" s="164">
        <f t="shared" si="86"/>
        <v>0</v>
      </c>
      <c r="U421" s="164">
        <v>0</v>
      </c>
      <c r="V421" s="164">
        <f t="shared" si="87"/>
        <v>0</v>
      </c>
      <c r="W421" s="164">
        <v>0</v>
      </c>
      <c r="X421" s="165">
        <f t="shared" si="88"/>
        <v>0</v>
      </c>
      <c r="Y421" s="32"/>
      <c r="Z421" s="32"/>
      <c r="AA421" s="32"/>
      <c r="AB421" s="32"/>
      <c r="AC421" s="32"/>
      <c r="AD421" s="32"/>
      <c r="AE421" s="32"/>
      <c r="AR421" s="166" t="s">
        <v>321</v>
      </c>
      <c r="AT421" s="166" t="s">
        <v>244</v>
      </c>
      <c r="AU421" s="166" t="s">
        <v>92</v>
      </c>
      <c r="AY421" s="17" t="s">
        <v>164</v>
      </c>
      <c r="BE421" s="167">
        <f t="shared" si="89"/>
        <v>0</v>
      </c>
      <c r="BF421" s="167">
        <f t="shared" si="90"/>
        <v>0</v>
      </c>
      <c r="BG421" s="167">
        <f t="shared" si="91"/>
        <v>0</v>
      </c>
      <c r="BH421" s="167">
        <f t="shared" si="92"/>
        <v>0</v>
      </c>
      <c r="BI421" s="167">
        <f t="shared" si="93"/>
        <v>0</v>
      </c>
      <c r="BJ421" s="17" t="s">
        <v>92</v>
      </c>
      <c r="BK421" s="168">
        <f t="shared" si="94"/>
        <v>0</v>
      </c>
      <c r="BL421" s="17" t="s">
        <v>234</v>
      </c>
      <c r="BM421" s="166" t="s">
        <v>1063</v>
      </c>
    </row>
    <row r="422" spans="1:65" s="2" customFormat="1" ht="14.45" customHeight="1">
      <c r="A422" s="32"/>
      <c r="B422" s="153"/>
      <c r="C422" s="178" t="s">
        <v>1064</v>
      </c>
      <c r="D422" s="178" t="s">
        <v>244</v>
      </c>
      <c r="E422" s="179" t="s">
        <v>1065</v>
      </c>
      <c r="F422" s="180" t="s">
        <v>1066</v>
      </c>
      <c r="G422" s="181" t="s">
        <v>199</v>
      </c>
      <c r="H422" s="182">
        <v>10</v>
      </c>
      <c r="I422" s="183"/>
      <c r="J422" s="184"/>
      <c r="K422" s="182">
        <f t="shared" si="82"/>
        <v>0</v>
      </c>
      <c r="L422" s="184"/>
      <c r="M422" s="185"/>
      <c r="N422" s="186" t="s">
        <v>1</v>
      </c>
      <c r="O422" s="162" t="s">
        <v>43</v>
      </c>
      <c r="P422" s="163">
        <f t="shared" si="83"/>
        <v>0</v>
      </c>
      <c r="Q422" s="163">
        <f t="shared" si="84"/>
        <v>0</v>
      </c>
      <c r="R422" s="163">
        <f t="shared" si="85"/>
        <v>0</v>
      </c>
      <c r="S422" s="58"/>
      <c r="T422" s="164">
        <f t="shared" si="86"/>
        <v>0</v>
      </c>
      <c r="U422" s="164">
        <v>0</v>
      </c>
      <c r="V422" s="164">
        <f t="shared" si="87"/>
        <v>0</v>
      </c>
      <c r="W422" s="164">
        <v>0</v>
      </c>
      <c r="X422" s="165">
        <f t="shared" si="88"/>
        <v>0</v>
      </c>
      <c r="Y422" s="32"/>
      <c r="Z422" s="32"/>
      <c r="AA422" s="32"/>
      <c r="AB422" s="32"/>
      <c r="AC422" s="32"/>
      <c r="AD422" s="32"/>
      <c r="AE422" s="32"/>
      <c r="AR422" s="166" t="s">
        <v>321</v>
      </c>
      <c r="AT422" s="166" t="s">
        <v>244</v>
      </c>
      <c r="AU422" s="166" t="s">
        <v>92</v>
      </c>
      <c r="AY422" s="17" t="s">
        <v>164</v>
      </c>
      <c r="BE422" s="167">
        <f t="shared" si="89"/>
        <v>0</v>
      </c>
      <c r="BF422" s="167">
        <f t="shared" si="90"/>
        <v>0</v>
      </c>
      <c r="BG422" s="167">
        <f t="shared" si="91"/>
        <v>0</v>
      </c>
      <c r="BH422" s="167">
        <f t="shared" si="92"/>
        <v>0</v>
      </c>
      <c r="BI422" s="167">
        <f t="shared" si="93"/>
        <v>0</v>
      </c>
      <c r="BJ422" s="17" t="s">
        <v>92</v>
      </c>
      <c r="BK422" s="168">
        <f t="shared" si="94"/>
        <v>0</v>
      </c>
      <c r="BL422" s="17" t="s">
        <v>234</v>
      </c>
      <c r="BM422" s="166" t="s">
        <v>1067</v>
      </c>
    </row>
    <row r="423" spans="1:65" s="2" customFormat="1" ht="24.2" customHeight="1">
      <c r="A423" s="32"/>
      <c r="B423" s="153"/>
      <c r="C423" s="178" t="s">
        <v>1068</v>
      </c>
      <c r="D423" s="178" t="s">
        <v>244</v>
      </c>
      <c r="E423" s="179" t="s">
        <v>1069</v>
      </c>
      <c r="F423" s="180" t="s">
        <v>1070</v>
      </c>
      <c r="G423" s="181" t="s">
        <v>199</v>
      </c>
      <c r="H423" s="182">
        <v>10</v>
      </c>
      <c r="I423" s="183"/>
      <c r="J423" s="184"/>
      <c r="K423" s="182">
        <f t="shared" si="82"/>
        <v>0</v>
      </c>
      <c r="L423" s="184"/>
      <c r="M423" s="185"/>
      <c r="N423" s="186" t="s">
        <v>1</v>
      </c>
      <c r="O423" s="162" t="s">
        <v>43</v>
      </c>
      <c r="P423" s="163">
        <f t="shared" si="83"/>
        <v>0</v>
      </c>
      <c r="Q423" s="163">
        <f t="shared" si="84"/>
        <v>0</v>
      </c>
      <c r="R423" s="163">
        <f t="shared" si="85"/>
        <v>0</v>
      </c>
      <c r="S423" s="58"/>
      <c r="T423" s="164">
        <f t="shared" si="86"/>
        <v>0</v>
      </c>
      <c r="U423" s="164">
        <v>0</v>
      </c>
      <c r="V423" s="164">
        <f t="shared" si="87"/>
        <v>0</v>
      </c>
      <c r="W423" s="164">
        <v>0</v>
      </c>
      <c r="X423" s="165">
        <f t="shared" si="88"/>
        <v>0</v>
      </c>
      <c r="Y423" s="32"/>
      <c r="Z423" s="32"/>
      <c r="AA423" s="32"/>
      <c r="AB423" s="32"/>
      <c r="AC423" s="32"/>
      <c r="AD423" s="32"/>
      <c r="AE423" s="32"/>
      <c r="AR423" s="166" t="s">
        <v>321</v>
      </c>
      <c r="AT423" s="166" t="s">
        <v>244</v>
      </c>
      <c r="AU423" s="166" t="s">
        <v>92</v>
      </c>
      <c r="AY423" s="17" t="s">
        <v>164</v>
      </c>
      <c r="BE423" s="167">
        <f t="shared" si="89"/>
        <v>0</v>
      </c>
      <c r="BF423" s="167">
        <f t="shared" si="90"/>
        <v>0</v>
      </c>
      <c r="BG423" s="167">
        <f t="shared" si="91"/>
        <v>0</v>
      </c>
      <c r="BH423" s="167">
        <f t="shared" si="92"/>
        <v>0</v>
      </c>
      <c r="BI423" s="167">
        <f t="shared" si="93"/>
        <v>0</v>
      </c>
      <c r="BJ423" s="17" t="s">
        <v>92</v>
      </c>
      <c r="BK423" s="168">
        <f t="shared" si="94"/>
        <v>0</v>
      </c>
      <c r="BL423" s="17" t="s">
        <v>234</v>
      </c>
      <c r="BM423" s="166" t="s">
        <v>1071</v>
      </c>
    </row>
    <row r="424" spans="1:65" s="2" customFormat="1" ht="24.2" customHeight="1">
      <c r="A424" s="32"/>
      <c r="B424" s="153"/>
      <c r="C424" s="178" t="s">
        <v>1072</v>
      </c>
      <c r="D424" s="178" t="s">
        <v>244</v>
      </c>
      <c r="E424" s="179" t="s">
        <v>1073</v>
      </c>
      <c r="F424" s="180" t="s">
        <v>1074</v>
      </c>
      <c r="G424" s="181" t="s">
        <v>990</v>
      </c>
      <c r="H424" s="182">
        <v>3</v>
      </c>
      <c r="I424" s="183"/>
      <c r="J424" s="184"/>
      <c r="K424" s="182">
        <f t="shared" si="82"/>
        <v>0</v>
      </c>
      <c r="L424" s="184"/>
      <c r="M424" s="185"/>
      <c r="N424" s="186" t="s">
        <v>1</v>
      </c>
      <c r="O424" s="162" t="s">
        <v>43</v>
      </c>
      <c r="P424" s="163">
        <f t="shared" si="83"/>
        <v>0</v>
      </c>
      <c r="Q424" s="163">
        <f t="shared" si="84"/>
        <v>0</v>
      </c>
      <c r="R424" s="163">
        <f t="shared" si="85"/>
        <v>0</v>
      </c>
      <c r="S424" s="58"/>
      <c r="T424" s="164">
        <f t="shared" si="86"/>
        <v>0</v>
      </c>
      <c r="U424" s="164">
        <v>0</v>
      </c>
      <c r="V424" s="164">
        <f t="shared" si="87"/>
        <v>0</v>
      </c>
      <c r="W424" s="164">
        <v>0</v>
      </c>
      <c r="X424" s="165">
        <f t="shared" si="88"/>
        <v>0</v>
      </c>
      <c r="Y424" s="32"/>
      <c r="Z424" s="32"/>
      <c r="AA424" s="32"/>
      <c r="AB424" s="32"/>
      <c r="AC424" s="32"/>
      <c r="AD424" s="32"/>
      <c r="AE424" s="32"/>
      <c r="AR424" s="166" t="s">
        <v>321</v>
      </c>
      <c r="AT424" s="166" t="s">
        <v>244</v>
      </c>
      <c r="AU424" s="166" t="s">
        <v>92</v>
      </c>
      <c r="AY424" s="17" t="s">
        <v>164</v>
      </c>
      <c r="BE424" s="167">
        <f t="shared" si="89"/>
        <v>0</v>
      </c>
      <c r="BF424" s="167">
        <f t="shared" si="90"/>
        <v>0</v>
      </c>
      <c r="BG424" s="167">
        <f t="shared" si="91"/>
        <v>0</v>
      </c>
      <c r="BH424" s="167">
        <f t="shared" si="92"/>
        <v>0</v>
      </c>
      <c r="BI424" s="167">
        <f t="shared" si="93"/>
        <v>0</v>
      </c>
      <c r="BJ424" s="17" t="s">
        <v>92</v>
      </c>
      <c r="BK424" s="168">
        <f t="shared" si="94"/>
        <v>0</v>
      </c>
      <c r="BL424" s="17" t="s">
        <v>234</v>
      </c>
      <c r="BM424" s="166" t="s">
        <v>1075</v>
      </c>
    </row>
    <row r="425" spans="1:65" s="2" customFormat="1" ht="24.2" customHeight="1">
      <c r="A425" s="32"/>
      <c r="B425" s="153"/>
      <c r="C425" s="178" t="s">
        <v>1076</v>
      </c>
      <c r="D425" s="178" t="s">
        <v>244</v>
      </c>
      <c r="E425" s="179" t="s">
        <v>1077</v>
      </c>
      <c r="F425" s="180" t="s">
        <v>1078</v>
      </c>
      <c r="G425" s="181" t="s">
        <v>199</v>
      </c>
      <c r="H425" s="182">
        <v>3</v>
      </c>
      <c r="I425" s="183"/>
      <c r="J425" s="184"/>
      <c r="K425" s="182">
        <f t="shared" si="82"/>
        <v>0</v>
      </c>
      <c r="L425" s="184"/>
      <c r="M425" s="185"/>
      <c r="N425" s="186" t="s">
        <v>1</v>
      </c>
      <c r="O425" s="162" t="s">
        <v>43</v>
      </c>
      <c r="P425" s="163">
        <f t="shared" si="83"/>
        <v>0</v>
      </c>
      <c r="Q425" s="163">
        <f t="shared" si="84"/>
        <v>0</v>
      </c>
      <c r="R425" s="163">
        <f t="shared" si="85"/>
        <v>0</v>
      </c>
      <c r="S425" s="58"/>
      <c r="T425" s="164">
        <f t="shared" si="86"/>
        <v>0</v>
      </c>
      <c r="U425" s="164">
        <v>0</v>
      </c>
      <c r="V425" s="164">
        <f t="shared" si="87"/>
        <v>0</v>
      </c>
      <c r="W425" s="164">
        <v>0</v>
      </c>
      <c r="X425" s="165">
        <f t="shared" si="88"/>
        <v>0</v>
      </c>
      <c r="Y425" s="32"/>
      <c r="Z425" s="32"/>
      <c r="AA425" s="32"/>
      <c r="AB425" s="32"/>
      <c r="AC425" s="32"/>
      <c r="AD425" s="32"/>
      <c r="AE425" s="32"/>
      <c r="AR425" s="166" t="s">
        <v>321</v>
      </c>
      <c r="AT425" s="166" t="s">
        <v>244</v>
      </c>
      <c r="AU425" s="166" t="s">
        <v>92</v>
      </c>
      <c r="AY425" s="17" t="s">
        <v>164</v>
      </c>
      <c r="BE425" s="167">
        <f t="shared" si="89"/>
        <v>0</v>
      </c>
      <c r="BF425" s="167">
        <f t="shared" si="90"/>
        <v>0</v>
      </c>
      <c r="BG425" s="167">
        <f t="shared" si="91"/>
        <v>0</v>
      </c>
      <c r="BH425" s="167">
        <f t="shared" si="92"/>
        <v>0</v>
      </c>
      <c r="BI425" s="167">
        <f t="shared" si="93"/>
        <v>0</v>
      </c>
      <c r="BJ425" s="17" t="s">
        <v>92</v>
      </c>
      <c r="BK425" s="168">
        <f t="shared" si="94"/>
        <v>0</v>
      </c>
      <c r="BL425" s="17" t="s">
        <v>234</v>
      </c>
      <c r="BM425" s="166" t="s">
        <v>1079</v>
      </c>
    </row>
    <row r="426" spans="1:65" s="2" customFormat="1" ht="14.45" customHeight="1">
      <c r="A426" s="32"/>
      <c r="B426" s="153"/>
      <c r="C426" s="178" t="s">
        <v>1080</v>
      </c>
      <c r="D426" s="178" t="s">
        <v>244</v>
      </c>
      <c r="E426" s="179" t="s">
        <v>1081</v>
      </c>
      <c r="F426" s="180" t="s">
        <v>1082</v>
      </c>
      <c r="G426" s="181" t="s">
        <v>199</v>
      </c>
      <c r="H426" s="182">
        <v>3</v>
      </c>
      <c r="I426" s="183"/>
      <c r="J426" s="184"/>
      <c r="K426" s="182">
        <f t="shared" si="82"/>
        <v>0</v>
      </c>
      <c r="L426" s="184"/>
      <c r="M426" s="185"/>
      <c r="N426" s="186" t="s">
        <v>1</v>
      </c>
      <c r="O426" s="162" t="s">
        <v>43</v>
      </c>
      <c r="P426" s="163">
        <f t="shared" si="83"/>
        <v>0</v>
      </c>
      <c r="Q426" s="163">
        <f t="shared" si="84"/>
        <v>0</v>
      </c>
      <c r="R426" s="163">
        <f t="shared" si="85"/>
        <v>0</v>
      </c>
      <c r="S426" s="58"/>
      <c r="T426" s="164">
        <f t="shared" si="86"/>
        <v>0</v>
      </c>
      <c r="U426" s="164">
        <v>0</v>
      </c>
      <c r="V426" s="164">
        <f t="shared" si="87"/>
        <v>0</v>
      </c>
      <c r="W426" s="164">
        <v>0</v>
      </c>
      <c r="X426" s="165">
        <f t="shared" si="88"/>
        <v>0</v>
      </c>
      <c r="Y426" s="32"/>
      <c r="Z426" s="32"/>
      <c r="AA426" s="32"/>
      <c r="AB426" s="32"/>
      <c r="AC426" s="32"/>
      <c r="AD426" s="32"/>
      <c r="AE426" s="32"/>
      <c r="AR426" s="166" t="s">
        <v>321</v>
      </c>
      <c r="AT426" s="166" t="s">
        <v>244</v>
      </c>
      <c r="AU426" s="166" t="s">
        <v>92</v>
      </c>
      <c r="AY426" s="17" t="s">
        <v>164</v>
      </c>
      <c r="BE426" s="167">
        <f t="shared" si="89"/>
        <v>0</v>
      </c>
      <c r="BF426" s="167">
        <f t="shared" si="90"/>
        <v>0</v>
      </c>
      <c r="BG426" s="167">
        <f t="shared" si="91"/>
        <v>0</v>
      </c>
      <c r="BH426" s="167">
        <f t="shared" si="92"/>
        <v>0</v>
      </c>
      <c r="BI426" s="167">
        <f t="shared" si="93"/>
        <v>0</v>
      </c>
      <c r="BJ426" s="17" t="s">
        <v>92</v>
      </c>
      <c r="BK426" s="168">
        <f t="shared" si="94"/>
        <v>0</v>
      </c>
      <c r="BL426" s="17" t="s">
        <v>234</v>
      </c>
      <c r="BM426" s="166" t="s">
        <v>1083</v>
      </c>
    </row>
    <row r="427" spans="1:65" s="2" customFormat="1" ht="37.9" customHeight="1">
      <c r="A427" s="32"/>
      <c r="B427" s="153"/>
      <c r="C427" s="178" t="s">
        <v>1084</v>
      </c>
      <c r="D427" s="178" t="s">
        <v>244</v>
      </c>
      <c r="E427" s="179" t="s">
        <v>1085</v>
      </c>
      <c r="F427" s="180" t="s">
        <v>1086</v>
      </c>
      <c r="G427" s="181" t="s">
        <v>375</v>
      </c>
      <c r="H427" s="182">
        <v>1.917</v>
      </c>
      <c r="I427" s="183"/>
      <c r="J427" s="184"/>
      <c r="K427" s="182">
        <f t="shared" si="82"/>
        <v>0</v>
      </c>
      <c r="L427" s="184"/>
      <c r="M427" s="185"/>
      <c r="N427" s="186" t="s">
        <v>1</v>
      </c>
      <c r="O427" s="162" t="s">
        <v>43</v>
      </c>
      <c r="P427" s="163">
        <f t="shared" si="83"/>
        <v>0</v>
      </c>
      <c r="Q427" s="163">
        <f t="shared" si="84"/>
        <v>0</v>
      </c>
      <c r="R427" s="163">
        <f t="shared" si="85"/>
        <v>0</v>
      </c>
      <c r="S427" s="58"/>
      <c r="T427" s="164">
        <f t="shared" si="86"/>
        <v>0</v>
      </c>
      <c r="U427" s="164">
        <v>0</v>
      </c>
      <c r="V427" s="164">
        <f t="shared" si="87"/>
        <v>0</v>
      </c>
      <c r="W427" s="164">
        <v>0</v>
      </c>
      <c r="X427" s="165">
        <f t="shared" si="88"/>
        <v>0</v>
      </c>
      <c r="Y427" s="32"/>
      <c r="Z427" s="32"/>
      <c r="AA427" s="32"/>
      <c r="AB427" s="32"/>
      <c r="AC427" s="32"/>
      <c r="AD427" s="32"/>
      <c r="AE427" s="32"/>
      <c r="AR427" s="166" t="s">
        <v>321</v>
      </c>
      <c r="AT427" s="166" t="s">
        <v>244</v>
      </c>
      <c r="AU427" s="166" t="s">
        <v>92</v>
      </c>
      <c r="AY427" s="17" t="s">
        <v>164</v>
      </c>
      <c r="BE427" s="167">
        <f t="shared" si="89"/>
        <v>0</v>
      </c>
      <c r="BF427" s="167">
        <f t="shared" si="90"/>
        <v>0</v>
      </c>
      <c r="BG427" s="167">
        <f t="shared" si="91"/>
        <v>0</v>
      </c>
      <c r="BH427" s="167">
        <f t="shared" si="92"/>
        <v>0</v>
      </c>
      <c r="BI427" s="167">
        <f t="shared" si="93"/>
        <v>0</v>
      </c>
      <c r="BJ427" s="17" t="s">
        <v>92</v>
      </c>
      <c r="BK427" s="168">
        <f t="shared" si="94"/>
        <v>0</v>
      </c>
      <c r="BL427" s="17" t="s">
        <v>234</v>
      </c>
      <c r="BM427" s="166" t="s">
        <v>1087</v>
      </c>
    </row>
    <row r="428" spans="1:65" s="2" customFormat="1" ht="24.2" customHeight="1">
      <c r="A428" s="32"/>
      <c r="B428" s="153"/>
      <c r="C428" s="178" t="s">
        <v>1088</v>
      </c>
      <c r="D428" s="178" t="s">
        <v>244</v>
      </c>
      <c r="E428" s="179" t="s">
        <v>1089</v>
      </c>
      <c r="F428" s="180" t="s">
        <v>1090</v>
      </c>
      <c r="G428" s="181" t="s">
        <v>990</v>
      </c>
      <c r="H428" s="182">
        <v>16</v>
      </c>
      <c r="I428" s="183"/>
      <c r="J428" s="184"/>
      <c r="K428" s="182">
        <f t="shared" si="82"/>
        <v>0</v>
      </c>
      <c r="L428" s="184"/>
      <c r="M428" s="185"/>
      <c r="N428" s="186" t="s">
        <v>1</v>
      </c>
      <c r="O428" s="162" t="s">
        <v>43</v>
      </c>
      <c r="P428" s="163">
        <f t="shared" si="83"/>
        <v>0</v>
      </c>
      <c r="Q428" s="163">
        <f t="shared" si="84"/>
        <v>0</v>
      </c>
      <c r="R428" s="163">
        <f t="shared" si="85"/>
        <v>0</v>
      </c>
      <c r="S428" s="58"/>
      <c r="T428" s="164">
        <f t="shared" si="86"/>
        <v>0</v>
      </c>
      <c r="U428" s="164">
        <v>0</v>
      </c>
      <c r="V428" s="164">
        <f t="shared" si="87"/>
        <v>0</v>
      </c>
      <c r="W428" s="164">
        <v>0</v>
      </c>
      <c r="X428" s="165">
        <f t="shared" si="88"/>
        <v>0</v>
      </c>
      <c r="Y428" s="32"/>
      <c r="Z428" s="32"/>
      <c r="AA428" s="32"/>
      <c r="AB428" s="32"/>
      <c r="AC428" s="32"/>
      <c r="AD428" s="32"/>
      <c r="AE428" s="32"/>
      <c r="AR428" s="166" t="s">
        <v>321</v>
      </c>
      <c r="AT428" s="166" t="s">
        <v>244</v>
      </c>
      <c r="AU428" s="166" t="s">
        <v>92</v>
      </c>
      <c r="AY428" s="17" t="s">
        <v>164</v>
      </c>
      <c r="BE428" s="167">
        <f t="shared" si="89"/>
        <v>0</v>
      </c>
      <c r="BF428" s="167">
        <f t="shared" si="90"/>
        <v>0</v>
      </c>
      <c r="BG428" s="167">
        <f t="shared" si="91"/>
        <v>0</v>
      </c>
      <c r="BH428" s="167">
        <f t="shared" si="92"/>
        <v>0</v>
      </c>
      <c r="BI428" s="167">
        <f t="shared" si="93"/>
        <v>0</v>
      </c>
      <c r="BJ428" s="17" t="s">
        <v>92</v>
      </c>
      <c r="BK428" s="168">
        <f t="shared" si="94"/>
        <v>0</v>
      </c>
      <c r="BL428" s="17" t="s">
        <v>234</v>
      </c>
      <c r="BM428" s="166" t="s">
        <v>1091</v>
      </c>
    </row>
    <row r="429" spans="1:65" s="2" customFormat="1" ht="24.2" customHeight="1">
      <c r="A429" s="32"/>
      <c r="B429" s="153"/>
      <c r="C429" s="178" t="s">
        <v>1092</v>
      </c>
      <c r="D429" s="178" t="s">
        <v>244</v>
      </c>
      <c r="E429" s="179" t="s">
        <v>1093</v>
      </c>
      <c r="F429" s="180" t="s">
        <v>1094</v>
      </c>
      <c r="G429" s="181" t="s">
        <v>199</v>
      </c>
      <c r="H429" s="182">
        <v>3</v>
      </c>
      <c r="I429" s="183"/>
      <c r="J429" s="184"/>
      <c r="K429" s="182">
        <f t="shared" si="82"/>
        <v>0</v>
      </c>
      <c r="L429" s="184"/>
      <c r="M429" s="185"/>
      <c r="N429" s="186" t="s">
        <v>1</v>
      </c>
      <c r="O429" s="162" t="s">
        <v>43</v>
      </c>
      <c r="P429" s="163">
        <f t="shared" si="83"/>
        <v>0</v>
      </c>
      <c r="Q429" s="163">
        <f t="shared" si="84"/>
        <v>0</v>
      </c>
      <c r="R429" s="163">
        <f t="shared" si="85"/>
        <v>0</v>
      </c>
      <c r="S429" s="58"/>
      <c r="T429" s="164">
        <f t="shared" si="86"/>
        <v>0</v>
      </c>
      <c r="U429" s="164">
        <v>0</v>
      </c>
      <c r="V429" s="164">
        <f t="shared" si="87"/>
        <v>0</v>
      </c>
      <c r="W429" s="164">
        <v>0</v>
      </c>
      <c r="X429" s="165">
        <f t="shared" si="88"/>
        <v>0</v>
      </c>
      <c r="Y429" s="32"/>
      <c r="Z429" s="32"/>
      <c r="AA429" s="32"/>
      <c r="AB429" s="32"/>
      <c r="AC429" s="32"/>
      <c r="AD429" s="32"/>
      <c r="AE429" s="32"/>
      <c r="AR429" s="166" t="s">
        <v>321</v>
      </c>
      <c r="AT429" s="166" t="s">
        <v>244</v>
      </c>
      <c r="AU429" s="166" t="s">
        <v>92</v>
      </c>
      <c r="AY429" s="17" t="s">
        <v>164</v>
      </c>
      <c r="BE429" s="167">
        <f t="shared" si="89"/>
        <v>0</v>
      </c>
      <c r="BF429" s="167">
        <f t="shared" si="90"/>
        <v>0</v>
      </c>
      <c r="BG429" s="167">
        <f t="shared" si="91"/>
        <v>0</v>
      </c>
      <c r="BH429" s="167">
        <f t="shared" si="92"/>
        <v>0</v>
      </c>
      <c r="BI429" s="167">
        <f t="shared" si="93"/>
        <v>0</v>
      </c>
      <c r="BJ429" s="17" t="s">
        <v>92</v>
      </c>
      <c r="BK429" s="168">
        <f t="shared" si="94"/>
        <v>0</v>
      </c>
      <c r="BL429" s="17" t="s">
        <v>234</v>
      </c>
      <c r="BM429" s="166" t="s">
        <v>1095</v>
      </c>
    </row>
    <row r="430" spans="1:65" s="2" customFormat="1" ht="24.2" customHeight="1">
      <c r="A430" s="32"/>
      <c r="B430" s="153"/>
      <c r="C430" s="178" t="s">
        <v>1096</v>
      </c>
      <c r="D430" s="178" t="s">
        <v>244</v>
      </c>
      <c r="E430" s="179" t="s">
        <v>1097</v>
      </c>
      <c r="F430" s="180" t="s">
        <v>1098</v>
      </c>
      <c r="G430" s="181" t="s">
        <v>199</v>
      </c>
      <c r="H430" s="182">
        <v>3</v>
      </c>
      <c r="I430" s="183"/>
      <c r="J430" s="184"/>
      <c r="K430" s="182">
        <f t="shared" si="82"/>
        <v>0</v>
      </c>
      <c r="L430" s="184"/>
      <c r="M430" s="185"/>
      <c r="N430" s="186" t="s">
        <v>1</v>
      </c>
      <c r="O430" s="162" t="s">
        <v>43</v>
      </c>
      <c r="P430" s="163">
        <f t="shared" si="83"/>
        <v>0</v>
      </c>
      <c r="Q430" s="163">
        <f t="shared" si="84"/>
        <v>0</v>
      </c>
      <c r="R430" s="163">
        <f t="shared" si="85"/>
        <v>0</v>
      </c>
      <c r="S430" s="58"/>
      <c r="T430" s="164">
        <f t="shared" si="86"/>
        <v>0</v>
      </c>
      <c r="U430" s="164">
        <v>0</v>
      </c>
      <c r="V430" s="164">
        <f t="shared" si="87"/>
        <v>0</v>
      </c>
      <c r="W430" s="164">
        <v>0</v>
      </c>
      <c r="X430" s="165">
        <f t="shared" si="88"/>
        <v>0</v>
      </c>
      <c r="Y430" s="32"/>
      <c r="Z430" s="32"/>
      <c r="AA430" s="32"/>
      <c r="AB430" s="32"/>
      <c r="AC430" s="32"/>
      <c r="AD430" s="32"/>
      <c r="AE430" s="32"/>
      <c r="AR430" s="166" t="s">
        <v>321</v>
      </c>
      <c r="AT430" s="166" t="s">
        <v>244</v>
      </c>
      <c r="AU430" s="166" t="s">
        <v>92</v>
      </c>
      <c r="AY430" s="17" t="s">
        <v>164</v>
      </c>
      <c r="BE430" s="167">
        <f t="shared" si="89"/>
        <v>0</v>
      </c>
      <c r="BF430" s="167">
        <f t="shared" si="90"/>
        <v>0</v>
      </c>
      <c r="BG430" s="167">
        <f t="shared" si="91"/>
        <v>0</v>
      </c>
      <c r="BH430" s="167">
        <f t="shared" si="92"/>
        <v>0</v>
      </c>
      <c r="BI430" s="167">
        <f t="shared" si="93"/>
        <v>0</v>
      </c>
      <c r="BJ430" s="17" t="s">
        <v>92</v>
      </c>
      <c r="BK430" s="168">
        <f t="shared" si="94"/>
        <v>0</v>
      </c>
      <c r="BL430" s="17" t="s">
        <v>234</v>
      </c>
      <c r="BM430" s="166" t="s">
        <v>1099</v>
      </c>
    </row>
    <row r="431" spans="1:65" s="2" customFormat="1" ht="37.9" customHeight="1">
      <c r="A431" s="32"/>
      <c r="B431" s="153"/>
      <c r="C431" s="178" t="s">
        <v>1100</v>
      </c>
      <c r="D431" s="178" t="s">
        <v>244</v>
      </c>
      <c r="E431" s="179" t="s">
        <v>1101</v>
      </c>
      <c r="F431" s="180" t="s">
        <v>1102</v>
      </c>
      <c r="G431" s="181" t="s">
        <v>199</v>
      </c>
      <c r="H431" s="182">
        <v>13</v>
      </c>
      <c r="I431" s="183"/>
      <c r="J431" s="184"/>
      <c r="K431" s="182">
        <f t="shared" si="82"/>
        <v>0</v>
      </c>
      <c r="L431" s="184"/>
      <c r="M431" s="185"/>
      <c r="N431" s="186" t="s">
        <v>1</v>
      </c>
      <c r="O431" s="162" t="s">
        <v>43</v>
      </c>
      <c r="P431" s="163">
        <f t="shared" si="83"/>
        <v>0</v>
      </c>
      <c r="Q431" s="163">
        <f t="shared" si="84"/>
        <v>0</v>
      </c>
      <c r="R431" s="163">
        <f t="shared" si="85"/>
        <v>0</v>
      </c>
      <c r="S431" s="58"/>
      <c r="T431" s="164">
        <f t="shared" si="86"/>
        <v>0</v>
      </c>
      <c r="U431" s="164">
        <v>0</v>
      </c>
      <c r="V431" s="164">
        <f t="shared" si="87"/>
        <v>0</v>
      </c>
      <c r="W431" s="164">
        <v>0</v>
      </c>
      <c r="X431" s="165">
        <f t="shared" si="88"/>
        <v>0</v>
      </c>
      <c r="Y431" s="32"/>
      <c r="Z431" s="32"/>
      <c r="AA431" s="32"/>
      <c r="AB431" s="32"/>
      <c r="AC431" s="32"/>
      <c r="AD431" s="32"/>
      <c r="AE431" s="32"/>
      <c r="AR431" s="166" t="s">
        <v>321</v>
      </c>
      <c r="AT431" s="166" t="s">
        <v>244</v>
      </c>
      <c r="AU431" s="166" t="s">
        <v>92</v>
      </c>
      <c r="AY431" s="17" t="s">
        <v>164</v>
      </c>
      <c r="BE431" s="167">
        <f t="shared" si="89"/>
        <v>0</v>
      </c>
      <c r="BF431" s="167">
        <f t="shared" si="90"/>
        <v>0</v>
      </c>
      <c r="BG431" s="167">
        <f t="shared" si="91"/>
        <v>0</v>
      </c>
      <c r="BH431" s="167">
        <f t="shared" si="92"/>
        <v>0</v>
      </c>
      <c r="BI431" s="167">
        <f t="shared" si="93"/>
        <v>0</v>
      </c>
      <c r="BJ431" s="17" t="s">
        <v>92</v>
      </c>
      <c r="BK431" s="168">
        <f t="shared" si="94"/>
        <v>0</v>
      </c>
      <c r="BL431" s="17" t="s">
        <v>234</v>
      </c>
      <c r="BM431" s="166" t="s">
        <v>1103</v>
      </c>
    </row>
    <row r="432" spans="1:65" s="2" customFormat="1" ht="14.45" customHeight="1">
      <c r="A432" s="32"/>
      <c r="B432" s="153"/>
      <c r="C432" s="178" t="s">
        <v>1104</v>
      </c>
      <c r="D432" s="178" t="s">
        <v>244</v>
      </c>
      <c r="E432" s="179" t="s">
        <v>1105</v>
      </c>
      <c r="F432" s="180" t="s">
        <v>1106</v>
      </c>
      <c r="G432" s="181" t="s">
        <v>199</v>
      </c>
      <c r="H432" s="182">
        <v>13</v>
      </c>
      <c r="I432" s="183"/>
      <c r="J432" s="184"/>
      <c r="K432" s="182">
        <f t="shared" si="82"/>
        <v>0</v>
      </c>
      <c r="L432" s="184"/>
      <c r="M432" s="185"/>
      <c r="N432" s="186" t="s">
        <v>1</v>
      </c>
      <c r="O432" s="162" t="s">
        <v>43</v>
      </c>
      <c r="P432" s="163">
        <f t="shared" si="83"/>
        <v>0</v>
      </c>
      <c r="Q432" s="163">
        <f t="shared" si="84"/>
        <v>0</v>
      </c>
      <c r="R432" s="163">
        <f t="shared" si="85"/>
        <v>0</v>
      </c>
      <c r="S432" s="58"/>
      <c r="T432" s="164">
        <f t="shared" si="86"/>
        <v>0</v>
      </c>
      <c r="U432" s="164">
        <v>0</v>
      </c>
      <c r="V432" s="164">
        <f t="shared" si="87"/>
        <v>0</v>
      </c>
      <c r="W432" s="164">
        <v>0</v>
      </c>
      <c r="X432" s="165">
        <f t="shared" si="88"/>
        <v>0</v>
      </c>
      <c r="Y432" s="32"/>
      <c r="Z432" s="32"/>
      <c r="AA432" s="32"/>
      <c r="AB432" s="32"/>
      <c r="AC432" s="32"/>
      <c r="AD432" s="32"/>
      <c r="AE432" s="32"/>
      <c r="AR432" s="166" t="s">
        <v>321</v>
      </c>
      <c r="AT432" s="166" t="s">
        <v>244</v>
      </c>
      <c r="AU432" s="166" t="s">
        <v>92</v>
      </c>
      <c r="AY432" s="17" t="s">
        <v>164</v>
      </c>
      <c r="BE432" s="167">
        <f t="shared" si="89"/>
        <v>0</v>
      </c>
      <c r="BF432" s="167">
        <f t="shared" si="90"/>
        <v>0</v>
      </c>
      <c r="BG432" s="167">
        <f t="shared" si="91"/>
        <v>0</v>
      </c>
      <c r="BH432" s="167">
        <f t="shared" si="92"/>
        <v>0</v>
      </c>
      <c r="BI432" s="167">
        <f t="shared" si="93"/>
        <v>0</v>
      </c>
      <c r="BJ432" s="17" t="s">
        <v>92</v>
      </c>
      <c r="BK432" s="168">
        <f t="shared" si="94"/>
        <v>0</v>
      </c>
      <c r="BL432" s="17" t="s">
        <v>234</v>
      </c>
      <c r="BM432" s="166" t="s">
        <v>1107</v>
      </c>
    </row>
    <row r="433" spans="1:65" s="2" customFormat="1" ht="24.2" customHeight="1">
      <c r="A433" s="32"/>
      <c r="B433" s="153"/>
      <c r="C433" s="178" t="s">
        <v>1108</v>
      </c>
      <c r="D433" s="178" t="s">
        <v>244</v>
      </c>
      <c r="E433" s="179" t="s">
        <v>1109</v>
      </c>
      <c r="F433" s="180" t="s">
        <v>1110</v>
      </c>
      <c r="G433" s="181" t="s">
        <v>199</v>
      </c>
      <c r="H433" s="182">
        <v>13</v>
      </c>
      <c r="I433" s="183"/>
      <c r="J433" s="184"/>
      <c r="K433" s="182">
        <f t="shared" si="82"/>
        <v>0</v>
      </c>
      <c r="L433" s="184"/>
      <c r="M433" s="185"/>
      <c r="N433" s="186" t="s">
        <v>1</v>
      </c>
      <c r="O433" s="162" t="s">
        <v>43</v>
      </c>
      <c r="P433" s="163">
        <f t="shared" si="83"/>
        <v>0</v>
      </c>
      <c r="Q433" s="163">
        <f t="shared" si="84"/>
        <v>0</v>
      </c>
      <c r="R433" s="163">
        <f t="shared" si="85"/>
        <v>0</v>
      </c>
      <c r="S433" s="58"/>
      <c r="T433" s="164">
        <f t="shared" si="86"/>
        <v>0</v>
      </c>
      <c r="U433" s="164">
        <v>0</v>
      </c>
      <c r="V433" s="164">
        <f t="shared" si="87"/>
        <v>0</v>
      </c>
      <c r="W433" s="164">
        <v>0</v>
      </c>
      <c r="X433" s="165">
        <f t="shared" si="88"/>
        <v>0</v>
      </c>
      <c r="Y433" s="32"/>
      <c r="Z433" s="32"/>
      <c r="AA433" s="32"/>
      <c r="AB433" s="32"/>
      <c r="AC433" s="32"/>
      <c r="AD433" s="32"/>
      <c r="AE433" s="32"/>
      <c r="AR433" s="166" t="s">
        <v>321</v>
      </c>
      <c r="AT433" s="166" t="s">
        <v>244</v>
      </c>
      <c r="AU433" s="166" t="s">
        <v>92</v>
      </c>
      <c r="AY433" s="17" t="s">
        <v>164</v>
      </c>
      <c r="BE433" s="167">
        <f t="shared" si="89"/>
        <v>0</v>
      </c>
      <c r="BF433" s="167">
        <f t="shared" si="90"/>
        <v>0</v>
      </c>
      <c r="BG433" s="167">
        <f t="shared" si="91"/>
        <v>0</v>
      </c>
      <c r="BH433" s="167">
        <f t="shared" si="92"/>
        <v>0</v>
      </c>
      <c r="BI433" s="167">
        <f t="shared" si="93"/>
        <v>0</v>
      </c>
      <c r="BJ433" s="17" t="s">
        <v>92</v>
      </c>
      <c r="BK433" s="168">
        <f t="shared" si="94"/>
        <v>0</v>
      </c>
      <c r="BL433" s="17" t="s">
        <v>234</v>
      </c>
      <c r="BM433" s="166" t="s">
        <v>1111</v>
      </c>
    </row>
    <row r="434" spans="1:65" s="2" customFormat="1" ht="24.2" customHeight="1">
      <c r="A434" s="32"/>
      <c r="B434" s="153"/>
      <c r="C434" s="178" t="s">
        <v>1112</v>
      </c>
      <c r="D434" s="178" t="s">
        <v>244</v>
      </c>
      <c r="E434" s="179" t="s">
        <v>1113</v>
      </c>
      <c r="F434" s="180" t="s">
        <v>1114</v>
      </c>
      <c r="G434" s="181" t="s">
        <v>199</v>
      </c>
      <c r="H434" s="182">
        <v>13</v>
      </c>
      <c r="I434" s="183"/>
      <c r="J434" s="184"/>
      <c r="K434" s="182">
        <f t="shared" si="82"/>
        <v>0</v>
      </c>
      <c r="L434" s="184"/>
      <c r="M434" s="185"/>
      <c r="N434" s="186" t="s">
        <v>1</v>
      </c>
      <c r="O434" s="162" t="s">
        <v>43</v>
      </c>
      <c r="P434" s="163">
        <f t="shared" si="83"/>
        <v>0</v>
      </c>
      <c r="Q434" s="163">
        <f t="shared" si="84"/>
        <v>0</v>
      </c>
      <c r="R434" s="163">
        <f t="shared" si="85"/>
        <v>0</v>
      </c>
      <c r="S434" s="58"/>
      <c r="T434" s="164">
        <f t="shared" si="86"/>
        <v>0</v>
      </c>
      <c r="U434" s="164">
        <v>0</v>
      </c>
      <c r="V434" s="164">
        <f t="shared" si="87"/>
        <v>0</v>
      </c>
      <c r="W434" s="164">
        <v>0</v>
      </c>
      <c r="X434" s="165">
        <f t="shared" si="88"/>
        <v>0</v>
      </c>
      <c r="Y434" s="32"/>
      <c r="Z434" s="32"/>
      <c r="AA434" s="32"/>
      <c r="AB434" s="32"/>
      <c r="AC434" s="32"/>
      <c r="AD434" s="32"/>
      <c r="AE434" s="32"/>
      <c r="AR434" s="166" t="s">
        <v>321</v>
      </c>
      <c r="AT434" s="166" t="s">
        <v>244</v>
      </c>
      <c r="AU434" s="166" t="s">
        <v>92</v>
      </c>
      <c r="AY434" s="17" t="s">
        <v>164</v>
      </c>
      <c r="BE434" s="167">
        <f t="shared" si="89"/>
        <v>0</v>
      </c>
      <c r="BF434" s="167">
        <f t="shared" si="90"/>
        <v>0</v>
      </c>
      <c r="BG434" s="167">
        <f t="shared" si="91"/>
        <v>0</v>
      </c>
      <c r="BH434" s="167">
        <f t="shared" si="92"/>
        <v>0</v>
      </c>
      <c r="BI434" s="167">
        <f t="shared" si="93"/>
        <v>0</v>
      </c>
      <c r="BJ434" s="17" t="s">
        <v>92</v>
      </c>
      <c r="BK434" s="168">
        <f t="shared" si="94"/>
        <v>0</v>
      </c>
      <c r="BL434" s="17" t="s">
        <v>234</v>
      </c>
      <c r="BM434" s="166" t="s">
        <v>1115</v>
      </c>
    </row>
    <row r="435" spans="1:65" s="2" customFormat="1" ht="24.2" customHeight="1">
      <c r="A435" s="32"/>
      <c r="B435" s="153"/>
      <c r="C435" s="178" t="s">
        <v>1116</v>
      </c>
      <c r="D435" s="178" t="s">
        <v>244</v>
      </c>
      <c r="E435" s="179" t="s">
        <v>1117</v>
      </c>
      <c r="F435" s="180" t="s">
        <v>1118</v>
      </c>
      <c r="G435" s="181" t="s">
        <v>499</v>
      </c>
      <c r="H435" s="183"/>
      <c r="I435" s="183"/>
      <c r="J435" s="184"/>
      <c r="K435" s="182">
        <f t="shared" si="82"/>
        <v>0</v>
      </c>
      <c r="L435" s="184"/>
      <c r="M435" s="185"/>
      <c r="N435" s="186" t="s">
        <v>1</v>
      </c>
      <c r="O435" s="162" t="s">
        <v>43</v>
      </c>
      <c r="P435" s="163">
        <f t="shared" si="83"/>
        <v>0</v>
      </c>
      <c r="Q435" s="163">
        <f t="shared" si="84"/>
        <v>0</v>
      </c>
      <c r="R435" s="163">
        <f t="shared" si="85"/>
        <v>0</v>
      </c>
      <c r="S435" s="58"/>
      <c r="T435" s="164">
        <f t="shared" si="86"/>
        <v>0</v>
      </c>
      <c r="U435" s="164">
        <v>0</v>
      </c>
      <c r="V435" s="164">
        <f t="shared" si="87"/>
        <v>0</v>
      </c>
      <c r="W435" s="164">
        <v>0</v>
      </c>
      <c r="X435" s="165">
        <f t="shared" si="88"/>
        <v>0</v>
      </c>
      <c r="Y435" s="32"/>
      <c r="Z435" s="32"/>
      <c r="AA435" s="32"/>
      <c r="AB435" s="32"/>
      <c r="AC435" s="32"/>
      <c r="AD435" s="32"/>
      <c r="AE435" s="32"/>
      <c r="AR435" s="166" t="s">
        <v>321</v>
      </c>
      <c r="AT435" s="166" t="s">
        <v>244</v>
      </c>
      <c r="AU435" s="166" t="s">
        <v>92</v>
      </c>
      <c r="AY435" s="17" t="s">
        <v>164</v>
      </c>
      <c r="BE435" s="167">
        <f t="shared" si="89"/>
        <v>0</v>
      </c>
      <c r="BF435" s="167">
        <f t="shared" si="90"/>
        <v>0</v>
      </c>
      <c r="BG435" s="167">
        <f t="shared" si="91"/>
        <v>0</v>
      </c>
      <c r="BH435" s="167">
        <f t="shared" si="92"/>
        <v>0</v>
      </c>
      <c r="BI435" s="167">
        <f t="shared" si="93"/>
        <v>0</v>
      </c>
      <c r="BJ435" s="17" t="s">
        <v>92</v>
      </c>
      <c r="BK435" s="168">
        <f t="shared" si="94"/>
        <v>0</v>
      </c>
      <c r="BL435" s="17" t="s">
        <v>234</v>
      </c>
      <c r="BM435" s="166" t="s">
        <v>1119</v>
      </c>
    </row>
    <row r="436" spans="1:65" s="12" customFormat="1" ht="22.9" customHeight="1">
      <c r="B436" s="139"/>
      <c r="D436" s="140" t="s">
        <v>78</v>
      </c>
      <c r="E436" s="151" t="s">
        <v>1120</v>
      </c>
      <c r="F436" s="151" t="s">
        <v>1121</v>
      </c>
      <c r="I436" s="142"/>
      <c r="J436" s="142"/>
      <c r="K436" s="152">
        <f>BK436</f>
        <v>0</v>
      </c>
      <c r="M436" s="139"/>
      <c r="N436" s="144"/>
      <c r="O436" s="145"/>
      <c r="P436" s="145"/>
      <c r="Q436" s="146">
        <f>Q437</f>
        <v>0</v>
      </c>
      <c r="R436" s="146">
        <f>R437</f>
        <v>0</v>
      </c>
      <c r="S436" s="145"/>
      <c r="T436" s="147">
        <f>T437</f>
        <v>0</v>
      </c>
      <c r="U436" s="145"/>
      <c r="V436" s="147">
        <f>V437</f>
        <v>0</v>
      </c>
      <c r="W436" s="145"/>
      <c r="X436" s="148">
        <f>X437</f>
        <v>0</v>
      </c>
      <c r="AR436" s="140" t="s">
        <v>92</v>
      </c>
      <c r="AT436" s="149" t="s">
        <v>78</v>
      </c>
      <c r="AU436" s="149" t="s">
        <v>86</v>
      </c>
      <c r="AY436" s="140" t="s">
        <v>164</v>
      </c>
      <c r="BK436" s="150">
        <f>BK437</f>
        <v>0</v>
      </c>
    </row>
    <row r="437" spans="1:65" s="2" customFormat="1" ht="14.45" customHeight="1">
      <c r="A437" s="32"/>
      <c r="B437" s="153"/>
      <c r="C437" s="154" t="s">
        <v>1122</v>
      </c>
      <c r="D437" s="154" t="s">
        <v>167</v>
      </c>
      <c r="E437" s="155" t="s">
        <v>1123</v>
      </c>
      <c r="F437" s="156" t="s">
        <v>1124</v>
      </c>
      <c r="G437" s="157" t="s">
        <v>1125</v>
      </c>
      <c r="H437" s="158">
        <v>34</v>
      </c>
      <c r="I437" s="159"/>
      <c r="J437" s="159"/>
      <c r="K437" s="158">
        <f>ROUND(P437*H437,3)</f>
        <v>0</v>
      </c>
      <c r="L437" s="160"/>
      <c r="M437" s="33"/>
      <c r="N437" s="161" t="s">
        <v>1</v>
      </c>
      <c r="O437" s="162" t="s">
        <v>43</v>
      </c>
      <c r="P437" s="163">
        <f>I437+J437</f>
        <v>0</v>
      </c>
      <c r="Q437" s="163">
        <f>ROUND(I437*H437,3)</f>
        <v>0</v>
      </c>
      <c r="R437" s="163">
        <f>ROUND(J437*H437,3)</f>
        <v>0</v>
      </c>
      <c r="S437" s="58"/>
      <c r="T437" s="164">
        <f>S437*H437</f>
        <v>0</v>
      </c>
      <c r="U437" s="164">
        <v>0</v>
      </c>
      <c r="V437" s="164">
        <f>U437*H437</f>
        <v>0</v>
      </c>
      <c r="W437" s="164">
        <v>0</v>
      </c>
      <c r="X437" s="165">
        <f>W437*H437</f>
        <v>0</v>
      </c>
      <c r="Y437" s="32"/>
      <c r="Z437" s="32"/>
      <c r="AA437" s="32"/>
      <c r="AB437" s="32"/>
      <c r="AC437" s="32"/>
      <c r="AD437" s="32"/>
      <c r="AE437" s="32"/>
      <c r="AR437" s="166" t="s">
        <v>234</v>
      </c>
      <c r="AT437" s="166" t="s">
        <v>167</v>
      </c>
      <c r="AU437" s="166" t="s">
        <v>92</v>
      </c>
      <c r="AY437" s="17" t="s">
        <v>164</v>
      </c>
      <c r="BE437" s="167">
        <f>IF(O437="základná",K437,0)</f>
        <v>0</v>
      </c>
      <c r="BF437" s="167">
        <f>IF(O437="znížená",K437,0)</f>
        <v>0</v>
      </c>
      <c r="BG437" s="167">
        <f>IF(O437="zákl. prenesená",K437,0)</f>
        <v>0</v>
      </c>
      <c r="BH437" s="167">
        <f>IF(O437="zníž. prenesená",K437,0)</f>
        <v>0</v>
      </c>
      <c r="BI437" s="167">
        <f>IF(O437="nulová",K437,0)</f>
        <v>0</v>
      </c>
      <c r="BJ437" s="17" t="s">
        <v>92</v>
      </c>
      <c r="BK437" s="168">
        <f>ROUND(P437*H437,3)</f>
        <v>0</v>
      </c>
      <c r="BL437" s="17" t="s">
        <v>234</v>
      </c>
      <c r="BM437" s="166" t="s">
        <v>1126</v>
      </c>
    </row>
    <row r="438" spans="1:65" s="12" customFormat="1" ht="22.9" customHeight="1">
      <c r="B438" s="139"/>
      <c r="D438" s="140" t="s">
        <v>78</v>
      </c>
      <c r="E438" s="151" t="s">
        <v>1127</v>
      </c>
      <c r="F438" s="151" t="s">
        <v>1128</v>
      </c>
      <c r="I438" s="142"/>
      <c r="J438" s="142"/>
      <c r="K438" s="152">
        <f>BK438</f>
        <v>0</v>
      </c>
      <c r="M438" s="139"/>
      <c r="N438" s="144"/>
      <c r="O438" s="145"/>
      <c r="P438" s="145"/>
      <c r="Q438" s="146">
        <f>SUM(Q439:Q440)</f>
        <v>0</v>
      </c>
      <c r="R438" s="146">
        <f>SUM(R439:R440)</f>
        <v>0</v>
      </c>
      <c r="S438" s="145"/>
      <c r="T438" s="147">
        <f>SUM(T439:T440)</f>
        <v>0</v>
      </c>
      <c r="U438" s="145"/>
      <c r="V438" s="147">
        <f>SUM(V439:V440)</f>
        <v>0</v>
      </c>
      <c r="W438" s="145"/>
      <c r="X438" s="148">
        <f>SUM(X439:X440)</f>
        <v>0</v>
      </c>
      <c r="AR438" s="140" t="s">
        <v>92</v>
      </c>
      <c r="AT438" s="149" t="s">
        <v>78</v>
      </c>
      <c r="AU438" s="149" t="s">
        <v>86</v>
      </c>
      <c r="AY438" s="140" t="s">
        <v>164</v>
      </c>
      <c r="BK438" s="150">
        <f>SUM(BK439:BK440)</f>
        <v>0</v>
      </c>
    </row>
    <row r="439" spans="1:65" s="2" customFormat="1" ht="24.2" customHeight="1">
      <c r="A439" s="32"/>
      <c r="B439" s="153"/>
      <c r="C439" s="178" t="s">
        <v>1129</v>
      </c>
      <c r="D439" s="178" t="s">
        <v>244</v>
      </c>
      <c r="E439" s="179" t="s">
        <v>1130</v>
      </c>
      <c r="F439" s="180" t="s">
        <v>1131</v>
      </c>
      <c r="G439" s="181" t="s">
        <v>199</v>
      </c>
      <c r="H439" s="182">
        <v>1</v>
      </c>
      <c r="I439" s="183"/>
      <c r="J439" s="184"/>
      <c r="K439" s="182">
        <f>ROUND(P439*H439,3)</f>
        <v>0</v>
      </c>
      <c r="L439" s="184"/>
      <c r="M439" s="185"/>
      <c r="N439" s="186" t="s">
        <v>1</v>
      </c>
      <c r="O439" s="162" t="s">
        <v>43</v>
      </c>
      <c r="P439" s="163">
        <f>I439+J439</f>
        <v>0</v>
      </c>
      <c r="Q439" s="163">
        <f>ROUND(I439*H439,3)</f>
        <v>0</v>
      </c>
      <c r="R439" s="163">
        <f>ROUND(J439*H439,3)</f>
        <v>0</v>
      </c>
      <c r="S439" s="58"/>
      <c r="T439" s="164">
        <f>S439*H439</f>
        <v>0</v>
      </c>
      <c r="U439" s="164">
        <v>0</v>
      </c>
      <c r="V439" s="164">
        <f>U439*H439</f>
        <v>0</v>
      </c>
      <c r="W439" s="164">
        <v>0</v>
      </c>
      <c r="X439" s="165">
        <f>W439*H439</f>
        <v>0</v>
      </c>
      <c r="Y439" s="32"/>
      <c r="Z439" s="32"/>
      <c r="AA439" s="32"/>
      <c r="AB439" s="32"/>
      <c r="AC439" s="32"/>
      <c r="AD439" s="32"/>
      <c r="AE439" s="32"/>
      <c r="AR439" s="166" t="s">
        <v>321</v>
      </c>
      <c r="AT439" s="166" t="s">
        <v>244</v>
      </c>
      <c r="AU439" s="166" t="s">
        <v>92</v>
      </c>
      <c r="AY439" s="17" t="s">
        <v>164</v>
      </c>
      <c r="BE439" s="167">
        <f>IF(O439="základná",K439,0)</f>
        <v>0</v>
      </c>
      <c r="BF439" s="167">
        <f>IF(O439="znížená",K439,0)</f>
        <v>0</v>
      </c>
      <c r="BG439" s="167">
        <f>IF(O439="zákl. prenesená",K439,0)</f>
        <v>0</v>
      </c>
      <c r="BH439" s="167">
        <f>IF(O439="zníž. prenesená",K439,0)</f>
        <v>0</v>
      </c>
      <c r="BI439" s="167">
        <f>IF(O439="nulová",K439,0)</f>
        <v>0</v>
      </c>
      <c r="BJ439" s="17" t="s">
        <v>92</v>
      </c>
      <c r="BK439" s="168">
        <f>ROUND(P439*H439,3)</f>
        <v>0</v>
      </c>
      <c r="BL439" s="17" t="s">
        <v>234</v>
      </c>
      <c r="BM439" s="166" t="s">
        <v>1132</v>
      </c>
    </row>
    <row r="440" spans="1:65" s="2" customFormat="1" ht="24.2" customHeight="1">
      <c r="A440" s="32"/>
      <c r="B440" s="153"/>
      <c r="C440" s="178" t="s">
        <v>1133</v>
      </c>
      <c r="D440" s="178" t="s">
        <v>244</v>
      </c>
      <c r="E440" s="179" t="s">
        <v>1134</v>
      </c>
      <c r="F440" s="180" t="s">
        <v>1135</v>
      </c>
      <c r="G440" s="181" t="s">
        <v>499</v>
      </c>
      <c r="H440" s="183"/>
      <c r="I440" s="183"/>
      <c r="J440" s="184"/>
      <c r="K440" s="182">
        <f>ROUND(P440*H440,3)</f>
        <v>0</v>
      </c>
      <c r="L440" s="184"/>
      <c r="M440" s="185"/>
      <c r="N440" s="186" t="s">
        <v>1</v>
      </c>
      <c r="O440" s="162" t="s">
        <v>43</v>
      </c>
      <c r="P440" s="163">
        <f>I440+J440</f>
        <v>0</v>
      </c>
      <c r="Q440" s="163">
        <f>ROUND(I440*H440,3)</f>
        <v>0</v>
      </c>
      <c r="R440" s="163">
        <f>ROUND(J440*H440,3)</f>
        <v>0</v>
      </c>
      <c r="S440" s="58"/>
      <c r="T440" s="164">
        <f>S440*H440</f>
        <v>0</v>
      </c>
      <c r="U440" s="164">
        <v>0</v>
      </c>
      <c r="V440" s="164">
        <f>U440*H440</f>
        <v>0</v>
      </c>
      <c r="W440" s="164">
        <v>0</v>
      </c>
      <c r="X440" s="165">
        <f>W440*H440</f>
        <v>0</v>
      </c>
      <c r="Y440" s="32"/>
      <c r="Z440" s="32"/>
      <c r="AA440" s="32"/>
      <c r="AB440" s="32"/>
      <c r="AC440" s="32"/>
      <c r="AD440" s="32"/>
      <c r="AE440" s="32"/>
      <c r="AR440" s="166" t="s">
        <v>321</v>
      </c>
      <c r="AT440" s="166" t="s">
        <v>244</v>
      </c>
      <c r="AU440" s="166" t="s">
        <v>92</v>
      </c>
      <c r="AY440" s="17" t="s">
        <v>164</v>
      </c>
      <c r="BE440" s="167">
        <f>IF(O440="základná",K440,0)</f>
        <v>0</v>
      </c>
      <c r="BF440" s="167">
        <f>IF(O440="znížená",K440,0)</f>
        <v>0</v>
      </c>
      <c r="BG440" s="167">
        <f>IF(O440="zákl. prenesená",K440,0)</f>
        <v>0</v>
      </c>
      <c r="BH440" s="167">
        <f>IF(O440="zníž. prenesená",K440,0)</f>
        <v>0</v>
      </c>
      <c r="BI440" s="167">
        <f>IF(O440="nulová",K440,0)</f>
        <v>0</v>
      </c>
      <c r="BJ440" s="17" t="s">
        <v>92</v>
      </c>
      <c r="BK440" s="168">
        <f>ROUND(P440*H440,3)</f>
        <v>0</v>
      </c>
      <c r="BL440" s="17" t="s">
        <v>234</v>
      </c>
      <c r="BM440" s="166" t="s">
        <v>1136</v>
      </c>
    </row>
    <row r="441" spans="1:65" s="12" customFormat="1" ht="22.9" customHeight="1">
      <c r="B441" s="139"/>
      <c r="D441" s="140" t="s">
        <v>78</v>
      </c>
      <c r="E441" s="151" t="s">
        <v>1137</v>
      </c>
      <c r="F441" s="151" t="s">
        <v>1138</v>
      </c>
      <c r="I441" s="142"/>
      <c r="J441" s="142"/>
      <c r="K441" s="152">
        <f>BK441</f>
        <v>0</v>
      </c>
      <c r="M441" s="139"/>
      <c r="N441" s="144"/>
      <c r="O441" s="145"/>
      <c r="P441" s="145"/>
      <c r="Q441" s="146">
        <f>SUM(Q442:Q447)</f>
        <v>0</v>
      </c>
      <c r="R441" s="146">
        <f>SUM(R442:R447)</f>
        <v>0</v>
      </c>
      <c r="S441" s="145"/>
      <c r="T441" s="147">
        <f>SUM(T442:T447)</f>
        <v>0</v>
      </c>
      <c r="U441" s="145"/>
      <c r="V441" s="147">
        <f>SUM(V442:V447)</f>
        <v>1.8999999999999998E-4</v>
      </c>
      <c r="W441" s="145"/>
      <c r="X441" s="148">
        <f>SUM(X442:X447)</f>
        <v>2.3259999999999999E-2</v>
      </c>
      <c r="AR441" s="140" t="s">
        <v>92</v>
      </c>
      <c r="AT441" s="149" t="s">
        <v>78</v>
      </c>
      <c r="AU441" s="149" t="s">
        <v>86</v>
      </c>
      <c r="AY441" s="140" t="s">
        <v>164</v>
      </c>
      <c r="BK441" s="150">
        <f>SUM(BK442:BK447)</f>
        <v>0</v>
      </c>
    </row>
    <row r="442" spans="1:65" s="2" customFormat="1" ht="24.2" customHeight="1">
      <c r="A442" s="32"/>
      <c r="B442" s="153"/>
      <c r="C442" s="154" t="s">
        <v>1139</v>
      </c>
      <c r="D442" s="154" t="s">
        <v>167</v>
      </c>
      <c r="E442" s="155" t="s">
        <v>1140</v>
      </c>
      <c r="F442" s="156" t="s">
        <v>1141</v>
      </c>
      <c r="G442" s="157" t="s">
        <v>199</v>
      </c>
      <c r="H442" s="158">
        <v>1</v>
      </c>
      <c r="I442" s="159"/>
      <c r="J442" s="159"/>
      <c r="K442" s="158">
        <f>ROUND(P442*H442,3)</f>
        <v>0</v>
      </c>
      <c r="L442" s="160"/>
      <c r="M442" s="33"/>
      <c r="N442" s="161" t="s">
        <v>1</v>
      </c>
      <c r="O442" s="162" t="s">
        <v>43</v>
      </c>
      <c r="P442" s="163">
        <f>I442+J442</f>
        <v>0</v>
      </c>
      <c r="Q442" s="163">
        <f>ROUND(I442*H442,3)</f>
        <v>0</v>
      </c>
      <c r="R442" s="163">
        <f>ROUND(J442*H442,3)</f>
        <v>0</v>
      </c>
      <c r="S442" s="58"/>
      <c r="T442" s="164">
        <f>S442*H442</f>
        <v>0</v>
      </c>
      <c r="U442" s="164">
        <v>0</v>
      </c>
      <c r="V442" s="164">
        <f>U442*H442</f>
        <v>0</v>
      </c>
      <c r="W442" s="164">
        <v>0</v>
      </c>
      <c r="X442" s="165">
        <f>W442*H442</f>
        <v>0</v>
      </c>
      <c r="Y442" s="32"/>
      <c r="Z442" s="32"/>
      <c r="AA442" s="32"/>
      <c r="AB442" s="32"/>
      <c r="AC442" s="32"/>
      <c r="AD442" s="32"/>
      <c r="AE442" s="32"/>
      <c r="AR442" s="166" t="s">
        <v>234</v>
      </c>
      <c r="AT442" s="166" t="s">
        <v>167</v>
      </c>
      <c r="AU442" s="166" t="s">
        <v>92</v>
      </c>
      <c r="AY442" s="17" t="s">
        <v>164</v>
      </c>
      <c r="BE442" s="167">
        <f>IF(O442="základná",K442,0)</f>
        <v>0</v>
      </c>
      <c r="BF442" s="167">
        <f>IF(O442="znížená",K442,0)</f>
        <v>0</v>
      </c>
      <c r="BG442" s="167">
        <f>IF(O442="zákl. prenesená",K442,0)</f>
        <v>0</v>
      </c>
      <c r="BH442" s="167">
        <f>IF(O442="zníž. prenesená",K442,0)</f>
        <v>0</v>
      </c>
      <c r="BI442" s="167">
        <f>IF(O442="nulová",K442,0)</f>
        <v>0</v>
      </c>
      <c r="BJ442" s="17" t="s">
        <v>92</v>
      </c>
      <c r="BK442" s="168">
        <f>ROUND(P442*H442,3)</f>
        <v>0</v>
      </c>
      <c r="BL442" s="17" t="s">
        <v>234</v>
      </c>
      <c r="BM442" s="166" t="s">
        <v>1142</v>
      </c>
    </row>
    <row r="443" spans="1:65" s="2" customFormat="1" ht="49.15" customHeight="1">
      <c r="A443" s="32"/>
      <c r="B443" s="153"/>
      <c r="C443" s="154" t="s">
        <v>1143</v>
      </c>
      <c r="D443" s="154" t="s">
        <v>167</v>
      </c>
      <c r="E443" s="155" t="s">
        <v>1144</v>
      </c>
      <c r="F443" s="156" t="s">
        <v>1145</v>
      </c>
      <c r="G443" s="157" t="s">
        <v>199</v>
      </c>
      <c r="H443" s="158">
        <v>2</v>
      </c>
      <c r="I443" s="159"/>
      <c r="J443" s="159"/>
      <c r="K443" s="158">
        <f>ROUND(P443*H443,3)</f>
        <v>0</v>
      </c>
      <c r="L443" s="160"/>
      <c r="M443" s="33"/>
      <c r="N443" s="161" t="s">
        <v>1</v>
      </c>
      <c r="O443" s="162" t="s">
        <v>43</v>
      </c>
      <c r="P443" s="163">
        <f>I443+J443</f>
        <v>0</v>
      </c>
      <c r="Q443" s="163">
        <f>ROUND(I443*H443,3)</f>
        <v>0</v>
      </c>
      <c r="R443" s="163">
        <f>ROUND(J443*H443,3)</f>
        <v>0</v>
      </c>
      <c r="S443" s="58"/>
      <c r="T443" s="164">
        <f>S443*H443</f>
        <v>0</v>
      </c>
      <c r="U443" s="164">
        <v>6.9999999999999994E-5</v>
      </c>
      <c r="V443" s="164">
        <f>U443*H443</f>
        <v>1.3999999999999999E-4</v>
      </c>
      <c r="W443" s="164">
        <v>0</v>
      </c>
      <c r="X443" s="165">
        <f>W443*H443</f>
        <v>0</v>
      </c>
      <c r="Y443" s="32"/>
      <c r="Z443" s="32"/>
      <c r="AA443" s="32"/>
      <c r="AB443" s="32"/>
      <c r="AC443" s="32"/>
      <c r="AD443" s="32"/>
      <c r="AE443" s="32"/>
      <c r="AR443" s="166" t="s">
        <v>234</v>
      </c>
      <c r="AT443" s="166" t="s">
        <v>167</v>
      </c>
      <c r="AU443" s="166" t="s">
        <v>92</v>
      </c>
      <c r="AY443" s="17" t="s">
        <v>164</v>
      </c>
      <c r="BE443" s="167">
        <f>IF(O443="základná",K443,0)</f>
        <v>0</v>
      </c>
      <c r="BF443" s="167">
        <f>IF(O443="znížená",K443,0)</f>
        <v>0</v>
      </c>
      <c r="BG443" s="167">
        <f>IF(O443="zákl. prenesená",K443,0)</f>
        <v>0</v>
      </c>
      <c r="BH443" s="167">
        <f>IF(O443="zníž. prenesená",K443,0)</f>
        <v>0</v>
      </c>
      <c r="BI443" s="167">
        <f>IF(O443="nulová",K443,0)</f>
        <v>0</v>
      </c>
      <c r="BJ443" s="17" t="s">
        <v>92</v>
      </c>
      <c r="BK443" s="168">
        <f>ROUND(P443*H443,3)</f>
        <v>0</v>
      </c>
      <c r="BL443" s="17" t="s">
        <v>234</v>
      </c>
      <c r="BM443" s="166" t="s">
        <v>1146</v>
      </c>
    </row>
    <row r="444" spans="1:65" s="13" customFormat="1" ht="11.25">
      <c r="B444" s="169"/>
      <c r="D444" s="170" t="s">
        <v>173</v>
      </c>
      <c r="E444" s="171" t="s">
        <v>1</v>
      </c>
      <c r="F444" s="172" t="s">
        <v>1147</v>
      </c>
      <c r="H444" s="173">
        <v>2</v>
      </c>
      <c r="I444" s="174"/>
      <c r="J444" s="174"/>
      <c r="M444" s="169"/>
      <c r="N444" s="175"/>
      <c r="O444" s="176"/>
      <c r="P444" s="176"/>
      <c r="Q444" s="176"/>
      <c r="R444" s="176"/>
      <c r="S444" s="176"/>
      <c r="T444" s="176"/>
      <c r="U444" s="176"/>
      <c r="V444" s="176"/>
      <c r="W444" s="176"/>
      <c r="X444" s="177"/>
      <c r="AT444" s="171" t="s">
        <v>173</v>
      </c>
      <c r="AU444" s="171" t="s">
        <v>92</v>
      </c>
      <c r="AV444" s="13" t="s">
        <v>92</v>
      </c>
      <c r="AW444" s="13" t="s">
        <v>4</v>
      </c>
      <c r="AX444" s="13" t="s">
        <v>86</v>
      </c>
      <c r="AY444" s="171" t="s">
        <v>164</v>
      </c>
    </row>
    <row r="445" spans="1:65" s="2" customFormat="1" ht="14.45" customHeight="1">
      <c r="A445" s="32"/>
      <c r="B445" s="153"/>
      <c r="C445" s="154" t="s">
        <v>1148</v>
      </c>
      <c r="D445" s="154" t="s">
        <v>167</v>
      </c>
      <c r="E445" s="155" t="s">
        <v>1149</v>
      </c>
      <c r="F445" s="156" t="s">
        <v>1150</v>
      </c>
      <c r="G445" s="157" t="s">
        <v>199</v>
      </c>
      <c r="H445" s="158">
        <v>1</v>
      </c>
      <c r="I445" s="159"/>
      <c r="J445" s="159"/>
      <c r="K445" s="158">
        <f>ROUND(P445*H445,3)</f>
        <v>0</v>
      </c>
      <c r="L445" s="160"/>
      <c r="M445" s="33"/>
      <c r="N445" s="161" t="s">
        <v>1</v>
      </c>
      <c r="O445" s="162" t="s">
        <v>43</v>
      </c>
      <c r="P445" s="163">
        <f>I445+J445</f>
        <v>0</v>
      </c>
      <c r="Q445" s="163">
        <f>ROUND(I445*H445,3)</f>
        <v>0</v>
      </c>
      <c r="R445" s="163">
        <f>ROUND(J445*H445,3)</f>
        <v>0</v>
      </c>
      <c r="S445" s="58"/>
      <c r="T445" s="164">
        <f>S445*H445</f>
        <v>0</v>
      </c>
      <c r="U445" s="164">
        <v>5.0000000000000002E-5</v>
      </c>
      <c r="V445" s="164">
        <f>U445*H445</f>
        <v>5.0000000000000002E-5</v>
      </c>
      <c r="W445" s="164">
        <v>2.3259999999999999E-2</v>
      </c>
      <c r="X445" s="165">
        <f>W445*H445</f>
        <v>2.3259999999999999E-2</v>
      </c>
      <c r="Y445" s="32"/>
      <c r="Z445" s="32"/>
      <c r="AA445" s="32"/>
      <c r="AB445" s="32"/>
      <c r="AC445" s="32"/>
      <c r="AD445" s="32"/>
      <c r="AE445" s="32"/>
      <c r="AR445" s="166" t="s">
        <v>234</v>
      </c>
      <c r="AT445" s="166" t="s">
        <v>167</v>
      </c>
      <c r="AU445" s="166" t="s">
        <v>92</v>
      </c>
      <c r="AY445" s="17" t="s">
        <v>164</v>
      </c>
      <c r="BE445" s="167">
        <f>IF(O445="základná",K445,0)</f>
        <v>0</v>
      </c>
      <c r="BF445" s="167">
        <f>IF(O445="znížená",K445,0)</f>
        <v>0</v>
      </c>
      <c r="BG445" s="167">
        <f>IF(O445="zákl. prenesená",K445,0)</f>
        <v>0</v>
      </c>
      <c r="BH445" s="167">
        <f>IF(O445="zníž. prenesená",K445,0)</f>
        <v>0</v>
      </c>
      <c r="BI445" s="167">
        <f>IF(O445="nulová",K445,0)</f>
        <v>0</v>
      </c>
      <c r="BJ445" s="17" t="s">
        <v>92</v>
      </c>
      <c r="BK445" s="168">
        <f>ROUND(P445*H445,3)</f>
        <v>0</v>
      </c>
      <c r="BL445" s="17" t="s">
        <v>234</v>
      </c>
      <c r="BM445" s="166" t="s">
        <v>1151</v>
      </c>
    </row>
    <row r="446" spans="1:65" s="13" customFormat="1" ht="11.25">
      <c r="B446" s="169"/>
      <c r="D446" s="170" t="s">
        <v>173</v>
      </c>
      <c r="E446" s="171" t="s">
        <v>1</v>
      </c>
      <c r="F446" s="172" t="s">
        <v>1152</v>
      </c>
      <c r="H446" s="173">
        <v>1</v>
      </c>
      <c r="I446" s="174"/>
      <c r="J446" s="174"/>
      <c r="M446" s="169"/>
      <c r="N446" s="175"/>
      <c r="O446" s="176"/>
      <c r="P446" s="176"/>
      <c r="Q446" s="176"/>
      <c r="R446" s="176"/>
      <c r="S446" s="176"/>
      <c r="T446" s="176"/>
      <c r="U446" s="176"/>
      <c r="V446" s="176"/>
      <c r="W446" s="176"/>
      <c r="X446" s="177"/>
      <c r="AT446" s="171" t="s">
        <v>173</v>
      </c>
      <c r="AU446" s="171" t="s">
        <v>92</v>
      </c>
      <c r="AV446" s="13" t="s">
        <v>92</v>
      </c>
      <c r="AW446" s="13" t="s">
        <v>4</v>
      </c>
      <c r="AX446" s="13" t="s">
        <v>86</v>
      </c>
      <c r="AY446" s="171" t="s">
        <v>164</v>
      </c>
    </row>
    <row r="447" spans="1:65" s="2" customFormat="1" ht="24.2" customHeight="1">
      <c r="A447" s="32"/>
      <c r="B447" s="153"/>
      <c r="C447" s="154" t="s">
        <v>1153</v>
      </c>
      <c r="D447" s="154" t="s">
        <v>167</v>
      </c>
      <c r="E447" s="155" t="s">
        <v>1154</v>
      </c>
      <c r="F447" s="156" t="s">
        <v>1155</v>
      </c>
      <c r="G447" s="157" t="s">
        <v>499</v>
      </c>
      <c r="H447" s="159"/>
      <c r="I447" s="159"/>
      <c r="J447" s="159"/>
      <c r="K447" s="158">
        <f>ROUND(P447*H447,3)</f>
        <v>0</v>
      </c>
      <c r="L447" s="160"/>
      <c r="M447" s="33"/>
      <c r="N447" s="161" t="s">
        <v>1</v>
      </c>
      <c r="O447" s="162" t="s">
        <v>43</v>
      </c>
      <c r="P447" s="163">
        <f>I447+J447</f>
        <v>0</v>
      </c>
      <c r="Q447" s="163">
        <f>ROUND(I447*H447,3)</f>
        <v>0</v>
      </c>
      <c r="R447" s="163">
        <f>ROUND(J447*H447,3)</f>
        <v>0</v>
      </c>
      <c r="S447" s="58"/>
      <c r="T447" s="164">
        <f>S447*H447</f>
        <v>0</v>
      </c>
      <c r="U447" s="164">
        <v>0</v>
      </c>
      <c r="V447" s="164">
        <f>U447*H447</f>
        <v>0</v>
      </c>
      <c r="W447" s="164">
        <v>0</v>
      </c>
      <c r="X447" s="165">
        <f>W447*H447</f>
        <v>0</v>
      </c>
      <c r="Y447" s="32"/>
      <c r="Z447" s="32"/>
      <c r="AA447" s="32"/>
      <c r="AB447" s="32"/>
      <c r="AC447" s="32"/>
      <c r="AD447" s="32"/>
      <c r="AE447" s="32"/>
      <c r="AR447" s="166" t="s">
        <v>234</v>
      </c>
      <c r="AT447" s="166" t="s">
        <v>167</v>
      </c>
      <c r="AU447" s="166" t="s">
        <v>92</v>
      </c>
      <c r="AY447" s="17" t="s">
        <v>164</v>
      </c>
      <c r="BE447" s="167">
        <f>IF(O447="základná",K447,0)</f>
        <v>0</v>
      </c>
      <c r="BF447" s="167">
        <f>IF(O447="znížená",K447,0)</f>
        <v>0</v>
      </c>
      <c r="BG447" s="167">
        <f>IF(O447="zákl. prenesená",K447,0)</f>
        <v>0</v>
      </c>
      <c r="BH447" s="167">
        <f>IF(O447="zníž. prenesená",K447,0)</f>
        <v>0</v>
      </c>
      <c r="BI447" s="167">
        <f>IF(O447="nulová",K447,0)</f>
        <v>0</v>
      </c>
      <c r="BJ447" s="17" t="s">
        <v>92</v>
      </c>
      <c r="BK447" s="168">
        <f>ROUND(P447*H447,3)</f>
        <v>0</v>
      </c>
      <c r="BL447" s="17" t="s">
        <v>234</v>
      </c>
      <c r="BM447" s="166" t="s">
        <v>1156</v>
      </c>
    </row>
    <row r="448" spans="1:65" s="12" customFormat="1" ht="22.9" customHeight="1">
      <c r="B448" s="139"/>
      <c r="D448" s="140" t="s">
        <v>78</v>
      </c>
      <c r="E448" s="151" t="s">
        <v>1157</v>
      </c>
      <c r="F448" s="151" t="s">
        <v>1158</v>
      </c>
      <c r="I448" s="142"/>
      <c r="J448" s="142"/>
      <c r="K448" s="152">
        <f>BK448</f>
        <v>0</v>
      </c>
      <c r="M448" s="139"/>
      <c r="N448" s="144"/>
      <c r="O448" s="145"/>
      <c r="P448" s="145"/>
      <c r="Q448" s="146">
        <f>SUM(Q449:Q487)</f>
        <v>0</v>
      </c>
      <c r="R448" s="146">
        <f>SUM(R449:R487)</f>
        <v>0</v>
      </c>
      <c r="S448" s="145"/>
      <c r="T448" s="147">
        <f>SUM(T449:T487)</f>
        <v>0</v>
      </c>
      <c r="U448" s="145"/>
      <c r="V448" s="147">
        <f>SUM(V449:V487)</f>
        <v>0.8391519999999999</v>
      </c>
      <c r="W448" s="145"/>
      <c r="X448" s="148">
        <f>SUM(X449:X487)</f>
        <v>0</v>
      </c>
      <c r="AR448" s="140" t="s">
        <v>92</v>
      </c>
      <c r="AT448" s="149" t="s">
        <v>78</v>
      </c>
      <c r="AU448" s="149" t="s">
        <v>86</v>
      </c>
      <c r="AY448" s="140" t="s">
        <v>164</v>
      </c>
      <c r="BK448" s="150">
        <f>SUM(BK449:BK487)</f>
        <v>0</v>
      </c>
    </row>
    <row r="449" spans="1:65" s="2" customFormat="1" ht="14.45" customHeight="1">
      <c r="A449" s="32"/>
      <c r="B449" s="153"/>
      <c r="C449" s="154" t="s">
        <v>1159</v>
      </c>
      <c r="D449" s="154" t="s">
        <v>167</v>
      </c>
      <c r="E449" s="155" t="s">
        <v>1160</v>
      </c>
      <c r="F449" s="156" t="s">
        <v>1161</v>
      </c>
      <c r="G449" s="157" t="s">
        <v>354</v>
      </c>
      <c r="H449" s="158">
        <v>80</v>
      </c>
      <c r="I449" s="159"/>
      <c r="J449" s="159"/>
      <c r="K449" s="158">
        <f>ROUND(P449*H449,3)</f>
        <v>0</v>
      </c>
      <c r="L449" s="160"/>
      <c r="M449" s="33"/>
      <c r="N449" s="161" t="s">
        <v>1</v>
      </c>
      <c r="O449" s="162" t="s">
        <v>43</v>
      </c>
      <c r="P449" s="163">
        <f>I449+J449</f>
        <v>0</v>
      </c>
      <c r="Q449" s="163">
        <f>ROUND(I449*H449,3)</f>
        <v>0</v>
      </c>
      <c r="R449" s="163">
        <f>ROUND(J449*H449,3)</f>
        <v>0</v>
      </c>
      <c r="S449" s="58"/>
      <c r="T449" s="164">
        <f>S449*H449</f>
        <v>0</v>
      </c>
      <c r="U449" s="164">
        <v>1.4999999999999999E-4</v>
      </c>
      <c r="V449" s="164">
        <f>U449*H449</f>
        <v>1.1999999999999999E-2</v>
      </c>
      <c r="W449" s="164">
        <v>0</v>
      </c>
      <c r="X449" s="165">
        <f>W449*H449</f>
        <v>0</v>
      </c>
      <c r="Y449" s="32"/>
      <c r="Z449" s="32"/>
      <c r="AA449" s="32"/>
      <c r="AB449" s="32"/>
      <c r="AC449" s="32"/>
      <c r="AD449" s="32"/>
      <c r="AE449" s="32"/>
      <c r="AR449" s="166" t="s">
        <v>234</v>
      </c>
      <c r="AT449" s="166" t="s">
        <v>167</v>
      </c>
      <c r="AU449" s="166" t="s">
        <v>92</v>
      </c>
      <c r="AY449" s="17" t="s">
        <v>164</v>
      </c>
      <c r="BE449" s="167">
        <f>IF(O449="základná",K449,0)</f>
        <v>0</v>
      </c>
      <c r="BF449" s="167">
        <f>IF(O449="znížená",K449,0)</f>
        <v>0</v>
      </c>
      <c r="BG449" s="167">
        <f>IF(O449="zákl. prenesená",K449,0)</f>
        <v>0</v>
      </c>
      <c r="BH449" s="167">
        <f>IF(O449="zníž. prenesená",K449,0)</f>
        <v>0</v>
      </c>
      <c r="BI449" s="167">
        <f>IF(O449="nulová",K449,0)</f>
        <v>0</v>
      </c>
      <c r="BJ449" s="17" t="s">
        <v>92</v>
      </c>
      <c r="BK449" s="168">
        <f>ROUND(P449*H449,3)</f>
        <v>0</v>
      </c>
      <c r="BL449" s="17" t="s">
        <v>234</v>
      </c>
      <c r="BM449" s="166" t="s">
        <v>1162</v>
      </c>
    </row>
    <row r="450" spans="1:65" s="2" customFormat="1" ht="24.2" customHeight="1">
      <c r="A450" s="32"/>
      <c r="B450" s="153"/>
      <c r="C450" s="154" t="s">
        <v>1163</v>
      </c>
      <c r="D450" s="154" t="s">
        <v>167</v>
      </c>
      <c r="E450" s="155" t="s">
        <v>1164</v>
      </c>
      <c r="F450" s="156" t="s">
        <v>1165</v>
      </c>
      <c r="G450" s="157" t="s">
        <v>177</v>
      </c>
      <c r="H450" s="158">
        <v>22.95</v>
      </c>
      <c r="I450" s="159"/>
      <c r="J450" s="159"/>
      <c r="K450" s="158">
        <f>ROUND(P450*H450,3)</f>
        <v>0</v>
      </c>
      <c r="L450" s="160"/>
      <c r="M450" s="33"/>
      <c r="N450" s="161" t="s">
        <v>1</v>
      </c>
      <c r="O450" s="162" t="s">
        <v>43</v>
      </c>
      <c r="P450" s="163">
        <f>I450+J450</f>
        <v>0</v>
      </c>
      <c r="Q450" s="163">
        <f>ROUND(I450*H450,3)</f>
        <v>0</v>
      </c>
      <c r="R450" s="163">
        <f>ROUND(J450*H450,3)</f>
        <v>0</v>
      </c>
      <c r="S450" s="58"/>
      <c r="T450" s="164">
        <f>S450*H450</f>
        <v>0</v>
      </c>
      <c r="U450" s="164">
        <v>1.2E-4</v>
      </c>
      <c r="V450" s="164">
        <f>U450*H450</f>
        <v>2.7539999999999999E-3</v>
      </c>
      <c r="W450" s="164">
        <v>0</v>
      </c>
      <c r="X450" s="165">
        <f>W450*H450</f>
        <v>0</v>
      </c>
      <c r="Y450" s="32"/>
      <c r="Z450" s="32"/>
      <c r="AA450" s="32"/>
      <c r="AB450" s="32"/>
      <c r="AC450" s="32"/>
      <c r="AD450" s="32"/>
      <c r="AE450" s="32"/>
      <c r="AR450" s="166" t="s">
        <v>234</v>
      </c>
      <c r="AT450" s="166" t="s">
        <v>167</v>
      </c>
      <c r="AU450" s="166" t="s">
        <v>92</v>
      </c>
      <c r="AY450" s="17" t="s">
        <v>164</v>
      </c>
      <c r="BE450" s="167">
        <f>IF(O450="základná",K450,0)</f>
        <v>0</v>
      </c>
      <c r="BF450" s="167">
        <f>IF(O450="znížená",K450,0)</f>
        <v>0</v>
      </c>
      <c r="BG450" s="167">
        <f>IF(O450="zákl. prenesená",K450,0)</f>
        <v>0</v>
      </c>
      <c r="BH450" s="167">
        <f>IF(O450="zníž. prenesená",K450,0)</f>
        <v>0</v>
      </c>
      <c r="BI450" s="167">
        <f>IF(O450="nulová",K450,0)</f>
        <v>0</v>
      </c>
      <c r="BJ450" s="17" t="s">
        <v>92</v>
      </c>
      <c r="BK450" s="168">
        <f>ROUND(P450*H450,3)</f>
        <v>0</v>
      </c>
      <c r="BL450" s="17" t="s">
        <v>234</v>
      </c>
      <c r="BM450" s="166" t="s">
        <v>1166</v>
      </c>
    </row>
    <row r="451" spans="1:65" s="13" customFormat="1" ht="11.25">
      <c r="B451" s="169"/>
      <c r="D451" s="170" t="s">
        <v>173</v>
      </c>
      <c r="E451" s="171" t="s">
        <v>1</v>
      </c>
      <c r="F451" s="172" t="s">
        <v>1167</v>
      </c>
      <c r="H451" s="173">
        <v>0.45</v>
      </c>
      <c r="I451" s="174"/>
      <c r="J451" s="174"/>
      <c r="M451" s="169"/>
      <c r="N451" s="175"/>
      <c r="O451" s="176"/>
      <c r="P451" s="176"/>
      <c r="Q451" s="176"/>
      <c r="R451" s="176"/>
      <c r="S451" s="176"/>
      <c r="T451" s="176"/>
      <c r="U451" s="176"/>
      <c r="V451" s="176"/>
      <c r="W451" s="176"/>
      <c r="X451" s="177"/>
      <c r="AT451" s="171" t="s">
        <v>173</v>
      </c>
      <c r="AU451" s="171" t="s">
        <v>92</v>
      </c>
      <c r="AV451" s="13" t="s">
        <v>92</v>
      </c>
      <c r="AW451" s="13" t="s">
        <v>4</v>
      </c>
      <c r="AX451" s="13" t="s">
        <v>79</v>
      </c>
      <c r="AY451" s="171" t="s">
        <v>164</v>
      </c>
    </row>
    <row r="452" spans="1:65" s="14" customFormat="1" ht="11.25">
      <c r="B452" s="187"/>
      <c r="D452" s="170" t="s">
        <v>173</v>
      </c>
      <c r="E452" s="188" t="s">
        <v>1</v>
      </c>
      <c r="F452" s="189" t="s">
        <v>1168</v>
      </c>
      <c r="H452" s="190">
        <v>0.45</v>
      </c>
      <c r="I452" s="191"/>
      <c r="J452" s="191"/>
      <c r="M452" s="187"/>
      <c r="N452" s="192"/>
      <c r="O452" s="193"/>
      <c r="P452" s="193"/>
      <c r="Q452" s="193"/>
      <c r="R452" s="193"/>
      <c r="S452" s="193"/>
      <c r="T452" s="193"/>
      <c r="U452" s="193"/>
      <c r="V452" s="193"/>
      <c r="W452" s="193"/>
      <c r="X452" s="194"/>
      <c r="AT452" s="188" t="s">
        <v>173</v>
      </c>
      <c r="AU452" s="188" t="s">
        <v>92</v>
      </c>
      <c r="AV452" s="14" t="s">
        <v>165</v>
      </c>
      <c r="AW452" s="14" t="s">
        <v>4</v>
      </c>
      <c r="AX452" s="14" t="s">
        <v>79</v>
      </c>
      <c r="AY452" s="188" t="s">
        <v>164</v>
      </c>
    </row>
    <row r="453" spans="1:65" s="13" customFormat="1" ht="11.25">
      <c r="B453" s="169"/>
      <c r="D453" s="170" t="s">
        <v>173</v>
      </c>
      <c r="E453" s="171" t="s">
        <v>1</v>
      </c>
      <c r="F453" s="172" t="s">
        <v>1169</v>
      </c>
      <c r="H453" s="173">
        <v>4.7</v>
      </c>
      <c r="I453" s="174"/>
      <c r="J453" s="174"/>
      <c r="M453" s="169"/>
      <c r="N453" s="175"/>
      <c r="O453" s="176"/>
      <c r="P453" s="176"/>
      <c r="Q453" s="176"/>
      <c r="R453" s="176"/>
      <c r="S453" s="176"/>
      <c r="T453" s="176"/>
      <c r="U453" s="176"/>
      <c r="V453" s="176"/>
      <c r="W453" s="176"/>
      <c r="X453" s="177"/>
      <c r="AT453" s="171" t="s">
        <v>173</v>
      </c>
      <c r="AU453" s="171" t="s">
        <v>92</v>
      </c>
      <c r="AV453" s="13" t="s">
        <v>92</v>
      </c>
      <c r="AW453" s="13" t="s">
        <v>4</v>
      </c>
      <c r="AX453" s="13" t="s">
        <v>79</v>
      </c>
      <c r="AY453" s="171" t="s">
        <v>164</v>
      </c>
    </row>
    <row r="454" spans="1:65" s="14" customFormat="1" ht="11.25">
      <c r="B454" s="187"/>
      <c r="D454" s="170" t="s">
        <v>173</v>
      </c>
      <c r="E454" s="188" t="s">
        <v>1</v>
      </c>
      <c r="F454" s="189" t="s">
        <v>1170</v>
      </c>
      <c r="H454" s="190">
        <v>4.7</v>
      </c>
      <c r="I454" s="191"/>
      <c r="J454" s="191"/>
      <c r="M454" s="187"/>
      <c r="N454" s="192"/>
      <c r="O454" s="193"/>
      <c r="P454" s="193"/>
      <c r="Q454" s="193"/>
      <c r="R454" s="193"/>
      <c r="S454" s="193"/>
      <c r="T454" s="193"/>
      <c r="U454" s="193"/>
      <c r="V454" s="193"/>
      <c r="W454" s="193"/>
      <c r="X454" s="194"/>
      <c r="AT454" s="188" t="s">
        <v>173</v>
      </c>
      <c r="AU454" s="188" t="s">
        <v>92</v>
      </c>
      <c r="AV454" s="14" t="s">
        <v>165</v>
      </c>
      <c r="AW454" s="14" t="s">
        <v>4</v>
      </c>
      <c r="AX454" s="14" t="s">
        <v>79</v>
      </c>
      <c r="AY454" s="188" t="s">
        <v>164</v>
      </c>
    </row>
    <row r="455" spans="1:65" s="13" customFormat="1" ht="11.25">
      <c r="B455" s="169"/>
      <c r="D455" s="170" t="s">
        <v>173</v>
      </c>
      <c r="E455" s="171" t="s">
        <v>1</v>
      </c>
      <c r="F455" s="172" t="s">
        <v>1171</v>
      </c>
      <c r="H455" s="173">
        <v>0.9</v>
      </c>
      <c r="I455" s="174"/>
      <c r="J455" s="174"/>
      <c r="M455" s="169"/>
      <c r="N455" s="175"/>
      <c r="O455" s="176"/>
      <c r="P455" s="176"/>
      <c r="Q455" s="176"/>
      <c r="R455" s="176"/>
      <c r="S455" s="176"/>
      <c r="T455" s="176"/>
      <c r="U455" s="176"/>
      <c r="V455" s="176"/>
      <c r="W455" s="176"/>
      <c r="X455" s="177"/>
      <c r="AT455" s="171" t="s">
        <v>173</v>
      </c>
      <c r="AU455" s="171" t="s">
        <v>92</v>
      </c>
      <c r="AV455" s="13" t="s">
        <v>92</v>
      </c>
      <c r="AW455" s="13" t="s">
        <v>4</v>
      </c>
      <c r="AX455" s="13" t="s">
        <v>79</v>
      </c>
      <c r="AY455" s="171" t="s">
        <v>164</v>
      </c>
    </row>
    <row r="456" spans="1:65" s="14" customFormat="1" ht="11.25">
      <c r="B456" s="187"/>
      <c r="D456" s="170" t="s">
        <v>173</v>
      </c>
      <c r="E456" s="188" t="s">
        <v>1</v>
      </c>
      <c r="F456" s="189" t="s">
        <v>1172</v>
      </c>
      <c r="H456" s="190">
        <v>0.9</v>
      </c>
      <c r="I456" s="191"/>
      <c r="J456" s="191"/>
      <c r="M456" s="187"/>
      <c r="N456" s="192"/>
      <c r="O456" s="193"/>
      <c r="P456" s="193"/>
      <c r="Q456" s="193"/>
      <c r="R456" s="193"/>
      <c r="S456" s="193"/>
      <c r="T456" s="193"/>
      <c r="U456" s="193"/>
      <c r="V456" s="193"/>
      <c r="W456" s="193"/>
      <c r="X456" s="194"/>
      <c r="AT456" s="188" t="s">
        <v>173</v>
      </c>
      <c r="AU456" s="188" t="s">
        <v>92</v>
      </c>
      <c r="AV456" s="14" t="s">
        <v>165</v>
      </c>
      <c r="AW456" s="14" t="s">
        <v>4</v>
      </c>
      <c r="AX456" s="14" t="s">
        <v>79</v>
      </c>
      <c r="AY456" s="188" t="s">
        <v>164</v>
      </c>
    </row>
    <row r="457" spans="1:65" s="13" customFormat="1" ht="11.25">
      <c r="B457" s="169"/>
      <c r="D457" s="170" t="s">
        <v>173</v>
      </c>
      <c r="E457" s="171" t="s">
        <v>1</v>
      </c>
      <c r="F457" s="172" t="s">
        <v>1173</v>
      </c>
      <c r="H457" s="173">
        <v>2</v>
      </c>
      <c r="I457" s="174"/>
      <c r="J457" s="174"/>
      <c r="M457" s="169"/>
      <c r="N457" s="175"/>
      <c r="O457" s="176"/>
      <c r="P457" s="176"/>
      <c r="Q457" s="176"/>
      <c r="R457" s="176"/>
      <c r="S457" s="176"/>
      <c r="T457" s="176"/>
      <c r="U457" s="176"/>
      <c r="V457" s="176"/>
      <c r="W457" s="176"/>
      <c r="X457" s="177"/>
      <c r="AT457" s="171" t="s">
        <v>173</v>
      </c>
      <c r="AU457" s="171" t="s">
        <v>92</v>
      </c>
      <c r="AV457" s="13" t="s">
        <v>92</v>
      </c>
      <c r="AW457" s="13" t="s">
        <v>4</v>
      </c>
      <c r="AX457" s="13" t="s">
        <v>79</v>
      </c>
      <c r="AY457" s="171" t="s">
        <v>164</v>
      </c>
    </row>
    <row r="458" spans="1:65" s="14" customFormat="1" ht="11.25">
      <c r="B458" s="187"/>
      <c r="D458" s="170" t="s">
        <v>173</v>
      </c>
      <c r="E458" s="188" t="s">
        <v>1</v>
      </c>
      <c r="F458" s="189" t="s">
        <v>1174</v>
      </c>
      <c r="H458" s="190">
        <v>2</v>
      </c>
      <c r="I458" s="191"/>
      <c r="J458" s="191"/>
      <c r="M458" s="187"/>
      <c r="N458" s="192"/>
      <c r="O458" s="193"/>
      <c r="P458" s="193"/>
      <c r="Q458" s="193"/>
      <c r="R458" s="193"/>
      <c r="S458" s="193"/>
      <c r="T458" s="193"/>
      <c r="U458" s="193"/>
      <c r="V458" s="193"/>
      <c r="W458" s="193"/>
      <c r="X458" s="194"/>
      <c r="AT458" s="188" t="s">
        <v>173</v>
      </c>
      <c r="AU458" s="188" t="s">
        <v>92</v>
      </c>
      <c r="AV458" s="14" t="s">
        <v>165</v>
      </c>
      <c r="AW458" s="14" t="s">
        <v>4</v>
      </c>
      <c r="AX458" s="14" t="s">
        <v>79</v>
      </c>
      <c r="AY458" s="188" t="s">
        <v>164</v>
      </c>
    </row>
    <row r="459" spans="1:65" s="13" customFormat="1" ht="11.25">
      <c r="B459" s="169"/>
      <c r="D459" s="170" t="s">
        <v>173</v>
      </c>
      <c r="E459" s="171" t="s">
        <v>1</v>
      </c>
      <c r="F459" s="172" t="s">
        <v>1175</v>
      </c>
      <c r="H459" s="173">
        <v>0.9</v>
      </c>
      <c r="I459" s="174"/>
      <c r="J459" s="174"/>
      <c r="M459" s="169"/>
      <c r="N459" s="175"/>
      <c r="O459" s="176"/>
      <c r="P459" s="176"/>
      <c r="Q459" s="176"/>
      <c r="R459" s="176"/>
      <c r="S459" s="176"/>
      <c r="T459" s="176"/>
      <c r="U459" s="176"/>
      <c r="V459" s="176"/>
      <c r="W459" s="176"/>
      <c r="X459" s="177"/>
      <c r="AT459" s="171" t="s">
        <v>173</v>
      </c>
      <c r="AU459" s="171" t="s">
        <v>92</v>
      </c>
      <c r="AV459" s="13" t="s">
        <v>92</v>
      </c>
      <c r="AW459" s="13" t="s">
        <v>4</v>
      </c>
      <c r="AX459" s="13" t="s">
        <v>79</v>
      </c>
      <c r="AY459" s="171" t="s">
        <v>164</v>
      </c>
    </row>
    <row r="460" spans="1:65" s="14" customFormat="1" ht="11.25">
      <c r="B460" s="187"/>
      <c r="D460" s="170" t="s">
        <v>173</v>
      </c>
      <c r="E460" s="188" t="s">
        <v>1</v>
      </c>
      <c r="F460" s="189" t="s">
        <v>1176</v>
      </c>
      <c r="H460" s="190">
        <v>0.9</v>
      </c>
      <c r="I460" s="191"/>
      <c r="J460" s="191"/>
      <c r="M460" s="187"/>
      <c r="N460" s="192"/>
      <c r="O460" s="193"/>
      <c r="P460" s="193"/>
      <c r="Q460" s="193"/>
      <c r="R460" s="193"/>
      <c r="S460" s="193"/>
      <c r="T460" s="193"/>
      <c r="U460" s="193"/>
      <c r="V460" s="193"/>
      <c r="W460" s="193"/>
      <c r="X460" s="194"/>
      <c r="AT460" s="188" t="s">
        <v>173</v>
      </c>
      <c r="AU460" s="188" t="s">
        <v>92</v>
      </c>
      <c r="AV460" s="14" t="s">
        <v>165</v>
      </c>
      <c r="AW460" s="14" t="s">
        <v>4</v>
      </c>
      <c r="AX460" s="14" t="s">
        <v>79</v>
      </c>
      <c r="AY460" s="188" t="s">
        <v>164</v>
      </c>
    </row>
    <row r="461" spans="1:65" s="13" customFormat="1" ht="11.25">
      <c r="B461" s="169"/>
      <c r="D461" s="170" t="s">
        <v>173</v>
      </c>
      <c r="E461" s="171" t="s">
        <v>1</v>
      </c>
      <c r="F461" s="172" t="s">
        <v>1177</v>
      </c>
      <c r="H461" s="173">
        <v>14</v>
      </c>
      <c r="I461" s="174"/>
      <c r="J461" s="174"/>
      <c r="M461" s="169"/>
      <c r="N461" s="175"/>
      <c r="O461" s="176"/>
      <c r="P461" s="176"/>
      <c r="Q461" s="176"/>
      <c r="R461" s="176"/>
      <c r="S461" s="176"/>
      <c r="T461" s="176"/>
      <c r="U461" s="176"/>
      <c r="V461" s="176"/>
      <c r="W461" s="176"/>
      <c r="X461" s="177"/>
      <c r="AT461" s="171" t="s">
        <v>173</v>
      </c>
      <c r="AU461" s="171" t="s">
        <v>92</v>
      </c>
      <c r="AV461" s="13" t="s">
        <v>92</v>
      </c>
      <c r="AW461" s="13" t="s">
        <v>4</v>
      </c>
      <c r="AX461" s="13" t="s">
        <v>79</v>
      </c>
      <c r="AY461" s="171" t="s">
        <v>164</v>
      </c>
    </row>
    <row r="462" spans="1:65" s="14" customFormat="1" ht="11.25">
      <c r="B462" s="187"/>
      <c r="D462" s="170" t="s">
        <v>173</v>
      </c>
      <c r="E462" s="188" t="s">
        <v>1</v>
      </c>
      <c r="F462" s="189" t="s">
        <v>1178</v>
      </c>
      <c r="H462" s="190">
        <v>14</v>
      </c>
      <c r="I462" s="191"/>
      <c r="J462" s="191"/>
      <c r="M462" s="187"/>
      <c r="N462" s="192"/>
      <c r="O462" s="193"/>
      <c r="P462" s="193"/>
      <c r="Q462" s="193"/>
      <c r="R462" s="193"/>
      <c r="S462" s="193"/>
      <c r="T462" s="193"/>
      <c r="U462" s="193"/>
      <c r="V462" s="193"/>
      <c r="W462" s="193"/>
      <c r="X462" s="194"/>
      <c r="AT462" s="188" t="s">
        <v>173</v>
      </c>
      <c r="AU462" s="188" t="s">
        <v>92</v>
      </c>
      <c r="AV462" s="14" t="s">
        <v>165</v>
      </c>
      <c r="AW462" s="14" t="s">
        <v>4</v>
      </c>
      <c r="AX462" s="14" t="s">
        <v>79</v>
      </c>
      <c r="AY462" s="188" t="s">
        <v>164</v>
      </c>
    </row>
    <row r="463" spans="1:65" s="15" customFormat="1" ht="11.25">
      <c r="B463" s="195"/>
      <c r="D463" s="170" t="s">
        <v>173</v>
      </c>
      <c r="E463" s="196" t="s">
        <v>1</v>
      </c>
      <c r="F463" s="197" t="s">
        <v>303</v>
      </c>
      <c r="H463" s="198">
        <v>22.950000000000003</v>
      </c>
      <c r="I463" s="199"/>
      <c r="J463" s="199"/>
      <c r="M463" s="195"/>
      <c r="N463" s="200"/>
      <c r="O463" s="201"/>
      <c r="P463" s="201"/>
      <c r="Q463" s="201"/>
      <c r="R463" s="201"/>
      <c r="S463" s="201"/>
      <c r="T463" s="201"/>
      <c r="U463" s="201"/>
      <c r="V463" s="201"/>
      <c r="W463" s="201"/>
      <c r="X463" s="202"/>
      <c r="AT463" s="196" t="s">
        <v>173</v>
      </c>
      <c r="AU463" s="196" t="s">
        <v>92</v>
      </c>
      <c r="AV463" s="15" t="s">
        <v>171</v>
      </c>
      <c r="AW463" s="15" t="s">
        <v>4</v>
      </c>
      <c r="AX463" s="15" t="s">
        <v>86</v>
      </c>
      <c r="AY463" s="196" t="s">
        <v>164</v>
      </c>
    </row>
    <row r="464" spans="1:65" s="2" customFormat="1" ht="24.2" customHeight="1">
      <c r="A464" s="32"/>
      <c r="B464" s="153"/>
      <c r="C464" s="154" t="s">
        <v>1179</v>
      </c>
      <c r="D464" s="154" t="s">
        <v>167</v>
      </c>
      <c r="E464" s="155" t="s">
        <v>1180</v>
      </c>
      <c r="F464" s="156" t="s">
        <v>1181</v>
      </c>
      <c r="G464" s="157" t="s">
        <v>177</v>
      </c>
      <c r="H464" s="158">
        <v>22</v>
      </c>
      <c r="I464" s="159"/>
      <c r="J464" s="159"/>
      <c r="K464" s="158">
        <f>ROUND(P464*H464,3)</f>
        <v>0</v>
      </c>
      <c r="L464" s="160"/>
      <c r="M464" s="33"/>
      <c r="N464" s="161" t="s">
        <v>1</v>
      </c>
      <c r="O464" s="162" t="s">
        <v>43</v>
      </c>
      <c r="P464" s="163">
        <f>I464+J464</f>
        <v>0</v>
      </c>
      <c r="Q464" s="163">
        <f>ROUND(I464*H464,3)</f>
        <v>0</v>
      </c>
      <c r="R464" s="163">
        <f>ROUND(J464*H464,3)</f>
        <v>0</v>
      </c>
      <c r="S464" s="58"/>
      <c r="T464" s="164">
        <f>S464*H464</f>
        <v>0</v>
      </c>
      <c r="U464" s="164">
        <v>2.376E-2</v>
      </c>
      <c r="V464" s="164">
        <f>U464*H464</f>
        <v>0.52271999999999996</v>
      </c>
      <c r="W464" s="164">
        <v>0</v>
      </c>
      <c r="X464" s="165">
        <f>W464*H464</f>
        <v>0</v>
      </c>
      <c r="Y464" s="32"/>
      <c r="Z464" s="32"/>
      <c r="AA464" s="32"/>
      <c r="AB464" s="32"/>
      <c r="AC464" s="32"/>
      <c r="AD464" s="32"/>
      <c r="AE464" s="32"/>
      <c r="AR464" s="166" t="s">
        <v>234</v>
      </c>
      <c r="AT464" s="166" t="s">
        <v>167</v>
      </c>
      <c r="AU464" s="166" t="s">
        <v>92</v>
      </c>
      <c r="AY464" s="17" t="s">
        <v>164</v>
      </c>
      <c r="BE464" s="167">
        <f>IF(O464="základná",K464,0)</f>
        <v>0</v>
      </c>
      <c r="BF464" s="167">
        <f>IF(O464="znížená",K464,0)</f>
        <v>0</v>
      </c>
      <c r="BG464" s="167">
        <f>IF(O464="zákl. prenesená",K464,0)</f>
        <v>0</v>
      </c>
      <c r="BH464" s="167">
        <f>IF(O464="zníž. prenesená",K464,0)</f>
        <v>0</v>
      </c>
      <c r="BI464" s="167">
        <f>IF(O464="nulová",K464,0)</f>
        <v>0</v>
      </c>
      <c r="BJ464" s="17" t="s">
        <v>92</v>
      </c>
      <c r="BK464" s="168">
        <f>ROUND(P464*H464,3)</f>
        <v>0</v>
      </c>
      <c r="BL464" s="17" t="s">
        <v>234</v>
      </c>
      <c r="BM464" s="166" t="s">
        <v>1182</v>
      </c>
    </row>
    <row r="465" spans="1:65" s="13" customFormat="1" ht="11.25">
      <c r="B465" s="169"/>
      <c r="D465" s="170" t="s">
        <v>173</v>
      </c>
      <c r="E465" s="171" t="s">
        <v>1</v>
      </c>
      <c r="F465" s="172" t="s">
        <v>1183</v>
      </c>
      <c r="H465" s="173">
        <v>22</v>
      </c>
      <c r="I465" s="174"/>
      <c r="J465" s="174"/>
      <c r="M465" s="169"/>
      <c r="N465" s="175"/>
      <c r="O465" s="176"/>
      <c r="P465" s="176"/>
      <c r="Q465" s="176"/>
      <c r="R465" s="176"/>
      <c r="S465" s="176"/>
      <c r="T465" s="176"/>
      <c r="U465" s="176"/>
      <c r="V465" s="176"/>
      <c r="W465" s="176"/>
      <c r="X465" s="177"/>
      <c r="AT465" s="171" t="s">
        <v>173</v>
      </c>
      <c r="AU465" s="171" t="s">
        <v>92</v>
      </c>
      <c r="AV465" s="13" t="s">
        <v>92</v>
      </c>
      <c r="AW465" s="13" t="s">
        <v>4</v>
      </c>
      <c r="AX465" s="13" t="s">
        <v>86</v>
      </c>
      <c r="AY465" s="171" t="s">
        <v>164</v>
      </c>
    </row>
    <row r="466" spans="1:65" s="2" customFormat="1" ht="24.2" customHeight="1">
      <c r="A466" s="32"/>
      <c r="B466" s="153"/>
      <c r="C466" s="154" t="s">
        <v>1184</v>
      </c>
      <c r="D466" s="154" t="s">
        <v>167</v>
      </c>
      <c r="E466" s="155" t="s">
        <v>1185</v>
      </c>
      <c r="F466" s="156" t="s">
        <v>1186</v>
      </c>
      <c r="G466" s="157" t="s">
        <v>177</v>
      </c>
      <c r="H466" s="158">
        <v>22.95</v>
      </c>
      <c r="I466" s="159"/>
      <c r="J466" s="159"/>
      <c r="K466" s="158">
        <f>ROUND(P466*H466,3)</f>
        <v>0</v>
      </c>
      <c r="L466" s="160"/>
      <c r="M466" s="33"/>
      <c r="N466" s="161" t="s">
        <v>1</v>
      </c>
      <c r="O466" s="162" t="s">
        <v>43</v>
      </c>
      <c r="P466" s="163">
        <f>I466+J466</f>
        <v>0</v>
      </c>
      <c r="Q466" s="163">
        <f>ROUND(I466*H466,3)</f>
        <v>0</v>
      </c>
      <c r="R466" s="163">
        <f>ROUND(J466*H466,3)</f>
        <v>0</v>
      </c>
      <c r="S466" s="58"/>
      <c r="T466" s="164">
        <f>S466*H466</f>
        <v>0</v>
      </c>
      <c r="U466" s="164">
        <v>1.184E-2</v>
      </c>
      <c r="V466" s="164">
        <f>U466*H466</f>
        <v>0.27172799999999997</v>
      </c>
      <c r="W466" s="164">
        <v>0</v>
      </c>
      <c r="X466" s="165">
        <f>W466*H466</f>
        <v>0</v>
      </c>
      <c r="Y466" s="32"/>
      <c r="Z466" s="32"/>
      <c r="AA466" s="32"/>
      <c r="AB466" s="32"/>
      <c r="AC466" s="32"/>
      <c r="AD466" s="32"/>
      <c r="AE466" s="32"/>
      <c r="AR466" s="166" t="s">
        <v>234</v>
      </c>
      <c r="AT466" s="166" t="s">
        <v>167</v>
      </c>
      <c r="AU466" s="166" t="s">
        <v>92</v>
      </c>
      <c r="AY466" s="17" t="s">
        <v>164</v>
      </c>
      <c r="BE466" s="167">
        <f>IF(O466="základná",K466,0)</f>
        <v>0</v>
      </c>
      <c r="BF466" s="167">
        <f>IF(O466="znížená",K466,0)</f>
        <v>0</v>
      </c>
      <c r="BG466" s="167">
        <f>IF(O466="zákl. prenesená",K466,0)</f>
        <v>0</v>
      </c>
      <c r="BH466" s="167">
        <f>IF(O466="zníž. prenesená",K466,0)</f>
        <v>0</v>
      </c>
      <c r="BI466" s="167">
        <f>IF(O466="nulová",K466,0)</f>
        <v>0</v>
      </c>
      <c r="BJ466" s="17" t="s">
        <v>92</v>
      </c>
      <c r="BK466" s="168">
        <f>ROUND(P466*H466,3)</f>
        <v>0</v>
      </c>
      <c r="BL466" s="17" t="s">
        <v>234</v>
      </c>
      <c r="BM466" s="166" t="s">
        <v>1187</v>
      </c>
    </row>
    <row r="467" spans="1:65" s="13" customFormat="1" ht="11.25">
      <c r="B467" s="169"/>
      <c r="D467" s="170" t="s">
        <v>173</v>
      </c>
      <c r="E467" s="171" t="s">
        <v>1</v>
      </c>
      <c r="F467" s="172" t="s">
        <v>1167</v>
      </c>
      <c r="H467" s="173">
        <v>0.45</v>
      </c>
      <c r="I467" s="174"/>
      <c r="J467" s="174"/>
      <c r="M467" s="169"/>
      <c r="N467" s="175"/>
      <c r="O467" s="176"/>
      <c r="P467" s="176"/>
      <c r="Q467" s="176"/>
      <c r="R467" s="176"/>
      <c r="S467" s="176"/>
      <c r="T467" s="176"/>
      <c r="U467" s="176"/>
      <c r="V467" s="176"/>
      <c r="W467" s="176"/>
      <c r="X467" s="177"/>
      <c r="AT467" s="171" t="s">
        <v>173</v>
      </c>
      <c r="AU467" s="171" t="s">
        <v>92</v>
      </c>
      <c r="AV467" s="13" t="s">
        <v>92</v>
      </c>
      <c r="AW467" s="13" t="s">
        <v>4</v>
      </c>
      <c r="AX467" s="13" t="s">
        <v>79</v>
      </c>
      <c r="AY467" s="171" t="s">
        <v>164</v>
      </c>
    </row>
    <row r="468" spans="1:65" s="14" customFormat="1" ht="11.25">
      <c r="B468" s="187"/>
      <c r="D468" s="170" t="s">
        <v>173</v>
      </c>
      <c r="E468" s="188" t="s">
        <v>1</v>
      </c>
      <c r="F468" s="189" t="s">
        <v>1168</v>
      </c>
      <c r="H468" s="190">
        <v>0.45</v>
      </c>
      <c r="I468" s="191"/>
      <c r="J468" s="191"/>
      <c r="M468" s="187"/>
      <c r="N468" s="192"/>
      <c r="O468" s="193"/>
      <c r="P468" s="193"/>
      <c r="Q468" s="193"/>
      <c r="R468" s="193"/>
      <c r="S468" s="193"/>
      <c r="T468" s="193"/>
      <c r="U468" s="193"/>
      <c r="V468" s="193"/>
      <c r="W468" s="193"/>
      <c r="X468" s="194"/>
      <c r="AT468" s="188" t="s">
        <v>173</v>
      </c>
      <c r="AU468" s="188" t="s">
        <v>92</v>
      </c>
      <c r="AV468" s="14" t="s">
        <v>165</v>
      </c>
      <c r="AW468" s="14" t="s">
        <v>4</v>
      </c>
      <c r="AX468" s="14" t="s">
        <v>79</v>
      </c>
      <c r="AY468" s="188" t="s">
        <v>164</v>
      </c>
    </row>
    <row r="469" spans="1:65" s="13" customFormat="1" ht="11.25">
      <c r="B469" s="169"/>
      <c r="D469" s="170" t="s">
        <v>173</v>
      </c>
      <c r="E469" s="171" t="s">
        <v>1</v>
      </c>
      <c r="F469" s="172" t="s">
        <v>1169</v>
      </c>
      <c r="H469" s="173">
        <v>4.7</v>
      </c>
      <c r="I469" s="174"/>
      <c r="J469" s="174"/>
      <c r="M469" s="169"/>
      <c r="N469" s="175"/>
      <c r="O469" s="176"/>
      <c r="P469" s="176"/>
      <c r="Q469" s="176"/>
      <c r="R469" s="176"/>
      <c r="S469" s="176"/>
      <c r="T469" s="176"/>
      <c r="U469" s="176"/>
      <c r="V469" s="176"/>
      <c r="W469" s="176"/>
      <c r="X469" s="177"/>
      <c r="AT469" s="171" t="s">
        <v>173</v>
      </c>
      <c r="AU469" s="171" t="s">
        <v>92</v>
      </c>
      <c r="AV469" s="13" t="s">
        <v>92</v>
      </c>
      <c r="AW469" s="13" t="s">
        <v>4</v>
      </c>
      <c r="AX469" s="13" t="s">
        <v>79</v>
      </c>
      <c r="AY469" s="171" t="s">
        <v>164</v>
      </c>
    </row>
    <row r="470" spans="1:65" s="14" customFormat="1" ht="11.25">
      <c r="B470" s="187"/>
      <c r="D470" s="170" t="s">
        <v>173</v>
      </c>
      <c r="E470" s="188" t="s">
        <v>1</v>
      </c>
      <c r="F470" s="189" t="s">
        <v>1170</v>
      </c>
      <c r="H470" s="190">
        <v>4.7</v>
      </c>
      <c r="I470" s="191"/>
      <c r="J470" s="191"/>
      <c r="M470" s="187"/>
      <c r="N470" s="192"/>
      <c r="O470" s="193"/>
      <c r="P470" s="193"/>
      <c r="Q470" s="193"/>
      <c r="R470" s="193"/>
      <c r="S470" s="193"/>
      <c r="T470" s="193"/>
      <c r="U470" s="193"/>
      <c r="V470" s="193"/>
      <c r="W470" s="193"/>
      <c r="X470" s="194"/>
      <c r="AT470" s="188" t="s">
        <v>173</v>
      </c>
      <c r="AU470" s="188" t="s">
        <v>92</v>
      </c>
      <c r="AV470" s="14" t="s">
        <v>165</v>
      </c>
      <c r="AW470" s="14" t="s">
        <v>4</v>
      </c>
      <c r="AX470" s="14" t="s">
        <v>79</v>
      </c>
      <c r="AY470" s="188" t="s">
        <v>164</v>
      </c>
    </row>
    <row r="471" spans="1:65" s="13" customFormat="1" ht="11.25">
      <c r="B471" s="169"/>
      <c r="D471" s="170" t="s">
        <v>173</v>
      </c>
      <c r="E471" s="171" t="s">
        <v>1</v>
      </c>
      <c r="F471" s="172" t="s">
        <v>1171</v>
      </c>
      <c r="H471" s="173">
        <v>0.9</v>
      </c>
      <c r="I471" s="174"/>
      <c r="J471" s="174"/>
      <c r="M471" s="169"/>
      <c r="N471" s="175"/>
      <c r="O471" s="176"/>
      <c r="P471" s="176"/>
      <c r="Q471" s="176"/>
      <c r="R471" s="176"/>
      <c r="S471" s="176"/>
      <c r="T471" s="176"/>
      <c r="U471" s="176"/>
      <c r="V471" s="176"/>
      <c r="W471" s="176"/>
      <c r="X471" s="177"/>
      <c r="AT471" s="171" t="s">
        <v>173</v>
      </c>
      <c r="AU471" s="171" t="s">
        <v>92</v>
      </c>
      <c r="AV471" s="13" t="s">
        <v>92</v>
      </c>
      <c r="AW471" s="13" t="s">
        <v>4</v>
      </c>
      <c r="AX471" s="13" t="s">
        <v>79</v>
      </c>
      <c r="AY471" s="171" t="s">
        <v>164</v>
      </c>
    </row>
    <row r="472" spans="1:65" s="14" customFormat="1" ht="11.25">
      <c r="B472" s="187"/>
      <c r="D472" s="170" t="s">
        <v>173</v>
      </c>
      <c r="E472" s="188" t="s">
        <v>1</v>
      </c>
      <c r="F472" s="189" t="s">
        <v>1172</v>
      </c>
      <c r="H472" s="190">
        <v>0.9</v>
      </c>
      <c r="I472" s="191"/>
      <c r="J472" s="191"/>
      <c r="M472" s="187"/>
      <c r="N472" s="192"/>
      <c r="O472" s="193"/>
      <c r="P472" s="193"/>
      <c r="Q472" s="193"/>
      <c r="R472" s="193"/>
      <c r="S472" s="193"/>
      <c r="T472" s="193"/>
      <c r="U472" s="193"/>
      <c r="V472" s="193"/>
      <c r="W472" s="193"/>
      <c r="X472" s="194"/>
      <c r="AT472" s="188" t="s">
        <v>173</v>
      </c>
      <c r="AU472" s="188" t="s">
        <v>92</v>
      </c>
      <c r="AV472" s="14" t="s">
        <v>165</v>
      </c>
      <c r="AW472" s="14" t="s">
        <v>4</v>
      </c>
      <c r="AX472" s="14" t="s">
        <v>79</v>
      </c>
      <c r="AY472" s="188" t="s">
        <v>164</v>
      </c>
    </row>
    <row r="473" spans="1:65" s="13" customFormat="1" ht="11.25">
      <c r="B473" s="169"/>
      <c r="D473" s="170" t="s">
        <v>173</v>
      </c>
      <c r="E473" s="171" t="s">
        <v>1</v>
      </c>
      <c r="F473" s="172" t="s">
        <v>1173</v>
      </c>
      <c r="H473" s="173">
        <v>2</v>
      </c>
      <c r="I473" s="174"/>
      <c r="J473" s="174"/>
      <c r="M473" s="169"/>
      <c r="N473" s="175"/>
      <c r="O473" s="176"/>
      <c r="P473" s="176"/>
      <c r="Q473" s="176"/>
      <c r="R473" s="176"/>
      <c r="S473" s="176"/>
      <c r="T473" s="176"/>
      <c r="U473" s="176"/>
      <c r="V473" s="176"/>
      <c r="W473" s="176"/>
      <c r="X473" s="177"/>
      <c r="AT473" s="171" t="s">
        <v>173</v>
      </c>
      <c r="AU473" s="171" t="s">
        <v>92</v>
      </c>
      <c r="AV473" s="13" t="s">
        <v>92</v>
      </c>
      <c r="AW473" s="13" t="s">
        <v>4</v>
      </c>
      <c r="AX473" s="13" t="s">
        <v>79</v>
      </c>
      <c r="AY473" s="171" t="s">
        <v>164</v>
      </c>
    </row>
    <row r="474" spans="1:65" s="14" customFormat="1" ht="11.25">
      <c r="B474" s="187"/>
      <c r="D474" s="170" t="s">
        <v>173</v>
      </c>
      <c r="E474" s="188" t="s">
        <v>1</v>
      </c>
      <c r="F474" s="189" t="s">
        <v>1174</v>
      </c>
      <c r="H474" s="190">
        <v>2</v>
      </c>
      <c r="I474" s="191"/>
      <c r="J474" s="191"/>
      <c r="M474" s="187"/>
      <c r="N474" s="192"/>
      <c r="O474" s="193"/>
      <c r="P474" s="193"/>
      <c r="Q474" s="193"/>
      <c r="R474" s="193"/>
      <c r="S474" s="193"/>
      <c r="T474" s="193"/>
      <c r="U474" s="193"/>
      <c r="V474" s="193"/>
      <c r="W474" s="193"/>
      <c r="X474" s="194"/>
      <c r="AT474" s="188" t="s">
        <v>173</v>
      </c>
      <c r="AU474" s="188" t="s">
        <v>92</v>
      </c>
      <c r="AV474" s="14" t="s">
        <v>165</v>
      </c>
      <c r="AW474" s="14" t="s">
        <v>4</v>
      </c>
      <c r="AX474" s="14" t="s">
        <v>79</v>
      </c>
      <c r="AY474" s="188" t="s">
        <v>164</v>
      </c>
    </row>
    <row r="475" spans="1:65" s="13" customFormat="1" ht="11.25">
      <c r="B475" s="169"/>
      <c r="D475" s="170" t="s">
        <v>173</v>
      </c>
      <c r="E475" s="171" t="s">
        <v>1</v>
      </c>
      <c r="F475" s="172" t="s">
        <v>1175</v>
      </c>
      <c r="H475" s="173">
        <v>0.9</v>
      </c>
      <c r="I475" s="174"/>
      <c r="J475" s="174"/>
      <c r="M475" s="169"/>
      <c r="N475" s="175"/>
      <c r="O475" s="176"/>
      <c r="P475" s="176"/>
      <c r="Q475" s="176"/>
      <c r="R475" s="176"/>
      <c r="S475" s="176"/>
      <c r="T475" s="176"/>
      <c r="U475" s="176"/>
      <c r="V475" s="176"/>
      <c r="W475" s="176"/>
      <c r="X475" s="177"/>
      <c r="AT475" s="171" t="s">
        <v>173</v>
      </c>
      <c r="AU475" s="171" t="s">
        <v>92</v>
      </c>
      <c r="AV475" s="13" t="s">
        <v>92</v>
      </c>
      <c r="AW475" s="13" t="s">
        <v>4</v>
      </c>
      <c r="AX475" s="13" t="s">
        <v>79</v>
      </c>
      <c r="AY475" s="171" t="s">
        <v>164</v>
      </c>
    </row>
    <row r="476" spans="1:65" s="14" customFormat="1" ht="11.25">
      <c r="B476" s="187"/>
      <c r="D476" s="170" t="s">
        <v>173</v>
      </c>
      <c r="E476" s="188" t="s">
        <v>1</v>
      </c>
      <c r="F476" s="189" t="s">
        <v>1176</v>
      </c>
      <c r="H476" s="190">
        <v>0.9</v>
      </c>
      <c r="I476" s="191"/>
      <c r="J476" s="191"/>
      <c r="M476" s="187"/>
      <c r="N476" s="192"/>
      <c r="O476" s="193"/>
      <c r="P476" s="193"/>
      <c r="Q476" s="193"/>
      <c r="R476" s="193"/>
      <c r="S476" s="193"/>
      <c r="T476" s="193"/>
      <c r="U476" s="193"/>
      <c r="V476" s="193"/>
      <c r="W476" s="193"/>
      <c r="X476" s="194"/>
      <c r="AT476" s="188" t="s">
        <v>173</v>
      </c>
      <c r="AU476" s="188" t="s">
        <v>92</v>
      </c>
      <c r="AV476" s="14" t="s">
        <v>165</v>
      </c>
      <c r="AW476" s="14" t="s">
        <v>4</v>
      </c>
      <c r="AX476" s="14" t="s">
        <v>79</v>
      </c>
      <c r="AY476" s="188" t="s">
        <v>164</v>
      </c>
    </row>
    <row r="477" spans="1:65" s="13" customFormat="1" ht="11.25">
      <c r="B477" s="169"/>
      <c r="D477" s="170" t="s">
        <v>173</v>
      </c>
      <c r="E477" s="171" t="s">
        <v>1</v>
      </c>
      <c r="F477" s="172" t="s">
        <v>1177</v>
      </c>
      <c r="H477" s="173">
        <v>14</v>
      </c>
      <c r="I477" s="174"/>
      <c r="J477" s="174"/>
      <c r="M477" s="169"/>
      <c r="N477" s="175"/>
      <c r="O477" s="176"/>
      <c r="P477" s="176"/>
      <c r="Q477" s="176"/>
      <c r="R477" s="176"/>
      <c r="S477" s="176"/>
      <c r="T477" s="176"/>
      <c r="U477" s="176"/>
      <c r="V477" s="176"/>
      <c r="W477" s="176"/>
      <c r="X477" s="177"/>
      <c r="AT477" s="171" t="s">
        <v>173</v>
      </c>
      <c r="AU477" s="171" t="s">
        <v>92</v>
      </c>
      <c r="AV477" s="13" t="s">
        <v>92</v>
      </c>
      <c r="AW477" s="13" t="s">
        <v>4</v>
      </c>
      <c r="AX477" s="13" t="s">
        <v>79</v>
      </c>
      <c r="AY477" s="171" t="s">
        <v>164</v>
      </c>
    </row>
    <row r="478" spans="1:65" s="14" customFormat="1" ht="11.25">
      <c r="B478" s="187"/>
      <c r="D478" s="170" t="s">
        <v>173</v>
      </c>
      <c r="E478" s="188" t="s">
        <v>1</v>
      </c>
      <c r="F478" s="189" t="s">
        <v>1178</v>
      </c>
      <c r="H478" s="190">
        <v>14</v>
      </c>
      <c r="I478" s="191"/>
      <c r="J478" s="191"/>
      <c r="M478" s="187"/>
      <c r="N478" s="192"/>
      <c r="O478" s="193"/>
      <c r="P478" s="193"/>
      <c r="Q478" s="193"/>
      <c r="R478" s="193"/>
      <c r="S478" s="193"/>
      <c r="T478" s="193"/>
      <c r="U478" s="193"/>
      <c r="V478" s="193"/>
      <c r="W478" s="193"/>
      <c r="X478" s="194"/>
      <c r="AT478" s="188" t="s">
        <v>173</v>
      </c>
      <c r="AU478" s="188" t="s">
        <v>92</v>
      </c>
      <c r="AV478" s="14" t="s">
        <v>165</v>
      </c>
      <c r="AW478" s="14" t="s">
        <v>4</v>
      </c>
      <c r="AX478" s="14" t="s">
        <v>79</v>
      </c>
      <c r="AY478" s="188" t="s">
        <v>164</v>
      </c>
    </row>
    <row r="479" spans="1:65" s="15" customFormat="1" ht="11.25">
      <c r="B479" s="195"/>
      <c r="D479" s="170" t="s">
        <v>173</v>
      </c>
      <c r="E479" s="196" t="s">
        <v>1</v>
      </c>
      <c r="F479" s="197" t="s">
        <v>303</v>
      </c>
      <c r="H479" s="198">
        <v>22.950000000000003</v>
      </c>
      <c r="I479" s="199"/>
      <c r="J479" s="199"/>
      <c r="M479" s="195"/>
      <c r="N479" s="200"/>
      <c r="O479" s="201"/>
      <c r="P479" s="201"/>
      <c r="Q479" s="201"/>
      <c r="R479" s="201"/>
      <c r="S479" s="201"/>
      <c r="T479" s="201"/>
      <c r="U479" s="201"/>
      <c r="V479" s="201"/>
      <c r="W479" s="201"/>
      <c r="X479" s="202"/>
      <c r="AT479" s="196" t="s">
        <v>173</v>
      </c>
      <c r="AU479" s="196" t="s">
        <v>92</v>
      </c>
      <c r="AV479" s="15" t="s">
        <v>171</v>
      </c>
      <c r="AW479" s="15" t="s">
        <v>4</v>
      </c>
      <c r="AX479" s="15" t="s">
        <v>86</v>
      </c>
      <c r="AY479" s="196" t="s">
        <v>164</v>
      </c>
    </row>
    <row r="480" spans="1:65" s="2" customFormat="1" ht="14.45" customHeight="1">
      <c r="A480" s="32"/>
      <c r="B480" s="153"/>
      <c r="C480" s="154" t="s">
        <v>1188</v>
      </c>
      <c r="D480" s="154" t="s">
        <v>167</v>
      </c>
      <c r="E480" s="155" t="s">
        <v>1189</v>
      </c>
      <c r="F480" s="156" t="s">
        <v>1190</v>
      </c>
      <c r="G480" s="157" t="s">
        <v>199</v>
      </c>
      <c r="H480" s="158">
        <v>7</v>
      </c>
      <c r="I480" s="159"/>
      <c r="J480" s="159"/>
      <c r="K480" s="158">
        <f>ROUND(P480*H480,3)</f>
        <v>0</v>
      </c>
      <c r="L480" s="160"/>
      <c r="M480" s="33"/>
      <c r="N480" s="161" t="s">
        <v>1</v>
      </c>
      <c r="O480" s="162" t="s">
        <v>43</v>
      </c>
      <c r="P480" s="163">
        <f>I480+J480</f>
        <v>0</v>
      </c>
      <c r="Q480" s="163">
        <f>ROUND(I480*H480,3)</f>
        <v>0</v>
      </c>
      <c r="R480" s="163">
        <f>ROUND(J480*H480,3)</f>
        <v>0</v>
      </c>
      <c r="S480" s="58"/>
      <c r="T480" s="164">
        <f>S480*H480</f>
        <v>0</v>
      </c>
      <c r="U480" s="164">
        <v>1.2700000000000001E-3</v>
      </c>
      <c r="V480" s="164">
        <f>U480*H480</f>
        <v>8.8900000000000003E-3</v>
      </c>
      <c r="W480" s="164">
        <v>0</v>
      </c>
      <c r="X480" s="165">
        <f>W480*H480</f>
        <v>0</v>
      </c>
      <c r="Y480" s="32"/>
      <c r="Z480" s="32"/>
      <c r="AA480" s="32"/>
      <c r="AB480" s="32"/>
      <c r="AC480" s="32"/>
      <c r="AD480" s="32"/>
      <c r="AE480" s="32"/>
      <c r="AR480" s="166" t="s">
        <v>234</v>
      </c>
      <c r="AT480" s="166" t="s">
        <v>167</v>
      </c>
      <c r="AU480" s="166" t="s">
        <v>92</v>
      </c>
      <c r="AY480" s="17" t="s">
        <v>164</v>
      </c>
      <c r="BE480" s="167">
        <f>IF(O480="základná",K480,0)</f>
        <v>0</v>
      </c>
      <c r="BF480" s="167">
        <f>IF(O480="znížená",K480,0)</f>
        <v>0</v>
      </c>
      <c r="BG480" s="167">
        <f>IF(O480="zákl. prenesená",K480,0)</f>
        <v>0</v>
      </c>
      <c r="BH480" s="167">
        <f>IF(O480="zníž. prenesená",K480,0)</f>
        <v>0</v>
      </c>
      <c r="BI480" s="167">
        <f>IF(O480="nulová",K480,0)</f>
        <v>0</v>
      </c>
      <c r="BJ480" s="17" t="s">
        <v>92</v>
      </c>
      <c r="BK480" s="168">
        <f>ROUND(P480*H480,3)</f>
        <v>0</v>
      </c>
      <c r="BL480" s="17" t="s">
        <v>234</v>
      </c>
      <c r="BM480" s="166" t="s">
        <v>1191</v>
      </c>
    </row>
    <row r="481" spans="1:65" s="13" customFormat="1" ht="11.25">
      <c r="B481" s="169"/>
      <c r="D481" s="170" t="s">
        <v>173</v>
      </c>
      <c r="E481" s="171" t="s">
        <v>1</v>
      </c>
      <c r="F481" s="172" t="s">
        <v>1192</v>
      </c>
      <c r="H481" s="173">
        <v>7</v>
      </c>
      <c r="I481" s="174"/>
      <c r="J481" s="174"/>
      <c r="M481" s="169"/>
      <c r="N481" s="175"/>
      <c r="O481" s="176"/>
      <c r="P481" s="176"/>
      <c r="Q481" s="176"/>
      <c r="R481" s="176"/>
      <c r="S481" s="176"/>
      <c r="T481" s="176"/>
      <c r="U481" s="176"/>
      <c r="V481" s="176"/>
      <c r="W481" s="176"/>
      <c r="X481" s="177"/>
      <c r="AT481" s="171" t="s">
        <v>173</v>
      </c>
      <c r="AU481" s="171" t="s">
        <v>92</v>
      </c>
      <c r="AV481" s="13" t="s">
        <v>92</v>
      </c>
      <c r="AW481" s="13" t="s">
        <v>4</v>
      </c>
      <c r="AX481" s="13" t="s">
        <v>86</v>
      </c>
      <c r="AY481" s="171" t="s">
        <v>164</v>
      </c>
    </row>
    <row r="482" spans="1:65" s="2" customFormat="1" ht="14.45" customHeight="1">
      <c r="A482" s="32"/>
      <c r="B482" s="153"/>
      <c r="C482" s="154" t="s">
        <v>1193</v>
      </c>
      <c r="D482" s="154" t="s">
        <v>167</v>
      </c>
      <c r="E482" s="155" t="s">
        <v>1194</v>
      </c>
      <c r="F482" s="156" t="s">
        <v>1195</v>
      </c>
      <c r="G482" s="157" t="s">
        <v>199</v>
      </c>
      <c r="H482" s="158">
        <v>2</v>
      </c>
      <c r="I482" s="159"/>
      <c r="J482" s="159"/>
      <c r="K482" s="158">
        <f>ROUND(P482*H482,3)</f>
        <v>0</v>
      </c>
      <c r="L482" s="160"/>
      <c r="M482" s="33"/>
      <c r="N482" s="161" t="s">
        <v>1</v>
      </c>
      <c r="O482" s="162" t="s">
        <v>43</v>
      </c>
      <c r="P482" s="163">
        <f>I482+J482</f>
        <v>0</v>
      </c>
      <c r="Q482" s="163">
        <f>ROUND(I482*H482,3)</f>
        <v>0</v>
      </c>
      <c r="R482" s="163">
        <f>ROUND(J482*H482,3)</f>
        <v>0</v>
      </c>
      <c r="S482" s="58"/>
      <c r="T482" s="164">
        <f>S482*H482</f>
        <v>0</v>
      </c>
      <c r="U482" s="164">
        <v>1.2700000000000001E-3</v>
      </c>
      <c r="V482" s="164">
        <f>U482*H482</f>
        <v>2.5400000000000002E-3</v>
      </c>
      <c r="W482" s="164">
        <v>0</v>
      </c>
      <c r="X482" s="165">
        <f>W482*H482</f>
        <v>0</v>
      </c>
      <c r="Y482" s="32"/>
      <c r="Z482" s="32"/>
      <c r="AA482" s="32"/>
      <c r="AB482" s="32"/>
      <c r="AC482" s="32"/>
      <c r="AD482" s="32"/>
      <c r="AE482" s="32"/>
      <c r="AR482" s="166" t="s">
        <v>234</v>
      </c>
      <c r="AT482" s="166" t="s">
        <v>167</v>
      </c>
      <c r="AU482" s="166" t="s">
        <v>92</v>
      </c>
      <c r="AY482" s="17" t="s">
        <v>164</v>
      </c>
      <c r="BE482" s="167">
        <f>IF(O482="základná",K482,0)</f>
        <v>0</v>
      </c>
      <c r="BF482" s="167">
        <f>IF(O482="znížená",K482,0)</f>
        <v>0</v>
      </c>
      <c r="BG482" s="167">
        <f>IF(O482="zákl. prenesená",K482,0)</f>
        <v>0</v>
      </c>
      <c r="BH482" s="167">
        <f>IF(O482="zníž. prenesená",K482,0)</f>
        <v>0</v>
      </c>
      <c r="BI482" s="167">
        <f>IF(O482="nulová",K482,0)</f>
        <v>0</v>
      </c>
      <c r="BJ482" s="17" t="s">
        <v>92</v>
      </c>
      <c r="BK482" s="168">
        <f>ROUND(P482*H482,3)</f>
        <v>0</v>
      </c>
      <c r="BL482" s="17" t="s">
        <v>234</v>
      </c>
      <c r="BM482" s="166" t="s">
        <v>1196</v>
      </c>
    </row>
    <row r="483" spans="1:65" s="13" customFormat="1" ht="11.25">
      <c r="B483" s="169"/>
      <c r="D483" s="170" t="s">
        <v>173</v>
      </c>
      <c r="E483" s="171" t="s">
        <v>1</v>
      </c>
      <c r="F483" s="172" t="s">
        <v>1197</v>
      </c>
      <c r="H483" s="173">
        <v>2</v>
      </c>
      <c r="I483" s="174"/>
      <c r="J483" s="174"/>
      <c r="M483" s="169"/>
      <c r="N483" s="175"/>
      <c r="O483" s="176"/>
      <c r="P483" s="176"/>
      <c r="Q483" s="176"/>
      <c r="R483" s="176"/>
      <c r="S483" s="176"/>
      <c r="T483" s="176"/>
      <c r="U483" s="176"/>
      <c r="V483" s="176"/>
      <c r="W483" s="176"/>
      <c r="X483" s="177"/>
      <c r="AT483" s="171" t="s">
        <v>173</v>
      </c>
      <c r="AU483" s="171" t="s">
        <v>92</v>
      </c>
      <c r="AV483" s="13" t="s">
        <v>92</v>
      </c>
      <c r="AW483" s="13" t="s">
        <v>4</v>
      </c>
      <c r="AX483" s="13" t="s">
        <v>86</v>
      </c>
      <c r="AY483" s="171" t="s">
        <v>164</v>
      </c>
    </row>
    <row r="484" spans="1:65" s="2" customFormat="1" ht="14.45" customHeight="1">
      <c r="A484" s="32"/>
      <c r="B484" s="153"/>
      <c r="C484" s="154" t="s">
        <v>1198</v>
      </c>
      <c r="D484" s="154" t="s">
        <v>167</v>
      </c>
      <c r="E484" s="155" t="s">
        <v>1199</v>
      </c>
      <c r="F484" s="156" t="s">
        <v>1200</v>
      </c>
      <c r="G484" s="157" t="s">
        <v>199</v>
      </c>
      <c r="H484" s="158">
        <v>2</v>
      </c>
      <c r="I484" s="159"/>
      <c r="J484" s="159"/>
      <c r="K484" s="158">
        <f>ROUND(P484*H484,3)</f>
        <v>0</v>
      </c>
      <c r="L484" s="160"/>
      <c r="M484" s="33"/>
      <c r="N484" s="161" t="s">
        <v>1</v>
      </c>
      <c r="O484" s="162" t="s">
        <v>43</v>
      </c>
      <c r="P484" s="163">
        <f>I484+J484</f>
        <v>0</v>
      </c>
      <c r="Q484" s="163">
        <f>ROUND(I484*H484,3)</f>
        <v>0</v>
      </c>
      <c r="R484" s="163">
        <f>ROUND(J484*H484,3)</f>
        <v>0</v>
      </c>
      <c r="S484" s="58"/>
      <c r="T484" s="164">
        <f>S484*H484</f>
        <v>0</v>
      </c>
      <c r="U484" s="164">
        <v>1.67E-3</v>
      </c>
      <c r="V484" s="164">
        <f>U484*H484</f>
        <v>3.3400000000000001E-3</v>
      </c>
      <c r="W484" s="164">
        <v>0</v>
      </c>
      <c r="X484" s="165">
        <f>W484*H484</f>
        <v>0</v>
      </c>
      <c r="Y484" s="32"/>
      <c r="Z484" s="32"/>
      <c r="AA484" s="32"/>
      <c r="AB484" s="32"/>
      <c r="AC484" s="32"/>
      <c r="AD484" s="32"/>
      <c r="AE484" s="32"/>
      <c r="AR484" s="166" t="s">
        <v>234</v>
      </c>
      <c r="AT484" s="166" t="s">
        <v>167</v>
      </c>
      <c r="AU484" s="166" t="s">
        <v>92</v>
      </c>
      <c r="AY484" s="17" t="s">
        <v>164</v>
      </c>
      <c r="BE484" s="167">
        <f>IF(O484="základná",K484,0)</f>
        <v>0</v>
      </c>
      <c r="BF484" s="167">
        <f>IF(O484="znížená",K484,0)</f>
        <v>0</v>
      </c>
      <c r="BG484" s="167">
        <f>IF(O484="zákl. prenesená",K484,0)</f>
        <v>0</v>
      </c>
      <c r="BH484" s="167">
        <f>IF(O484="zníž. prenesená",K484,0)</f>
        <v>0</v>
      </c>
      <c r="BI484" s="167">
        <f>IF(O484="nulová",K484,0)</f>
        <v>0</v>
      </c>
      <c r="BJ484" s="17" t="s">
        <v>92</v>
      </c>
      <c r="BK484" s="168">
        <f>ROUND(P484*H484,3)</f>
        <v>0</v>
      </c>
      <c r="BL484" s="17" t="s">
        <v>234</v>
      </c>
      <c r="BM484" s="166" t="s">
        <v>1201</v>
      </c>
    </row>
    <row r="485" spans="1:65" s="2" customFormat="1" ht="14.45" customHeight="1">
      <c r="A485" s="32"/>
      <c r="B485" s="153"/>
      <c r="C485" s="154" t="s">
        <v>1202</v>
      </c>
      <c r="D485" s="154" t="s">
        <v>167</v>
      </c>
      <c r="E485" s="155" t="s">
        <v>1203</v>
      </c>
      <c r="F485" s="156" t="s">
        <v>1204</v>
      </c>
      <c r="G485" s="157" t="s">
        <v>199</v>
      </c>
      <c r="H485" s="158">
        <v>3</v>
      </c>
      <c r="I485" s="159"/>
      <c r="J485" s="159"/>
      <c r="K485" s="158">
        <f>ROUND(P485*H485,3)</f>
        <v>0</v>
      </c>
      <c r="L485" s="160"/>
      <c r="M485" s="33"/>
      <c r="N485" s="161" t="s">
        <v>1</v>
      </c>
      <c r="O485" s="162" t="s">
        <v>43</v>
      </c>
      <c r="P485" s="163">
        <f>I485+J485</f>
        <v>0</v>
      </c>
      <c r="Q485" s="163">
        <f>ROUND(I485*H485,3)</f>
        <v>0</v>
      </c>
      <c r="R485" s="163">
        <f>ROUND(J485*H485,3)</f>
        <v>0</v>
      </c>
      <c r="S485" s="58"/>
      <c r="T485" s="164">
        <f>S485*H485</f>
        <v>0</v>
      </c>
      <c r="U485" s="164">
        <v>2.5600000000000002E-3</v>
      </c>
      <c r="V485" s="164">
        <f>U485*H485</f>
        <v>7.6800000000000011E-3</v>
      </c>
      <c r="W485" s="164">
        <v>0</v>
      </c>
      <c r="X485" s="165">
        <f>W485*H485</f>
        <v>0</v>
      </c>
      <c r="Y485" s="32"/>
      <c r="Z485" s="32"/>
      <c r="AA485" s="32"/>
      <c r="AB485" s="32"/>
      <c r="AC485" s="32"/>
      <c r="AD485" s="32"/>
      <c r="AE485" s="32"/>
      <c r="AR485" s="166" t="s">
        <v>234</v>
      </c>
      <c r="AT485" s="166" t="s">
        <v>167</v>
      </c>
      <c r="AU485" s="166" t="s">
        <v>92</v>
      </c>
      <c r="AY485" s="17" t="s">
        <v>164</v>
      </c>
      <c r="BE485" s="167">
        <f>IF(O485="základná",K485,0)</f>
        <v>0</v>
      </c>
      <c r="BF485" s="167">
        <f>IF(O485="znížená",K485,0)</f>
        <v>0</v>
      </c>
      <c r="BG485" s="167">
        <f>IF(O485="zákl. prenesená",K485,0)</f>
        <v>0</v>
      </c>
      <c r="BH485" s="167">
        <f>IF(O485="zníž. prenesená",K485,0)</f>
        <v>0</v>
      </c>
      <c r="BI485" s="167">
        <f>IF(O485="nulová",K485,0)</f>
        <v>0</v>
      </c>
      <c r="BJ485" s="17" t="s">
        <v>92</v>
      </c>
      <c r="BK485" s="168">
        <f>ROUND(P485*H485,3)</f>
        <v>0</v>
      </c>
      <c r="BL485" s="17" t="s">
        <v>234</v>
      </c>
      <c r="BM485" s="166" t="s">
        <v>1205</v>
      </c>
    </row>
    <row r="486" spans="1:65" s="2" customFormat="1" ht="24.2" customHeight="1">
      <c r="A486" s="32"/>
      <c r="B486" s="153"/>
      <c r="C486" s="154" t="s">
        <v>1206</v>
      </c>
      <c r="D486" s="154" t="s">
        <v>167</v>
      </c>
      <c r="E486" s="155" t="s">
        <v>1207</v>
      </c>
      <c r="F486" s="156" t="s">
        <v>1208</v>
      </c>
      <c r="G486" s="157" t="s">
        <v>354</v>
      </c>
      <c r="H486" s="158">
        <v>150</v>
      </c>
      <c r="I486" s="159"/>
      <c r="J486" s="159"/>
      <c r="K486" s="158">
        <f>ROUND(P486*H486,3)</f>
        <v>0</v>
      </c>
      <c r="L486" s="160"/>
      <c r="M486" s="33"/>
      <c r="N486" s="161" t="s">
        <v>1</v>
      </c>
      <c r="O486" s="162" t="s">
        <v>43</v>
      </c>
      <c r="P486" s="163">
        <f>I486+J486</f>
        <v>0</v>
      </c>
      <c r="Q486" s="163">
        <f>ROUND(I486*H486,3)</f>
        <v>0</v>
      </c>
      <c r="R486" s="163">
        <f>ROUND(J486*H486,3)</f>
        <v>0</v>
      </c>
      <c r="S486" s="58"/>
      <c r="T486" s="164">
        <f>S486*H486</f>
        <v>0</v>
      </c>
      <c r="U486" s="164">
        <v>5.0000000000000002E-5</v>
      </c>
      <c r="V486" s="164">
        <f>U486*H486</f>
        <v>7.5000000000000006E-3</v>
      </c>
      <c r="W486" s="164">
        <v>0</v>
      </c>
      <c r="X486" s="165">
        <f>W486*H486</f>
        <v>0</v>
      </c>
      <c r="Y486" s="32"/>
      <c r="Z486" s="32"/>
      <c r="AA486" s="32"/>
      <c r="AB486" s="32"/>
      <c r="AC486" s="32"/>
      <c r="AD486" s="32"/>
      <c r="AE486" s="32"/>
      <c r="AR486" s="166" t="s">
        <v>234</v>
      </c>
      <c r="AT486" s="166" t="s">
        <v>167</v>
      </c>
      <c r="AU486" s="166" t="s">
        <v>92</v>
      </c>
      <c r="AY486" s="17" t="s">
        <v>164</v>
      </c>
      <c r="BE486" s="167">
        <f>IF(O486="základná",K486,0)</f>
        <v>0</v>
      </c>
      <c r="BF486" s="167">
        <f>IF(O486="znížená",K486,0)</f>
        <v>0</v>
      </c>
      <c r="BG486" s="167">
        <f>IF(O486="zákl. prenesená",K486,0)</f>
        <v>0</v>
      </c>
      <c r="BH486" s="167">
        <f>IF(O486="zníž. prenesená",K486,0)</f>
        <v>0</v>
      </c>
      <c r="BI486" s="167">
        <f>IF(O486="nulová",K486,0)</f>
        <v>0</v>
      </c>
      <c r="BJ486" s="17" t="s">
        <v>92</v>
      </c>
      <c r="BK486" s="168">
        <f>ROUND(P486*H486,3)</f>
        <v>0</v>
      </c>
      <c r="BL486" s="17" t="s">
        <v>234</v>
      </c>
      <c r="BM486" s="166" t="s">
        <v>1209</v>
      </c>
    </row>
    <row r="487" spans="1:65" s="2" customFormat="1" ht="24.2" customHeight="1">
      <c r="A487" s="32"/>
      <c r="B487" s="153"/>
      <c r="C487" s="154" t="s">
        <v>1210</v>
      </c>
      <c r="D487" s="154" t="s">
        <v>167</v>
      </c>
      <c r="E487" s="155" t="s">
        <v>1211</v>
      </c>
      <c r="F487" s="156" t="s">
        <v>1212</v>
      </c>
      <c r="G487" s="157" t="s">
        <v>499</v>
      </c>
      <c r="H487" s="159"/>
      <c r="I487" s="159"/>
      <c r="J487" s="159"/>
      <c r="K487" s="158">
        <f>ROUND(P487*H487,3)</f>
        <v>0</v>
      </c>
      <c r="L487" s="160"/>
      <c r="M487" s="33"/>
      <c r="N487" s="161" t="s">
        <v>1</v>
      </c>
      <c r="O487" s="162" t="s">
        <v>43</v>
      </c>
      <c r="P487" s="163">
        <f>I487+J487</f>
        <v>0</v>
      </c>
      <c r="Q487" s="163">
        <f>ROUND(I487*H487,3)</f>
        <v>0</v>
      </c>
      <c r="R487" s="163">
        <f>ROUND(J487*H487,3)</f>
        <v>0</v>
      </c>
      <c r="S487" s="58"/>
      <c r="T487" s="164">
        <f>S487*H487</f>
        <v>0</v>
      </c>
      <c r="U487" s="164">
        <v>0</v>
      </c>
      <c r="V487" s="164">
        <f>U487*H487</f>
        <v>0</v>
      </c>
      <c r="W487" s="164">
        <v>0</v>
      </c>
      <c r="X487" s="165">
        <f>W487*H487</f>
        <v>0</v>
      </c>
      <c r="Y487" s="32"/>
      <c r="Z487" s="32"/>
      <c r="AA487" s="32"/>
      <c r="AB487" s="32"/>
      <c r="AC487" s="32"/>
      <c r="AD487" s="32"/>
      <c r="AE487" s="32"/>
      <c r="AR487" s="166" t="s">
        <v>234</v>
      </c>
      <c r="AT487" s="166" t="s">
        <v>167</v>
      </c>
      <c r="AU487" s="166" t="s">
        <v>92</v>
      </c>
      <c r="AY487" s="17" t="s">
        <v>164</v>
      </c>
      <c r="BE487" s="167">
        <f>IF(O487="základná",K487,0)</f>
        <v>0</v>
      </c>
      <c r="BF487" s="167">
        <f>IF(O487="znížená",K487,0)</f>
        <v>0</v>
      </c>
      <c r="BG487" s="167">
        <f>IF(O487="zákl. prenesená",K487,0)</f>
        <v>0</v>
      </c>
      <c r="BH487" s="167">
        <f>IF(O487="zníž. prenesená",K487,0)</f>
        <v>0</v>
      </c>
      <c r="BI487" s="167">
        <f>IF(O487="nulová",K487,0)</f>
        <v>0</v>
      </c>
      <c r="BJ487" s="17" t="s">
        <v>92</v>
      </c>
      <c r="BK487" s="168">
        <f>ROUND(P487*H487,3)</f>
        <v>0</v>
      </c>
      <c r="BL487" s="17" t="s">
        <v>234</v>
      </c>
      <c r="BM487" s="166" t="s">
        <v>1213</v>
      </c>
    </row>
    <row r="488" spans="1:65" s="12" customFormat="1" ht="22.9" customHeight="1">
      <c r="B488" s="139"/>
      <c r="D488" s="140" t="s">
        <v>78</v>
      </c>
      <c r="E488" s="151" t="s">
        <v>1214</v>
      </c>
      <c r="F488" s="151" t="s">
        <v>1215</v>
      </c>
      <c r="I488" s="142"/>
      <c r="J488" s="142"/>
      <c r="K488" s="152">
        <f>BK488</f>
        <v>0</v>
      </c>
      <c r="M488" s="139"/>
      <c r="N488" s="144"/>
      <c r="O488" s="145"/>
      <c r="P488" s="145"/>
      <c r="Q488" s="146">
        <f>SUM(Q489:Q506)</f>
        <v>0</v>
      </c>
      <c r="R488" s="146">
        <f>SUM(R489:R506)</f>
        <v>0</v>
      </c>
      <c r="S488" s="145"/>
      <c r="T488" s="147">
        <f>SUM(T489:T506)</f>
        <v>0</v>
      </c>
      <c r="U488" s="145"/>
      <c r="V488" s="147">
        <f>SUM(V489:V506)</f>
        <v>2E-3</v>
      </c>
      <c r="W488" s="145"/>
      <c r="X488" s="148">
        <f>SUM(X489:X506)</f>
        <v>0</v>
      </c>
      <c r="AR488" s="140" t="s">
        <v>92</v>
      </c>
      <c r="AT488" s="149" t="s">
        <v>78</v>
      </c>
      <c r="AU488" s="149" t="s">
        <v>86</v>
      </c>
      <c r="AY488" s="140" t="s">
        <v>164</v>
      </c>
      <c r="BK488" s="150">
        <f>SUM(BK489:BK506)</f>
        <v>0</v>
      </c>
    </row>
    <row r="489" spans="1:65" s="2" customFormat="1" ht="24.2" customHeight="1">
      <c r="A489" s="32"/>
      <c r="B489" s="153"/>
      <c r="C489" s="154" t="s">
        <v>1216</v>
      </c>
      <c r="D489" s="154" t="s">
        <v>167</v>
      </c>
      <c r="E489" s="155" t="s">
        <v>1217</v>
      </c>
      <c r="F489" s="156" t="s">
        <v>1218</v>
      </c>
      <c r="G489" s="157" t="s">
        <v>199</v>
      </c>
      <c r="H489" s="158">
        <v>4</v>
      </c>
      <c r="I489" s="159"/>
      <c r="J489" s="159"/>
      <c r="K489" s="158">
        <f>ROUND(P489*H489,3)</f>
        <v>0</v>
      </c>
      <c r="L489" s="160"/>
      <c r="M489" s="33"/>
      <c r="N489" s="161" t="s">
        <v>1</v>
      </c>
      <c r="O489" s="162" t="s">
        <v>43</v>
      </c>
      <c r="P489" s="163">
        <f>I489+J489</f>
        <v>0</v>
      </c>
      <c r="Q489" s="163">
        <f>ROUND(I489*H489,3)</f>
        <v>0</v>
      </c>
      <c r="R489" s="163">
        <f>ROUND(J489*H489,3)</f>
        <v>0</v>
      </c>
      <c r="S489" s="58"/>
      <c r="T489" s="164">
        <f>S489*H489</f>
        <v>0</v>
      </c>
      <c r="U489" s="164">
        <v>0</v>
      </c>
      <c r="V489" s="164">
        <f>U489*H489</f>
        <v>0</v>
      </c>
      <c r="W489" s="164">
        <v>0</v>
      </c>
      <c r="X489" s="165">
        <f>W489*H489</f>
        <v>0</v>
      </c>
      <c r="Y489" s="32"/>
      <c r="Z489" s="32"/>
      <c r="AA489" s="32"/>
      <c r="AB489" s="32"/>
      <c r="AC489" s="32"/>
      <c r="AD489" s="32"/>
      <c r="AE489" s="32"/>
      <c r="AR489" s="166" t="s">
        <v>234</v>
      </c>
      <c r="AT489" s="166" t="s">
        <v>167</v>
      </c>
      <c r="AU489" s="166" t="s">
        <v>92</v>
      </c>
      <c r="AY489" s="17" t="s">
        <v>164</v>
      </c>
      <c r="BE489" s="167">
        <f>IF(O489="základná",K489,0)</f>
        <v>0</v>
      </c>
      <c r="BF489" s="167">
        <f>IF(O489="znížená",K489,0)</f>
        <v>0</v>
      </c>
      <c r="BG489" s="167">
        <f>IF(O489="zákl. prenesená",K489,0)</f>
        <v>0</v>
      </c>
      <c r="BH489" s="167">
        <f>IF(O489="zníž. prenesená",K489,0)</f>
        <v>0</v>
      </c>
      <c r="BI489" s="167">
        <f>IF(O489="nulová",K489,0)</f>
        <v>0</v>
      </c>
      <c r="BJ489" s="17" t="s">
        <v>92</v>
      </c>
      <c r="BK489" s="168">
        <f>ROUND(P489*H489,3)</f>
        <v>0</v>
      </c>
      <c r="BL489" s="17" t="s">
        <v>234</v>
      </c>
      <c r="BM489" s="166" t="s">
        <v>1219</v>
      </c>
    </row>
    <row r="490" spans="1:65" s="13" customFormat="1" ht="11.25">
      <c r="B490" s="169"/>
      <c r="D490" s="170" t="s">
        <v>173</v>
      </c>
      <c r="E490" s="171" t="s">
        <v>1</v>
      </c>
      <c r="F490" s="172" t="s">
        <v>1220</v>
      </c>
      <c r="H490" s="173">
        <v>1</v>
      </c>
      <c r="I490" s="174"/>
      <c r="J490" s="174"/>
      <c r="M490" s="169"/>
      <c r="N490" s="175"/>
      <c r="O490" s="176"/>
      <c r="P490" s="176"/>
      <c r="Q490" s="176"/>
      <c r="R490" s="176"/>
      <c r="S490" s="176"/>
      <c r="T490" s="176"/>
      <c r="U490" s="176"/>
      <c r="V490" s="176"/>
      <c r="W490" s="176"/>
      <c r="X490" s="177"/>
      <c r="AT490" s="171" t="s">
        <v>173</v>
      </c>
      <c r="AU490" s="171" t="s">
        <v>92</v>
      </c>
      <c r="AV490" s="13" t="s">
        <v>92</v>
      </c>
      <c r="AW490" s="13" t="s">
        <v>4</v>
      </c>
      <c r="AX490" s="13" t="s">
        <v>79</v>
      </c>
      <c r="AY490" s="171" t="s">
        <v>164</v>
      </c>
    </row>
    <row r="491" spans="1:65" s="13" customFormat="1" ht="11.25">
      <c r="B491" s="169"/>
      <c r="D491" s="170" t="s">
        <v>173</v>
      </c>
      <c r="E491" s="171" t="s">
        <v>1</v>
      </c>
      <c r="F491" s="172" t="s">
        <v>1221</v>
      </c>
      <c r="H491" s="173">
        <v>1</v>
      </c>
      <c r="I491" s="174"/>
      <c r="J491" s="174"/>
      <c r="M491" s="169"/>
      <c r="N491" s="175"/>
      <c r="O491" s="176"/>
      <c r="P491" s="176"/>
      <c r="Q491" s="176"/>
      <c r="R491" s="176"/>
      <c r="S491" s="176"/>
      <c r="T491" s="176"/>
      <c r="U491" s="176"/>
      <c r="V491" s="176"/>
      <c r="W491" s="176"/>
      <c r="X491" s="177"/>
      <c r="AT491" s="171" t="s">
        <v>173</v>
      </c>
      <c r="AU491" s="171" t="s">
        <v>92</v>
      </c>
      <c r="AV491" s="13" t="s">
        <v>92</v>
      </c>
      <c r="AW491" s="13" t="s">
        <v>4</v>
      </c>
      <c r="AX491" s="13" t="s">
        <v>79</v>
      </c>
      <c r="AY491" s="171" t="s">
        <v>164</v>
      </c>
    </row>
    <row r="492" spans="1:65" s="13" customFormat="1" ht="11.25">
      <c r="B492" s="169"/>
      <c r="D492" s="170" t="s">
        <v>173</v>
      </c>
      <c r="E492" s="171" t="s">
        <v>1</v>
      </c>
      <c r="F492" s="172" t="s">
        <v>1222</v>
      </c>
      <c r="H492" s="173">
        <v>1</v>
      </c>
      <c r="I492" s="174"/>
      <c r="J492" s="174"/>
      <c r="M492" s="169"/>
      <c r="N492" s="175"/>
      <c r="O492" s="176"/>
      <c r="P492" s="176"/>
      <c r="Q492" s="176"/>
      <c r="R492" s="176"/>
      <c r="S492" s="176"/>
      <c r="T492" s="176"/>
      <c r="U492" s="176"/>
      <c r="V492" s="176"/>
      <c r="W492" s="176"/>
      <c r="X492" s="177"/>
      <c r="AT492" s="171" t="s">
        <v>173</v>
      </c>
      <c r="AU492" s="171" t="s">
        <v>92</v>
      </c>
      <c r="AV492" s="13" t="s">
        <v>92</v>
      </c>
      <c r="AW492" s="13" t="s">
        <v>4</v>
      </c>
      <c r="AX492" s="13" t="s">
        <v>79</v>
      </c>
      <c r="AY492" s="171" t="s">
        <v>164</v>
      </c>
    </row>
    <row r="493" spans="1:65" s="13" customFormat="1" ht="11.25">
      <c r="B493" s="169"/>
      <c r="D493" s="170" t="s">
        <v>173</v>
      </c>
      <c r="E493" s="171" t="s">
        <v>1</v>
      </c>
      <c r="F493" s="172" t="s">
        <v>1223</v>
      </c>
      <c r="H493" s="173">
        <v>1</v>
      </c>
      <c r="I493" s="174"/>
      <c r="J493" s="174"/>
      <c r="M493" s="169"/>
      <c r="N493" s="175"/>
      <c r="O493" s="176"/>
      <c r="P493" s="176"/>
      <c r="Q493" s="176"/>
      <c r="R493" s="176"/>
      <c r="S493" s="176"/>
      <c r="T493" s="176"/>
      <c r="U493" s="176"/>
      <c r="V493" s="176"/>
      <c r="W493" s="176"/>
      <c r="X493" s="177"/>
      <c r="AT493" s="171" t="s">
        <v>173</v>
      </c>
      <c r="AU493" s="171" t="s">
        <v>92</v>
      </c>
      <c r="AV493" s="13" t="s">
        <v>92</v>
      </c>
      <c r="AW493" s="13" t="s">
        <v>4</v>
      </c>
      <c r="AX493" s="13" t="s">
        <v>79</v>
      </c>
      <c r="AY493" s="171" t="s">
        <v>164</v>
      </c>
    </row>
    <row r="494" spans="1:65" s="15" customFormat="1" ht="11.25">
      <c r="B494" s="195"/>
      <c r="D494" s="170" t="s">
        <v>173</v>
      </c>
      <c r="E494" s="196" t="s">
        <v>1</v>
      </c>
      <c r="F494" s="197" t="s">
        <v>303</v>
      </c>
      <c r="H494" s="198">
        <v>4</v>
      </c>
      <c r="I494" s="199"/>
      <c r="J494" s="199"/>
      <c r="M494" s="195"/>
      <c r="N494" s="200"/>
      <c r="O494" s="201"/>
      <c r="P494" s="201"/>
      <c r="Q494" s="201"/>
      <c r="R494" s="201"/>
      <c r="S494" s="201"/>
      <c r="T494" s="201"/>
      <c r="U494" s="201"/>
      <c r="V494" s="201"/>
      <c r="W494" s="201"/>
      <c r="X494" s="202"/>
      <c r="AT494" s="196" t="s">
        <v>173</v>
      </c>
      <c r="AU494" s="196" t="s">
        <v>92</v>
      </c>
      <c r="AV494" s="15" t="s">
        <v>171</v>
      </c>
      <c r="AW494" s="15" t="s">
        <v>4</v>
      </c>
      <c r="AX494" s="15" t="s">
        <v>86</v>
      </c>
      <c r="AY494" s="196" t="s">
        <v>164</v>
      </c>
    </row>
    <row r="495" spans="1:65" s="2" customFormat="1" ht="76.349999999999994" customHeight="1">
      <c r="A495" s="32"/>
      <c r="B495" s="153"/>
      <c r="C495" s="154" t="s">
        <v>1224</v>
      </c>
      <c r="D495" s="154" t="s">
        <v>167</v>
      </c>
      <c r="E495" s="155" t="s">
        <v>1225</v>
      </c>
      <c r="F495" s="156" t="s">
        <v>1226</v>
      </c>
      <c r="G495" s="157" t="s">
        <v>177</v>
      </c>
      <c r="H495" s="158">
        <v>5.8</v>
      </c>
      <c r="I495" s="159"/>
      <c r="J495" s="159"/>
      <c r="K495" s="158">
        <f>ROUND(P495*H495,3)</f>
        <v>0</v>
      </c>
      <c r="L495" s="160"/>
      <c r="M495" s="33"/>
      <c r="N495" s="161" t="s">
        <v>1</v>
      </c>
      <c r="O495" s="162" t="s">
        <v>43</v>
      </c>
      <c r="P495" s="163">
        <f>I495+J495</f>
        <v>0</v>
      </c>
      <c r="Q495" s="163">
        <f>ROUND(I495*H495,3)</f>
        <v>0</v>
      </c>
      <c r="R495" s="163">
        <f>ROUND(J495*H495,3)</f>
        <v>0</v>
      </c>
      <c r="S495" s="58"/>
      <c r="T495" s="164">
        <f>S495*H495</f>
        <v>0</v>
      </c>
      <c r="U495" s="164">
        <v>0</v>
      </c>
      <c r="V495" s="164">
        <f>U495*H495</f>
        <v>0</v>
      </c>
      <c r="W495" s="164">
        <v>0</v>
      </c>
      <c r="X495" s="165">
        <f>W495*H495</f>
        <v>0</v>
      </c>
      <c r="Y495" s="32"/>
      <c r="Z495" s="32"/>
      <c r="AA495" s="32"/>
      <c r="AB495" s="32"/>
      <c r="AC495" s="32"/>
      <c r="AD495" s="32"/>
      <c r="AE495" s="32"/>
      <c r="AR495" s="166" t="s">
        <v>234</v>
      </c>
      <c r="AT495" s="166" t="s">
        <v>167</v>
      </c>
      <c r="AU495" s="166" t="s">
        <v>92</v>
      </c>
      <c r="AY495" s="17" t="s">
        <v>164</v>
      </c>
      <c r="BE495" s="167">
        <f>IF(O495="základná",K495,0)</f>
        <v>0</v>
      </c>
      <c r="BF495" s="167">
        <f>IF(O495="znížená",K495,0)</f>
        <v>0</v>
      </c>
      <c r="BG495" s="167">
        <f>IF(O495="zákl. prenesená",K495,0)</f>
        <v>0</v>
      </c>
      <c r="BH495" s="167">
        <f>IF(O495="zníž. prenesená",K495,0)</f>
        <v>0</v>
      </c>
      <c r="BI495" s="167">
        <f>IF(O495="nulová",K495,0)</f>
        <v>0</v>
      </c>
      <c r="BJ495" s="17" t="s">
        <v>92</v>
      </c>
      <c r="BK495" s="168">
        <f>ROUND(P495*H495,3)</f>
        <v>0</v>
      </c>
      <c r="BL495" s="17" t="s">
        <v>234</v>
      </c>
      <c r="BM495" s="166" t="s">
        <v>1227</v>
      </c>
    </row>
    <row r="496" spans="1:65" s="13" customFormat="1" ht="11.25">
      <c r="B496" s="169"/>
      <c r="D496" s="170" t="s">
        <v>173</v>
      </c>
      <c r="E496" s="171" t="s">
        <v>1</v>
      </c>
      <c r="F496" s="172" t="s">
        <v>1228</v>
      </c>
      <c r="H496" s="173">
        <v>1.6</v>
      </c>
      <c r="I496" s="174"/>
      <c r="J496" s="174"/>
      <c r="M496" s="169"/>
      <c r="N496" s="175"/>
      <c r="O496" s="176"/>
      <c r="P496" s="176"/>
      <c r="Q496" s="176"/>
      <c r="R496" s="176"/>
      <c r="S496" s="176"/>
      <c r="T496" s="176"/>
      <c r="U496" s="176"/>
      <c r="V496" s="176"/>
      <c r="W496" s="176"/>
      <c r="X496" s="177"/>
      <c r="AT496" s="171" t="s">
        <v>173</v>
      </c>
      <c r="AU496" s="171" t="s">
        <v>92</v>
      </c>
      <c r="AV496" s="13" t="s">
        <v>92</v>
      </c>
      <c r="AW496" s="13" t="s">
        <v>4</v>
      </c>
      <c r="AX496" s="13" t="s">
        <v>79</v>
      </c>
      <c r="AY496" s="171" t="s">
        <v>164</v>
      </c>
    </row>
    <row r="497" spans="1:65" s="13" customFormat="1" ht="11.25">
      <c r="B497" s="169"/>
      <c r="D497" s="170" t="s">
        <v>173</v>
      </c>
      <c r="E497" s="171" t="s">
        <v>1</v>
      </c>
      <c r="F497" s="172" t="s">
        <v>1229</v>
      </c>
      <c r="H497" s="173">
        <v>1.6</v>
      </c>
      <c r="I497" s="174"/>
      <c r="J497" s="174"/>
      <c r="M497" s="169"/>
      <c r="N497" s="175"/>
      <c r="O497" s="176"/>
      <c r="P497" s="176"/>
      <c r="Q497" s="176"/>
      <c r="R497" s="176"/>
      <c r="S497" s="176"/>
      <c r="T497" s="176"/>
      <c r="U497" s="176"/>
      <c r="V497" s="176"/>
      <c r="W497" s="176"/>
      <c r="X497" s="177"/>
      <c r="AT497" s="171" t="s">
        <v>173</v>
      </c>
      <c r="AU497" s="171" t="s">
        <v>92</v>
      </c>
      <c r="AV497" s="13" t="s">
        <v>92</v>
      </c>
      <c r="AW497" s="13" t="s">
        <v>4</v>
      </c>
      <c r="AX497" s="13" t="s">
        <v>79</v>
      </c>
      <c r="AY497" s="171" t="s">
        <v>164</v>
      </c>
    </row>
    <row r="498" spans="1:65" s="13" customFormat="1" ht="11.25">
      <c r="B498" s="169"/>
      <c r="D498" s="170" t="s">
        <v>173</v>
      </c>
      <c r="E498" s="171" t="s">
        <v>1</v>
      </c>
      <c r="F498" s="172" t="s">
        <v>1230</v>
      </c>
      <c r="H498" s="173">
        <v>1.3</v>
      </c>
      <c r="I498" s="174"/>
      <c r="J498" s="174"/>
      <c r="M498" s="169"/>
      <c r="N498" s="175"/>
      <c r="O498" s="176"/>
      <c r="P498" s="176"/>
      <c r="Q498" s="176"/>
      <c r="R498" s="176"/>
      <c r="S498" s="176"/>
      <c r="T498" s="176"/>
      <c r="U498" s="176"/>
      <c r="V498" s="176"/>
      <c r="W498" s="176"/>
      <c r="X498" s="177"/>
      <c r="AT498" s="171" t="s">
        <v>173</v>
      </c>
      <c r="AU498" s="171" t="s">
        <v>92</v>
      </c>
      <c r="AV498" s="13" t="s">
        <v>92</v>
      </c>
      <c r="AW498" s="13" t="s">
        <v>4</v>
      </c>
      <c r="AX498" s="13" t="s">
        <v>79</v>
      </c>
      <c r="AY498" s="171" t="s">
        <v>164</v>
      </c>
    </row>
    <row r="499" spans="1:65" s="13" customFormat="1" ht="11.25">
      <c r="B499" s="169"/>
      <c r="D499" s="170" t="s">
        <v>173</v>
      </c>
      <c r="E499" s="171" t="s">
        <v>1</v>
      </c>
      <c r="F499" s="172" t="s">
        <v>1231</v>
      </c>
      <c r="H499" s="173">
        <v>1.3</v>
      </c>
      <c r="I499" s="174"/>
      <c r="J499" s="174"/>
      <c r="M499" s="169"/>
      <c r="N499" s="175"/>
      <c r="O499" s="176"/>
      <c r="P499" s="176"/>
      <c r="Q499" s="176"/>
      <c r="R499" s="176"/>
      <c r="S499" s="176"/>
      <c r="T499" s="176"/>
      <c r="U499" s="176"/>
      <c r="V499" s="176"/>
      <c r="W499" s="176"/>
      <c r="X499" s="177"/>
      <c r="AT499" s="171" t="s">
        <v>173</v>
      </c>
      <c r="AU499" s="171" t="s">
        <v>92</v>
      </c>
      <c r="AV499" s="13" t="s">
        <v>92</v>
      </c>
      <c r="AW499" s="13" t="s">
        <v>4</v>
      </c>
      <c r="AX499" s="13" t="s">
        <v>79</v>
      </c>
      <c r="AY499" s="171" t="s">
        <v>164</v>
      </c>
    </row>
    <row r="500" spans="1:65" s="15" customFormat="1" ht="11.25">
      <c r="B500" s="195"/>
      <c r="D500" s="170" t="s">
        <v>173</v>
      </c>
      <c r="E500" s="196" t="s">
        <v>1</v>
      </c>
      <c r="F500" s="197" t="s">
        <v>303</v>
      </c>
      <c r="H500" s="198">
        <v>5.8</v>
      </c>
      <c r="I500" s="199"/>
      <c r="J500" s="199"/>
      <c r="M500" s="195"/>
      <c r="N500" s="200"/>
      <c r="O500" s="201"/>
      <c r="P500" s="201"/>
      <c r="Q500" s="201"/>
      <c r="R500" s="201"/>
      <c r="S500" s="201"/>
      <c r="T500" s="201"/>
      <c r="U500" s="201"/>
      <c r="V500" s="201"/>
      <c r="W500" s="201"/>
      <c r="X500" s="202"/>
      <c r="AT500" s="196" t="s">
        <v>173</v>
      </c>
      <c r="AU500" s="196" t="s">
        <v>92</v>
      </c>
      <c r="AV500" s="15" t="s">
        <v>171</v>
      </c>
      <c r="AW500" s="15" t="s">
        <v>4</v>
      </c>
      <c r="AX500" s="15" t="s">
        <v>86</v>
      </c>
      <c r="AY500" s="196" t="s">
        <v>164</v>
      </c>
    </row>
    <row r="501" spans="1:65" s="2" customFormat="1" ht="24.2" customHeight="1">
      <c r="A501" s="32"/>
      <c r="B501" s="153"/>
      <c r="C501" s="154" t="s">
        <v>1232</v>
      </c>
      <c r="D501" s="154" t="s">
        <v>167</v>
      </c>
      <c r="E501" s="155" t="s">
        <v>1233</v>
      </c>
      <c r="F501" s="156" t="s">
        <v>1234</v>
      </c>
      <c r="G501" s="157" t="s">
        <v>199</v>
      </c>
      <c r="H501" s="158">
        <v>2</v>
      </c>
      <c r="I501" s="159"/>
      <c r="J501" s="159"/>
      <c r="K501" s="158">
        <f>ROUND(P501*H501,3)</f>
        <v>0</v>
      </c>
      <c r="L501" s="160"/>
      <c r="M501" s="33"/>
      <c r="N501" s="161" t="s">
        <v>1</v>
      </c>
      <c r="O501" s="162" t="s">
        <v>43</v>
      </c>
      <c r="P501" s="163">
        <f>I501+J501</f>
        <v>0</v>
      </c>
      <c r="Q501" s="163">
        <f>ROUND(I501*H501,3)</f>
        <v>0</v>
      </c>
      <c r="R501" s="163">
        <f>ROUND(J501*H501,3)</f>
        <v>0</v>
      </c>
      <c r="S501" s="58"/>
      <c r="T501" s="164">
        <f>S501*H501</f>
        <v>0</v>
      </c>
      <c r="U501" s="164">
        <v>0</v>
      </c>
      <c r="V501" s="164">
        <f>U501*H501</f>
        <v>0</v>
      </c>
      <c r="W501" s="164">
        <v>0</v>
      </c>
      <c r="X501" s="165">
        <f>W501*H501</f>
        <v>0</v>
      </c>
      <c r="Y501" s="32"/>
      <c r="Z501" s="32"/>
      <c r="AA501" s="32"/>
      <c r="AB501" s="32"/>
      <c r="AC501" s="32"/>
      <c r="AD501" s="32"/>
      <c r="AE501" s="32"/>
      <c r="AR501" s="166" t="s">
        <v>234</v>
      </c>
      <c r="AT501" s="166" t="s">
        <v>167</v>
      </c>
      <c r="AU501" s="166" t="s">
        <v>92</v>
      </c>
      <c r="AY501" s="17" t="s">
        <v>164</v>
      </c>
      <c r="BE501" s="167">
        <f>IF(O501="základná",K501,0)</f>
        <v>0</v>
      </c>
      <c r="BF501" s="167">
        <f>IF(O501="znížená",K501,0)</f>
        <v>0</v>
      </c>
      <c r="BG501" s="167">
        <f>IF(O501="zákl. prenesená",K501,0)</f>
        <v>0</v>
      </c>
      <c r="BH501" s="167">
        <f>IF(O501="zníž. prenesená",K501,0)</f>
        <v>0</v>
      </c>
      <c r="BI501" s="167">
        <f>IF(O501="nulová",K501,0)</f>
        <v>0</v>
      </c>
      <c r="BJ501" s="17" t="s">
        <v>92</v>
      </c>
      <c r="BK501" s="168">
        <f>ROUND(P501*H501,3)</f>
        <v>0</v>
      </c>
      <c r="BL501" s="17" t="s">
        <v>234</v>
      </c>
      <c r="BM501" s="166" t="s">
        <v>1235</v>
      </c>
    </row>
    <row r="502" spans="1:65" s="13" customFormat="1" ht="11.25">
      <c r="B502" s="169"/>
      <c r="D502" s="170" t="s">
        <v>173</v>
      </c>
      <c r="E502" s="171" t="s">
        <v>1</v>
      </c>
      <c r="F502" s="172" t="s">
        <v>1236</v>
      </c>
      <c r="H502" s="173">
        <v>2</v>
      </c>
      <c r="I502" s="174"/>
      <c r="J502" s="174"/>
      <c r="M502" s="169"/>
      <c r="N502" s="175"/>
      <c r="O502" s="176"/>
      <c r="P502" s="176"/>
      <c r="Q502" s="176"/>
      <c r="R502" s="176"/>
      <c r="S502" s="176"/>
      <c r="T502" s="176"/>
      <c r="U502" s="176"/>
      <c r="V502" s="176"/>
      <c r="W502" s="176"/>
      <c r="X502" s="177"/>
      <c r="AT502" s="171" t="s">
        <v>173</v>
      </c>
      <c r="AU502" s="171" t="s">
        <v>92</v>
      </c>
      <c r="AV502" s="13" t="s">
        <v>92</v>
      </c>
      <c r="AW502" s="13" t="s">
        <v>4</v>
      </c>
      <c r="AX502" s="13" t="s">
        <v>86</v>
      </c>
      <c r="AY502" s="171" t="s">
        <v>164</v>
      </c>
    </row>
    <row r="503" spans="1:65" s="2" customFormat="1" ht="14.45" customHeight="1">
      <c r="A503" s="32"/>
      <c r="B503" s="153"/>
      <c r="C503" s="178" t="s">
        <v>1237</v>
      </c>
      <c r="D503" s="178" t="s">
        <v>244</v>
      </c>
      <c r="E503" s="179" t="s">
        <v>1238</v>
      </c>
      <c r="F503" s="180" t="s">
        <v>1239</v>
      </c>
      <c r="G503" s="181" t="s">
        <v>199</v>
      </c>
      <c r="H503" s="182">
        <v>2</v>
      </c>
      <c r="I503" s="183"/>
      <c r="J503" s="184"/>
      <c r="K503" s="182">
        <f>ROUND(P503*H503,3)</f>
        <v>0</v>
      </c>
      <c r="L503" s="184"/>
      <c r="M503" s="185"/>
      <c r="N503" s="186" t="s">
        <v>1</v>
      </c>
      <c r="O503" s="162" t="s">
        <v>43</v>
      </c>
      <c r="P503" s="163">
        <f>I503+J503</f>
        <v>0</v>
      </c>
      <c r="Q503" s="163">
        <f>ROUND(I503*H503,3)</f>
        <v>0</v>
      </c>
      <c r="R503" s="163">
        <f>ROUND(J503*H503,3)</f>
        <v>0</v>
      </c>
      <c r="S503" s="58"/>
      <c r="T503" s="164">
        <f>S503*H503</f>
        <v>0</v>
      </c>
      <c r="U503" s="164">
        <v>1E-3</v>
      </c>
      <c r="V503" s="164">
        <f>U503*H503</f>
        <v>2E-3</v>
      </c>
      <c r="W503" s="164">
        <v>0</v>
      </c>
      <c r="X503" s="165">
        <f>W503*H503</f>
        <v>0</v>
      </c>
      <c r="Y503" s="32"/>
      <c r="Z503" s="32"/>
      <c r="AA503" s="32"/>
      <c r="AB503" s="32"/>
      <c r="AC503" s="32"/>
      <c r="AD503" s="32"/>
      <c r="AE503" s="32"/>
      <c r="AR503" s="166" t="s">
        <v>321</v>
      </c>
      <c r="AT503" s="166" t="s">
        <v>244</v>
      </c>
      <c r="AU503" s="166" t="s">
        <v>92</v>
      </c>
      <c r="AY503" s="17" t="s">
        <v>164</v>
      </c>
      <c r="BE503" s="167">
        <f>IF(O503="základná",K503,0)</f>
        <v>0</v>
      </c>
      <c r="BF503" s="167">
        <f>IF(O503="znížená",K503,0)</f>
        <v>0</v>
      </c>
      <c r="BG503" s="167">
        <f>IF(O503="zákl. prenesená",K503,0)</f>
        <v>0</v>
      </c>
      <c r="BH503" s="167">
        <f>IF(O503="zníž. prenesená",K503,0)</f>
        <v>0</v>
      </c>
      <c r="BI503" s="167">
        <f>IF(O503="nulová",K503,0)</f>
        <v>0</v>
      </c>
      <c r="BJ503" s="17" t="s">
        <v>92</v>
      </c>
      <c r="BK503" s="168">
        <f>ROUND(P503*H503,3)</f>
        <v>0</v>
      </c>
      <c r="BL503" s="17" t="s">
        <v>234</v>
      </c>
      <c r="BM503" s="166" t="s">
        <v>1240</v>
      </c>
    </row>
    <row r="504" spans="1:65" s="2" customFormat="1" ht="14.45" customHeight="1">
      <c r="A504" s="32"/>
      <c r="B504" s="153"/>
      <c r="C504" s="154" t="s">
        <v>1241</v>
      </c>
      <c r="D504" s="154" t="s">
        <v>167</v>
      </c>
      <c r="E504" s="155" t="s">
        <v>1242</v>
      </c>
      <c r="F504" s="156" t="s">
        <v>1243</v>
      </c>
      <c r="G504" s="157" t="s">
        <v>1244</v>
      </c>
      <c r="H504" s="158">
        <v>1</v>
      </c>
      <c r="I504" s="159"/>
      <c r="J504" s="159"/>
      <c r="K504" s="158">
        <f>ROUND(P504*H504,3)</f>
        <v>0</v>
      </c>
      <c r="L504" s="160"/>
      <c r="M504" s="33"/>
      <c r="N504" s="161" t="s">
        <v>1</v>
      </c>
      <c r="O504" s="162" t="s">
        <v>43</v>
      </c>
      <c r="P504" s="163">
        <f>I504+J504</f>
        <v>0</v>
      </c>
      <c r="Q504" s="163">
        <f>ROUND(I504*H504,3)</f>
        <v>0</v>
      </c>
      <c r="R504" s="163">
        <f>ROUND(J504*H504,3)</f>
        <v>0</v>
      </c>
      <c r="S504" s="58"/>
      <c r="T504" s="164">
        <f>S504*H504</f>
        <v>0</v>
      </c>
      <c r="U504" s="164">
        <v>0</v>
      </c>
      <c r="V504" s="164">
        <f>U504*H504</f>
        <v>0</v>
      </c>
      <c r="W504" s="164">
        <v>0</v>
      </c>
      <c r="X504" s="165">
        <f>W504*H504</f>
        <v>0</v>
      </c>
      <c r="Y504" s="32"/>
      <c r="Z504" s="32"/>
      <c r="AA504" s="32"/>
      <c r="AB504" s="32"/>
      <c r="AC504" s="32"/>
      <c r="AD504" s="32"/>
      <c r="AE504" s="32"/>
      <c r="AR504" s="166" t="s">
        <v>234</v>
      </c>
      <c r="AT504" s="166" t="s">
        <v>167</v>
      </c>
      <c r="AU504" s="166" t="s">
        <v>92</v>
      </c>
      <c r="AY504" s="17" t="s">
        <v>164</v>
      </c>
      <c r="BE504" s="167">
        <f>IF(O504="základná",K504,0)</f>
        <v>0</v>
      </c>
      <c r="BF504" s="167">
        <f>IF(O504="znížená",K504,0)</f>
        <v>0</v>
      </c>
      <c r="BG504" s="167">
        <f>IF(O504="zákl. prenesená",K504,0)</f>
        <v>0</v>
      </c>
      <c r="BH504" s="167">
        <f>IF(O504="zníž. prenesená",K504,0)</f>
        <v>0</v>
      </c>
      <c r="BI504" s="167">
        <f>IF(O504="nulová",K504,0)</f>
        <v>0</v>
      </c>
      <c r="BJ504" s="17" t="s">
        <v>92</v>
      </c>
      <c r="BK504" s="168">
        <f>ROUND(P504*H504,3)</f>
        <v>0</v>
      </c>
      <c r="BL504" s="17" t="s">
        <v>234</v>
      </c>
      <c r="BM504" s="166" t="s">
        <v>1245</v>
      </c>
    </row>
    <row r="505" spans="1:65" s="13" customFormat="1" ht="11.25">
      <c r="B505" s="169"/>
      <c r="D505" s="170" t="s">
        <v>173</v>
      </c>
      <c r="E505" s="171" t="s">
        <v>1</v>
      </c>
      <c r="F505" s="172" t="s">
        <v>1246</v>
      </c>
      <c r="H505" s="173">
        <v>1</v>
      </c>
      <c r="I505" s="174"/>
      <c r="J505" s="174"/>
      <c r="M505" s="169"/>
      <c r="N505" s="175"/>
      <c r="O505" s="176"/>
      <c r="P505" s="176"/>
      <c r="Q505" s="176"/>
      <c r="R505" s="176"/>
      <c r="S505" s="176"/>
      <c r="T505" s="176"/>
      <c r="U505" s="176"/>
      <c r="V505" s="176"/>
      <c r="W505" s="176"/>
      <c r="X505" s="177"/>
      <c r="AT505" s="171" t="s">
        <v>173</v>
      </c>
      <c r="AU505" s="171" t="s">
        <v>92</v>
      </c>
      <c r="AV505" s="13" t="s">
        <v>92</v>
      </c>
      <c r="AW505" s="13" t="s">
        <v>4</v>
      </c>
      <c r="AX505" s="13" t="s">
        <v>86</v>
      </c>
      <c r="AY505" s="171" t="s">
        <v>164</v>
      </c>
    </row>
    <row r="506" spans="1:65" s="2" customFormat="1" ht="24.2" customHeight="1">
      <c r="A506" s="32"/>
      <c r="B506" s="153"/>
      <c r="C506" s="154" t="s">
        <v>1247</v>
      </c>
      <c r="D506" s="154" t="s">
        <v>167</v>
      </c>
      <c r="E506" s="155" t="s">
        <v>1248</v>
      </c>
      <c r="F506" s="156" t="s">
        <v>1249</v>
      </c>
      <c r="G506" s="157" t="s">
        <v>499</v>
      </c>
      <c r="H506" s="159"/>
      <c r="I506" s="159"/>
      <c r="J506" s="159"/>
      <c r="K506" s="158">
        <f>ROUND(P506*H506,3)</f>
        <v>0</v>
      </c>
      <c r="L506" s="160"/>
      <c r="M506" s="33"/>
      <c r="N506" s="161" t="s">
        <v>1</v>
      </c>
      <c r="O506" s="162" t="s">
        <v>43</v>
      </c>
      <c r="P506" s="163">
        <f>I506+J506</f>
        <v>0</v>
      </c>
      <c r="Q506" s="163">
        <f>ROUND(I506*H506,3)</f>
        <v>0</v>
      </c>
      <c r="R506" s="163">
        <f>ROUND(J506*H506,3)</f>
        <v>0</v>
      </c>
      <c r="S506" s="58"/>
      <c r="T506" s="164">
        <f>S506*H506</f>
        <v>0</v>
      </c>
      <c r="U506" s="164">
        <v>0</v>
      </c>
      <c r="V506" s="164">
        <f>U506*H506</f>
        <v>0</v>
      </c>
      <c r="W506" s="164">
        <v>0</v>
      </c>
      <c r="X506" s="165">
        <f>W506*H506</f>
        <v>0</v>
      </c>
      <c r="Y506" s="32"/>
      <c r="Z506" s="32"/>
      <c r="AA506" s="32"/>
      <c r="AB506" s="32"/>
      <c r="AC506" s="32"/>
      <c r="AD506" s="32"/>
      <c r="AE506" s="32"/>
      <c r="AR506" s="166" t="s">
        <v>234</v>
      </c>
      <c r="AT506" s="166" t="s">
        <v>167</v>
      </c>
      <c r="AU506" s="166" t="s">
        <v>92</v>
      </c>
      <c r="AY506" s="17" t="s">
        <v>164</v>
      </c>
      <c r="BE506" s="167">
        <f>IF(O506="základná",K506,0)</f>
        <v>0</v>
      </c>
      <c r="BF506" s="167">
        <f>IF(O506="znížená",K506,0)</f>
        <v>0</v>
      </c>
      <c r="BG506" s="167">
        <f>IF(O506="zákl. prenesená",K506,0)</f>
        <v>0</v>
      </c>
      <c r="BH506" s="167">
        <f>IF(O506="zníž. prenesená",K506,0)</f>
        <v>0</v>
      </c>
      <c r="BI506" s="167">
        <f>IF(O506="nulová",K506,0)</f>
        <v>0</v>
      </c>
      <c r="BJ506" s="17" t="s">
        <v>92</v>
      </c>
      <c r="BK506" s="168">
        <f>ROUND(P506*H506,3)</f>
        <v>0</v>
      </c>
      <c r="BL506" s="17" t="s">
        <v>234</v>
      </c>
      <c r="BM506" s="166" t="s">
        <v>1250</v>
      </c>
    </row>
    <row r="507" spans="1:65" s="12" customFormat="1" ht="22.9" customHeight="1">
      <c r="B507" s="139"/>
      <c r="D507" s="140" t="s">
        <v>78</v>
      </c>
      <c r="E507" s="151" t="s">
        <v>1251</v>
      </c>
      <c r="F507" s="151" t="s">
        <v>1252</v>
      </c>
      <c r="I507" s="142"/>
      <c r="J507" s="142"/>
      <c r="K507" s="152">
        <f>BK507</f>
        <v>0</v>
      </c>
      <c r="M507" s="139"/>
      <c r="N507" s="144"/>
      <c r="O507" s="145"/>
      <c r="P507" s="145"/>
      <c r="Q507" s="146">
        <f>SUM(Q508:Q511)</f>
        <v>0</v>
      </c>
      <c r="R507" s="146">
        <f>SUM(R508:R511)</f>
        <v>0</v>
      </c>
      <c r="S507" s="145"/>
      <c r="T507" s="147">
        <f>SUM(T508:T511)</f>
        <v>0</v>
      </c>
      <c r="U507" s="145"/>
      <c r="V507" s="147">
        <f>SUM(V508:V511)</f>
        <v>0.211926</v>
      </c>
      <c r="W507" s="145"/>
      <c r="X507" s="148">
        <f>SUM(X508:X511)</f>
        <v>0</v>
      </c>
      <c r="AR507" s="140" t="s">
        <v>92</v>
      </c>
      <c r="AT507" s="149" t="s">
        <v>78</v>
      </c>
      <c r="AU507" s="149" t="s">
        <v>86</v>
      </c>
      <c r="AY507" s="140" t="s">
        <v>164</v>
      </c>
      <c r="BK507" s="150">
        <f>SUM(BK508:BK511)</f>
        <v>0</v>
      </c>
    </row>
    <row r="508" spans="1:65" s="2" customFormat="1" ht="14.45" customHeight="1">
      <c r="A508" s="32"/>
      <c r="B508" s="153"/>
      <c r="C508" s="154" t="s">
        <v>1253</v>
      </c>
      <c r="D508" s="154" t="s">
        <v>167</v>
      </c>
      <c r="E508" s="155" t="s">
        <v>1254</v>
      </c>
      <c r="F508" s="156" t="s">
        <v>1255</v>
      </c>
      <c r="G508" s="157" t="s">
        <v>177</v>
      </c>
      <c r="H508" s="158">
        <v>21.45</v>
      </c>
      <c r="I508" s="159"/>
      <c r="J508" s="159"/>
      <c r="K508" s="158">
        <f>ROUND(P508*H508,3)</f>
        <v>0</v>
      </c>
      <c r="L508" s="160"/>
      <c r="M508" s="33"/>
      <c r="N508" s="161" t="s">
        <v>1</v>
      </c>
      <c r="O508" s="162" t="s">
        <v>43</v>
      </c>
      <c r="P508" s="163">
        <f>I508+J508</f>
        <v>0</v>
      </c>
      <c r="Q508" s="163">
        <f>ROUND(I508*H508,3)</f>
        <v>0</v>
      </c>
      <c r="R508" s="163">
        <f>ROUND(J508*H508,3)</f>
        <v>0</v>
      </c>
      <c r="S508" s="58"/>
      <c r="T508" s="164">
        <f>S508*H508</f>
        <v>0</v>
      </c>
      <c r="U508" s="164">
        <v>1.2999999999999999E-4</v>
      </c>
      <c r="V508" s="164">
        <f>U508*H508</f>
        <v>2.7884999999999997E-3</v>
      </c>
      <c r="W508" s="164">
        <v>0</v>
      </c>
      <c r="X508" s="165">
        <f>W508*H508</f>
        <v>0</v>
      </c>
      <c r="Y508" s="32"/>
      <c r="Z508" s="32"/>
      <c r="AA508" s="32"/>
      <c r="AB508" s="32"/>
      <c r="AC508" s="32"/>
      <c r="AD508" s="32"/>
      <c r="AE508" s="32"/>
      <c r="AR508" s="166" t="s">
        <v>234</v>
      </c>
      <c r="AT508" s="166" t="s">
        <v>167</v>
      </c>
      <c r="AU508" s="166" t="s">
        <v>92</v>
      </c>
      <c r="AY508" s="17" t="s">
        <v>164</v>
      </c>
      <c r="BE508" s="167">
        <f>IF(O508="základná",K508,0)</f>
        <v>0</v>
      </c>
      <c r="BF508" s="167">
        <f>IF(O508="znížená",K508,0)</f>
        <v>0</v>
      </c>
      <c r="BG508" s="167">
        <f>IF(O508="zákl. prenesená",K508,0)</f>
        <v>0</v>
      </c>
      <c r="BH508" s="167">
        <f>IF(O508="zníž. prenesená",K508,0)</f>
        <v>0</v>
      </c>
      <c r="BI508" s="167">
        <f>IF(O508="nulová",K508,0)</f>
        <v>0</v>
      </c>
      <c r="BJ508" s="17" t="s">
        <v>92</v>
      </c>
      <c r="BK508" s="168">
        <f>ROUND(P508*H508,3)</f>
        <v>0</v>
      </c>
      <c r="BL508" s="17" t="s">
        <v>234</v>
      </c>
      <c r="BM508" s="166" t="s">
        <v>1256</v>
      </c>
    </row>
    <row r="509" spans="1:65" s="13" customFormat="1" ht="11.25">
      <c r="B509" s="169"/>
      <c r="D509" s="170" t="s">
        <v>173</v>
      </c>
      <c r="E509" s="171" t="s">
        <v>1</v>
      </c>
      <c r="F509" s="172" t="s">
        <v>1257</v>
      </c>
      <c r="H509" s="173">
        <v>21.45</v>
      </c>
      <c r="I509" s="174"/>
      <c r="J509" s="174"/>
      <c r="M509" s="169"/>
      <c r="N509" s="175"/>
      <c r="O509" s="176"/>
      <c r="P509" s="176"/>
      <c r="Q509" s="176"/>
      <c r="R509" s="176"/>
      <c r="S509" s="176"/>
      <c r="T509" s="176"/>
      <c r="U509" s="176"/>
      <c r="V509" s="176"/>
      <c r="W509" s="176"/>
      <c r="X509" s="177"/>
      <c r="AT509" s="171" t="s">
        <v>173</v>
      </c>
      <c r="AU509" s="171" t="s">
        <v>92</v>
      </c>
      <c r="AV509" s="13" t="s">
        <v>92</v>
      </c>
      <c r="AW509" s="13" t="s">
        <v>4</v>
      </c>
      <c r="AX509" s="13" t="s">
        <v>86</v>
      </c>
      <c r="AY509" s="171" t="s">
        <v>164</v>
      </c>
    </row>
    <row r="510" spans="1:65" s="2" customFormat="1" ht="14.45" customHeight="1">
      <c r="A510" s="32"/>
      <c r="B510" s="153"/>
      <c r="C510" s="178" t="s">
        <v>1258</v>
      </c>
      <c r="D510" s="178" t="s">
        <v>244</v>
      </c>
      <c r="E510" s="179" t="s">
        <v>1259</v>
      </c>
      <c r="F510" s="180" t="s">
        <v>1260</v>
      </c>
      <c r="G510" s="181" t="s">
        <v>177</v>
      </c>
      <c r="H510" s="182">
        <v>21.45</v>
      </c>
      <c r="I510" s="183"/>
      <c r="J510" s="184"/>
      <c r="K510" s="182">
        <f>ROUND(P510*H510,3)</f>
        <v>0</v>
      </c>
      <c r="L510" s="184"/>
      <c r="M510" s="185"/>
      <c r="N510" s="186" t="s">
        <v>1</v>
      </c>
      <c r="O510" s="162" t="s">
        <v>43</v>
      </c>
      <c r="P510" s="163">
        <f>I510+J510</f>
        <v>0</v>
      </c>
      <c r="Q510" s="163">
        <f>ROUND(I510*H510,3)</f>
        <v>0</v>
      </c>
      <c r="R510" s="163">
        <f>ROUND(J510*H510,3)</f>
        <v>0</v>
      </c>
      <c r="S510" s="58"/>
      <c r="T510" s="164">
        <f>S510*H510</f>
        <v>0</v>
      </c>
      <c r="U510" s="164">
        <v>9.75E-3</v>
      </c>
      <c r="V510" s="164">
        <f>U510*H510</f>
        <v>0.2091375</v>
      </c>
      <c r="W510" s="164">
        <v>0</v>
      </c>
      <c r="X510" s="165">
        <f>W510*H510</f>
        <v>0</v>
      </c>
      <c r="Y510" s="32"/>
      <c r="Z510" s="32"/>
      <c r="AA510" s="32"/>
      <c r="AB510" s="32"/>
      <c r="AC510" s="32"/>
      <c r="AD510" s="32"/>
      <c r="AE510" s="32"/>
      <c r="AR510" s="166" t="s">
        <v>321</v>
      </c>
      <c r="AT510" s="166" t="s">
        <v>244</v>
      </c>
      <c r="AU510" s="166" t="s">
        <v>92</v>
      </c>
      <c r="AY510" s="17" t="s">
        <v>164</v>
      </c>
      <c r="BE510" s="167">
        <f>IF(O510="základná",K510,0)</f>
        <v>0</v>
      </c>
      <c r="BF510" s="167">
        <f>IF(O510="znížená",K510,0)</f>
        <v>0</v>
      </c>
      <c r="BG510" s="167">
        <f>IF(O510="zákl. prenesená",K510,0)</f>
        <v>0</v>
      </c>
      <c r="BH510" s="167">
        <f>IF(O510="zníž. prenesená",K510,0)</f>
        <v>0</v>
      </c>
      <c r="BI510" s="167">
        <f>IF(O510="nulová",K510,0)</f>
        <v>0</v>
      </c>
      <c r="BJ510" s="17" t="s">
        <v>92</v>
      </c>
      <c r="BK510" s="168">
        <f>ROUND(P510*H510,3)</f>
        <v>0</v>
      </c>
      <c r="BL510" s="17" t="s">
        <v>234</v>
      </c>
      <c r="BM510" s="166" t="s">
        <v>1261</v>
      </c>
    </row>
    <row r="511" spans="1:65" s="2" customFormat="1" ht="24.2" customHeight="1">
      <c r="A511" s="32"/>
      <c r="B511" s="153"/>
      <c r="C511" s="154" t="s">
        <v>1262</v>
      </c>
      <c r="D511" s="154" t="s">
        <v>167</v>
      </c>
      <c r="E511" s="155" t="s">
        <v>1263</v>
      </c>
      <c r="F511" s="156" t="s">
        <v>1264</v>
      </c>
      <c r="G511" s="157" t="s">
        <v>499</v>
      </c>
      <c r="H511" s="159"/>
      <c r="I511" s="159"/>
      <c r="J511" s="159"/>
      <c r="K511" s="158">
        <f>ROUND(P511*H511,3)</f>
        <v>0</v>
      </c>
      <c r="L511" s="160"/>
      <c r="M511" s="33"/>
      <c r="N511" s="161" t="s">
        <v>1</v>
      </c>
      <c r="O511" s="162" t="s">
        <v>43</v>
      </c>
      <c r="P511" s="163">
        <f>I511+J511</f>
        <v>0</v>
      </c>
      <c r="Q511" s="163">
        <f>ROUND(I511*H511,3)</f>
        <v>0</v>
      </c>
      <c r="R511" s="163">
        <f>ROUND(J511*H511,3)</f>
        <v>0</v>
      </c>
      <c r="S511" s="58"/>
      <c r="T511" s="164">
        <f>S511*H511</f>
        <v>0</v>
      </c>
      <c r="U511" s="164">
        <v>0</v>
      </c>
      <c r="V511" s="164">
        <f>U511*H511</f>
        <v>0</v>
      </c>
      <c r="W511" s="164">
        <v>0</v>
      </c>
      <c r="X511" s="165">
        <f>W511*H511</f>
        <v>0</v>
      </c>
      <c r="Y511" s="32"/>
      <c r="Z511" s="32"/>
      <c r="AA511" s="32"/>
      <c r="AB511" s="32"/>
      <c r="AC511" s="32"/>
      <c r="AD511" s="32"/>
      <c r="AE511" s="32"/>
      <c r="AR511" s="166" t="s">
        <v>234</v>
      </c>
      <c r="AT511" s="166" t="s">
        <v>167</v>
      </c>
      <c r="AU511" s="166" t="s">
        <v>92</v>
      </c>
      <c r="AY511" s="17" t="s">
        <v>164</v>
      </c>
      <c r="BE511" s="167">
        <f>IF(O511="základná",K511,0)</f>
        <v>0</v>
      </c>
      <c r="BF511" s="167">
        <f>IF(O511="znížená",K511,0)</f>
        <v>0</v>
      </c>
      <c r="BG511" s="167">
        <f>IF(O511="zákl. prenesená",K511,0)</f>
        <v>0</v>
      </c>
      <c r="BH511" s="167">
        <f>IF(O511="zníž. prenesená",K511,0)</f>
        <v>0</v>
      </c>
      <c r="BI511" s="167">
        <f>IF(O511="nulová",K511,0)</f>
        <v>0</v>
      </c>
      <c r="BJ511" s="17" t="s">
        <v>92</v>
      </c>
      <c r="BK511" s="168">
        <f>ROUND(P511*H511,3)</f>
        <v>0</v>
      </c>
      <c r="BL511" s="17" t="s">
        <v>234</v>
      </c>
      <c r="BM511" s="166" t="s">
        <v>1265</v>
      </c>
    </row>
    <row r="512" spans="1:65" s="12" customFormat="1" ht="22.9" customHeight="1">
      <c r="B512" s="139"/>
      <c r="D512" s="140" t="s">
        <v>78</v>
      </c>
      <c r="E512" s="151" t="s">
        <v>1266</v>
      </c>
      <c r="F512" s="151" t="s">
        <v>1267</v>
      </c>
      <c r="I512" s="142"/>
      <c r="J512" s="142"/>
      <c r="K512" s="152">
        <f>BK512</f>
        <v>0</v>
      </c>
      <c r="M512" s="139"/>
      <c r="N512" s="144"/>
      <c r="O512" s="145"/>
      <c r="P512" s="145"/>
      <c r="Q512" s="146">
        <f>SUM(Q513:Q518)</f>
        <v>0</v>
      </c>
      <c r="R512" s="146">
        <f>SUM(R513:R518)</f>
        <v>0</v>
      </c>
      <c r="S512" s="145"/>
      <c r="T512" s="147">
        <f>SUM(T513:T518)</f>
        <v>0</v>
      </c>
      <c r="U512" s="145"/>
      <c r="V512" s="147">
        <f>SUM(V513:V518)</f>
        <v>0.54040499999999991</v>
      </c>
      <c r="W512" s="145"/>
      <c r="X512" s="148">
        <f>SUM(X513:X518)</f>
        <v>0</v>
      </c>
      <c r="AR512" s="140" t="s">
        <v>92</v>
      </c>
      <c r="AT512" s="149" t="s">
        <v>78</v>
      </c>
      <c r="AU512" s="149" t="s">
        <v>86</v>
      </c>
      <c r="AY512" s="140" t="s">
        <v>164</v>
      </c>
      <c r="BK512" s="150">
        <f>SUM(BK513:BK518)</f>
        <v>0</v>
      </c>
    </row>
    <row r="513" spans="1:65" s="2" customFormat="1" ht="14.45" customHeight="1">
      <c r="A513" s="32"/>
      <c r="B513" s="153"/>
      <c r="C513" s="154" t="s">
        <v>1268</v>
      </c>
      <c r="D513" s="154" t="s">
        <v>167</v>
      </c>
      <c r="E513" s="155" t="s">
        <v>1269</v>
      </c>
      <c r="F513" s="156" t="s">
        <v>1270</v>
      </c>
      <c r="G513" s="157" t="s">
        <v>177</v>
      </c>
      <c r="H513" s="158">
        <v>22.5</v>
      </c>
      <c r="I513" s="159"/>
      <c r="J513" s="159"/>
      <c r="K513" s="158">
        <f>ROUND(P513*H513,3)</f>
        <v>0</v>
      </c>
      <c r="L513" s="160"/>
      <c r="M513" s="33"/>
      <c r="N513" s="161" t="s">
        <v>1</v>
      </c>
      <c r="O513" s="162" t="s">
        <v>43</v>
      </c>
      <c r="P513" s="163">
        <f>I513+J513</f>
        <v>0</v>
      </c>
      <c r="Q513" s="163">
        <f>ROUND(I513*H513,3)</f>
        <v>0</v>
      </c>
      <c r="R513" s="163">
        <f>ROUND(J513*H513,3)</f>
        <v>0</v>
      </c>
      <c r="S513" s="58"/>
      <c r="T513" s="164">
        <f>S513*H513</f>
        <v>0</v>
      </c>
      <c r="U513" s="164">
        <v>4.0499999999999998E-3</v>
      </c>
      <c r="V513" s="164">
        <f>U513*H513</f>
        <v>9.1124999999999998E-2</v>
      </c>
      <c r="W513" s="164">
        <v>0</v>
      </c>
      <c r="X513" s="165">
        <f>W513*H513</f>
        <v>0</v>
      </c>
      <c r="Y513" s="32"/>
      <c r="Z513" s="32"/>
      <c r="AA513" s="32"/>
      <c r="AB513" s="32"/>
      <c r="AC513" s="32"/>
      <c r="AD513" s="32"/>
      <c r="AE513" s="32"/>
      <c r="AR513" s="166" t="s">
        <v>234</v>
      </c>
      <c r="AT513" s="166" t="s">
        <v>167</v>
      </c>
      <c r="AU513" s="166" t="s">
        <v>92</v>
      </c>
      <c r="AY513" s="17" t="s">
        <v>164</v>
      </c>
      <c r="BE513" s="167">
        <f>IF(O513="základná",K513,0)</f>
        <v>0</v>
      </c>
      <c r="BF513" s="167">
        <f>IF(O513="znížená",K513,0)</f>
        <v>0</v>
      </c>
      <c r="BG513" s="167">
        <f>IF(O513="zákl. prenesená",K513,0)</f>
        <v>0</v>
      </c>
      <c r="BH513" s="167">
        <f>IF(O513="zníž. prenesená",K513,0)</f>
        <v>0</v>
      </c>
      <c r="BI513" s="167">
        <f>IF(O513="nulová",K513,0)</f>
        <v>0</v>
      </c>
      <c r="BJ513" s="17" t="s">
        <v>92</v>
      </c>
      <c r="BK513" s="168">
        <f>ROUND(P513*H513,3)</f>
        <v>0</v>
      </c>
      <c r="BL513" s="17" t="s">
        <v>234</v>
      </c>
      <c r="BM513" s="166" t="s">
        <v>1271</v>
      </c>
    </row>
    <row r="514" spans="1:65" s="13" customFormat="1" ht="11.25">
      <c r="B514" s="169"/>
      <c r="D514" s="170" t="s">
        <v>173</v>
      </c>
      <c r="E514" s="171" t="s">
        <v>1</v>
      </c>
      <c r="F514" s="172" t="s">
        <v>257</v>
      </c>
      <c r="H514" s="173">
        <v>22.5</v>
      </c>
      <c r="I514" s="174"/>
      <c r="J514" s="174"/>
      <c r="M514" s="169"/>
      <c r="N514" s="175"/>
      <c r="O514" s="176"/>
      <c r="P514" s="176"/>
      <c r="Q514" s="176"/>
      <c r="R514" s="176"/>
      <c r="S514" s="176"/>
      <c r="T514" s="176"/>
      <c r="U514" s="176"/>
      <c r="V514" s="176"/>
      <c r="W514" s="176"/>
      <c r="X514" s="177"/>
      <c r="AT514" s="171" t="s">
        <v>173</v>
      </c>
      <c r="AU514" s="171" t="s">
        <v>92</v>
      </c>
      <c r="AV514" s="13" t="s">
        <v>92</v>
      </c>
      <c r="AW514" s="13" t="s">
        <v>4</v>
      </c>
      <c r="AX514" s="13" t="s">
        <v>86</v>
      </c>
      <c r="AY514" s="171" t="s">
        <v>164</v>
      </c>
    </row>
    <row r="515" spans="1:65" s="2" customFormat="1" ht="24.2" customHeight="1">
      <c r="A515" s="32"/>
      <c r="B515" s="153"/>
      <c r="C515" s="178" t="s">
        <v>1272</v>
      </c>
      <c r="D515" s="178" t="s">
        <v>244</v>
      </c>
      <c r="E515" s="179" t="s">
        <v>1273</v>
      </c>
      <c r="F515" s="180" t="s">
        <v>1274</v>
      </c>
      <c r="G515" s="181" t="s">
        <v>177</v>
      </c>
      <c r="H515" s="182">
        <v>23.4</v>
      </c>
      <c r="I515" s="183"/>
      <c r="J515" s="184"/>
      <c r="K515" s="182">
        <f>ROUND(P515*H515,3)</f>
        <v>0</v>
      </c>
      <c r="L515" s="184"/>
      <c r="M515" s="185"/>
      <c r="N515" s="186" t="s">
        <v>1</v>
      </c>
      <c r="O515" s="162" t="s">
        <v>43</v>
      </c>
      <c r="P515" s="163">
        <f>I515+J515</f>
        <v>0</v>
      </c>
      <c r="Q515" s="163">
        <f>ROUND(I515*H515,3)</f>
        <v>0</v>
      </c>
      <c r="R515" s="163">
        <f>ROUND(J515*H515,3)</f>
        <v>0</v>
      </c>
      <c r="S515" s="58"/>
      <c r="T515" s="164">
        <f>S515*H515</f>
        <v>0</v>
      </c>
      <c r="U515" s="164">
        <v>1.9199999999999998E-2</v>
      </c>
      <c r="V515" s="164">
        <f>U515*H515</f>
        <v>0.44927999999999996</v>
      </c>
      <c r="W515" s="164">
        <v>0</v>
      </c>
      <c r="X515" s="165">
        <f>W515*H515</f>
        <v>0</v>
      </c>
      <c r="Y515" s="32"/>
      <c r="Z515" s="32"/>
      <c r="AA515" s="32"/>
      <c r="AB515" s="32"/>
      <c r="AC515" s="32"/>
      <c r="AD515" s="32"/>
      <c r="AE515" s="32"/>
      <c r="AR515" s="166" t="s">
        <v>321</v>
      </c>
      <c r="AT515" s="166" t="s">
        <v>244</v>
      </c>
      <c r="AU515" s="166" t="s">
        <v>92</v>
      </c>
      <c r="AY515" s="17" t="s">
        <v>164</v>
      </c>
      <c r="BE515" s="167">
        <f>IF(O515="základná",K515,0)</f>
        <v>0</v>
      </c>
      <c r="BF515" s="167">
        <f>IF(O515="znížená",K515,0)</f>
        <v>0</v>
      </c>
      <c r="BG515" s="167">
        <f>IF(O515="zákl. prenesená",K515,0)</f>
        <v>0</v>
      </c>
      <c r="BH515" s="167">
        <f>IF(O515="zníž. prenesená",K515,0)</f>
        <v>0</v>
      </c>
      <c r="BI515" s="167">
        <f>IF(O515="nulová",K515,0)</f>
        <v>0</v>
      </c>
      <c r="BJ515" s="17" t="s">
        <v>92</v>
      </c>
      <c r="BK515" s="168">
        <f>ROUND(P515*H515,3)</f>
        <v>0</v>
      </c>
      <c r="BL515" s="17" t="s">
        <v>234</v>
      </c>
      <c r="BM515" s="166" t="s">
        <v>1275</v>
      </c>
    </row>
    <row r="516" spans="1:65" s="13" customFormat="1" ht="11.25">
      <c r="B516" s="169"/>
      <c r="D516" s="170" t="s">
        <v>173</v>
      </c>
      <c r="F516" s="172" t="s">
        <v>1276</v>
      </c>
      <c r="H516" s="173">
        <v>23.4</v>
      </c>
      <c r="I516" s="174"/>
      <c r="J516" s="174"/>
      <c r="M516" s="169"/>
      <c r="N516" s="175"/>
      <c r="O516" s="176"/>
      <c r="P516" s="176"/>
      <c r="Q516" s="176"/>
      <c r="R516" s="176"/>
      <c r="S516" s="176"/>
      <c r="T516" s="176"/>
      <c r="U516" s="176"/>
      <c r="V516" s="176"/>
      <c r="W516" s="176"/>
      <c r="X516" s="177"/>
      <c r="AT516" s="171" t="s">
        <v>173</v>
      </c>
      <c r="AU516" s="171" t="s">
        <v>92</v>
      </c>
      <c r="AV516" s="13" t="s">
        <v>92</v>
      </c>
      <c r="AW516" s="13" t="s">
        <v>3</v>
      </c>
      <c r="AX516" s="13" t="s">
        <v>86</v>
      </c>
      <c r="AY516" s="171" t="s">
        <v>164</v>
      </c>
    </row>
    <row r="517" spans="1:65" s="2" customFormat="1" ht="24.2" customHeight="1">
      <c r="A517" s="32"/>
      <c r="B517" s="153"/>
      <c r="C517" s="154" t="s">
        <v>1277</v>
      </c>
      <c r="D517" s="154" t="s">
        <v>167</v>
      </c>
      <c r="E517" s="155" t="s">
        <v>1278</v>
      </c>
      <c r="F517" s="156" t="s">
        <v>1279</v>
      </c>
      <c r="G517" s="157" t="s">
        <v>354</v>
      </c>
      <c r="H517" s="158">
        <v>4</v>
      </c>
      <c r="I517" s="159"/>
      <c r="J517" s="159"/>
      <c r="K517" s="158">
        <f>ROUND(P517*H517,3)</f>
        <v>0</v>
      </c>
      <c r="L517" s="160"/>
      <c r="M517" s="33"/>
      <c r="N517" s="161" t="s">
        <v>1</v>
      </c>
      <c r="O517" s="162" t="s">
        <v>43</v>
      </c>
      <c r="P517" s="163">
        <f>I517+J517</f>
        <v>0</v>
      </c>
      <c r="Q517" s="163">
        <f>ROUND(I517*H517,3)</f>
        <v>0</v>
      </c>
      <c r="R517" s="163">
        <f>ROUND(J517*H517,3)</f>
        <v>0</v>
      </c>
      <c r="S517" s="58"/>
      <c r="T517" s="164">
        <f>S517*H517</f>
        <v>0</v>
      </c>
      <c r="U517" s="164">
        <v>0</v>
      </c>
      <c r="V517" s="164">
        <f>U517*H517</f>
        <v>0</v>
      </c>
      <c r="W517" s="164">
        <v>0</v>
      </c>
      <c r="X517" s="165">
        <f>W517*H517</f>
        <v>0</v>
      </c>
      <c r="Y517" s="32"/>
      <c r="Z517" s="32"/>
      <c r="AA517" s="32"/>
      <c r="AB517" s="32"/>
      <c r="AC517" s="32"/>
      <c r="AD517" s="32"/>
      <c r="AE517" s="32"/>
      <c r="AR517" s="166" t="s">
        <v>234</v>
      </c>
      <c r="AT517" s="166" t="s">
        <v>167</v>
      </c>
      <c r="AU517" s="166" t="s">
        <v>92</v>
      </c>
      <c r="AY517" s="17" t="s">
        <v>164</v>
      </c>
      <c r="BE517" s="167">
        <f>IF(O517="základná",K517,0)</f>
        <v>0</v>
      </c>
      <c r="BF517" s="167">
        <f>IF(O517="znížená",K517,0)</f>
        <v>0</v>
      </c>
      <c r="BG517" s="167">
        <f>IF(O517="zákl. prenesená",K517,0)</f>
        <v>0</v>
      </c>
      <c r="BH517" s="167">
        <f>IF(O517="zníž. prenesená",K517,0)</f>
        <v>0</v>
      </c>
      <c r="BI517" s="167">
        <f>IF(O517="nulová",K517,0)</f>
        <v>0</v>
      </c>
      <c r="BJ517" s="17" t="s">
        <v>92</v>
      </c>
      <c r="BK517" s="168">
        <f>ROUND(P517*H517,3)</f>
        <v>0</v>
      </c>
      <c r="BL517" s="17" t="s">
        <v>234</v>
      </c>
      <c r="BM517" s="166" t="s">
        <v>1280</v>
      </c>
    </row>
    <row r="518" spans="1:65" s="2" customFormat="1" ht="24.2" customHeight="1">
      <c r="A518" s="32"/>
      <c r="B518" s="153"/>
      <c r="C518" s="154" t="s">
        <v>1281</v>
      </c>
      <c r="D518" s="154" t="s">
        <v>167</v>
      </c>
      <c r="E518" s="155" t="s">
        <v>1282</v>
      </c>
      <c r="F518" s="156" t="s">
        <v>1283</v>
      </c>
      <c r="G518" s="157" t="s">
        <v>499</v>
      </c>
      <c r="H518" s="159"/>
      <c r="I518" s="159"/>
      <c r="J518" s="159"/>
      <c r="K518" s="158">
        <f>ROUND(P518*H518,3)</f>
        <v>0</v>
      </c>
      <c r="L518" s="160"/>
      <c r="M518" s="33"/>
      <c r="N518" s="161" t="s">
        <v>1</v>
      </c>
      <c r="O518" s="162" t="s">
        <v>43</v>
      </c>
      <c r="P518" s="163">
        <f>I518+J518</f>
        <v>0</v>
      </c>
      <c r="Q518" s="163">
        <f>ROUND(I518*H518,3)</f>
        <v>0</v>
      </c>
      <c r="R518" s="163">
        <f>ROUND(J518*H518,3)</f>
        <v>0</v>
      </c>
      <c r="S518" s="58"/>
      <c r="T518" s="164">
        <f>S518*H518</f>
        <v>0</v>
      </c>
      <c r="U518" s="164">
        <v>0</v>
      </c>
      <c r="V518" s="164">
        <f>U518*H518</f>
        <v>0</v>
      </c>
      <c r="W518" s="164">
        <v>0</v>
      </c>
      <c r="X518" s="165">
        <f>W518*H518</f>
        <v>0</v>
      </c>
      <c r="Y518" s="32"/>
      <c r="Z518" s="32"/>
      <c r="AA518" s="32"/>
      <c r="AB518" s="32"/>
      <c r="AC518" s="32"/>
      <c r="AD518" s="32"/>
      <c r="AE518" s="32"/>
      <c r="AR518" s="166" t="s">
        <v>234</v>
      </c>
      <c r="AT518" s="166" t="s">
        <v>167</v>
      </c>
      <c r="AU518" s="166" t="s">
        <v>92</v>
      </c>
      <c r="AY518" s="17" t="s">
        <v>164</v>
      </c>
      <c r="BE518" s="167">
        <f>IF(O518="základná",K518,0)</f>
        <v>0</v>
      </c>
      <c r="BF518" s="167">
        <f>IF(O518="znížená",K518,0)</f>
        <v>0</v>
      </c>
      <c r="BG518" s="167">
        <f>IF(O518="zákl. prenesená",K518,0)</f>
        <v>0</v>
      </c>
      <c r="BH518" s="167">
        <f>IF(O518="zníž. prenesená",K518,0)</f>
        <v>0</v>
      </c>
      <c r="BI518" s="167">
        <f>IF(O518="nulová",K518,0)</f>
        <v>0</v>
      </c>
      <c r="BJ518" s="17" t="s">
        <v>92</v>
      </c>
      <c r="BK518" s="168">
        <f>ROUND(P518*H518,3)</f>
        <v>0</v>
      </c>
      <c r="BL518" s="17" t="s">
        <v>234</v>
      </c>
      <c r="BM518" s="166" t="s">
        <v>1284</v>
      </c>
    </row>
    <row r="519" spans="1:65" s="12" customFormat="1" ht="22.9" customHeight="1">
      <c r="B519" s="139"/>
      <c r="D519" s="140" t="s">
        <v>78</v>
      </c>
      <c r="E519" s="151" t="s">
        <v>1285</v>
      </c>
      <c r="F519" s="151" t="s">
        <v>1286</v>
      </c>
      <c r="I519" s="142"/>
      <c r="J519" s="142"/>
      <c r="K519" s="152">
        <f>BK519</f>
        <v>0</v>
      </c>
      <c r="M519" s="139"/>
      <c r="N519" s="144"/>
      <c r="O519" s="145"/>
      <c r="P519" s="145"/>
      <c r="Q519" s="146">
        <f>SUM(Q520:Q522)</f>
        <v>0</v>
      </c>
      <c r="R519" s="146">
        <f>SUM(R520:R522)</f>
        <v>0</v>
      </c>
      <c r="S519" s="145"/>
      <c r="T519" s="147">
        <f>SUM(T520:T522)</f>
        <v>0</v>
      </c>
      <c r="U519" s="145"/>
      <c r="V519" s="147">
        <f>SUM(V520:V522)</f>
        <v>1.3950000000000001E-2</v>
      </c>
      <c r="W519" s="145"/>
      <c r="X519" s="148">
        <f>SUM(X520:X522)</f>
        <v>0</v>
      </c>
      <c r="AR519" s="140" t="s">
        <v>92</v>
      </c>
      <c r="AT519" s="149" t="s">
        <v>78</v>
      </c>
      <c r="AU519" s="149" t="s">
        <v>86</v>
      </c>
      <c r="AY519" s="140" t="s">
        <v>164</v>
      </c>
      <c r="BK519" s="150">
        <f>SUM(BK520:BK522)</f>
        <v>0</v>
      </c>
    </row>
    <row r="520" spans="1:65" s="2" customFormat="1" ht="14.45" customHeight="1">
      <c r="A520" s="32"/>
      <c r="B520" s="153"/>
      <c r="C520" s="154" t="s">
        <v>1287</v>
      </c>
      <c r="D520" s="154" t="s">
        <v>167</v>
      </c>
      <c r="E520" s="155" t="s">
        <v>1288</v>
      </c>
      <c r="F520" s="156" t="s">
        <v>1289</v>
      </c>
      <c r="G520" s="157" t="s">
        <v>177</v>
      </c>
      <c r="H520" s="158">
        <v>22.5</v>
      </c>
      <c r="I520" s="159"/>
      <c r="J520" s="159"/>
      <c r="K520" s="158">
        <f>ROUND(P520*H520,3)</f>
        <v>0</v>
      </c>
      <c r="L520" s="160"/>
      <c r="M520" s="33"/>
      <c r="N520" s="161" t="s">
        <v>1</v>
      </c>
      <c r="O520" s="162" t="s">
        <v>43</v>
      </c>
      <c r="P520" s="163">
        <f>I520+J520</f>
        <v>0</v>
      </c>
      <c r="Q520" s="163">
        <f>ROUND(I520*H520,3)</f>
        <v>0</v>
      </c>
      <c r="R520" s="163">
        <f>ROUND(J520*H520,3)</f>
        <v>0</v>
      </c>
      <c r="S520" s="58"/>
      <c r="T520" s="164">
        <f>S520*H520</f>
        <v>0</v>
      </c>
      <c r="U520" s="164">
        <v>6.2E-4</v>
      </c>
      <c r="V520" s="164">
        <f>U520*H520</f>
        <v>1.3950000000000001E-2</v>
      </c>
      <c r="W520" s="164">
        <v>0</v>
      </c>
      <c r="X520" s="165">
        <f>W520*H520</f>
        <v>0</v>
      </c>
      <c r="Y520" s="32"/>
      <c r="Z520" s="32"/>
      <c r="AA520" s="32"/>
      <c r="AB520" s="32"/>
      <c r="AC520" s="32"/>
      <c r="AD520" s="32"/>
      <c r="AE520" s="32"/>
      <c r="AR520" s="166" t="s">
        <v>234</v>
      </c>
      <c r="AT520" s="166" t="s">
        <v>167</v>
      </c>
      <c r="AU520" s="166" t="s">
        <v>92</v>
      </c>
      <c r="AY520" s="17" t="s">
        <v>164</v>
      </c>
      <c r="BE520" s="167">
        <f>IF(O520="základná",K520,0)</f>
        <v>0</v>
      </c>
      <c r="BF520" s="167">
        <f>IF(O520="znížená",K520,0)</f>
        <v>0</v>
      </c>
      <c r="BG520" s="167">
        <f>IF(O520="zákl. prenesená",K520,0)</f>
        <v>0</v>
      </c>
      <c r="BH520" s="167">
        <f>IF(O520="zníž. prenesená",K520,0)</f>
        <v>0</v>
      </c>
      <c r="BI520" s="167">
        <f>IF(O520="nulová",K520,0)</f>
        <v>0</v>
      </c>
      <c r="BJ520" s="17" t="s">
        <v>92</v>
      </c>
      <c r="BK520" s="168">
        <f>ROUND(P520*H520,3)</f>
        <v>0</v>
      </c>
      <c r="BL520" s="17" t="s">
        <v>234</v>
      </c>
      <c r="BM520" s="166" t="s">
        <v>1290</v>
      </c>
    </row>
    <row r="521" spans="1:65" s="13" customFormat="1" ht="11.25">
      <c r="B521" s="169"/>
      <c r="D521" s="170" t="s">
        <v>173</v>
      </c>
      <c r="E521" s="171" t="s">
        <v>1</v>
      </c>
      <c r="F521" s="172" t="s">
        <v>257</v>
      </c>
      <c r="H521" s="173">
        <v>22.5</v>
      </c>
      <c r="I521" s="174"/>
      <c r="J521" s="174"/>
      <c r="M521" s="169"/>
      <c r="N521" s="175"/>
      <c r="O521" s="176"/>
      <c r="P521" s="176"/>
      <c r="Q521" s="176"/>
      <c r="R521" s="176"/>
      <c r="S521" s="176"/>
      <c r="T521" s="176"/>
      <c r="U521" s="176"/>
      <c r="V521" s="176"/>
      <c r="W521" s="176"/>
      <c r="X521" s="177"/>
      <c r="AT521" s="171" t="s">
        <v>173</v>
      </c>
      <c r="AU521" s="171" t="s">
        <v>92</v>
      </c>
      <c r="AV521" s="13" t="s">
        <v>92</v>
      </c>
      <c r="AW521" s="13" t="s">
        <v>4</v>
      </c>
      <c r="AX521" s="13" t="s">
        <v>86</v>
      </c>
      <c r="AY521" s="171" t="s">
        <v>164</v>
      </c>
    </row>
    <row r="522" spans="1:65" s="2" customFormat="1" ht="24.2" customHeight="1">
      <c r="A522" s="32"/>
      <c r="B522" s="153"/>
      <c r="C522" s="154" t="s">
        <v>1291</v>
      </c>
      <c r="D522" s="154" t="s">
        <v>167</v>
      </c>
      <c r="E522" s="155" t="s">
        <v>1292</v>
      </c>
      <c r="F522" s="156" t="s">
        <v>1293</v>
      </c>
      <c r="G522" s="157" t="s">
        <v>499</v>
      </c>
      <c r="H522" s="159"/>
      <c r="I522" s="159"/>
      <c r="J522" s="159"/>
      <c r="K522" s="158">
        <f>ROUND(P522*H522,3)</f>
        <v>0</v>
      </c>
      <c r="L522" s="160"/>
      <c r="M522" s="33"/>
      <c r="N522" s="161" t="s">
        <v>1</v>
      </c>
      <c r="O522" s="162" t="s">
        <v>43</v>
      </c>
      <c r="P522" s="163">
        <f>I522+J522</f>
        <v>0</v>
      </c>
      <c r="Q522" s="163">
        <f>ROUND(I522*H522,3)</f>
        <v>0</v>
      </c>
      <c r="R522" s="163">
        <f>ROUND(J522*H522,3)</f>
        <v>0</v>
      </c>
      <c r="S522" s="58"/>
      <c r="T522" s="164">
        <f>S522*H522</f>
        <v>0</v>
      </c>
      <c r="U522" s="164">
        <v>0</v>
      </c>
      <c r="V522" s="164">
        <f>U522*H522</f>
        <v>0</v>
      </c>
      <c r="W522" s="164">
        <v>0</v>
      </c>
      <c r="X522" s="165">
        <f>W522*H522</f>
        <v>0</v>
      </c>
      <c r="Y522" s="32"/>
      <c r="Z522" s="32"/>
      <c r="AA522" s="32"/>
      <c r="AB522" s="32"/>
      <c r="AC522" s="32"/>
      <c r="AD522" s="32"/>
      <c r="AE522" s="32"/>
      <c r="AR522" s="166" t="s">
        <v>234</v>
      </c>
      <c r="AT522" s="166" t="s">
        <v>167</v>
      </c>
      <c r="AU522" s="166" t="s">
        <v>92</v>
      </c>
      <c r="AY522" s="17" t="s">
        <v>164</v>
      </c>
      <c r="BE522" s="167">
        <f>IF(O522="základná",K522,0)</f>
        <v>0</v>
      </c>
      <c r="BF522" s="167">
        <f>IF(O522="znížená",K522,0)</f>
        <v>0</v>
      </c>
      <c r="BG522" s="167">
        <f>IF(O522="zákl. prenesená",K522,0)</f>
        <v>0</v>
      </c>
      <c r="BH522" s="167">
        <f>IF(O522="zníž. prenesená",K522,0)</f>
        <v>0</v>
      </c>
      <c r="BI522" s="167">
        <f>IF(O522="nulová",K522,0)</f>
        <v>0</v>
      </c>
      <c r="BJ522" s="17" t="s">
        <v>92</v>
      </c>
      <c r="BK522" s="168">
        <f>ROUND(P522*H522,3)</f>
        <v>0</v>
      </c>
      <c r="BL522" s="17" t="s">
        <v>234</v>
      </c>
      <c r="BM522" s="166" t="s">
        <v>1294</v>
      </c>
    </row>
    <row r="523" spans="1:65" s="12" customFormat="1" ht="22.9" customHeight="1">
      <c r="B523" s="139"/>
      <c r="D523" s="140" t="s">
        <v>78</v>
      </c>
      <c r="E523" s="151" t="s">
        <v>1295</v>
      </c>
      <c r="F523" s="151" t="s">
        <v>1296</v>
      </c>
      <c r="I523" s="142"/>
      <c r="J523" s="142"/>
      <c r="K523" s="152">
        <f>BK523</f>
        <v>0</v>
      </c>
      <c r="M523" s="139"/>
      <c r="N523" s="144"/>
      <c r="O523" s="145"/>
      <c r="P523" s="145"/>
      <c r="Q523" s="146">
        <f>SUM(Q524:Q528)</f>
        <v>0</v>
      </c>
      <c r="R523" s="146">
        <f>SUM(R524:R528)</f>
        <v>0</v>
      </c>
      <c r="S523" s="145"/>
      <c r="T523" s="147">
        <f>SUM(T524:T528)</f>
        <v>0</v>
      </c>
      <c r="U523" s="145"/>
      <c r="V523" s="147">
        <f>SUM(V524:V528)</f>
        <v>2.26044</v>
      </c>
      <c r="W523" s="145"/>
      <c r="X523" s="148">
        <f>SUM(X524:X528)</f>
        <v>0</v>
      </c>
      <c r="AR523" s="140" t="s">
        <v>92</v>
      </c>
      <c r="AT523" s="149" t="s">
        <v>78</v>
      </c>
      <c r="AU523" s="149" t="s">
        <v>86</v>
      </c>
      <c r="AY523" s="140" t="s">
        <v>164</v>
      </c>
      <c r="BK523" s="150">
        <f>SUM(BK524:BK528)</f>
        <v>0</v>
      </c>
    </row>
    <row r="524" spans="1:65" s="2" customFormat="1" ht="24.2" customHeight="1">
      <c r="A524" s="32"/>
      <c r="B524" s="153"/>
      <c r="C524" s="154" t="s">
        <v>1297</v>
      </c>
      <c r="D524" s="154" t="s">
        <v>167</v>
      </c>
      <c r="E524" s="155" t="s">
        <v>1298</v>
      </c>
      <c r="F524" s="156" t="s">
        <v>1299</v>
      </c>
      <c r="G524" s="157" t="s">
        <v>177</v>
      </c>
      <c r="H524" s="158">
        <v>92</v>
      </c>
      <c r="I524" s="159"/>
      <c r="J524" s="159"/>
      <c r="K524" s="158">
        <f>ROUND(P524*H524,3)</f>
        <v>0</v>
      </c>
      <c r="L524" s="160"/>
      <c r="M524" s="33"/>
      <c r="N524" s="161" t="s">
        <v>1</v>
      </c>
      <c r="O524" s="162" t="s">
        <v>43</v>
      </c>
      <c r="P524" s="163">
        <f>I524+J524</f>
        <v>0</v>
      </c>
      <c r="Q524" s="163">
        <f>ROUND(I524*H524,3)</f>
        <v>0</v>
      </c>
      <c r="R524" s="163">
        <f>ROUND(J524*H524,3)</f>
        <v>0</v>
      </c>
      <c r="S524" s="58"/>
      <c r="T524" s="164">
        <f>S524*H524</f>
        <v>0</v>
      </c>
      <c r="U524" s="164">
        <v>3.15E-3</v>
      </c>
      <c r="V524" s="164">
        <f>U524*H524</f>
        <v>0.2898</v>
      </c>
      <c r="W524" s="164">
        <v>0</v>
      </c>
      <c r="X524" s="165">
        <f>W524*H524</f>
        <v>0</v>
      </c>
      <c r="Y524" s="32"/>
      <c r="Z524" s="32"/>
      <c r="AA524" s="32"/>
      <c r="AB524" s="32"/>
      <c r="AC524" s="32"/>
      <c r="AD524" s="32"/>
      <c r="AE524" s="32"/>
      <c r="AR524" s="166" t="s">
        <v>234</v>
      </c>
      <c r="AT524" s="166" t="s">
        <v>167</v>
      </c>
      <c r="AU524" s="166" t="s">
        <v>92</v>
      </c>
      <c r="AY524" s="17" t="s">
        <v>164</v>
      </c>
      <c r="BE524" s="167">
        <f>IF(O524="základná",K524,0)</f>
        <v>0</v>
      </c>
      <c r="BF524" s="167">
        <f>IF(O524="znížená",K524,0)</f>
        <v>0</v>
      </c>
      <c r="BG524" s="167">
        <f>IF(O524="zákl. prenesená",K524,0)</f>
        <v>0</v>
      </c>
      <c r="BH524" s="167">
        <f>IF(O524="zníž. prenesená",K524,0)</f>
        <v>0</v>
      </c>
      <c r="BI524" s="167">
        <f>IF(O524="nulová",K524,0)</f>
        <v>0</v>
      </c>
      <c r="BJ524" s="17" t="s">
        <v>92</v>
      </c>
      <c r="BK524" s="168">
        <f>ROUND(P524*H524,3)</f>
        <v>0</v>
      </c>
      <c r="BL524" s="17" t="s">
        <v>234</v>
      </c>
      <c r="BM524" s="166" t="s">
        <v>1300</v>
      </c>
    </row>
    <row r="525" spans="1:65" s="13" customFormat="1" ht="11.25">
      <c r="B525" s="169"/>
      <c r="D525" s="170" t="s">
        <v>173</v>
      </c>
      <c r="E525" s="171" t="s">
        <v>1</v>
      </c>
      <c r="F525" s="172" t="s">
        <v>1301</v>
      </c>
      <c r="H525" s="173">
        <v>92</v>
      </c>
      <c r="I525" s="174"/>
      <c r="J525" s="174"/>
      <c r="M525" s="169"/>
      <c r="N525" s="175"/>
      <c r="O525" s="176"/>
      <c r="P525" s="176"/>
      <c r="Q525" s="176"/>
      <c r="R525" s="176"/>
      <c r="S525" s="176"/>
      <c r="T525" s="176"/>
      <c r="U525" s="176"/>
      <c r="V525" s="176"/>
      <c r="W525" s="176"/>
      <c r="X525" s="177"/>
      <c r="AT525" s="171" t="s">
        <v>173</v>
      </c>
      <c r="AU525" s="171" t="s">
        <v>92</v>
      </c>
      <c r="AV525" s="13" t="s">
        <v>92</v>
      </c>
      <c r="AW525" s="13" t="s">
        <v>4</v>
      </c>
      <c r="AX525" s="13" t="s">
        <v>86</v>
      </c>
      <c r="AY525" s="171" t="s">
        <v>164</v>
      </c>
    </row>
    <row r="526" spans="1:65" s="2" customFormat="1" ht="14.45" customHeight="1">
      <c r="A526" s="32"/>
      <c r="B526" s="153"/>
      <c r="C526" s="178" t="s">
        <v>1302</v>
      </c>
      <c r="D526" s="178" t="s">
        <v>244</v>
      </c>
      <c r="E526" s="179" t="s">
        <v>1303</v>
      </c>
      <c r="F526" s="180" t="s">
        <v>1304</v>
      </c>
      <c r="G526" s="181" t="s">
        <v>177</v>
      </c>
      <c r="H526" s="182">
        <v>93.84</v>
      </c>
      <c r="I526" s="183"/>
      <c r="J526" s="184"/>
      <c r="K526" s="182">
        <f>ROUND(P526*H526,3)</f>
        <v>0</v>
      </c>
      <c r="L526" s="184"/>
      <c r="M526" s="185"/>
      <c r="N526" s="186" t="s">
        <v>1</v>
      </c>
      <c r="O526" s="162" t="s">
        <v>43</v>
      </c>
      <c r="P526" s="163">
        <f>I526+J526</f>
        <v>0</v>
      </c>
      <c r="Q526" s="163">
        <f>ROUND(I526*H526,3)</f>
        <v>0</v>
      </c>
      <c r="R526" s="163">
        <f>ROUND(J526*H526,3)</f>
        <v>0</v>
      </c>
      <c r="S526" s="58"/>
      <c r="T526" s="164">
        <f>S526*H526</f>
        <v>0</v>
      </c>
      <c r="U526" s="164">
        <v>2.1000000000000001E-2</v>
      </c>
      <c r="V526" s="164">
        <f>U526*H526</f>
        <v>1.9706400000000002</v>
      </c>
      <c r="W526" s="164">
        <v>0</v>
      </c>
      <c r="X526" s="165">
        <f>W526*H526</f>
        <v>0</v>
      </c>
      <c r="Y526" s="32"/>
      <c r="Z526" s="32"/>
      <c r="AA526" s="32"/>
      <c r="AB526" s="32"/>
      <c r="AC526" s="32"/>
      <c r="AD526" s="32"/>
      <c r="AE526" s="32"/>
      <c r="AR526" s="166" t="s">
        <v>321</v>
      </c>
      <c r="AT526" s="166" t="s">
        <v>244</v>
      </c>
      <c r="AU526" s="166" t="s">
        <v>92</v>
      </c>
      <c r="AY526" s="17" t="s">
        <v>164</v>
      </c>
      <c r="BE526" s="167">
        <f>IF(O526="základná",K526,0)</f>
        <v>0</v>
      </c>
      <c r="BF526" s="167">
        <f>IF(O526="znížená",K526,0)</f>
        <v>0</v>
      </c>
      <c r="BG526" s="167">
        <f>IF(O526="zákl. prenesená",K526,0)</f>
        <v>0</v>
      </c>
      <c r="BH526" s="167">
        <f>IF(O526="zníž. prenesená",K526,0)</f>
        <v>0</v>
      </c>
      <c r="BI526" s="167">
        <f>IF(O526="nulová",K526,0)</f>
        <v>0</v>
      </c>
      <c r="BJ526" s="17" t="s">
        <v>92</v>
      </c>
      <c r="BK526" s="168">
        <f>ROUND(P526*H526,3)</f>
        <v>0</v>
      </c>
      <c r="BL526" s="17" t="s">
        <v>234</v>
      </c>
      <c r="BM526" s="166" t="s">
        <v>1305</v>
      </c>
    </row>
    <row r="527" spans="1:65" s="13" customFormat="1" ht="11.25">
      <c r="B527" s="169"/>
      <c r="D527" s="170" t="s">
        <v>173</v>
      </c>
      <c r="F527" s="172" t="s">
        <v>1306</v>
      </c>
      <c r="H527" s="173">
        <v>93.84</v>
      </c>
      <c r="I527" s="174"/>
      <c r="J527" s="174"/>
      <c r="M527" s="169"/>
      <c r="N527" s="175"/>
      <c r="O527" s="176"/>
      <c r="P527" s="176"/>
      <c r="Q527" s="176"/>
      <c r="R527" s="176"/>
      <c r="S527" s="176"/>
      <c r="T527" s="176"/>
      <c r="U527" s="176"/>
      <c r="V527" s="176"/>
      <c r="W527" s="176"/>
      <c r="X527" s="177"/>
      <c r="AT527" s="171" t="s">
        <v>173</v>
      </c>
      <c r="AU527" s="171" t="s">
        <v>92</v>
      </c>
      <c r="AV527" s="13" t="s">
        <v>92</v>
      </c>
      <c r="AW527" s="13" t="s">
        <v>3</v>
      </c>
      <c r="AX527" s="13" t="s">
        <v>86</v>
      </c>
      <c r="AY527" s="171" t="s">
        <v>164</v>
      </c>
    </row>
    <row r="528" spans="1:65" s="2" customFormat="1" ht="24.2" customHeight="1">
      <c r="A528" s="32"/>
      <c r="B528" s="153"/>
      <c r="C528" s="154" t="s">
        <v>1307</v>
      </c>
      <c r="D528" s="154" t="s">
        <v>167</v>
      </c>
      <c r="E528" s="155" t="s">
        <v>1308</v>
      </c>
      <c r="F528" s="156" t="s">
        <v>1309</v>
      </c>
      <c r="G528" s="157" t="s">
        <v>499</v>
      </c>
      <c r="H528" s="159"/>
      <c r="I528" s="159"/>
      <c r="J528" s="159"/>
      <c r="K528" s="158">
        <f>ROUND(P528*H528,3)</f>
        <v>0</v>
      </c>
      <c r="L528" s="160"/>
      <c r="M528" s="33"/>
      <c r="N528" s="161" t="s">
        <v>1</v>
      </c>
      <c r="O528" s="162" t="s">
        <v>43</v>
      </c>
      <c r="P528" s="163">
        <f>I528+J528</f>
        <v>0</v>
      </c>
      <c r="Q528" s="163">
        <f>ROUND(I528*H528,3)</f>
        <v>0</v>
      </c>
      <c r="R528" s="163">
        <f>ROUND(J528*H528,3)</f>
        <v>0</v>
      </c>
      <c r="S528" s="58"/>
      <c r="T528" s="164">
        <f>S528*H528</f>
        <v>0</v>
      </c>
      <c r="U528" s="164">
        <v>0</v>
      </c>
      <c r="V528" s="164">
        <f>U528*H528</f>
        <v>0</v>
      </c>
      <c r="W528" s="164">
        <v>0</v>
      </c>
      <c r="X528" s="165">
        <f>W528*H528</f>
        <v>0</v>
      </c>
      <c r="Y528" s="32"/>
      <c r="Z528" s="32"/>
      <c r="AA528" s="32"/>
      <c r="AB528" s="32"/>
      <c r="AC528" s="32"/>
      <c r="AD528" s="32"/>
      <c r="AE528" s="32"/>
      <c r="AR528" s="166" t="s">
        <v>234</v>
      </c>
      <c r="AT528" s="166" t="s">
        <v>167</v>
      </c>
      <c r="AU528" s="166" t="s">
        <v>92</v>
      </c>
      <c r="AY528" s="17" t="s">
        <v>164</v>
      </c>
      <c r="BE528" s="167">
        <f>IF(O528="základná",K528,0)</f>
        <v>0</v>
      </c>
      <c r="BF528" s="167">
        <f>IF(O528="znížená",K528,0)</f>
        <v>0</v>
      </c>
      <c r="BG528" s="167">
        <f>IF(O528="zákl. prenesená",K528,0)</f>
        <v>0</v>
      </c>
      <c r="BH528" s="167">
        <f>IF(O528="zníž. prenesená",K528,0)</f>
        <v>0</v>
      </c>
      <c r="BI528" s="167">
        <f>IF(O528="nulová",K528,0)</f>
        <v>0</v>
      </c>
      <c r="BJ528" s="17" t="s">
        <v>92</v>
      </c>
      <c r="BK528" s="168">
        <f>ROUND(P528*H528,3)</f>
        <v>0</v>
      </c>
      <c r="BL528" s="17" t="s">
        <v>234</v>
      </c>
      <c r="BM528" s="166" t="s">
        <v>1310</v>
      </c>
    </row>
    <row r="529" spans="1:65" s="12" customFormat="1" ht="22.9" customHeight="1">
      <c r="B529" s="139"/>
      <c r="D529" s="140" t="s">
        <v>78</v>
      </c>
      <c r="E529" s="151" t="s">
        <v>1311</v>
      </c>
      <c r="F529" s="151" t="s">
        <v>1312</v>
      </c>
      <c r="I529" s="142"/>
      <c r="J529" s="142"/>
      <c r="K529" s="152">
        <f>BK529</f>
        <v>0</v>
      </c>
      <c r="M529" s="139"/>
      <c r="N529" s="144"/>
      <c r="O529" s="145"/>
      <c r="P529" s="145"/>
      <c r="Q529" s="146">
        <f>SUM(Q530:Q565)</f>
        <v>0</v>
      </c>
      <c r="R529" s="146">
        <f>SUM(R530:R565)</f>
        <v>0</v>
      </c>
      <c r="S529" s="145"/>
      <c r="T529" s="147">
        <f>SUM(T530:T565)</f>
        <v>0</v>
      </c>
      <c r="U529" s="145"/>
      <c r="V529" s="147">
        <f>SUM(V530:V565)</f>
        <v>5.7303200000000006E-3</v>
      </c>
      <c r="W529" s="145"/>
      <c r="X529" s="148">
        <f>SUM(X530:X565)</f>
        <v>0</v>
      </c>
      <c r="AR529" s="140" t="s">
        <v>92</v>
      </c>
      <c r="AT529" s="149" t="s">
        <v>78</v>
      </c>
      <c r="AU529" s="149" t="s">
        <v>86</v>
      </c>
      <c r="AY529" s="140" t="s">
        <v>164</v>
      </c>
      <c r="BK529" s="150">
        <f>SUM(BK530:BK565)</f>
        <v>0</v>
      </c>
    </row>
    <row r="530" spans="1:65" s="2" customFormat="1" ht="24.2" customHeight="1">
      <c r="A530" s="32"/>
      <c r="B530" s="153"/>
      <c r="C530" s="154" t="s">
        <v>1313</v>
      </c>
      <c r="D530" s="154" t="s">
        <v>167</v>
      </c>
      <c r="E530" s="155" t="s">
        <v>1314</v>
      </c>
      <c r="F530" s="156" t="s">
        <v>1315</v>
      </c>
      <c r="G530" s="157" t="s">
        <v>177</v>
      </c>
      <c r="H530" s="158">
        <v>6.6159999999999997</v>
      </c>
      <c r="I530" s="159"/>
      <c r="J530" s="159"/>
      <c r="K530" s="158">
        <f>ROUND(P530*H530,3)</f>
        <v>0</v>
      </c>
      <c r="L530" s="160"/>
      <c r="M530" s="33"/>
      <c r="N530" s="161" t="s">
        <v>1</v>
      </c>
      <c r="O530" s="162" t="s">
        <v>43</v>
      </c>
      <c r="P530" s="163">
        <f>I530+J530</f>
        <v>0</v>
      </c>
      <c r="Q530" s="163">
        <f>ROUND(I530*H530,3)</f>
        <v>0</v>
      </c>
      <c r="R530" s="163">
        <f>ROUND(J530*H530,3)</f>
        <v>0</v>
      </c>
      <c r="S530" s="58"/>
      <c r="T530" s="164">
        <f>S530*H530</f>
        <v>0</v>
      </c>
      <c r="U530" s="164">
        <v>0</v>
      </c>
      <c r="V530" s="164">
        <f>U530*H530</f>
        <v>0</v>
      </c>
      <c r="W530" s="164">
        <v>0</v>
      </c>
      <c r="X530" s="165">
        <f>W530*H530</f>
        <v>0</v>
      </c>
      <c r="Y530" s="32"/>
      <c r="Z530" s="32"/>
      <c r="AA530" s="32"/>
      <c r="AB530" s="32"/>
      <c r="AC530" s="32"/>
      <c r="AD530" s="32"/>
      <c r="AE530" s="32"/>
      <c r="AR530" s="166" t="s">
        <v>234</v>
      </c>
      <c r="AT530" s="166" t="s">
        <v>167</v>
      </c>
      <c r="AU530" s="166" t="s">
        <v>92</v>
      </c>
      <c r="AY530" s="17" t="s">
        <v>164</v>
      </c>
      <c r="BE530" s="167">
        <f>IF(O530="základná",K530,0)</f>
        <v>0</v>
      </c>
      <c r="BF530" s="167">
        <f>IF(O530="znížená",K530,0)</f>
        <v>0</v>
      </c>
      <c r="BG530" s="167">
        <f>IF(O530="zákl. prenesená",K530,0)</f>
        <v>0</v>
      </c>
      <c r="BH530" s="167">
        <f>IF(O530="zníž. prenesená",K530,0)</f>
        <v>0</v>
      </c>
      <c r="BI530" s="167">
        <f>IF(O530="nulová",K530,0)</f>
        <v>0</v>
      </c>
      <c r="BJ530" s="17" t="s">
        <v>92</v>
      </c>
      <c r="BK530" s="168">
        <f>ROUND(P530*H530,3)</f>
        <v>0</v>
      </c>
      <c r="BL530" s="17" t="s">
        <v>234</v>
      </c>
      <c r="BM530" s="166" t="s">
        <v>1316</v>
      </c>
    </row>
    <row r="531" spans="1:65" s="13" customFormat="1" ht="22.5">
      <c r="B531" s="169"/>
      <c r="D531" s="170" t="s">
        <v>173</v>
      </c>
      <c r="E531" s="171" t="s">
        <v>1</v>
      </c>
      <c r="F531" s="172" t="s">
        <v>1317</v>
      </c>
      <c r="H531" s="173">
        <v>1.68</v>
      </c>
      <c r="I531" s="174"/>
      <c r="J531" s="174"/>
      <c r="M531" s="169"/>
      <c r="N531" s="175"/>
      <c r="O531" s="176"/>
      <c r="P531" s="176"/>
      <c r="Q531" s="176"/>
      <c r="R531" s="176"/>
      <c r="S531" s="176"/>
      <c r="T531" s="176"/>
      <c r="U531" s="176"/>
      <c r="V531" s="176"/>
      <c r="W531" s="176"/>
      <c r="X531" s="177"/>
      <c r="AT531" s="171" t="s">
        <v>173</v>
      </c>
      <c r="AU531" s="171" t="s">
        <v>92</v>
      </c>
      <c r="AV531" s="13" t="s">
        <v>92</v>
      </c>
      <c r="AW531" s="13" t="s">
        <v>4</v>
      </c>
      <c r="AX531" s="13" t="s">
        <v>79</v>
      </c>
      <c r="AY531" s="171" t="s">
        <v>164</v>
      </c>
    </row>
    <row r="532" spans="1:65" s="13" customFormat="1" ht="22.5">
      <c r="B532" s="169"/>
      <c r="D532" s="170" t="s">
        <v>173</v>
      </c>
      <c r="E532" s="171" t="s">
        <v>1</v>
      </c>
      <c r="F532" s="172" t="s">
        <v>1318</v>
      </c>
      <c r="H532" s="173">
        <v>1.68</v>
      </c>
      <c r="I532" s="174"/>
      <c r="J532" s="174"/>
      <c r="M532" s="169"/>
      <c r="N532" s="175"/>
      <c r="O532" s="176"/>
      <c r="P532" s="176"/>
      <c r="Q532" s="176"/>
      <c r="R532" s="176"/>
      <c r="S532" s="176"/>
      <c r="T532" s="176"/>
      <c r="U532" s="176"/>
      <c r="V532" s="176"/>
      <c r="W532" s="176"/>
      <c r="X532" s="177"/>
      <c r="AT532" s="171" t="s">
        <v>173</v>
      </c>
      <c r="AU532" s="171" t="s">
        <v>92</v>
      </c>
      <c r="AV532" s="13" t="s">
        <v>92</v>
      </c>
      <c r="AW532" s="13" t="s">
        <v>4</v>
      </c>
      <c r="AX532" s="13" t="s">
        <v>79</v>
      </c>
      <c r="AY532" s="171" t="s">
        <v>164</v>
      </c>
    </row>
    <row r="533" spans="1:65" s="13" customFormat="1" ht="22.5">
      <c r="B533" s="169"/>
      <c r="D533" s="170" t="s">
        <v>173</v>
      </c>
      <c r="E533" s="171" t="s">
        <v>1</v>
      </c>
      <c r="F533" s="172" t="s">
        <v>1319</v>
      </c>
      <c r="H533" s="173">
        <v>1.6279999999999999</v>
      </c>
      <c r="I533" s="174"/>
      <c r="J533" s="174"/>
      <c r="M533" s="169"/>
      <c r="N533" s="175"/>
      <c r="O533" s="176"/>
      <c r="P533" s="176"/>
      <c r="Q533" s="176"/>
      <c r="R533" s="176"/>
      <c r="S533" s="176"/>
      <c r="T533" s="176"/>
      <c r="U533" s="176"/>
      <c r="V533" s="176"/>
      <c r="W533" s="176"/>
      <c r="X533" s="177"/>
      <c r="AT533" s="171" t="s">
        <v>173</v>
      </c>
      <c r="AU533" s="171" t="s">
        <v>92</v>
      </c>
      <c r="AV533" s="13" t="s">
        <v>92</v>
      </c>
      <c r="AW533" s="13" t="s">
        <v>4</v>
      </c>
      <c r="AX533" s="13" t="s">
        <v>79</v>
      </c>
      <c r="AY533" s="171" t="s">
        <v>164</v>
      </c>
    </row>
    <row r="534" spans="1:65" s="13" customFormat="1" ht="22.5">
      <c r="B534" s="169"/>
      <c r="D534" s="170" t="s">
        <v>173</v>
      </c>
      <c r="E534" s="171" t="s">
        <v>1</v>
      </c>
      <c r="F534" s="172" t="s">
        <v>1320</v>
      </c>
      <c r="H534" s="173">
        <v>1.6279999999999999</v>
      </c>
      <c r="I534" s="174"/>
      <c r="J534" s="174"/>
      <c r="M534" s="169"/>
      <c r="N534" s="175"/>
      <c r="O534" s="176"/>
      <c r="P534" s="176"/>
      <c r="Q534" s="176"/>
      <c r="R534" s="176"/>
      <c r="S534" s="176"/>
      <c r="T534" s="176"/>
      <c r="U534" s="176"/>
      <c r="V534" s="176"/>
      <c r="W534" s="176"/>
      <c r="X534" s="177"/>
      <c r="AT534" s="171" t="s">
        <v>173</v>
      </c>
      <c r="AU534" s="171" t="s">
        <v>92</v>
      </c>
      <c r="AV534" s="13" t="s">
        <v>92</v>
      </c>
      <c r="AW534" s="13" t="s">
        <v>4</v>
      </c>
      <c r="AX534" s="13" t="s">
        <v>79</v>
      </c>
      <c r="AY534" s="171" t="s">
        <v>164</v>
      </c>
    </row>
    <row r="535" spans="1:65" s="15" customFormat="1" ht="11.25">
      <c r="B535" s="195"/>
      <c r="D535" s="170" t="s">
        <v>173</v>
      </c>
      <c r="E535" s="196" t="s">
        <v>1</v>
      </c>
      <c r="F535" s="197" t="s">
        <v>303</v>
      </c>
      <c r="H535" s="198">
        <v>6.6159999999999997</v>
      </c>
      <c r="I535" s="199"/>
      <c r="J535" s="199"/>
      <c r="M535" s="195"/>
      <c r="N535" s="200"/>
      <c r="O535" s="201"/>
      <c r="P535" s="201"/>
      <c r="Q535" s="201"/>
      <c r="R535" s="201"/>
      <c r="S535" s="201"/>
      <c r="T535" s="201"/>
      <c r="U535" s="201"/>
      <c r="V535" s="201"/>
      <c r="W535" s="201"/>
      <c r="X535" s="202"/>
      <c r="AT535" s="196" t="s">
        <v>173</v>
      </c>
      <c r="AU535" s="196" t="s">
        <v>92</v>
      </c>
      <c r="AV535" s="15" t="s">
        <v>171</v>
      </c>
      <c r="AW535" s="15" t="s">
        <v>4</v>
      </c>
      <c r="AX535" s="15" t="s">
        <v>86</v>
      </c>
      <c r="AY535" s="196" t="s">
        <v>164</v>
      </c>
    </row>
    <row r="536" spans="1:65" s="2" customFormat="1" ht="24.2" customHeight="1">
      <c r="A536" s="32"/>
      <c r="B536" s="153"/>
      <c r="C536" s="154" t="s">
        <v>1321</v>
      </c>
      <c r="D536" s="154" t="s">
        <v>167</v>
      </c>
      <c r="E536" s="155" t="s">
        <v>1322</v>
      </c>
      <c r="F536" s="156" t="s">
        <v>1323</v>
      </c>
      <c r="G536" s="157" t="s">
        <v>177</v>
      </c>
      <c r="H536" s="158">
        <v>6.6159999999999997</v>
      </c>
      <c r="I536" s="159"/>
      <c r="J536" s="159"/>
      <c r="K536" s="158">
        <f>ROUND(P536*H536,3)</f>
        <v>0</v>
      </c>
      <c r="L536" s="160"/>
      <c r="M536" s="33"/>
      <c r="N536" s="161" t="s">
        <v>1</v>
      </c>
      <c r="O536" s="162" t="s">
        <v>43</v>
      </c>
      <c r="P536" s="163">
        <f>I536+J536</f>
        <v>0</v>
      </c>
      <c r="Q536" s="163">
        <f>ROUND(I536*H536,3)</f>
        <v>0</v>
      </c>
      <c r="R536" s="163">
        <f>ROUND(J536*H536,3)</f>
        <v>0</v>
      </c>
      <c r="S536" s="58"/>
      <c r="T536" s="164">
        <f>S536*H536</f>
        <v>0</v>
      </c>
      <c r="U536" s="164">
        <v>0</v>
      </c>
      <c r="V536" s="164">
        <f>U536*H536</f>
        <v>0</v>
      </c>
      <c r="W536" s="164">
        <v>0</v>
      </c>
      <c r="X536" s="165">
        <f>W536*H536</f>
        <v>0</v>
      </c>
      <c r="Y536" s="32"/>
      <c r="Z536" s="32"/>
      <c r="AA536" s="32"/>
      <c r="AB536" s="32"/>
      <c r="AC536" s="32"/>
      <c r="AD536" s="32"/>
      <c r="AE536" s="32"/>
      <c r="AR536" s="166" t="s">
        <v>234</v>
      </c>
      <c r="AT536" s="166" t="s">
        <v>167</v>
      </c>
      <c r="AU536" s="166" t="s">
        <v>92</v>
      </c>
      <c r="AY536" s="17" t="s">
        <v>164</v>
      </c>
      <c r="BE536" s="167">
        <f>IF(O536="základná",K536,0)</f>
        <v>0</v>
      </c>
      <c r="BF536" s="167">
        <f>IF(O536="znížená",K536,0)</f>
        <v>0</v>
      </c>
      <c r="BG536" s="167">
        <f>IF(O536="zákl. prenesená",K536,0)</f>
        <v>0</v>
      </c>
      <c r="BH536" s="167">
        <f>IF(O536="zníž. prenesená",K536,0)</f>
        <v>0</v>
      </c>
      <c r="BI536" s="167">
        <f>IF(O536="nulová",K536,0)</f>
        <v>0</v>
      </c>
      <c r="BJ536" s="17" t="s">
        <v>92</v>
      </c>
      <c r="BK536" s="168">
        <f>ROUND(P536*H536,3)</f>
        <v>0</v>
      </c>
      <c r="BL536" s="17" t="s">
        <v>234</v>
      </c>
      <c r="BM536" s="166" t="s">
        <v>1324</v>
      </c>
    </row>
    <row r="537" spans="1:65" s="13" customFormat="1" ht="22.5">
      <c r="B537" s="169"/>
      <c r="D537" s="170" t="s">
        <v>173</v>
      </c>
      <c r="E537" s="171" t="s">
        <v>1</v>
      </c>
      <c r="F537" s="172" t="s">
        <v>1317</v>
      </c>
      <c r="H537" s="173">
        <v>1.68</v>
      </c>
      <c r="I537" s="174"/>
      <c r="J537" s="174"/>
      <c r="M537" s="169"/>
      <c r="N537" s="175"/>
      <c r="O537" s="176"/>
      <c r="P537" s="176"/>
      <c r="Q537" s="176"/>
      <c r="R537" s="176"/>
      <c r="S537" s="176"/>
      <c r="T537" s="176"/>
      <c r="U537" s="176"/>
      <c r="V537" s="176"/>
      <c r="W537" s="176"/>
      <c r="X537" s="177"/>
      <c r="AT537" s="171" t="s">
        <v>173</v>
      </c>
      <c r="AU537" s="171" t="s">
        <v>92</v>
      </c>
      <c r="AV537" s="13" t="s">
        <v>92</v>
      </c>
      <c r="AW537" s="13" t="s">
        <v>4</v>
      </c>
      <c r="AX537" s="13" t="s">
        <v>79</v>
      </c>
      <c r="AY537" s="171" t="s">
        <v>164</v>
      </c>
    </row>
    <row r="538" spans="1:65" s="13" customFormat="1" ht="22.5">
      <c r="B538" s="169"/>
      <c r="D538" s="170" t="s">
        <v>173</v>
      </c>
      <c r="E538" s="171" t="s">
        <v>1</v>
      </c>
      <c r="F538" s="172" t="s">
        <v>1318</v>
      </c>
      <c r="H538" s="173">
        <v>1.68</v>
      </c>
      <c r="I538" s="174"/>
      <c r="J538" s="174"/>
      <c r="M538" s="169"/>
      <c r="N538" s="175"/>
      <c r="O538" s="176"/>
      <c r="P538" s="176"/>
      <c r="Q538" s="176"/>
      <c r="R538" s="176"/>
      <c r="S538" s="176"/>
      <c r="T538" s="176"/>
      <c r="U538" s="176"/>
      <c r="V538" s="176"/>
      <c r="W538" s="176"/>
      <c r="X538" s="177"/>
      <c r="AT538" s="171" t="s">
        <v>173</v>
      </c>
      <c r="AU538" s="171" t="s">
        <v>92</v>
      </c>
      <c r="AV538" s="13" t="s">
        <v>92</v>
      </c>
      <c r="AW538" s="13" t="s">
        <v>4</v>
      </c>
      <c r="AX538" s="13" t="s">
        <v>79</v>
      </c>
      <c r="AY538" s="171" t="s">
        <v>164</v>
      </c>
    </row>
    <row r="539" spans="1:65" s="13" customFormat="1" ht="22.5">
      <c r="B539" s="169"/>
      <c r="D539" s="170" t="s">
        <v>173</v>
      </c>
      <c r="E539" s="171" t="s">
        <v>1</v>
      </c>
      <c r="F539" s="172" t="s">
        <v>1319</v>
      </c>
      <c r="H539" s="173">
        <v>1.6279999999999999</v>
      </c>
      <c r="I539" s="174"/>
      <c r="J539" s="174"/>
      <c r="M539" s="169"/>
      <c r="N539" s="175"/>
      <c r="O539" s="176"/>
      <c r="P539" s="176"/>
      <c r="Q539" s="176"/>
      <c r="R539" s="176"/>
      <c r="S539" s="176"/>
      <c r="T539" s="176"/>
      <c r="U539" s="176"/>
      <c r="V539" s="176"/>
      <c r="W539" s="176"/>
      <c r="X539" s="177"/>
      <c r="AT539" s="171" t="s">
        <v>173</v>
      </c>
      <c r="AU539" s="171" t="s">
        <v>92</v>
      </c>
      <c r="AV539" s="13" t="s">
        <v>92</v>
      </c>
      <c r="AW539" s="13" t="s">
        <v>4</v>
      </c>
      <c r="AX539" s="13" t="s">
        <v>79</v>
      </c>
      <c r="AY539" s="171" t="s">
        <v>164</v>
      </c>
    </row>
    <row r="540" spans="1:65" s="13" customFormat="1" ht="22.5">
      <c r="B540" s="169"/>
      <c r="D540" s="170" t="s">
        <v>173</v>
      </c>
      <c r="E540" s="171" t="s">
        <v>1</v>
      </c>
      <c r="F540" s="172" t="s">
        <v>1320</v>
      </c>
      <c r="H540" s="173">
        <v>1.6279999999999999</v>
      </c>
      <c r="I540" s="174"/>
      <c r="J540" s="174"/>
      <c r="M540" s="169"/>
      <c r="N540" s="175"/>
      <c r="O540" s="176"/>
      <c r="P540" s="176"/>
      <c r="Q540" s="176"/>
      <c r="R540" s="176"/>
      <c r="S540" s="176"/>
      <c r="T540" s="176"/>
      <c r="U540" s="176"/>
      <c r="V540" s="176"/>
      <c r="W540" s="176"/>
      <c r="X540" s="177"/>
      <c r="AT540" s="171" t="s">
        <v>173</v>
      </c>
      <c r="AU540" s="171" t="s">
        <v>92</v>
      </c>
      <c r="AV540" s="13" t="s">
        <v>92</v>
      </c>
      <c r="AW540" s="13" t="s">
        <v>4</v>
      </c>
      <c r="AX540" s="13" t="s">
        <v>79</v>
      </c>
      <c r="AY540" s="171" t="s">
        <v>164</v>
      </c>
    </row>
    <row r="541" spans="1:65" s="15" customFormat="1" ht="11.25">
      <c r="B541" s="195"/>
      <c r="D541" s="170" t="s">
        <v>173</v>
      </c>
      <c r="E541" s="196" t="s">
        <v>1</v>
      </c>
      <c r="F541" s="197" t="s">
        <v>303</v>
      </c>
      <c r="H541" s="198">
        <v>6.6159999999999997</v>
      </c>
      <c r="I541" s="199"/>
      <c r="J541" s="199"/>
      <c r="M541" s="195"/>
      <c r="N541" s="200"/>
      <c r="O541" s="201"/>
      <c r="P541" s="201"/>
      <c r="Q541" s="201"/>
      <c r="R541" s="201"/>
      <c r="S541" s="201"/>
      <c r="T541" s="201"/>
      <c r="U541" s="201"/>
      <c r="V541" s="201"/>
      <c r="W541" s="201"/>
      <c r="X541" s="202"/>
      <c r="AT541" s="196" t="s">
        <v>173</v>
      </c>
      <c r="AU541" s="196" t="s">
        <v>92</v>
      </c>
      <c r="AV541" s="15" t="s">
        <v>171</v>
      </c>
      <c r="AW541" s="15" t="s">
        <v>4</v>
      </c>
      <c r="AX541" s="15" t="s">
        <v>86</v>
      </c>
      <c r="AY541" s="196" t="s">
        <v>164</v>
      </c>
    </row>
    <row r="542" spans="1:65" s="2" customFormat="1" ht="24.2" customHeight="1">
      <c r="A542" s="32"/>
      <c r="B542" s="153"/>
      <c r="C542" s="154" t="s">
        <v>1325</v>
      </c>
      <c r="D542" s="154" t="s">
        <v>167</v>
      </c>
      <c r="E542" s="155" t="s">
        <v>1326</v>
      </c>
      <c r="F542" s="156" t="s">
        <v>1327</v>
      </c>
      <c r="G542" s="157" t="s">
        <v>177</v>
      </c>
      <c r="H542" s="158">
        <v>6.6159999999999997</v>
      </c>
      <c r="I542" s="159"/>
      <c r="J542" s="159"/>
      <c r="K542" s="158">
        <f>ROUND(P542*H542,3)</f>
        <v>0</v>
      </c>
      <c r="L542" s="160"/>
      <c r="M542" s="33"/>
      <c r="N542" s="161" t="s">
        <v>1</v>
      </c>
      <c r="O542" s="162" t="s">
        <v>43</v>
      </c>
      <c r="P542" s="163">
        <f>I542+J542</f>
        <v>0</v>
      </c>
      <c r="Q542" s="163">
        <f>ROUND(I542*H542,3)</f>
        <v>0</v>
      </c>
      <c r="R542" s="163">
        <f>ROUND(J542*H542,3)</f>
        <v>0</v>
      </c>
      <c r="S542" s="58"/>
      <c r="T542" s="164">
        <f>S542*H542</f>
        <v>0</v>
      </c>
      <c r="U542" s="164">
        <v>1.8000000000000001E-4</v>
      </c>
      <c r="V542" s="164">
        <f>U542*H542</f>
        <v>1.1908800000000001E-3</v>
      </c>
      <c r="W542" s="164">
        <v>0</v>
      </c>
      <c r="X542" s="165">
        <f>W542*H542</f>
        <v>0</v>
      </c>
      <c r="Y542" s="32"/>
      <c r="Z542" s="32"/>
      <c r="AA542" s="32"/>
      <c r="AB542" s="32"/>
      <c r="AC542" s="32"/>
      <c r="AD542" s="32"/>
      <c r="AE542" s="32"/>
      <c r="AR542" s="166" t="s">
        <v>234</v>
      </c>
      <c r="AT542" s="166" t="s">
        <v>167</v>
      </c>
      <c r="AU542" s="166" t="s">
        <v>92</v>
      </c>
      <c r="AY542" s="17" t="s">
        <v>164</v>
      </c>
      <c r="BE542" s="167">
        <f>IF(O542="základná",K542,0)</f>
        <v>0</v>
      </c>
      <c r="BF542" s="167">
        <f>IF(O542="znížená",K542,0)</f>
        <v>0</v>
      </c>
      <c r="BG542" s="167">
        <f>IF(O542="zákl. prenesená",K542,0)</f>
        <v>0</v>
      </c>
      <c r="BH542" s="167">
        <f>IF(O542="zníž. prenesená",K542,0)</f>
        <v>0</v>
      </c>
      <c r="BI542" s="167">
        <f>IF(O542="nulová",K542,0)</f>
        <v>0</v>
      </c>
      <c r="BJ542" s="17" t="s">
        <v>92</v>
      </c>
      <c r="BK542" s="168">
        <f>ROUND(P542*H542,3)</f>
        <v>0</v>
      </c>
      <c r="BL542" s="17" t="s">
        <v>234</v>
      </c>
      <c r="BM542" s="166" t="s">
        <v>1328</v>
      </c>
    </row>
    <row r="543" spans="1:65" s="13" customFormat="1" ht="22.5">
      <c r="B543" s="169"/>
      <c r="D543" s="170" t="s">
        <v>173</v>
      </c>
      <c r="E543" s="171" t="s">
        <v>1</v>
      </c>
      <c r="F543" s="172" t="s">
        <v>1317</v>
      </c>
      <c r="H543" s="173">
        <v>1.68</v>
      </c>
      <c r="I543" s="174"/>
      <c r="J543" s="174"/>
      <c r="M543" s="169"/>
      <c r="N543" s="175"/>
      <c r="O543" s="176"/>
      <c r="P543" s="176"/>
      <c r="Q543" s="176"/>
      <c r="R543" s="176"/>
      <c r="S543" s="176"/>
      <c r="T543" s="176"/>
      <c r="U543" s="176"/>
      <c r="V543" s="176"/>
      <c r="W543" s="176"/>
      <c r="X543" s="177"/>
      <c r="AT543" s="171" t="s">
        <v>173</v>
      </c>
      <c r="AU543" s="171" t="s">
        <v>92</v>
      </c>
      <c r="AV543" s="13" t="s">
        <v>92</v>
      </c>
      <c r="AW543" s="13" t="s">
        <v>4</v>
      </c>
      <c r="AX543" s="13" t="s">
        <v>79</v>
      </c>
      <c r="AY543" s="171" t="s">
        <v>164</v>
      </c>
    </row>
    <row r="544" spans="1:65" s="13" customFormat="1" ht="22.5">
      <c r="B544" s="169"/>
      <c r="D544" s="170" t="s">
        <v>173</v>
      </c>
      <c r="E544" s="171" t="s">
        <v>1</v>
      </c>
      <c r="F544" s="172" t="s">
        <v>1318</v>
      </c>
      <c r="H544" s="173">
        <v>1.68</v>
      </c>
      <c r="I544" s="174"/>
      <c r="J544" s="174"/>
      <c r="M544" s="169"/>
      <c r="N544" s="175"/>
      <c r="O544" s="176"/>
      <c r="P544" s="176"/>
      <c r="Q544" s="176"/>
      <c r="R544" s="176"/>
      <c r="S544" s="176"/>
      <c r="T544" s="176"/>
      <c r="U544" s="176"/>
      <c r="V544" s="176"/>
      <c r="W544" s="176"/>
      <c r="X544" s="177"/>
      <c r="AT544" s="171" t="s">
        <v>173</v>
      </c>
      <c r="AU544" s="171" t="s">
        <v>92</v>
      </c>
      <c r="AV544" s="13" t="s">
        <v>92</v>
      </c>
      <c r="AW544" s="13" t="s">
        <v>4</v>
      </c>
      <c r="AX544" s="13" t="s">
        <v>79</v>
      </c>
      <c r="AY544" s="171" t="s">
        <v>164</v>
      </c>
    </row>
    <row r="545" spans="1:65" s="13" customFormat="1" ht="22.5">
      <c r="B545" s="169"/>
      <c r="D545" s="170" t="s">
        <v>173</v>
      </c>
      <c r="E545" s="171" t="s">
        <v>1</v>
      </c>
      <c r="F545" s="172" t="s">
        <v>1319</v>
      </c>
      <c r="H545" s="173">
        <v>1.6279999999999999</v>
      </c>
      <c r="I545" s="174"/>
      <c r="J545" s="174"/>
      <c r="M545" s="169"/>
      <c r="N545" s="175"/>
      <c r="O545" s="176"/>
      <c r="P545" s="176"/>
      <c r="Q545" s="176"/>
      <c r="R545" s="176"/>
      <c r="S545" s="176"/>
      <c r="T545" s="176"/>
      <c r="U545" s="176"/>
      <c r="V545" s="176"/>
      <c r="W545" s="176"/>
      <c r="X545" s="177"/>
      <c r="AT545" s="171" t="s">
        <v>173</v>
      </c>
      <c r="AU545" s="171" t="s">
        <v>92</v>
      </c>
      <c r="AV545" s="13" t="s">
        <v>92</v>
      </c>
      <c r="AW545" s="13" t="s">
        <v>4</v>
      </c>
      <c r="AX545" s="13" t="s">
        <v>79</v>
      </c>
      <c r="AY545" s="171" t="s">
        <v>164</v>
      </c>
    </row>
    <row r="546" spans="1:65" s="13" customFormat="1" ht="22.5">
      <c r="B546" s="169"/>
      <c r="D546" s="170" t="s">
        <v>173</v>
      </c>
      <c r="E546" s="171" t="s">
        <v>1</v>
      </c>
      <c r="F546" s="172" t="s">
        <v>1320</v>
      </c>
      <c r="H546" s="173">
        <v>1.6279999999999999</v>
      </c>
      <c r="I546" s="174"/>
      <c r="J546" s="174"/>
      <c r="M546" s="169"/>
      <c r="N546" s="175"/>
      <c r="O546" s="176"/>
      <c r="P546" s="176"/>
      <c r="Q546" s="176"/>
      <c r="R546" s="176"/>
      <c r="S546" s="176"/>
      <c r="T546" s="176"/>
      <c r="U546" s="176"/>
      <c r="V546" s="176"/>
      <c r="W546" s="176"/>
      <c r="X546" s="177"/>
      <c r="AT546" s="171" t="s">
        <v>173</v>
      </c>
      <c r="AU546" s="171" t="s">
        <v>92</v>
      </c>
      <c r="AV546" s="13" t="s">
        <v>92</v>
      </c>
      <c r="AW546" s="13" t="s">
        <v>4</v>
      </c>
      <c r="AX546" s="13" t="s">
        <v>79</v>
      </c>
      <c r="AY546" s="171" t="s">
        <v>164</v>
      </c>
    </row>
    <row r="547" spans="1:65" s="15" customFormat="1" ht="11.25">
      <c r="B547" s="195"/>
      <c r="D547" s="170" t="s">
        <v>173</v>
      </c>
      <c r="E547" s="196" t="s">
        <v>1</v>
      </c>
      <c r="F547" s="197" t="s">
        <v>303</v>
      </c>
      <c r="H547" s="198">
        <v>6.6159999999999997</v>
      </c>
      <c r="I547" s="199"/>
      <c r="J547" s="199"/>
      <c r="M547" s="195"/>
      <c r="N547" s="200"/>
      <c r="O547" s="201"/>
      <c r="P547" s="201"/>
      <c r="Q547" s="201"/>
      <c r="R547" s="201"/>
      <c r="S547" s="201"/>
      <c r="T547" s="201"/>
      <c r="U547" s="201"/>
      <c r="V547" s="201"/>
      <c r="W547" s="201"/>
      <c r="X547" s="202"/>
      <c r="AT547" s="196" t="s">
        <v>173</v>
      </c>
      <c r="AU547" s="196" t="s">
        <v>92</v>
      </c>
      <c r="AV547" s="15" t="s">
        <v>171</v>
      </c>
      <c r="AW547" s="15" t="s">
        <v>4</v>
      </c>
      <c r="AX547" s="15" t="s">
        <v>86</v>
      </c>
      <c r="AY547" s="196" t="s">
        <v>164</v>
      </c>
    </row>
    <row r="548" spans="1:65" s="2" customFormat="1" ht="24.2" customHeight="1">
      <c r="A548" s="32"/>
      <c r="B548" s="153"/>
      <c r="C548" s="154" t="s">
        <v>1329</v>
      </c>
      <c r="D548" s="154" t="s">
        <v>167</v>
      </c>
      <c r="E548" s="155" t="s">
        <v>1330</v>
      </c>
      <c r="F548" s="156" t="s">
        <v>1331</v>
      </c>
      <c r="G548" s="157" t="s">
        <v>177</v>
      </c>
      <c r="H548" s="158">
        <v>6.6159999999999997</v>
      </c>
      <c r="I548" s="159"/>
      <c r="J548" s="159"/>
      <c r="K548" s="158">
        <f>ROUND(P548*H548,3)</f>
        <v>0</v>
      </c>
      <c r="L548" s="160"/>
      <c r="M548" s="33"/>
      <c r="N548" s="161" t="s">
        <v>1</v>
      </c>
      <c r="O548" s="162" t="s">
        <v>43</v>
      </c>
      <c r="P548" s="163">
        <f>I548+J548</f>
        <v>0</v>
      </c>
      <c r="Q548" s="163">
        <f>ROUND(I548*H548,3)</f>
        <v>0</v>
      </c>
      <c r="R548" s="163">
        <f>ROUND(J548*H548,3)</f>
        <v>0</v>
      </c>
      <c r="S548" s="58"/>
      <c r="T548" s="164">
        <f>S548*H548</f>
        <v>0</v>
      </c>
      <c r="U548" s="164">
        <v>9.0000000000000006E-5</v>
      </c>
      <c r="V548" s="164">
        <f>U548*H548</f>
        <v>5.9544000000000003E-4</v>
      </c>
      <c r="W548" s="164">
        <v>0</v>
      </c>
      <c r="X548" s="165">
        <f>W548*H548</f>
        <v>0</v>
      </c>
      <c r="Y548" s="32"/>
      <c r="Z548" s="32"/>
      <c r="AA548" s="32"/>
      <c r="AB548" s="32"/>
      <c r="AC548" s="32"/>
      <c r="AD548" s="32"/>
      <c r="AE548" s="32"/>
      <c r="AR548" s="166" t="s">
        <v>234</v>
      </c>
      <c r="AT548" s="166" t="s">
        <v>167</v>
      </c>
      <c r="AU548" s="166" t="s">
        <v>92</v>
      </c>
      <c r="AY548" s="17" t="s">
        <v>164</v>
      </c>
      <c r="BE548" s="167">
        <f>IF(O548="základná",K548,0)</f>
        <v>0</v>
      </c>
      <c r="BF548" s="167">
        <f>IF(O548="znížená",K548,0)</f>
        <v>0</v>
      </c>
      <c r="BG548" s="167">
        <f>IF(O548="zákl. prenesená",K548,0)</f>
        <v>0</v>
      </c>
      <c r="BH548" s="167">
        <f>IF(O548="zníž. prenesená",K548,0)</f>
        <v>0</v>
      </c>
      <c r="BI548" s="167">
        <f>IF(O548="nulová",K548,0)</f>
        <v>0</v>
      </c>
      <c r="BJ548" s="17" t="s">
        <v>92</v>
      </c>
      <c r="BK548" s="168">
        <f>ROUND(P548*H548,3)</f>
        <v>0</v>
      </c>
      <c r="BL548" s="17" t="s">
        <v>234</v>
      </c>
      <c r="BM548" s="166" t="s">
        <v>1332</v>
      </c>
    </row>
    <row r="549" spans="1:65" s="13" customFormat="1" ht="22.5">
      <c r="B549" s="169"/>
      <c r="D549" s="170" t="s">
        <v>173</v>
      </c>
      <c r="E549" s="171" t="s">
        <v>1</v>
      </c>
      <c r="F549" s="172" t="s">
        <v>1317</v>
      </c>
      <c r="H549" s="173">
        <v>1.68</v>
      </c>
      <c r="I549" s="174"/>
      <c r="J549" s="174"/>
      <c r="M549" s="169"/>
      <c r="N549" s="175"/>
      <c r="O549" s="176"/>
      <c r="P549" s="176"/>
      <c r="Q549" s="176"/>
      <c r="R549" s="176"/>
      <c r="S549" s="176"/>
      <c r="T549" s="176"/>
      <c r="U549" s="176"/>
      <c r="V549" s="176"/>
      <c r="W549" s="176"/>
      <c r="X549" s="177"/>
      <c r="AT549" s="171" t="s">
        <v>173</v>
      </c>
      <c r="AU549" s="171" t="s">
        <v>92</v>
      </c>
      <c r="AV549" s="13" t="s">
        <v>92</v>
      </c>
      <c r="AW549" s="13" t="s">
        <v>4</v>
      </c>
      <c r="AX549" s="13" t="s">
        <v>79</v>
      </c>
      <c r="AY549" s="171" t="s">
        <v>164</v>
      </c>
    </row>
    <row r="550" spans="1:65" s="13" customFormat="1" ht="22.5">
      <c r="B550" s="169"/>
      <c r="D550" s="170" t="s">
        <v>173</v>
      </c>
      <c r="E550" s="171" t="s">
        <v>1</v>
      </c>
      <c r="F550" s="172" t="s">
        <v>1318</v>
      </c>
      <c r="H550" s="173">
        <v>1.68</v>
      </c>
      <c r="I550" s="174"/>
      <c r="J550" s="174"/>
      <c r="M550" s="169"/>
      <c r="N550" s="175"/>
      <c r="O550" s="176"/>
      <c r="P550" s="176"/>
      <c r="Q550" s="176"/>
      <c r="R550" s="176"/>
      <c r="S550" s="176"/>
      <c r="T550" s="176"/>
      <c r="U550" s="176"/>
      <c r="V550" s="176"/>
      <c r="W550" s="176"/>
      <c r="X550" s="177"/>
      <c r="AT550" s="171" t="s">
        <v>173</v>
      </c>
      <c r="AU550" s="171" t="s">
        <v>92</v>
      </c>
      <c r="AV550" s="13" t="s">
        <v>92</v>
      </c>
      <c r="AW550" s="13" t="s">
        <v>4</v>
      </c>
      <c r="AX550" s="13" t="s">
        <v>79</v>
      </c>
      <c r="AY550" s="171" t="s">
        <v>164</v>
      </c>
    </row>
    <row r="551" spans="1:65" s="13" customFormat="1" ht="22.5">
      <c r="B551" s="169"/>
      <c r="D551" s="170" t="s">
        <v>173</v>
      </c>
      <c r="E551" s="171" t="s">
        <v>1</v>
      </c>
      <c r="F551" s="172" t="s">
        <v>1319</v>
      </c>
      <c r="H551" s="173">
        <v>1.6279999999999999</v>
      </c>
      <c r="I551" s="174"/>
      <c r="J551" s="174"/>
      <c r="M551" s="169"/>
      <c r="N551" s="175"/>
      <c r="O551" s="176"/>
      <c r="P551" s="176"/>
      <c r="Q551" s="176"/>
      <c r="R551" s="176"/>
      <c r="S551" s="176"/>
      <c r="T551" s="176"/>
      <c r="U551" s="176"/>
      <c r="V551" s="176"/>
      <c r="W551" s="176"/>
      <c r="X551" s="177"/>
      <c r="AT551" s="171" t="s">
        <v>173</v>
      </c>
      <c r="AU551" s="171" t="s">
        <v>92</v>
      </c>
      <c r="AV551" s="13" t="s">
        <v>92</v>
      </c>
      <c r="AW551" s="13" t="s">
        <v>4</v>
      </c>
      <c r="AX551" s="13" t="s">
        <v>79</v>
      </c>
      <c r="AY551" s="171" t="s">
        <v>164</v>
      </c>
    </row>
    <row r="552" spans="1:65" s="13" customFormat="1" ht="22.5">
      <c r="B552" s="169"/>
      <c r="D552" s="170" t="s">
        <v>173</v>
      </c>
      <c r="E552" s="171" t="s">
        <v>1</v>
      </c>
      <c r="F552" s="172" t="s">
        <v>1320</v>
      </c>
      <c r="H552" s="173">
        <v>1.6279999999999999</v>
      </c>
      <c r="I552" s="174"/>
      <c r="J552" s="174"/>
      <c r="M552" s="169"/>
      <c r="N552" s="175"/>
      <c r="O552" s="176"/>
      <c r="P552" s="176"/>
      <c r="Q552" s="176"/>
      <c r="R552" s="176"/>
      <c r="S552" s="176"/>
      <c r="T552" s="176"/>
      <c r="U552" s="176"/>
      <c r="V552" s="176"/>
      <c r="W552" s="176"/>
      <c r="X552" s="177"/>
      <c r="AT552" s="171" t="s">
        <v>173</v>
      </c>
      <c r="AU552" s="171" t="s">
        <v>92</v>
      </c>
      <c r="AV552" s="13" t="s">
        <v>92</v>
      </c>
      <c r="AW552" s="13" t="s">
        <v>4</v>
      </c>
      <c r="AX552" s="13" t="s">
        <v>79</v>
      </c>
      <c r="AY552" s="171" t="s">
        <v>164</v>
      </c>
    </row>
    <row r="553" spans="1:65" s="15" customFormat="1" ht="11.25">
      <c r="B553" s="195"/>
      <c r="D553" s="170" t="s">
        <v>173</v>
      </c>
      <c r="E553" s="196" t="s">
        <v>1</v>
      </c>
      <c r="F553" s="197" t="s">
        <v>303</v>
      </c>
      <c r="H553" s="198">
        <v>6.6159999999999997</v>
      </c>
      <c r="I553" s="199"/>
      <c r="J553" s="199"/>
      <c r="M553" s="195"/>
      <c r="N553" s="200"/>
      <c r="O553" s="201"/>
      <c r="P553" s="201"/>
      <c r="Q553" s="201"/>
      <c r="R553" s="201"/>
      <c r="S553" s="201"/>
      <c r="T553" s="201"/>
      <c r="U553" s="201"/>
      <c r="V553" s="201"/>
      <c r="W553" s="201"/>
      <c r="X553" s="202"/>
      <c r="AT553" s="196" t="s">
        <v>173</v>
      </c>
      <c r="AU553" s="196" t="s">
        <v>92</v>
      </c>
      <c r="AV553" s="15" t="s">
        <v>171</v>
      </c>
      <c r="AW553" s="15" t="s">
        <v>4</v>
      </c>
      <c r="AX553" s="15" t="s">
        <v>86</v>
      </c>
      <c r="AY553" s="196" t="s">
        <v>164</v>
      </c>
    </row>
    <row r="554" spans="1:65" s="2" customFormat="1" ht="24.2" customHeight="1">
      <c r="A554" s="32"/>
      <c r="B554" s="153"/>
      <c r="C554" s="154" t="s">
        <v>1333</v>
      </c>
      <c r="D554" s="154" t="s">
        <v>167</v>
      </c>
      <c r="E554" s="155" t="s">
        <v>1334</v>
      </c>
      <c r="F554" s="156" t="s">
        <v>1335</v>
      </c>
      <c r="G554" s="157" t="s">
        <v>177</v>
      </c>
      <c r="H554" s="158">
        <v>11.6</v>
      </c>
      <c r="I554" s="159"/>
      <c r="J554" s="159"/>
      <c r="K554" s="158">
        <f>ROUND(P554*H554,3)</f>
        <v>0</v>
      </c>
      <c r="L554" s="160"/>
      <c r="M554" s="33"/>
      <c r="N554" s="161" t="s">
        <v>1</v>
      </c>
      <c r="O554" s="162" t="s">
        <v>43</v>
      </c>
      <c r="P554" s="163">
        <f>I554+J554</f>
        <v>0</v>
      </c>
      <c r="Q554" s="163">
        <f>ROUND(I554*H554,3)</f>
        <v>0</v>
      </c>
      <c r="R554" s="163">
        <f>ROUND(J554*H554,3)</f>
        <v>0</v>
      </c>
      <c r="S554" s="58"/>
      <c r="T554" s="164">
        <f>S554*H554</f>
        <v>0</v>
      </c>
      <c r="U554" s="164">
        <v>0</v>
      </c>
      <c r="V554" s="164">
        <f>U554*H554</f>
        <v>0</v>
      </c>
      <c r="W554" s="164">
        <v>0</v>
      </c>
      <c r="X554" s="165">
        <f>W554*H554</f>
        <v>0</v>
      </c>
      <c r="Y554" s="32"/>
      <c r="Z554" s="32"/>
      <c r="AA554" s="32"/>
      <c r="AB554" s="32"/>
      <c r="AC554" s="32"/>
      <c r="AD554" s="32"/>
      <c r="AE554" s="32"/>
      <c r="AR554" s="166" t="s">
        <v>234</v>
      </c>
      <c r="AT554" s="166" t="s">
        <v>167</v>
      </c>
      <c r="AU554" s="166" t="s">
        <v>92</v>
      </c>
      <c r="AY554" s="17" t="s">
        <v>164</v>
      </c>
      <c r="BE554" s="167">
        <f>IF(O554="základná",K554,0)</f>
        <v>0</v>
      </c>
      <c r="BF554" s="167">
        <f>IF(O554="znížená",K554,0)</f>
        <v>0</v>
      </c>
      <c r="BG554" s="167">
        <f>IF(O554="zákl. prenesená",K554,0)</f>
        <v>0</v>
      </c>
      <c r="BH554" s="167">
        <f>IF(O554="zníž. prenesená",K554,0)</f>
        <v>0</v>
      </c>
      <c r="BI554" s="167">
        <f>IF(O554="nulová",K554,0)</f>
        <v>0</v>
      </c>
      <c r="BJ554" s="17" t="s">
        <v>92</v>
      </c>
      <c r="BK554" s="168">
        <f>ROUND(P554*H554,3)</f>
        <v>0</v>
      </c>
      <c r="BL554" s="17" t="s">
        <v>234</v>
      </c>
      <c r="BM554" s="166" t="s">
        <v>1336</v>
      </c>
    </row>
    <row r="555" spans="1:65" s="13" customFormat="1" ht="11.25">
      <c r="B555" s="169"/>
      <c r="D555" s="170" t="s">
        <v>173</v>
      </c>
      <c r="E555" s="171" t="s">
        <v>1</v>
      </c>
      <c r="F555" s="172" t="s">
        <v>1337</v>
      </c>
      <c r="H555" s="173">
        <v>3.2</v>
      </c>
      <c r="I555" s="174"/>
      <c r="J555" s="174"/>
      <c r="M555" s="169"/>
      <c r="N555" s="175"/>
      <c r="O555" s="176"/>
      <c r="P555" s="176"/>
      <c r="Q555" s="176"/>
      <c r="R555" s="176"/>
      <c r="S555" s="176"/>
      <c r="T555" s="176"/>
      <c r="U555" s="176"/>
      <c r="V555" s="176"/>
      <c r="W555" s="176"/>
      <c r="X555" s="177"/>
      <c r="AT555" s="171" t="s">
        <v>173</v>
      </c>
      <c r="AU555" s="171" t="s">
        <v>92</v>
      </c>
      <c r="AV555" s="13" t="s">
        <v>92</v>
      </c>
      <c r="AW555" s="13" t="s">
        <v>4</v>
      </c>
      <c r="AX555" s="13" t="s">
        <v>79</v>
      </c>
      <c r="AY555" s="171" t="s">
        <v>164</v>
      </c>
    </row>
    <row r="556" spans="1:65" s="13" customFormat="1" ht="11.25">
      <c r="B556" s="169"/>
      <c r="D556" s="170" t="s">
        <v>173</v>
      </c>
      <c r="E556" s="171" t="s">
        <v>1</v>
      </c>
      <c r="F556" s="172" t="s">
        <v>1338</v>
      </c>
      <c r="H556" s="173">
        <v>3.2</v>
      </c>
      <c r="I556" s="174"/>
      <c r="J556" s="174"/>
      <c r="M556" s="169"/>
      <c r="N556" s="175"/>
      <c r="O556" s="176"/>
      <c r="P556" s="176"/>
      <c r="Q556" s="176"/>
      <c r="R556" s="176"/>
      <c r="S556" s="176"/>
      <c r="T556" s="176"/>
      <c r="U556" s="176"/>
      <c r="V556" s="176"/>
      <c r="W556" s="176"/>
      <c r="X556" s="177"/>
      <c r="AT556" s="171" t="s">
        <v>173</v>
      </c>
      <c r="AU556" s="171" t="s">
        <v>92</v>
      </c>
      <c r="AV556" s="13" t="s">
        <v>92</v>
      </c>
      <c r="AW556" s="13" t="s">
        <v>4</v>
      </c>
      <c r="AX556" s="13" t="s">
        <v>79</v>
      </c>
      <c r="AY556" s="171" t="s">
        <v>164</v>
      </c>
    </row>
    <row r="557" spans="1:65" s="13" customFormat="1" ht="11.25">
      <c r="B557" s="169"/>
      <c r="D557" s="170" t="s">
        <v>173</v>
      </c>
      <c r="E557" s="171" t="s">
        <v>1</v>
      </c>
      <c r="F557" s="172" t="s">
        <v>1339</v>
      </c>
      <c r="H557" s="173">
        <v>2.6</v>
      </c>
      <c r="I557" s="174"/>
      <c r="J557" s="174"/>
      <c r="M557" s="169"/>
      <c r="N557" s="175"/>
      <c r="O557" s="176"/>
      <c r="P557" s="176"/>
      <c r="Q557" s="176"/>
      <c r="R557" s="176"/>
      <c r="S557" s="176"/>
      <c r="T557" s="176"/>
      <c r="U557" s="176"/>
      <c r="V557" s="176"/>
      <c r="W557" s="176"/>
      <c r="X557" s="177"/>
      <c r="AT557" s="171" t="s">
        <v>173</v>
      </c>
      <c r="AU557" s="171" t="s">
        <v>92</v>
      </c>
      <c r="AV557" s="13" t="s">
        <v>92</v>
      </c>
      <c r="AW557" s="13" t="s">
        <v>4</v>
      </c>
      <c r="AX557" s="13" t="s">
        <v>79</v>
      </c>
      <c r="AY557" s="171" t="s">
        <v>164</v>
      </c>
    </row>
    <row r="558" spans="1:65" s="13" customFormat="1" ht="11.25">
      <c r="B558" s="169"/>
      <c r="D558" s="170" t="s">
        <v>173</v>
      </c>
      <c r="E558" s="171" t="s">
        <v>1</v>
      </c>
      <c r="F558" s="172" t="s">
        <v>1340</v>
      </c>
      <c r="H558" s="173">
        <v>2.6</v>
      </c>
      <c r="I558" s="174"/>
      <c r="J558" s="174"/>
      <c r="M558" s="169"/>
      <c r="N558" s="175"/>
      <c r="O558" s="176"/>
      <c r="P558" s="176"/>
      <c r="Q558" s="176"/>
      <c r="R558" s="176"/>
      <c r="S558" s="176"/>
      <c r="T558" s="176"/>
      <c r="U558" s="176"/>
      <c r="V558" s="176"/>
      <c r="W558" s="176"/>
      <c r="X558" s="177"/>
      <c r="AT558" s="171" t="s">
        <v>173</v>
      </c>
      <c r="AU558" s="171" t="s">
        <v>92</v>
      </c>
      <c r="AV558" s="13" t="s">
        <v>92</v>
      </c>
      <c r="AW558" s="13" t="s">
        <v>4</v>
      </c>
      <c r="AX558" s="13" t="s">
        <v>79</v>
      </c>
      <c r="AY558" s="171" t="s">
        <v>164</v>
      </c>
    </row>
    <row r="559" spans="1:65" s="15" customFormat="1" ht="11.25">
      <c r="B559" s="195"/>
      <c r="D559" s="170" t="s">
        <v>173</v>
      </c>
      <c r="E559" s="196" t="s">
        <v>1</v>
      </c>
      <c r="F559" s="197" t="s">
        <v>303</v>
      </c>
      <c r="H559" s="198">
        <v>11.6</v>
      </c>
      <c r="I559" s="199"/>
      <c r="J559" s="199"/>
      <c r="M559" s="195"/>
      <c r="N559" s="200"/>
      <c r="O559" s="201"/>
      <c r="P559" s="201"/>
      <c r="Q559" s="201"/>
      <c r="R559" s="201"/>
      <c r="S559" s="201"/>
      <c r="T559" s="201"/>
      <c r="U559" s="201"/>
      <c r="V559" s="201"/>
      <c r="W559" s="201"/>
      <c r="X559" s="202"/>
      <c r="AT559" s="196" t="s">
        <v>173</v>
      </c>
      <c r="AU559" s="196" t="s">
        <v>92</v>
      </c>
      <c r="AV559" s="15" t="s">
        <v>171</v>
      </c>
      <c r="AW559" s="15" t="s">
        <v>4</v>
      </c>
      <c r="AX559" s="15" t="s">
        <v>86</v>
      </c>
      <c r="AY559" s="196" t="s">
        <v>164</v>
      </c>
    </row>
    <row r="560" spans="1:65" s="2" customFormat="1" ht="24.2" customHeight="1">
      <c r="A560" s="32"/>
      <c r="B560" s="153"/>
      <c r="C560" s="154" t="s">
        <v>1341</v>
      </c>
      <c r="D560" s="154" t="s">
        <v>167</v>
      </c>
      <c r="E560" s="155" t="s">
        <v>1342</v>
      </c>
      <c r="F560" s="156" t="s">
        <v>1343</v>
      </c>
      <c r="G560" s="157" t="s">
        <v>177</v>
      </c>
      <c r="H560" s="158">
        <v>11.6</v>
      </c>
      <c r="I560" s="159"/>
      <c r="J560" s="159"/>
      <c r="K560" s="158">
        <f>ROUND(P560*H560,3)</f>
        <v>0</v>
      </c>
      <c r="L560" s="160"/>
      <c r="M560" s="33"/>
      <c r="N560" s="161" t="s">
        <v>1</v>
      </c>
      <c r="O560" s="162" t="s">
        <v>43</v>
      </c>
      <c r="P560" s="163">
        <f>I560+J560</f>
        <v>0</v>
      </c>
      <c r="Q560" s="163">
        <f>ROUND(I560*H560,3)</f>
        <v>0</v>
      </c>
      <c r="R560" s="163">
        <f>ROUND(J560*H560,3)</f>
        <v>0</v>
      </c>
      <c r="S560" s="58"/>
      <c r="T560" s="164">
        <f>S560*H560</f>
        <v>0</v>
      </c>
      <c r="U560" s="164">
        <v>3.4000000000000002E-4</v>
      </c>
      <c r="V560" s="164">
        <f>U560*H560</f>
        <v>3.9440000000000005E-3</v>
      </c>
      <c r="W560" s="164">
        <v>0</v>
      </c>
      <c r="X560" s="165">
        <f>W560*H560</f>
        <v>0</v>
      </c>
      <c r="Y560" s="32"/>
      <c r="Z560" s="32"/>
      <c r="AA560" s="32"/>
      <c r="AB560" s="32"/>
      <c r="AC560" s="32"/>
      <c r="AD560" s="32"/>
      <c r="AE560" s="32"/>
      <c r="AR560" s="166" t="s">
        <v>234</v>
      </c>
      <c r="AT560" s="166" t="s">
        <v>167</v>
      </c>
      <c r="AU560" s="166" t="s">
        <v>92</v>
      </c>
      <c r="AY560" s="17" t="s">
        <v>164</v>
      </c>
      <c r="BE560" s="167">
        <f>IF(O560="základná",K560,0)</f>
        <v>0</v>
      </c>
      <c r="BF560" s="167">
        <f>IF(O560="znížená",K560,0)</f>
        <v>0</v>
      </c>
      <c r="BG560" s="167">
        <f>IF(O560="zákl. prenesená",K560,0)</f>
        <v>0</v>
      </c>
      <c r="BH560" s="167">
        <f>IF(O560="zníž. prenesená",K560,0)</f>
        <v>0</v>
      </c>
      <c r="BI560" s="167">
        <f>IF(O560="nulová",K560,0)</f>
        <v>0</v>
      </c>
      <c r="BJ560" s="17" t="s">
        <v>92</v>
      </c>
      <c r="BK560" s="168">
        <f>ROUND(P560*H560,3)</f>
        <v>0</v>
      </c>
      <c r="BL560" s="17" t="s">
        <v>234</v>
      </c>
      <c r="BM560" s="166" t="s">
        <v>1344</v>
      </c>
    </row>
    <row r="561" spans="1:65" s="13" customFormat="1" ht="11.25">
      <c r="B561" s="169"/>
      <c r="D561" s="170" t="s">
        <v>173</v>
      </c>
      <c r="E561" s="171" t="s">
        <v>1</v>
      </c>
      <c r="F561" s="172" t="s">
        <v>1337</v>
      </c>
      <c r="H561" s="173">
        <v>3.2</v>
      </c>
      <c r="I561" s="174"/>
      <c r="J561" s="174"/>
      <c r="M561" s="169"/>
      <c r="N561" s="175"/>
      <c r="O561" s="176"/>
      <c r="P561" s="176"/>
      <c r="Q561" s="176"/>
      <c r="R561" s="176"/>
      <c r="S561" s="176"/>
      <c r="T561" s="176"/>
      <c r="U561" s="176"/>
      <c r="V561" s="176"/>
      <c r="W561" s="176"/>
      <c r="X561" s="177"/>
      <c r="AT561" s="171" t="s">
        <v>173</v>
      </c>
      <c r="AU561" s="171" t="s">
        <v>92</v>
      </c>
      <c r="AV561" s="13" t="s">
        <v>92</v>
      </c>
      <c r="AW561" s="13" t="s">
        <v>4</v>
      </c>
      <c r="AX561" s="13" t="s">
        <v>79</v>
      </c>
      <c r="AY561" s="171" t="s">
        <v>164</v>
      </c>
    </row>
    <row r="562" spans="1:65" s="13" customFormat="1" ht="11.25">
      <c r="B562" s="169"/>
      <c r="D562" s="170" t="s">
        <v>173</v>
      </c>
      <c r="E562" s="171" t="s">
        <v>1</v>
      </c>
      <c r="F562" s="172" t="s">
        <v>1338</v>
      </c>
      <c r="H562" s="173">
        <v>3.2</v>
      </c>
      <c r="I562" s="174"/>
      <c r="J562" s="174"/>
      <c r="M562" s="169"/>
      <c r="N562" s="175"/>
      <c r="O562" s="176"/>
      <c r="P562" s="176"/>
      <c r="Q562" s="176"/>
      <c r="R562" s="176"/>
      <c r="S562" s="176"/>
      <c r="T562" s="176"/>
      <c r="U562" s="176"/>
      <c r="V562" s="176"/>
      <c r="W562" s="176"/>
      <c r="X562" s="177"/>
      <c r="AT562" s="171" t="s">
        <v>173</v>
      </c>
      <c r="AU562" s="171" t="s">
        <v>92</v>
      </c>
      <c r="AV562" s="13" t="s">
        <v>92</v>
      </c>
      <c r="AW562" s="13" t="s">
        <v>4</v>
      </c>
      <c r="AX562" s="13" t="s">
        <v>79</v>
      </c>
      <c r="AY562" s="171" t="s">
        <v>164</v>
      </c>
    </row>
    <row r="563" spans="1:65" s="13" customFormat="1" ht="11.25">
      <c r="B563" s="169"/>
      <c r="D563" s="170" t="s">
        <v>173</v>
      </c>
      <c r="E563" s="171" t="s">
        <v>1</v>
      </c>
      <c r="F563" s="172" t="s">
        <v>1339</v>
      </c>
      <c r="H563" s="173">
        <v>2.6</v>
      </c>
      <c r="I563" s="174"/>
      <c r="J563" s="174"/>
      <c r="M563" s="169"/>
      <c r="N563" s="175"/>
      <c r="O563" s="176"/>
      <c r="P563" s="176"/>
      <c r="Q563" s="176"/>
      <c r="R563" s="176"/>
      <c r="S563" s="176"/>
      <c r="T563" s="176"/>
      <c r="U563" s="176"/>
      <c r="V563" s="176"/>
      <c r="W563" s="176"/>
      <c r="X563" s="177"/>
      <c r="AT563" s="171" t="s">
        <v>173</v>
      </c>
      <c r="AU563" s="171" t="s">
        <v>92</v>
      </c>
      <c r="AV563" s="13" t="s">
        <v>92</v>
      </c>
      <c r="AW563" s="13" t="s">
        <v>4</v>
      </c>
      <c r="AX563" s="13" t="s">
        <v>79</v>
      </c>
      <c r="AY563" s="171" t="s">
        <v>164</v>
      </c>
    </row>
    <row r="564" spans="1:65" s="13" customFormat="1" ht="11.25">
      <c r="B564" s="169"/>
      <c r="D564" s="170" t="s">
        <v>173</v>
      </c>
      <c r="E564" s="171" t="s">
        <v>1</v>
      </c>
      <c r="F564" s="172" t="s">
        <v>1340</v>
      </c>
      <c r="H564" s="173">
        <v>2.6</v>
      </c>
      <c r="I564" s="174"/>
      <c r="J564" s="174"/>
      <c r="M564" s="169"/>
      <c r="N564" s="175"/>
      <c r="O564" s="176"/>
      <c r="P564" s="176"/>
      <c r="Q564" s="176"/>
      <c r="R564" s="176"/>
      <c r="S564" s="176"/>
      <c r="T564" s="176"/>
      <c r="U564" s="176"/>
      <c r="V564" s="176"/>
      <c r="W564" s="176"/>
      <c r="X564" s="177"/>
      <c r="AT564" s="171" t="s">
        <v>173</v>
      </c>
      <c r="AU564" s="171" t="s">
        <v>92</v>
      </c>
      <c r="AV564" s="13" t="s">
        <v>92</v>
      </c>
      <c r="AW564" s="13" t="s">
        <v>4</v>
      </c>
      <c r="AX564" s="13" t="s">
        <v>79</v>
      </c>
      <c r="AY564" s="171" t="s">
        <v>164</v>
      </c>
    </row>
    <row r="565" spans="1:65" s="15" customFormat="1" ht="11.25">
      <c r="B565" s="195"/>
      <c r="D565" s="170" t="s">
        <v>173</v>
      </c>
      <c r="E565" s="196" t="s">
        <v>1</v>
      </c>
      <c r="F565" s="197" t="s">
        <v>303</v>
      </c>
      <c r="H565" s="198">
        <v>11.6</v>
      </c>
      <c r="I565" s="199"/>
      <c r="J565" s="199"/>
      <c r="M565" s="195"/>
      <c r="N565" s="200"/>
      <c r="O565" s="201"/>
      <c r="P565" s="201"/>
      <c r="Q565" s="201"/>
      <c r="R565" s="201"/>
      <c r="S565" s="201"/>
      <c r="T565" s="201"/>
      <c r="U565" s="201"/>
      <c r="V565" s="201"/>
      <c r="W565" s="201"/>
      <c r="X565" s="202"/>
      <c r="AT565" s="196" t="s">
        <v>173</v>
      </c>
      <c r="AU565" s="196" t="s">
        <v>92</v>
      </c>
      <c r="AV565" s="15" t="s">
        <v>171</v>
      </c>
      <c r="AW565" s="15" t="s">
        <v>4</v>
      </c>
      <c r="AX565" s="15" t="s">
        <v>86</v>
      </c>
      <c r="AY565" s="196" t="s">
        <v>164</v>
      </c>
    </row>
    <row r="566" spans="1:65" s="12" customFormat="1" ht="22.9" customHeight="1">
      <c r="B566" s="139"/>
      <c r="D566" s="140" t="s">
        <v>78</v>
      </c>
      <c r="E566" s="151" t="s">
        <v>1345</v>
      </c>
      <c r="F566" s="151" t="s">
        <v>1346</v>
      </c>
      <c r="I566" s="142"/>
      <c r="J566" s="142"/>
      <c r="K566" s="152">
        <f>BK566</f>
        <v>0</v>
      </c>
      <c r="M566" s="139"/>
      <c r="N566" s="144"/>
      <c r="O566" s="145"/>
      <c r="P566" s="145"/>
      <c r="Q566" s="146">
        <f>SUM(Q567:Q580)</f>
        <v>0</v>
      </c>
      <c r="R566" s="146">
        <f>SUM(R567:R580)</f>
        <v>0</v>
      </c>
      <c r="S566" s="145"/>
      <c r="T566" s="147">
        <f>SUM(T567:T580)</f>
        <v>0</v>
      </c>
      <c r="U566" s="145"/>
      <c r="V566" s="147">
        <f>SUM(V567:V580)</f>
        <v>2.9194700000000001E-2</v>
      </c>
      <c r="W566" s="145"/>
      <c r="X566" s="148">
        <f>SUM(X567:X580)</f>
        <v>0</v>
      </c>
      <c r="AR566" s="140" t="s">
        <v>92</v>
      </c>
      <c r="AT566" s="149" t="s">
        <v>78</v>
      </c>
      <c r="AU566" s="149" t="s">
        <v>86</v>
      </c>
      <c r="AY566" s="140" t="s">
        <v>164</v>
      </c>
      <c r="BK566" s="150">
        <f>SUM(BK567:BK580)</f>
        <v>0</v>
      </c>
    </row>
    <row r="567" spans="1:65" s="2" customFormat="1" ht="37.9" customHeight="1">
      <c r="A567" s="32"/>
      <c r="B567" s="153"/>
      <c r="C567" s="154" t="s">
        <v>1347</v>
      </c>
      <c r="D567" s="154" t="s">
        <v>167</v>
      </c>
      <c r="E567" s="155" t="s">
        <v>1348</v>
      </c>
      <c r="F567" s="156" t="s">
        <v>1349</v>
      </c>
      <c r="G567" s="157" t="s">
        <v>177</v>
      </c>
      <c r="H567" s="158">
        <v>15</v>
      </c>
      <c r="I567" s="159"/>
      <c r="J567" s="159"/>
      <c r="K567" s="158">
        <f>ROUND(P567*H567,3)</f>
        <v>0</v>
      </c>
      <c r="L567" s="160"/>
      <c r="M567" s="33"/>
      <c r="N567" s="161" t="s">
        <v>1</v>
      </c>
      <c r="O567" s="162" t="s">
        <v>43</v>
      </c>
      <c r="P567" s="163">
        <f>I567+J567</f>
        <v>0</v>
      </c>
      <c r="Q567" s="163">
        <f>ROUND(I567*H567,3)</f>
        <v>0</v>
      </c>
      <c r="R567" s="163">
        <f>ROUND(J567*H567,3)</f>
        <v>0</v>
      </c>
      <c r="S567" s="58"/>
      <c r="T567" s="164">
        <f>S567*H567</f>
        <v>0</v>
      </c>
      <c r="U567" s="164">
        <v>2.5999999999999998E-4</v>
      </c>
      <c r="V567" s="164">
        <f>U567*H567</f>
        <v>3.8999999999999998E-3</v>
      </c>
      <c r="W567" s="164">
        <v>0</v>
      </c>
      <c r="X567" s="165">
        <f>W567*H567</f>
        <v>0</v>
      </c>
      <c r="Y567" s="32"/>
      <c r="Z567" s="32"/>
      <c r="AA567" s="32"/>
      <c r="AB567" s="32"/>
      <c r="AC567" s="32"/>
      <c r="AD567" s="32"/>
      <c r="AE567" s="32"/>
      <c r="AR567" s="166" t="s">
        <v>234</v>
      </c>
      <c r="AT567" s="166" t="s">
        <v>167</v>
      </c>
      <c r="AU567" s="166" t="s">
        <v>92</v>
      </c>
      <c r="AY567" s="17" t="s">
        <v>164</v>
      </c>
      <c r="BE567" s="167">
        <f>IF(O567="základná",K567,0)</f>
        <v>0</v>
      </c>
      <c r="BF567" s="167">
        <f>IF(O567="znížená",K567,0)</f>
        <v>0</v>
      </c>
      <c r="BG567" s="167">
        <f>IF(O567="zákl. prenesená",K567,0)</f>
        <v>0</v>
      </c>
      <c r="BH567" s="167">
        <f>IF(O567="zníž. prenesená",K567,0)</f>
        <v>0</v>
      </c>
      <c r="BI567" s="167">
        <f>IF(O567="nulová",K567,0)</f>
        <v>0</v>
      </c>
      <c r="BJ567" s="17" t="s">
        <v>92</v>
      </c>
      <c r="BK567" s="168">
        <f>ROUND(P567*H567,3)</f>
        <v>0</v>
      </c>
      <c r="BL567" s="17" t="s">
        <v>234</v>
      </c>
      <c r="BM567" s="166" t="s">
        <v>1350</v>
      </c>
    </row>
    <row r="568" spans="1:65" s="13" customFormat="1" ht="11.25">
      <c r="B568" s="169"/>
      <c r="D568" s="170" t="s">
        <v>173</v>
      </c>
      <c r="E568" s="171" t="s">
        <v>1</v>
      </c>
      <c r="F568" s="172" t="s">
        <v>1351</v>
      </c>
      <c r="H568" s="173">
        <v>15</v>
      </c>
      <c r="I568" s="174"/>
      <c r="J568" s="174"/>
      <c r="M568" s="169"/>
      <c r="N568" s="175"/>
      <c r="O568" s="176"/>
      <c r="P568" s="176"/>
      <c r="Q568" s="176"/>
      <c r="R568" s="176"/>
      <c r="S568" s="176"/>
      <c r="T568" s="176"/>
      <c r="U568" s="176"/>
      <c r="V568" s="176"/>
      <c r="W568" s="176"/>
      <c r="X568" s="177"/>
      <c r="AT568" s="171" t="s">
        <v>173</v>
      </c>
      <c r="AU568" s="171" t="s">
        <v>92</v>
      </c>
      <c r="AV568" s="13" t="s">
        <v>92</v>
      </c>
      <c r="AW568" s="13" t="s">
        <v>4</v>
      </c>
      <c r="AX568" s="13" t="s">
        <v>86</v>
      </c>
      <c r="AY568" s="171" t="s">
        <v>164</v>
      </c>
    </row>
    <row r="569" spans="1:65" s="2" customFormat="1" ht="24.2" customHeight="1">
      <c r="A569" s="32"/>
      <c r="B569" s="153"/>
      <c r="C569" s="154" t="s">
        <v>1352</v>
      </c>
      <c r="D569" s="154" t="s">
        <v>167</v>
      </c>
      <c r="E569" s="155" t="s">
        <v>1353</v>
      </c>
      <c r="F569" s="156" t="s">
        <v>1354</v>
      </c>
      <c r="G569" s="157" t="s">
        <v>177</v>
      </c>
      <c r="H569" s="158">
        <v>15</v>
      </c>
      <c r="I569" s="159"/>
      <c r="J569" s="159"/>
      <c r="K569" s="158">
        <f>ROUND(P569*H569,3)</f>
        <v>0</v>
      </c>
      <c r="L569" s="160"/>
      <c r="M569" s="33"/>
      <c r="N569" s="161" t="s">
        <v>1</v>
      </c>
      <c r="O569" s="162" t="s">
        <v>43</v>
      </c>
      <c r="P569" s="163">
        <f>I569+J569</f>
        <v>0</v>
      </c>
      <c r="Q569" s="163">
        <f>ROUND(I569*H569,3)</f>
        <v>0</v>
      </c>
      <c r="R569" s="163">
        <f>ROUND(J569*H569,3)</f>
        <v>0</v>
      </c>
      <c r="S569" s="58"/>
      <c r="T569" s="164">
        <f>S569*H569</f>
        <v>0</v>
      </c>
      <c r="U569" s="164">
        <v>0</v>
      </c>
      <c r="V569" s="164">
        <f>U569*H569</f>
        <v>0</v>
      </c>
      <c r="W569" s="164">
        <v>0</v>
      </c>
      <c r="X569" s="165">
        <f>W569*H569</f>
        <v>0</v>
      </c>
      <c r="Y569" s="32"/>
      <c r="Z569" s="32"/>
      <c r="AA569" s="32"/>
      <c r="AB569" s="32"/>
      <c r="AC569" s="32"/>
      <c r="AD569" s="32"/>
      <c r="AE569" s="32"/>
      <c r="AR569" s="166" t="s">
        <v>234</v>
      </c>
      <c r="AT569" s="166" t="s">
        <v>167</v>
      </c>
      <c r="AU569" s="166" t="s">
        <v>92</v>
      </c>
      <c r="AY569" s="17" t="s">
        <v>164</v>
      </c>
      <c r="BE569" s="167">
        <f>IF(O569="základná",K569,0)</f>
        <v>0</v>
      </c>
      <c r="BF569" s="167">
        <f>IF(O569="znížená",K569,0)</f>
        <v>0</v>
      </c>
      <c r="BG569" s="167">
        <f>IF(O569="zákl. prenesená",K569,0)</f>
        <v>0</v>
      </c>
      <c r="BH569" s="167">
        <f>IF(O569="zníž. prenesená",K569,0)</f>
        <v>0</v>
      </c>
      <c r="BI569" s="167">
        <f>IF(O569="nulová",K569,0)</f>
        <v>0</v>
      </c>
      <c r="BJ569" s="17" t="s">
        <v>92</v>
      </c>
      <c r="BK569" s="168">
        <f>ROUND(P569*H569,3)</f>
        <v>0</v>
      </c>
      <c r="BL569" s="17" t="s">
        <v>234</v>
      </c>
      <c r="BM569" s="166" t="s">
        <v>1355</v>
      </c>
    </row>
    <row r="570" spans="1:65" s="13" customFormat="1" ht="11.25">
      <c r="B570" s="169"/>
      <c r="D570" s="170" t="s">
        <v>173</v>
      </c>
      <c r="E570" s="171" t="s">
        <v>1</v>
      </c>
      <c r="F570" s="172" t="s">
        <v>1356</v>
      </c>
      <c r="H570" s="173">
        <v>15</v>
      </c>
      <c r="I570" s="174"/>
      <c r="J570" s="174"/>
      <c r="M570" s="169"/>
      <c r="N570" s="175"/>
      <c r="O570" s="176"/>
      <c r="P570" s="176"/>
      <c r="Q570" s="176"/>
      <c r="R570" s="176"/>
      <c r="S570" s="176"/>
      <c r="T570" s="176"/>
      <c r="U570" s="176"/>
      <c r="V570" s="176"/>
      <c r="W570" s="176"/>
      <c r="X570" s="177"/>
      <c r="AT570" s="171" t="s">
        <v>173</v>
      </c>
      <c r="AU570" s="171" t="s">
        <v>92</v>
      </c>
      <c r="AV570" s="13" t="s">
        <v>92</v>
      </c>
      <c r="AW570" s="13" t="s">
        <v>4</v>
      </c>
      <c r="AX570" s="13" t="s">
        <v>86</v>
      </c>
      <c r="AY570" s="171" t="s">
        <v>164</v>
      </c>
    </row>
    <row r="571" spans="1:65" s="2" customFormat="1" ht="24.2" customHeight="1">
      <c r="A571" s="32"/>
      <c r="B571" s="153"/>
      <c r="C571" s="154" t="s">
        <v>1357</v>
      </c>
      <c r="D571" s="154" t="s">
        <v>167</v>
      </c>
      <c r="E571" s="155" t="s">
        <v>1358</v>
      </c>
      <c r="F571" s="156" t="s">
        <v>1359</v>
      </c>
      <c r="G571" s="157" t="s">
        <v>177</v>
      </c>
      <c r="H571" s="158">
        <v>26.66</v>
      </c>
      <c r="I571" s="159"/>
      <c r="J571" s="159"/>
      <c r="K571" s="158">
        <f>ROUND(P571*H571,3)</f>
        <v>0</v>
      </c>
      <c r="L571" s="160"/>
      <c r="M571" s="33"/>
      <c r="N571" s="161" t="s">
        <v>1</v>
      </c>
      <c r="O571" s="162" t="s">
        <v>43</v>
      </c>
      <c r="P571" s="163">
        <f>I571+J571</f>
        <v>0</v>
      </c>
      <c r="Q571" s="163">
        <f>ROUND(I571*H571,3)</f>
        <v>0</v>
      </c>
      <c r="R571" s="163">
        <f>ROUND(J571*H571,3)</f>
        <v>0</v>
      </c>
      <c r="S571" s="58"/>
      <c r="T571" s="164">
        <f>S571*H571</f>
        <v>0</v>
      </c>
      <c r="U571" s="164">
        <v>1E-4</v>
      </c>
      <c r="V571" s="164">
        <f>U571*H571</f>
        <v>2.666E-3</v>
      </c>
      <c r="W571" s="164">
        <v>0</v>
      </c>
      <c r="X571" s="165">
        <f>W571*H571</f>
        <v>0</v>
      </c>
      <c r="Y571" s="32"/>
      <c r="Z571" s="32"/>
      <c r="AA571" s="32"/>
      <c r="AB571" s="32"/>
      <c r="AC571" s="32"/>
      <c r="AD571" s="32"/>
      <c r="AE571" s="32"/>
      <c r="AR571" s="166" t="s">
        <v>234</v>
      </c>
      <c r="AT571" s="166" t="s">
        <v>167</v>
      </c>
      <c r="AU571" s="166" t="s">
        <v>92</v>
      </c>
      <c r="AY571" s="17" t="s">
        <v>164</v>
      </c>
      <c r="BE571" s="167">
        <f>IF(O571="základná",K571,0)</f>
        <v>0</v>
      </c>
      <c r="BF571" s="167">
        <f>IF(O571="znížená",K571,0)</f>
        <v>0</v>
      </c>
      <c r="BG571" s="167">
        <f>IF(O571="zákl. prenesená",K571,0)</f>
        <v>0</v>
      </c>
      <c r="BH571" s="167">
        <f>IF(O571="zníž. prenesená",K571,0)</f>
        <v>0</v>
      </c>
      <c r="BI571" s="167">
        <f>IF(O571="nulová",K571,0)</f>
        <v>0</v>
      </c>
      <c r="BJ571" s="17" t="s">
        <v>92</v>
      </c>
      <c r="BK571" s="168">
        <f>ROUND(P571*H571,3)</f>
        <v>0</v>
      </c>
      <c r="BL571" s="17" t="s">
        <v>234</v>
      </c>
      <c r="BM571" s="166" t="s">
        <v>1360</v>
      </c>
    </row>
    <row r="572" spans="1:65" s="13" customFormat="1" ht="11.25">
      <c r="B572" s="169"/>
      <c r="D572" s="170" t="s">
        <v>173</v>
      </c>
      <c r="E572" s="171" t="s">
        <v>1</v>
      </c>
      <c r="F572" s="172" t="s">
        <v>225</v>
      </c>
      <c r="H572" s="173">
        <v>26.66</v>
      </c>
      <c r="I572" s="174"/>
      <c r="J572" s="174"/>
      <c r="M572" s="169"/>
      <c r="N572" s="175"/>
      <c r="O572" s="176"/>
      <c r="P572" s="176"/>
      <c r="Q572" s="176"/>
      <c r="R572" s="176"/>
      <c r="S572" s="176"/>
      <c r="T572" s="176"/>
      <c r="U572" s="176"/>
      <c r="V572" s="176"/>
      <c r="W572" s="176"/>
      <c r="X572" s="177"/>
      <c r="AT572" s="171" t="s">
        <v>173</v>
      </c>
      <c r="AU572" s="171" t="s">
        <v>92</v>
      </c>
      <c r="AV572" s="13" t="s">
        <v>92</v>
      </c>
      <c r="AW572" s="13" t="s">
        <v>4</v>
      </c>
      <c r="AX572" s="13" t="s">
        <v>86</v>
      </c>
      <c r="AY572" s="171" t="s">
        <v>164</v>
      </c>
    </row>
    <row r="573" spans="1:65" s="2" customFormat="1" ht="24.2" customHeight="1">
      <c r="A573" s="32"/>
      <c r="B573" s="153"/>
      <c r="C573" s="154" t="s">
        <v>1361</v>
      </c>
      <c r="D573" s="154" t="s">
        <v>167</v>
      </c>
      <c r="E573" s="155" t="s">
        <v>1362</v>
      </c>
      <c r="F573" s="156" t="s">
        <v>1363</v>
      </c>
      <c r="G573" s="157" t="s">
        <v>177</v>
      </c>
      <c r="H573" s="158">
        <v>30</v>
      </c>
      <c r="I573" s="159"/>
      <c r="J573" s="159"/>
      <c r="K573" s="158">
        <f>ROUND(P573*H573,3)</f>
        <v>0</v>
      </c>
      <c r="L573" s="160"/>
      <c r="M573" s="33"/>
      <c r="N573" s="161" t="s">
        <v>1</v>
      </c>
      <c r="O573" s="162" t="s">
        <v>43</v>
      </c>
      <c r="P573" s="163">
        <f>I573+J573</f>
        <v>0</v>
      </c>
      <c r="Q573" s="163">
        <f>ROUND(I573*H573,3)</f>
        <v>0</v>
      </c>
      <c r="R573" s="163">
        <f>ROUND(J573*H573,3)</f>
        <v>0</v>
      </c>
      <c r="S573" s="58"/>
      <c r="T573" s="164">
        <f>S573*H573</f>
        <v>0</v>
      </c>
      <c r="U573" s="164">
        <v>3.0000000000000001E-5</v>
      </c>
      <c r="V573" s="164">
        <f>U573*H573</f>
        <v>8.9999999999999998E-4</v>
      </c>
      <c r="W573" s="164">
        <v>0</v>
      </c>
      <c r="X573" s="165">
        <f>W573*H573</f>
        <v>0</v>
      </c>
      <c r="Y573" s="32"/>
      <c r="Z573" s="32"/>
      <c r="AA573" s="32"/>
      <c r="AB573" s="32"/>
      <c r="AC573" s="32"/>
      <c r="AD573" s="32"/>
      <c r="AE573" s="32"/>
      <c r="AR573" s="166" t="s">
        <v>234</v>
      </c>
      <c r="AT573" s="166" t="s">
        <v>167</v>
      </c>
      <c r="AU573" s="166" t="s">
        <v>92</v>
      </c>
      <c r="AY573" s="17" t="s">
        <v>164</v>
      </c>
      <c r="BE573" s="167">
        <f>IF(O573="základná",K573,0)</f>
        <v>0</v>
      </c>
      <c r="BF573" s="167">
        <f>IF(O573="znížená",K573,0)</f>
        <v>0</v>
      </c>
      <c r="BG573" s="167">
        <f>IF(O573="zákl. prenesená",K573,0)</f>
        <v>0</v>
      </c>
      <c r="BH573" s="167">
        <f>IF(O573="zníž. prenesená",K573,0)</f>
        <v>0</v>
      </c>
      <c r="BI573" s="167">
        <f>IF(O573="nulová",K573,0)</f>
        <v>0</v>
      </c>
      <c r="BJ573" s="17" t="s">
        <v>92</v>
      </c>
      <c r="BK573" s="168">
        <f>ROUND(P573*H573,3)</f>
        <v>0</v>
      </c>
      <c r="BL573" s="17" t="s">
        <v>234</v>
      </c>
      <c r="BM573" s="166" t="s">
        <v>1364</v>
      </c>
    </row>
    <row r="574" spans="1:65" s="2" customFormat="1" ht="24.2" customHeight="1">
      <c r="A574" s="32"/>
      <c r="B574" s="153"/>
      <c r="C574" s="154" t="s">
        <v>1365</v>
      </c>
      <c r="D574" s="154" t="s">
        <v>167</v>
      </c>
      <c r="E574" s="155" t="s">
        <v>1366</v>
      </c>
      <c r="F574" s="156" t="s">
        <v>1367</v>
      </c>
      <c r="G574" s="157" t="s">
        <v>177</v>
      </c>
      <c r="H574" s="158">
        <v>26.66</v>
      </c>
      <c r="I574" s="159"/>
      <c r="J574" s="159"/>
      <c r="K574" s="158">
        <f>ROUND(P574*H574,3)</f>
        <v>0</v>
      </c>
      <c r="L574" s="160"/>
      <c r="M574" s="33"/>
      <c r="N574" s="161" t="s">
        <v>1</v>
      </c>
      <c r="O574" s="162" t="s">
        <v>43</v>
      </c>
      <c r="P574" s="163">
        <f>I574+J574</f>
        <v>0</v>
      </c>
      <c r="Q574" s="163">
        <f>ROUND(I574*H574,3)</f>
        <v>0</v>
      </c>
      <c r="R574" s="163">
        <f>ROUND(J574*H574,3)</f>
        <v>0</v>
      </c>
      <c r="S574" s="58"/>
      <c r="T574" s="164">
        <f>S574*H574</f>
        <v>0</v>
      </c>
      <c r="U574" s="164">
        <v>1.2E-4</v>
      </c>
      <c r="V574" s="164">
        <f>U574*H574</f>
        <v>3.1992000000000001E-3</v>
      </c>
      <c r="W574" s="164">
        <v>0</v>
      </c>
      <c r="X574" s="165">
        <f>W574*H574</f>
        <v>0</v>
      </c>
      <c r="Y574" s="32"/>
      <c r="Z574" s="32"/>
      <c r="AA574" s="32"/>
      <c r="AB574" s="32"/>
      <c r="AC574" s="32"/>
      <c r="AD574" s="32"/>
      <c r="AE574" s="32"/>
      <c r="AR574" s="166" t="s">
        <v>234</v>
      </c>
      <c r="AT574" s="166" t="s">
        <v>167</v>
      </c>
      <c r="AU574" s="166" t="s">
        <v>92</v>
      </c>
      <c r="AY574" s="17" t="s">
        <v>164</v>
      </c>
      <c r="BE574" s="167">
        <f>IF(O574="základná",K574,0)</f>
        <v>0</v>
      </c>
      <c r="BF574" s="167">
        <f>IF(O574="znížená",K574,0)</f>
        <v>0</v>
      </c>
      <c r="BG574" s="167">
        <f>IF(O574="zákl. prenesená",K574,0)</f>
        <v>0</v>
      </c>
      <c r="BH574" s="167">
        <f>IF(O574="zníž. prenesená",K574,0)</f>
        <v>0</v>
      </c>
      <c r="BI574" s="167">
        <f>IF(O574="nulová",K574,0)</f>
        <v>0</v>
      </c>
      <c r="BJ574" s="17" t="s">
        <v>92</v>
      </c>
      <c r="BK574" s="168">
        <f>ROUND(P574*H574,3)</f>
        <v>0</v>
      </c>
      <c r="BL574" s="17" t="s">
        <v>234</v>
      </c>
      <c r="BM574" s="166" t="s">
        <v>1368</v>
      </c>
    </row>
    <row r="575" spans="1:65" s="13" customFormat="1" ht="11.25">
      <c r="B575" s="169"/>
      <c r="D575" s="170" t="s">
        <v>173</v>
      </c>
      <c r="E575" s="171" t="s">
        <v>1</v>
      </c>
      <c r="F575" s="172" t="s">
        <v>225</v>
      </c>
      <c r="H575" s="173">
        <v>26.66</v>
      </c>
      <c r="I575" s="174"/>
      <c r="J575" s="174"/>
      <c r="M575" s="169"/>
      <c r="N575" s="175"/>
      <c r="O575" s="176"/>
      <c r="P575" s="176"/>
      <c r="Q575" s="176"/>
      <c r="R575" s="176"/>
      <c r="S575" s="176"/>
      <c r="T575" s="176"/>
      <c r="U575" s="176"/>
      <c r="V575" s="176"/>
      <c r="W575" s="176"/>
      <c r="X575" s="177"/>
      <c r="AT575" s="171" t="s">
        <v>173</v>
      </c>
      <c r="AU575" s="171" t="s">
        <v>92</v>
      </c>
      <c r="AV575" s="13" t="s">
        <v>92</v>
      </c>
      <c r="AW575" s="13" t="s">
        <v>4</v>
      </c>
      <c r="AX575" s="13" t="s">
        <v>86</v>
      </c>
      <c r="AY575" s="171" t="s">
        <v>164</v>
      </c>
    </row>
    <row r="576" spans="1:65" s="2" customFormat="1" ht="37.9" customHeight="1">
      <c r="A576" s="32"/>
      <c r="B576" s="153"/>
      <c r="C576" s="154" t="s">
        <v>1369</v>
      </c>
      <c r="D576" s="154" t="s">
        <v>167</v>
      </c>
      <c r="E576" s="155" t="s">
        <v>1370</v>
      </c>
      <c r="F576" s="156" t="s">
        <v>1371</v>
      </c>
      <c r="G576" s="157" t="s">
        <v>177</v>
      </c>
      <c r="H576" s="158">
        <v>56.15</v>
      </c>
      <c r="I576" s="159"/>
      <c r="J576" s="159"/>
      <c r="K576" s="158">
        <f>ROUND(P576*H576,3)</f>
        <v>0</v>
      </c>
      <c r="L576" s="160"/>
      <c r="M576" s="33"/>
      <c r="N576" s="161" t="s">
        <v>1</v>
      </c>
      <c r="O576" s="162" t="s">
        <v>43</v>
      </c>
      <c r="P576" s="163">
        <f>I576+J576</f>
        <v>0</v>
      </c>
      <c r="Q576" s="163">
        <f>ROUND(I576*H576,3)</f>
        <v>0</v>
      </c>
      <c r="R576" s="163">
        <f>ROUND(J576*H576,3)</f>
        <v>0</v>
      </c>
      <c r="S576" s="58"/>
      <c r="T576" s="164">
        <f>S576*H576</f>
        <v>0</v>
      </c>
      <c r="U576" s="164">
        <v>3.3E-4</v>
      </c>
      <c r="V576" s="164">
        <f>U576*H576</f>
        <v>1.8529500000000001E-2</v>
      </c>
      <c r="W576" s="164">
        <v>0</v>
      </c>
      <c r="X576" s="165">
        <f>W576*H576</f>
        <v>0</v>
      </c>
      <c r="Y576" s="32"/>
      <c r="Z576" s="32"/>
      <c r="AA576" s="32"/>
      <c r="AB576" s="32"/>
      <c r="AC576" s="32"/>
      <c r="AD576" s="32"/>
      <c r="AE576" s="32"/>
      <c r="AR576" s="166" t="s">
        <v>234</v>
      </c>
      <c r="AT576" s="166" t="s">
        <v>167</v>
      </c>
      <c r="AU576" s="166" t="s">
        <v>92</v>
      </c>
      <c r="AY576" s="17" t="s">
        <v>164</v>
      </c>
      <c r="BE576" s="167">
        <f>IF(O576="základná",K576,0)</f>
        <v>0</v>
      </c>
      <c r="BF576" s="167">
        <f>IF(O576="znížená",K576,0)</f>
        <v>0</v>
      </c>
      <c r="BG576" s="167">
        <f>IF(O576="zákl. prenesená",K576,0)</f>
        <v>0</v>
      </c>
      <c r="BH576" s="167">
        <f>IF(O576="zníž. prenesená",K576,0)</f>
        <v>0</v>
      </c>
      <c r="BI576" s="167">
        <f>IF(O576="nulová",K576,0)</f>
        <v>0</v>
      </c>
      <c r="BJ576" s="17" t="s">
        <v>92</v>
      </c>
      <c r="BK576" s="168">
        <f>ROUND(P576*H576,3)</f>
        <v>0</v>
      </c>
      <c r="BL576" s="17" t="s">
        <v>234</v>
      </c>
      <c r="BM576" s="166" t="s">
        <v>1372</v>
      </c>
    </row>
    <row r="577" spans="1:65" s="13" customFormat="1" ht="11.25">
      <c r="B577" s="169"/>
      <c r="D577" s="170" t="s">
        <v>173</v>
      </c>
      <c r="E577" s="171" t="s">
        <v>1</v>
      </c>
      <c r="F577" s="172" t="s">
        <v>1373</v>
      </c>
      <c r="H577" s="173">
        <v>26.6</v>
      </c>
      <c r="I577" s="174"/>
      <c r="J577" s="174"/>
      <c r="M577" s="169"/>
      <c r="N577" s="175"/>
      <c r="O577" s="176"/>
      <c r="P577" s="176"/>
      <c r="Q577" s="176"/>
      <c r="R577" s="176"/>
      <c r="S577" s="176"/>
      <c r="T577" s="176"/>
      <c r="U577" s="176"/>
      <c r="V577" s="176"/>
      <c r="W577" s="176"/>
      <c r="X577" s="177"/>
      <c r="AT577" s="171" t="s">
        <v>173</v>
      </c>
      <c r="AU577" s="171" t="s">
        <v>92</v>
      </c>
      <c r="AV577" s="13" t="s">
        <v>92</v>
      </c>
      <c r="AW577" s="13" t="s">
        <v>4</v>
      </c>
      <c r="AX577" s="13" t="s">
        <v>79</v>
      </c>
      <c r="AY577" s="171" t="s">
        <v>164</v>
      </c>
    </row>
    <row r="578" spans="1:65" s="13" customFormat="1" ht="11.25">
      <c r="B578" s="169"/>
      <c r="D578" s="170" t="s">
        <v>173</v>
      </c>
      <c r="E578" s="171" t="s">
        <v>1</v>
      </c>
      <c r="F578" s="172" t="s">
        <v>1374</v>
      </c>
      <c r="H578" s="173">
        <v>6.6</v>
      </c>
      <c r="I578" s="174"/>
      <c r="J578" s="174"/>
      <c r="M578" s="169"/>
      <c r="N578" s="175"/>
      <c r="O578" s="176"/>
      <c r="P578" s="176"/>
      <c r="Q578" s="176"/>
      <c r="R578" s="176"/>
      <c r="S578" s="176"/>
      <c r="T578" s="176"/>
      <c r="U578" s="176"/>
      <c r="V578" s="176"/>
      <c r="W578" s="176"/>
      <c r="X578" s="177"/>
      <c r="AT578" s="171" t="s">
        <v>173</v>
      </c>
      <c r="AU578" s="171" t="s">
        <v>92</v>
      </c>
      <c r="AV578" s="13" t="s">
        <v>92</v>
      </c>
      <c r="AW578" s="13" t="s">
        <v>4</v>
      </c>
      <c r="AX578" s="13" t="s">
        <v>79</v>
      </c>
      <c r="AY578" s="171" t="s">
        <v>164</v>
      </c>
    </row>
    <row r="579" spans="1:65" s="13" customFormat="1" ht="11.25">
      <c r="B579" s="169"/>
      <c r="D579" s="170" t="s">
        <v>173</v>
      </c>
      <c r="E579" s="171" t="s">
        <v>1</v>
      </c>
      <c r="F579" s="172" t="s">
        <v>1375</v>
      </c>
      <c r="H579" s="173">
        <v>22.95</v>
      </c>
      <c r="I579" s="174"/>
      <c r="J579" s="174"/>
      <c r="M579" s="169"/>
      <c r="N579" s="175"/>
      <c r="O579" s="176"/>
      <c r="P579" s="176"/>
      <c r="Q579" s="176"/>
      <c r="R579" s="176"/>
      <c r="S579" s="176"/>
      <c r="T579" s="176"/>
      <c r="U579" s="176"/>
      <c r="V579" s="176"/>
      <c r="W579" s="176"/>
      <c r="X579" s="177"/>
      <c r="AT579" s="171" t="s">
        <v>173</v>
      </c>
      <c r="AU579" s="171" t="s">
        <v>92</v>
      </c>
      <c r="AV579" s="13" t="s">
        <v>92</v>
      </c>
      <c r="AW579" s="13" t="s">
        <v>4</v>
      </c>
      <c r="AX579" s="13" t="s">
        <v>79</v>
      </c>
      <c r="AY579" s="171" t="s">
        <v>164</v>
      </c>
    </row>
    <row r="580" spans="1:65" s="15" customFormat="1" ht="11.25">
      <c r="B580" s="195"/>
      <c r="D580" s="170" t="s">
        <v>173</v>
      </c>
      <c r="E580" s="196" t="s">
        <v>1</v>
      </c>
      <c r="F580" s="197" t="s">
        <v>303</v>
      </c>
      <c r="H580" s="198">
        <v>56.150000000000006</v>
      </c>
      <c r="I580" s="199"/>
      <c r="J580" s="199"/>
      <c r="M580" s="195"/>
      <c r="N580" s="200"/>
      <c r="O580" s="201"/>
      <c r="P580" s="201"/>
      <c r="Q580" s="201"/>
      <c r="R580" s="201"/>
      <c r="S580" s="201"/>
      <c r="T580" s="201"/>
      <c r="U580" s="201"/>
      <c r="V580" s="201"/>
      <c r="W580" s="201"/>
      <c r="X580" s="202"/>
      <c r="AT580" s="196" t="s">
        <v>173</v>
      </c>
      <c r="AU580" s="196" t="s">
        <v>92</v>
      </c>
      <c r="AV580" s="15" t="s">
        <v>171</v>
      </c>
      <c r="AW580" s="15" t="s">
        <v>4</v>
      </c>
      <c r="AX580" s="15" t="s">
        <v>86</v>
      </c>
      <c r="AY580" s="196" t="s">
        <v>164</v>
      </c>
    </row>
    <row r="581" spans="1:65" s="12" customFormat="1" ht="25.9" customHeight="1">
      <c r="B581" s="139"/>
      <c r="D581" s="140" t="s">
        <v>78</v>
      </c>
      <c r="E581" s="141" t="s">
        <v>244</v>
      </c>
      <c r="F581" s="141" t="s">
        <v>1376</v>
      </c>
      <c r="I581" s="142"/>
      <c r="J581" s="142"/>
      <c r="K581" s="143">
        <f>BK581</f>
        <v>0</v>
      </c>
      <c r="M581" s="139"/>
      <c r="N581" s="144"/>
      <c r="O581" s="145"/>
      <c r="P581" s="145"/>
      <c r="Q581" s="146">
        <f>Q582+Q627</f>
        <v>0</v>
      </c>
      <c r="R581" s="146">
        <f>R582+R627</f>
        <v>0</v>
      </c>
      <c r="S581" s="145"/>
      <c r="T581" s="147">
        <f>T582+T627</f>
        <v>0</v>
      </c>
      <c r="U581" s="145"/>
      <c r="V581" s="147">
        <f>V582+V627</f>
        <v>0</v>
      </c>
      <c r="W581" s="145"/>
      <c r="X581" s="148">
        <f>X582+X627</f>
        <v>0</v>
      </c>
      <c r="AR581" s="140" t="s">
        <v>165</v>
      </c>
      <c r="AT581" s="149" t="s">
        <v>78</v>
      </c>
      <c r="AU581" s="149" t="s">
        <v>79</v>
      </c>
      <c r="AY581" s="140" t="s">
        <v>164</v>
      </c>
      <c r="BK581" s="150">
        <f>BK582+BK627</f>
        <v>0</v>
      </c>
    </row>
    <row r="582" spans="1:65" s="12" customFormat="1" ht="22.9" customHeight="1">
      <c r="B582" s="139"/>
      <c r="D582" s="140" t="s">
        <v>78</v>
      </c>
      <c r="E582" s="151" t="s">
        <v>1377</v>
      </c>
      <c r="F582" s="151" t="s">
        <v>1378</v>
      </c>
      <c r="I582" s="142"/>
      <c r="J582" s="142"/>
      <c r="K582" s="152">
        <f>BK582</f>
        <v>0</v>
      </c>
      <c r="M582" s="139"/>
      <c r="N582" s="144"/>
      <c r="O582" s="145"/>
      <c r="P582" s="145"/>
      <c r="Q582" s="146">
        <f>SUM(Q583:Q626)</f>
        <v>0</v>
      </c>
      <c r="R582" s="146">
        <f>SUM(R583:R626)</f>
        <v>0</v>
      </c>
      <c r="S582" s="145"/>
      <c r="T582" s="147">
        <f>SUM(T583:T626)</f>
        <v>0</v>
      </c>
      <c r="U582" s="145"/>
      <c r="V582" s="147">
        <f>SUM(V583:V626)</f>
        <v>0</v>
      </c>
      <c r="W582" s="145"/>
      <c r="X582" s="148">
        <f>SUM(X583:X626)</f>
        <v>0</v>
      </c>
      <c r="AR582" s="140" t="s">
        <v>165</v>
      </c>
      <c r="AT582" s="149" t="s">
        <v>78</v>
      </c>
      <c r="AU582" s="149" t="s">
        <v>86</v>
      </c>
      <c r="AY582" s="140" t="s">
        <v>164</v>
      </c>
      <c r="BK582" s="150">
        <f>SUM(BK583:BK626)</f>
        <v>0</v>
      </c>
    </row>
    <row r="583" spans="1:65" s="2" customFormat="1" ht="14.45" customHeight="1">
      <c r="A583" s="32"/>
      <c r="B583" s="153"/>
      <c r="C583" s="178" t="s">
        <v>1379</v>
      </c>
      <c r="D583" s="178" t="s">
        <v>244</v>
      </c>
      <c r="E583" s="179" t="s">
        <v>1380</v>
      </c>
      <c r="F583" s="180" t="s">
        <v>1381</v>
      </c>
      <c r="G583" s="181" t="s">
        <v>199</v>
      </c>
      <c r="H583" s="182">
        <v>6</v>
      </c>
      <c r="I583" s="183"/>
      <c r="J583" s="184"/>
      <c r="K583" s="182">
        <f t="shared" ref="K583:K626" si="95">ROUND(P583*H583,3)</f>
        <v>0</v>
      </c>
      <c r="L583" s="184"/>
      <c r="M583" s="185"/>
      <c r="N583" s="186" t="s">
        <v>1</v>
      </c>
      <c r="O583" s="162" t="s">
        <v>43</v>
      </c>
      <c r="P583" s="163">
        <f t="shared" ref="P583:P626" si="96">I583+J583</f>
        <v>0</v>
      </c>
      <c r="Q583" s="163">
        <f t="shared" ref="Q583:Q626" si="97">ROUND(I583*H583,3)</f>
        <v>0</v>
      </c>
      <c r="R583" s="163">
        <f t="shared" ref="R583:R626" si="98">ROUND(J583*H583,3)</f>
        <v>0</v>
      </c>
      <c r="S583" s="58"/>
      <c r="T583" s="164">
        <f t="shared" ref="T583:T626" si="99">S583*H583</f>
        <v>0</v>
      </c>
      <c r="U583" s="164">
        <v>0</v>
      </c>
      <c r="V583" s="164">
        <f t="shared" ref="V583:V626" si="100">U583*H583</f>
        <v>0</v>
      </c>
      <c r="W583" s="164">
        <v>0</v>
      </c>
      <c r="X583" s="165">
        <f t="shared" ref="X583:X626" si="101">W583*H583</f>
        <v>0</v>
      </c>
      <c r="Y583" s="32"/>
      <c r="Z583" s="32"/>
      <c r="AA583" s="32"/>
      <c r="AB583" s="32"/>
      <c r="AC583" s="32"/>
      <c r="AD583" s="32"/>
      <c r="AE583" s="32"/>
      <c r="AR583" s="166" t="s">
        <v>1297</v>
      </c>
      <c r="AT583" s="166" t="s">
        <v>244</v>
      </c>
      <c r="AU583" s="166" t="s">
        <v>92</v>
      </c>
      <c r="AY583" s="17" t="s">
        <v>164</v>
      </c>
      <c r="BE583" s="167">
        <f t="shared" ref="BE583:BE626" si="102">IF(O583="základná",K583,0)</f>
        <v>0</v>
      </c>
      <c r="BF583" s="167">
        <f t="shared" ref="BF583:BF626" si="103">IF(O583="znížená",K583,0)</f>
        <v>0</v>
      </c>
      <c r="BG583" s="167">
        <f t="shared" ref="BG583:BG626" si="104">IF(O583="zákl. prenesená",K583,0)</f>
        <v>0</v>
      </c>
      <c r="BH583" s="167">
        <f t="shared" ref="BH583:BH626" si="105">IF(O583="zníž. prenesená",K583,0)</f>
        <v>0</v>
      </c>
      <c r="BI583" s="167">
        <f t="shared" ref="BI583:BI626" si="106">IF(O583="nulová",K583,0)</f>
        <v>0</v>
      </c>
      <c r="BJ583" s="17" t="s">
        <v>92</v>
      </c>
      <c r="BK583" s="168">
        <f t="shared" ref="BK583:BK626" si="107">ROUND(P583*H583,3)</f>
        <v>0</v>
      </c>
      <c r="BL583" s="17" t="s">
        <v>472</v>
      </c>
      <c r="BM583" s="166" t="s">
        <v>1382</v>
      </c>
    </row>
    <row r="584" spans="1:65" s="2" customFormat="1" ht="14.45" customHeight="1">
      <c r="A584" s="32"/>
      <c r="B584" s="153"/>
      <c r="C584" s="178" t="s">
        <v>1383</v>
      </c>
      <c r="D584" s="178" t="s">
        <v>244</v>
      </c>
      <c r="E584" s="179" t="s">
        <v>1384</v>
      </c>
      <c r="F584" s="180" t="s">
        <v>1385</v>
      </c>
      <c r="G584" s="181" t="s">
        <v>199</v>
      </c>
      <c r="H584" s="182">
        <v>6</v>
      </c>
      <c r="I584" s="183"/>
      <c r="J584" s="184"/>
      <c r="K584" s="182">
        <f t="shared" si="95"/>
        <v>0</v>
      </c>
      <c r="L584" s="184"/>
      <c r="M584" s="185"/>
      <c r="N584" s="186" t="s">
        <v>1</v>
      </c>
      <c r="O584" s="162" t="s">
        <v>43</v>
      </c>
      <c r="P584" s="163">
        <f t="shared" si="96"/>
        <v>0</v>
      </c>
      <c r="Q584" s="163">
        <f t="shared" si="97"/>
        <v>0</v>
      </c>
      <c r="R584" s="163">
        <f t="shared" si="98"/>
        <v>0</v>
      </c>
      <c r="S584" s="58"/>
      <c r="T584" s="164">
        <f t="shared" si="99"/>
        <v>0</v>
      </c>
      <c r="U584" s="164">
        <v>0</v>
      </c>
      <c r="V584" s="164">
        <f t="shared" si="100"/>
        <v>0</v>
      </c>
      <c r="W584" s="164">
        <v>0</v>
      </c>
      <c r="X584" s="165">
        <f t="shared" si="101"/>
        <v>0</v>
      </c>
      <c r="Y584" s="32"/>
      <c r="Z584" s="32"/>
      <c r="AA584" s="32"/>
      <c r="AB584" s="32"/>
      <c r="AC584" s="32"/>
      <c r="AD584" s="32"/>
      <c r="AE584" s="32"/>
      <c r="AR584" s="166" t="s">
        <v>1297</v>
      </c>
      <c r="AT584" s="166" t="s">
        <v>244</v>
      </c>
      <c r="AU584" s="166" t="s">
        <v>92</v>
      </c>
      <c r="AY584" s="17" t="s">
        <v>164</v>
      </c>
      <c r="BE584" s="167">
        <f t="shared" si="102"/>
        <v>0</v>
      </c>
      <c r="BF584" s="167">
        <f t="shared" si="103"/>
        <v>0</v>
      </c>
      <c r="BG584" s="167">
        <f t="shared" si="104"/>
        <v>0</v>
      </c>
      <c r="BH584" s="167">
        <f t="shared" si="105"/>
        <v>0</v>
      </c>
      <c r="BI584" s="167">
        <f t="shared" si="106"/>
        <v>0</v>
      </c>
      <c r="BJ584" s="17" t="s">
        <v>92</v>
      </c>
      <c r="BK584" s="168">
        <f t="shared" si="107"/>
        <v>0</v>
      </c>
      <c r="BL584" s="17" t="s">
        <v>472</v>
      </c>
      <c r="BM584" s="166" t="s">
        <v>1386</v>
      </c>
    </row>
    <row r="585" spans="1:65" s="2" customFormat="1" ht="24.2" customHeight="1">
      <c r="A585" s="32"/>
      <c r="B585" s="153"/>
      <c r="C585" s="178" t="s">
        <v>1387</v>
      </c>
      <c r="D585" s="178" t="s">
        <v>244</v>
      </c>
      <c r="E585" s="179" t="s">
        <v>1388</v>
      </c>
      <c r="F585" s="180" t="s">
        <v>1389</v>
      </c>
      <c r="G585" s="181" t="s">
        <v>199</v>
      </c>
      <c r="H585" s="182">
        <v>3</v>
      </c>
      <c r="I585" s="183"/>
      <c r="J585" s="184"/>
      <c r="K585" s="182">
        <f t="shared" si="95"/>
        <v>0</v>
      </c>
      <c r="L585" s="184"/>
      <c r="M585" s="185"/>
      <c r="N585" s="186" t="s">
        <v>1</v>
      </c>
      <c r="O585" s="162" t="s">
        <v>43</v>
      </c>
      <c r="P585" s="163">
        <f t="shared" si="96"/>
        <v>0</v>
      </c>
      <c r="Q585" s="163">
        <f t="shared" si="97"/>
        <v>0</v>
      </c>
      <c r="R585" s="163">
        <f t="shared" si="98"/>
        <v>0</v>
      </c>
      <c r="S585" s="58"/>
      <c r="T585" s="164">
        <f t="shared" si="99"/>
        <v>0</v>
      </c>
      <c r="U585" s="164">
        <v>0</v>
      </c>
      <c r="V585" s="164">
        <f t="shared" si="100"/>
        <v>0</v>
      </c>
      <c r="W585" s="164">
        <v>0</v>
      </c>
      <c r="X585" s="165">
        <f t="shared" si="101"/>
        <v>0</v>
      </c>
      <c r="Y585" s="32"/>
      <c r="Z585" s="32"/>
      <c r="AA585" s="32"/>
      <c r="AB585" s="32"/>
      <c r="AC585" s="32"/>
      <c r="AD585" s="32"/>
      <c r="AE585" s="32"/>
      <c r="AR585" s="166" t="s">
        <v>1297</v>
      </c>
      <c r="AT585" s="166" t="s">
        <v>244</v>
      </c>
      <c r="AU585" s="166" t="s">
        <v>92</v>
      </c>
      <c r="AY585" s="17" t="s">
        <v>164</v>
      </c>
      <c r="BE585" s="167">
        <f t="shared" si="102"/>
        <v>0</v>
      </c>
      <c r="BF585" s="167">
        <f t="shared" si="103"/>
        <v>0</v>
      </c>
      <c r="BG585" s="167">
        <f t="shared" si="104"/>
        <v>0</v>
      </c>
      <c r="BH585" s="167">
        <f t="shared" si="105"/>
        <v>0</v>
      </c>
      <c r="BI585" s="167">
        <f t="shared" si="106"/>
        <v>0</v>
      </c>
      <c r="BJ585" s="17" t="s">
        <v>92</v>
      </c>
      <c r="BK585" s="168">
        <f t="shared" si="107"/>
        <v>0</v>
      </c>
      <c r="BL585" s="17" t="s">
        <v>472</v>
      </c>
      <c r="BM585" s="166" t="s">
        <v>1390</v>
      </c>
    </row>
    <row r="586" spans="1:65" s="2" customFormat="1" ht="14.45" customHeight="1">
      <c r="A586" s="32"/>
      <c r="B586" s="153"/>
      <c r="C586" s="178" t="s">
        <v>1391</v>
      </c>
      <c r="D586" s="178" t="s">
        <v>244</v>
      </c>
      <c r="E586" s="179" t="s">
        <v>1392</v>
      </c>
      <c r="F586" s="180" t="s">
        <v>1393</v>
      </c>
      <c r="G586" s="181" t="s">
        <v>199</v>
      </c>
      <c r="H586" s="182">
        <v>3</v>
      </c>
      <c r="I586" s="183"/>
      <c r="J586" s="184"/>
      <c r="K586" s="182">
        <f t="shared" si="95"/>
        <v>0</v>
      </c>
      <c r="L586" s="184"/>
      <c r="M586" s="185"/>
      <c r="N586" s="186" t="s">
        <v>1</v>
      </c>
      <c r="O586" s="162" t="s">
        <v>43</v>
      </c>
      <c r="P586" s="163">
        <f t="shared" si="96"/>
        <v>0</v>
      </c>
      <c r="Q586" s="163">
        <f t="shared" si="97"/>
        <v>0</v>
      </c>
      <c r="R586" s="163">
        <f t="shared" si="98"/>
        <v>0</v>
      </c>
      <c r="S586" s="58"/>
      <c r="T586" s="164">
        <f t="shared" si="99"/>
        <v>0</v>
      </c>
      <c r="U586" s="164">
        <v>0</v>
      </c>
      <c r="V586" s="164">
        <f t="shared" si="100"/>
        <v>0</v>
      </c>
      <c r="W586" s="164">
        <v>0</v>
      </c>
      <c r="X586" s="165">
        <f t="shared" si="101"/>
        <v>0</v>
      </c>
      <c r="Y586" s="32"/>
      <c r="Z586" s="32"/>
      <c r="AA586" s="32"/>
      <c r="AB586" s="32"/>
      <c r="AC586" s="32"/>
      <c r="AD586" s="32"/>
      <c r="AE586" s="32"/>
      <c r="AR586" s="166" t="s">
        <v>1297</v>
      </c>
      <c r="AT586" s="166" t="s">
        <v>244</v>
      </c>
      <c r="AU586" s="166" t="s">
        <v>92</v>
      </c>
      <c r="AY586" s="17" t="s">
        <v>164</v>
      </c>
      <c r="BE586" s="167">
        <f t="shared" si="102"/>
        <v>0</v>
      </c>
      <c r="BF586" s="167">
        <f t="shared" si="103"/>
        <v>0</v>
      </c>
      <c r="BG586" s="167">
        <f t="shared" si="104"/>
        <v>0</v>
      </c>
      <c r="BH586" s="167">
        <f t="shared" si="105"/>
        <v>0</v>
      </c>
      <c r="BI586" s="167">
        <f t="shared" si="106"/>
        <v>0</v>
      </c>
      <c r="BJ586" s="17" t="s">
        <v>92</v>
      </c>
      <c r="BK586" s="168">
        <f t="shared" si="107"/>
        <v>0</v>
      </c>
      <c r="BL586" s="17" t="s">
        <v>472</v>
      </c>
      <c r="BM586" s="166" t="s">
        <v>1394</v>
      </c>
    </row>
    <row r="587" spans="1:65" s="2" customFormat="1" ht="24.2" customHeight="1">
      <c r="A587" s="32"/>
      <c r="B587" s="153"/>
      <c r="C587" s="178" t="s">
        <v>1395</v>
      </c>
      <c r="D587" s="178" t="s">
        <v>244</v>
      </c>
      <c r="E587" s="179" t="s">
        <v>1396</v>
      </c>
      <c r="F587" s="180" t="s">
        <v>1397</v>
      </c>
      <c r="G587" s="181" t="s">
        <v>199</v>
      </c>
      <c r="H587" s="182">
        <v>4</v>
      </c>
      <c r="I587" s="183"/>
      <c r="J587" s="184"/>
      <c r="K587" s="182">
        <f t="shared" si="95"/>
        <v>0</v>
      </c>
      <c r="L587" s="184"/>
      <c r="M587" s="185"/>
      <c r="N587" s="186" t="s">
        <v>1</v>
      </c>
      <c r="O587" s="162" t="s">
        <v>43</v>
      </c>
      <c r="P587" s="163">
        <f t="shared" si="96"/>
        <v>0</v>
      </c>
      <c r="Q587" s="163">
        <f t="shared" si="97"/>
        <v>0</v>
      </c>
      <c r="R587" s="163">
        <f t="shared" si="98"/>
        <v>0</v>
      </c>
      <c r="S587" s="58"/>
      <c r="T587" s="164">
        <f t="shared" si="99"/>
        <v>0</v>
      </c>
      <c r="U587" s="164">
        <v>0</v>
      </c>
      <c r="V587" s="164">
        <f t="shared" si="100"/>
        <v>0</v>
      </c>
      <c r="W587" s="164">
        <v>0</v>
      </c>
      <c r="X587" s="165">
        <f t="shared" si="101"/>
        <v>0</v>
      </c>
      <c r="Y587" s="32"/>
      <c r="Z587" s="32"/>
      <c r="AA587" s="32"/>
      <c r="AB587" s="32"/>
      <c r="AC587" s="32"/>
      <c r="AD587" s="32"/>
      <c r="AE587" s="32"/>
      <c r="AR587" s="166" t="s">
        <v>1297</v>
      </c>
      <c r="AT587" s="166" t="s">
        <v>244</v>
      </c>
      <c r="AU587" s="166" t="s">
        <v>92</v>
      </c>
      <c r="AY587" s="17" t="s">
        <v>164</v>
      </c>
      <c r="BE587" s="167">
        <f t="shared" si="102"/>
        <v>0</v>
      </c>
      <c r="BF587" s="167">
        <f t="shared" si="103"/>
        <v>0</v>
      </c>
      <c r="BG587" s="167">
        <f t="shared" si="104"/>
        <v>0</v>
      </c>
      <c r="BH587" s="167">
        <f t="shared" si="105"/>
        <v>0</v>
      </c>
      <c r="BI587" s="167">
        <f t="shared" si="106"/>
        <v>0</v>
      </c>
      <c r="BJ587" s="17" t="s">
        <v>92</v>
      </c>
      <c r="BK587" s="168">
        <f t="shared" si="107"/>
        <v>0</v>
      </c>
      <c r="BL587" s="17" t="s">
        <v>472</v>
      </c>
      <c r="BM587" s="166" t="s">
        <v>1398</v>
      </c>
    </row>
    <row r="588" spans="1:65" s="2" customFormat="1" ht="14.45" customHeight="1">
      <c r="A588" s="32"/>
      <c r="B588" s="153"/>
      <c r="C588" s="178" t="s">
        <v>1399</v>
      </c>
      <c r="D588" s="178" t="s">
        <v>244</v>
      </c>
      <c r="E588" s="179" t="s">
        <v>1400</v>
      </c>
      <c r="F588" s="180" t="s">
        <v>1401</v>
      </c>
      <c r="G588" s="181" t="s">
        <v>199</v>
      </c>
      <c r="H588" s="182">
        <v>4</v>
      </c>
      <c r="I588" s="183"/>
      <c r="J588" s="184"/>
      <c r="K588" s="182">
        <f t="shared" si="95"/>
        <v>0</v>
      </c>
      <c r="L588" s="184"/>
      <c r="M588" s="185"/>
      <c r="N588" s="186" t="s">
        <v>1</v>
      </c>
      <c r="O588" s="162" t="s">
        <v>43</v>
      </c>
      <c r="P588" s="163">
        <f t="shared" si="96"/>
        <v>0</v>
      </c>
      <c r="Q588" s="163">
        <f t="shared" si="97"/>
        <v>0</v>
      </c>
      <c r="R588" s="163">
        <f t="shared" si="98"/>
        <v>0</v>
      </c>
      <c r="S588" s="58"/>
      <c r="T588" s="164">
        <f t="shared" si="99"/>
        <v>0</v>
      </c>
      <c r="U588" s="164">
        <v>0</v>
      </c>
      <c r="V588" s="164">
        <f t="shared" si="100"/>
        <v>0</v>
      </c>
      <c r="W588" s="164">
        <v>0</v>
      </c>
      <c r="X588" s="165">
        <f t="shared" si="101"/>
        <v>0</v>
      </c>
      <c r="Y588" s="32"/>
      <c r="Z588" s="32"/>
      <c r="AA588" s="32"/>
      <c r="AB588" s="32"/>
      <c r="AC588" s="32"/>
      <c r="AD588" s="32"/>
      <c r="AE588" s="32"/>
      <c r="AR588" s="166" t="s">
        <v>1297</v>
      </c>
      <c r="AT588" s="166" t="s">
        <v>244</v>
      </c>
      <c r="AU588" s="166" t="s">
        <v>92</v>
      </c>
      <c r="AY588" s="17" t="s">
        <v>164</v>
      </c>
      <c r="BE588" s="167">
        <f t="shared" si="102"/>
        <v>0</v>
      </c>
      <c r="BF588" s="167">
        <f t="shared" si="103"/>
        <v>0</v>
      </c>
      <c r="BG588" s="167">
        <f t="shared" si="104"/>
        <v>0</v>
      </c>
      <c r="BH588" s="167">
        <f t="shared" si="105"/>
        <v>0</v>
      </c>
      <c r="BI588" s="167">
        <f t="shared" si="106"/>
        <v>0</v>
      </c>
      <c r="BJ588" s="17" t="s">
        <v>92</v>
      </c>
      <c r="BK588" s="168">
        <f t="shared" si="107"/>
        <v>0</v>
      </c>
      <c r="BL588" s="17" t="s">
        <v>472</v>
      </c>
      <c r="BM588" s="166" t="s">
        <v>1402</v>
      </c>
    </row>
    <row r="589" spans="1:65" s="2" customFormat="1" ht="24.2" customHeight="1">
      <c r="A589" s="32"/>
      <c r="B589" s="153"/>
      <c r="C589" s="178" t="s">
        <v>1403</v>
      </c>
      <c r="D589" s="178" t="s">
        <v>244</v>
      </c>
      <c r="E589" s="179" t="s">
        <v>1404</v>
      </c>
      <c r="F589" s="180" t="s">
        <v>1405</v>
      </c>
      <c r="G589" s="181" t="s">
        <v>199</v>
      </c>
      <c r="H589" s="182">
        <v>0</v>
      </c>
      <c r="I589" s="183"/>
      <c r="J589" s="184"/>
      <c r="K589" s="182">
        <f t="shared" si="95"/>
        <v>0</v>
      </c>
      <c r="L589" s="184"/>
      <c r="M589" s="185"/>
      <c r="N589" s="186" t="s">
        <v>1</v>
      </c>
      <c r="O589" s="162" t="s">
        <v>43</v>
      </c>
      <c r="P589" s="163">
        <f t="shared" si="96"/>
        <v>0</v>
      </c>
      <c r="Q589" s="163">
        <f t="shared" si="97"/>
        <v>0</v>
      </c>
      <c r="R589" s="163">
        <f t="shared" si="98"/>
        <v>0</v>
      </c>
      <c r="S589" s="58"/>
      <c r="T589" s="164">
        <f t="shared" si="99"/>
        <v>0</v>
      </c>
      <c r="U589" s="164">
        <v>0</v>
      </c>
      <c r="V589" s="164">
        <f t="shared" si="100"/>
        <v>0</v>
      </c>
      <c r="W589" s="164">
        <v>0</v>
      </c>
      <c r="X589" s="165">
        <f t="shared" si="101"/>
        <v>0</v>
      </c>
      <c r="Y589" s="32"/>
      <c r="Z589" s="32"/>
      <c r="AA589" s="32"/>
      <c r="AB589" s="32"/>
      <c r="AC589" s="32"/>
      <c r="AD589" s="32"/>
      <c r="AE589" s="32"/>
      <c r="AR589" s="166" t="s">
        <v>1297</v>
      </c>
      <c r="AT589" s="166" t="s">
        <v>244</v>
      </c>
      <c r="AU589" s="166" t="s">
        <v>92</v>
      </c>
      <c r="AY589" s="17" t="s">
        <v>164</v>
      </c>
      <c r="BE589" s="167">
        <f t="shared" si="102"/>
        <v>0</v>
      </c>
      <c r="BF589" s="167">
        <f t="shared" si="103"/>
        <v>0</v>
      </c>
      <c r="BG589" s="167">
        <f t="shared" si="104"/>
        <v>0</v>
      </c>
      <c r="BH589" s="167">
        <f t="shared" si="105"/>
        <v>0</v>
      </c>
      <c r="BI589" s="167">
        <f t="shared" si="106"/>
        <v>0</v>
      </c>
      <c r="BJ589" s="17" t="s">
        <v>92</v>
      </c>
      <c r="BK589" s="168">
        <f t="shared" si="107"/>
        <v>0</v>
      </c>
      <c r="BL589" s="17" t="s">
        <v>472</v>
      </c>
      <c r="BM589" s="166" t="s">
        <v>1406</v>
      </c>
    </row>
    <row r="590" spans="1:65" s="2" customFormat="1" ht="14.45" customHeight="1">
      <c r="A590" s="32"/>
      <c r="B590" s="153"/>
      <c r="C590" s="178" t="s">
        <v>1407</v>
      </c>
      <c r="D590" s="178" t="s">
        <v>244</v>
      </c>
      <c r="E590" s="179" t="s">
        <v>1408</v>
      </c>
      <c r="F590" s="180" t="s">
        <v>1409</v>
      </c>
      <c r="G590" s="181" t="s">
        <v>199</v>
      </c>
      <c r="H590" s="182">
        <v>0</v>
      </c>
      <c r="I590" s="183"/>
      <c r="J590" s="184"/>
      <c r="K590" s="182">
        <f t="shared" si="95"/>
        <v>0</v>
      </c>
      <c r="L590" s="184"/>
      <c r="M590" s="185"/>
      <c r="N590" s="186" t="s">
        <v>1</v>
      </c>
      <c r="O590" s="162" t="s">
        <v>43</v>
      </c>
      <c r="P590" s="163">
        <f t="shared" si="96"/>
        <v>0</v>
      </c>
      <c r="Q590" s="163">
        <f t="shared" si="97"/>
        <v>0</v>
      </c>
      <c r="R590" s="163">
        <f t="shared" si="98"/>
        <v>0</v>
      </c>
      <c r="S590" s="58"/>
      <c r="T590" s="164">
        <f t="shared" si="99"/>
        <v>0</v>
      </c>
      <c r="U590" s="164">
        <v>0</v>
      </c>
      <c r="V590" s="164">
        <f t="shared" si="100"/>
        <v>0</v>
      </c>
      <c r="W590" s="164">
        <v>0</v>
      </c>
      <c r="X590" s="165">
        <f t="shared" si="101"/>
        <v>0</v>
      </c>
      <c r="Y590" s="32"/>
      <c r="Z590" s="32"/>
      <c r="AA590" s="32"/>
      <c r="AB590" s="32"/>
      <c r="AC590" s="32"/>
      <c r="AD590" s="32"/>
      <c r="AE590" s="32"/>
      <c r="AR590" s="166" t="s">
        <v>1297</v>
      </c>
      <c r="AT590" s="166" t="s">
        <v>244</v>
      </c>
      <c r="AU590" s="166" t="s">
        <v>92</v>
      </c>
      <c r="AY590" s="17" t="s">
        <v>164</v>
      </c>
      <c r="BE590" s="167">
        <f t="shared" si="102"/>
        <v>0</v>
      </c>
      <c r="BF590" s="167">
        <f t="shared" si="103"/>
        <v>0</v>
      </c>
      <c r="BG590" s="167">
        <f t="shared" si="104"/>
        <v>0</v>
      </c>
      <c r="BH590" s="167">
        <f t="shared" si="105"/>
        <v>0</v>
      </c>
      <c r="BI590" s="167">
        <f t="shared" si="106"/>
        <v>0</v>
      </c>
      <c r="BJ590" s="17" t="s">
        <v>92</v>
      </c>
      <c r="BK590" s="168">
        <f t="shared" si="107"/>
        <v>0</v>
      </c>
      <c r="BL590" s="17" t="s">
        <v>472</v>
      </c>
      <c r="BM590" s="166" t="s">
        <v>1410</v>
      </c>
    </row>
    <row r="591" spans="1:65" s="2" customFormat="1" ht="24.2" customHeight="1">
      <c r="A591" s="32"/>
      <c r="B591" s="153"/>
      <c r="C591" s="178" t="s">
        <v>1411</v>
      </c>
      <c r="D591" s="178" t="s">
        <v>244</v>
      </c>
      <c r="E591" s="179" t="s">
        <v>1412</v>
      </c>
      <c r="F591" s="180" t="s">
        <v>1413</v>
      </c>
      <c r="G591" s="181" t="s">
        <v>199</v>
      </c>
      <c r="H591" s="182">
        <v>0</v>
      </c>
      <c r="I591" s="183"/>
      <c r="J591" s="184"/>
      <c r="K591" s="182">
        <f t="shared" si="95"/>
        <v>0</v>
      </c>
      <c r="L591" s="184"/>
      <c r="M591" s="185"/>
      <c r="N591" s="186" t="s">
        <v>1</v>
      </c>
      <c r="O591" s="162" t="s">
        <v>43</v>
      </c>
      <c r="P591" s="163">
        <f t="shared" si="96"/>
        <v>0</v>
      </c>
      <c r="Q591" s="163">
        <f t="shared" si="97"/>
        <v>0</v>
      </c>
      <c r="R591" s="163">
        <f t="shared" si="98"/>
        <v>0</v>
      </c>
      <c r="S591" s="58"/>
      <c r="T591" s="164">
        <f t="shared" si="99"/>
        <v>0</v>
      </c>
      <c r="U591" s="164">
        <v>0</v>
      </c>
      <c r="V591" s="164">
        <f t="shared" si="100"/>
        <v>0</v>
      </c>
      <c r="W591" s="164">
        <v>0</v>
      </c>
      <c r="X591" s="165">
        <f t="shared" si="101"/>
        <v>0</v>
      </c>
      <c r="Y591" s="32"/>
      <c r="Z591" s="32"/>
      <c r="AA591" s="32"/>
      <c r="AB591" s="32"/>
      <c r="AC591" s="32"/>
      <c r="AD591" s="32"/>
      <c r="AE591" s="32"/>
      <c r="AR591" s="166" t="s">
        <v>1297</v>
      </c>
      <c r="AT591" s="166" t="s">
        <v>244</v>
      </c>
      <c r="AU591" s="166" t="s">
        <v>92</v>
      </c>
      <c r="AY591" s="17" t="s">
        <v>164</v>
      </c>
      <c r="BE591" s="167">
        <f t="shared" si="102"/>
        <v>0</v>
      </c>
      <c r="BF591" s="167">
        <f t="shared" si="103"/>
        <v>0</v>
      </c>
      <c r="BG591" s="167">
        <f t="shared" si="104"/>
        <v>0</v>
      </c>
      <c r="BH591" s="167">
        <f t="shared" si="105"/>
        <v>0</v>
      </c>
      <c r="BI591" s="167">
        <f t="shared" si="106"/>
        <v>0</v>
      </c>
      <c r="BJ591" s="17" t="s">
        <v>92</v>
      </c>
      <c r="BK591" s="168">
        <f t="shared" si="107"/>
        <v>0</v>
      </c>
      <c r="BL591" s="17" t="s">
        <v>472</v>
      </c>
      <c r="BM591" s="166" t="s">
        <v>1414</v>
      </c>
    </row>
    <row r="592" spans="1:65" s="2" customFormat="1" ht="24.2" customHeight="1">
      <c r="A592" s="32"/>
      <c r="B592" s="153"/>
      <c r="C592" s="178" t="s">
        <v>1415</v>
      </c>
      <c r="D592" s="178" t="s">
        <v>244</v>
      </c>
      <c r="E592" s="179" t="s">
        <v>1416</v>
      </c>
      <c r="F592" s="180" t="s">
        <v>1417</v>
      </c>
      <c r="G592" s="181" t="s">
        <v>199</v>
      </c>
      <c r="H592" s="182">
        <v>0</v>
      </c>
      <c r="I592" s="183"/>
      <c r="J592" s="184"/>
      <c r="K592" s="182">
        <f t="shared" si="95"/>
        <v>0</v>
      </c>
      <c r="L592" s="184"/>
      <c r="M592" s="185"/>
      <c r="N592" s="186" t="s">
        <v>1</v>
      </c>
      <c r="O592" s="162" t="s">
        <v>43</v>
      </c>
      <c r="P592" s="163">
        <f t="shared" si="96"/>
        <v>0</v>
      </c>
      <c r="Q592" s="163">
        <f t="shared" si="97"/>
        <v>0</v>
      </c>
      <c r="R592" s="163">
        <f t="shared" si="98"/>
        <v>0</v>
      </c>
      <c r="S592" s="58"/>
      <c r="T592" s="164">
        <f t="shared" si="99"/>
        <v>0</v>
      </c>
      <c r="U592" s="164">
        <v>0</v>
      </c>
      <c r="V592" s="164">
        <f t="shared" si="100"/>
        <v>0</v>
      </c>
      <c r="W592" s="164">
        <v>0</v>
      </c>
      <c r="X592" s="165">
        <f t="shared" si="101"/>
        <v>0</v>
      </c>
      <c r="Y592" s="32"/>
      <c r="Z592" s="32"/>
      <c r="AA592" s="32"/>
      <c r="AB592" s="32"/>
      <c r="AC592" s="32"/>
      <c r="AD592" s="32"/>
      <c r="AE592" s="32"/>
      <c r="AR592" s="166" t="s">
        <v>1297</v>
      </c>
      <c r="AT592" s="166" t="s">
        <v>244</v>
      </c>
      <c r="AU592" s="166" t="s">
        <v>92</v>
      </c>
      <c r="AY592" s="17" t="s">
        <v>164</v>
      </c>
      <c r="BE592" s="167">
        <f t="shared" si="102"/>
        <v>0</v>
      </c>
      <c r="BF592" s="167">
        <f t="shared" si="103"/>
        <v>0</v>
      </c>
      <c r="BG592" s="167">
        <f t="shared" si="104"/>
        <v>0</v>
      </c>
      <c r="BH592" s="167">
        <f t="shared" si="105"/>
        <v>0</v>
      </c>
      <c r="BI592" s="167">
        <f t="shared" si="106"/>
        <v>0</v>
      </c>
      <c r="BJ592" s="17" t="s">
        <v>92</v>
      </c>
      <c r="BK592" s="168">
        <f t="shared" si="107"/>
        <v>0</v>
      </c>
      <c r="BL592" s="17" t="s">
        <v>472</v>
      </c>
      <c r="BM592" s="166" t="s">
        <v>1418</v>
      </c>
    </row>
    <row r="593" spans="1:65" s="2" customFormat="1" ht="14.45" customHeight="1">
      <c r="A593" s="32"/>
      <c r="B593" s="153"/>
      <c r="C593" s="178" t="s">
        <v>1419</v>
      </c>
      <c r="D593" s="178" t="s">
        <v>244</v>
      </c>
      <c r="E593" s="179" t="s">
        <v>1420</v>
      </c>
      <c r="F593" s="180" t="s">
        <v>1421</v>
      </c>
      <c r="G593" s="181" t="s">
        <v>199</v>
      </c>
      <c r="H593" s="182">
        <v>0</v>
      </c>
      <c r="I593" s="183"/>
      <c r="J593" s="184"/>
      <c r="K593" s="182">
        <f t="shared" si="95"/>
        <v>0</v>
      </c>
      <c r="L593" s="184"/>
      <c r="M593" s="185"/>
      <c r="N593" s="186" t="s">
        <v>1</v>
      </c>
      <c r="O593" s="162" t="s">
        <v>43</v>
      </c>
      <c r="P593" s="163">
        <f t="shared" si="96"/>
        <v>0</v>
      </c>
      <c r="Q593" s="163">
        <f t="shared" si="97"/>
        <v>0</v>
      </c>
      <c r="R593" s="163">
        <f t="shared" si="98"/>
        <v>0</v>
      </c>
      <c r="S593" s="58"/>
      <c r="T593" s="164">
        <f t="shared" si="99"/>
        <v>0</v>
      </c>
      <c r="U593" s="164">
        <v>0</v>
      </c>
      <c r="V593" s="164">
        <f t="shared" si="100"/>
        <v>0</v>
      </c>
      <c r="W593" s="164">
        <v>0</v>
      </c>
      <c r="X593" s="165">
        <f t="shared" si="101"/>
        <v>0</v>
      </c>
      <c r="Y593" s="32"/>
      <c r="Z593" s="32"/>
      <c r="AA593" s="32"/>
      <c r="AB593" s="32"/>
      <c r="AC593" s="32"/>
      <c r="AD593" s="32"/>
      <c r="AE593" s="32"/>
      <c r="AR593" s="166" t="s">
        <v>1297</v>
      </c>
      <c r="AT593" s="166" t="s">
        <v>244</v>
      </c>
      <c r="AU593" s="166" t="s">
        <v>92</v>
      </c>
      <c r="AY593" s="17" t="s">
        <v>164</v>
      </c>
      <c r="BE593" s="167">
        <f t="shared" si="102"/>
        <v>0</v>
      </c>
      <c r="BF593" s="167">
        <f t="shared" si="103"/>
        <v>0</v>
      </c>
      <c r="BG593" s="167">
        <f t="shared" si="104"/>
        <v>0</v>
      </c>
      <c r="BH593" s="167">
        <f t="shared" si="105"/>
        <v>0</v>
      </c>
      <c r="BI593" s="167">
        <f t="shared" si="106"/>
        <v>0</v>
      </c>
      <c r="BJ593" s="17" t="s">
        <v>92</v>
      </c>
      <c r="BK593" s="168">
        <f t="shared" si="107"/>
        <v>0</v>
      </c>
      <c r="BL593" s="17" t="s">
        <v>472</v>
      </c>
      <c r="BM593" s="166" t="s">
        <v>1422</v>
      </c>
    </row>
    <row r="594" spans="1:65" s="2" customFormat="1" ht="24.2" customHeight="1">
      <c r="A594" s="32"/>
      <c r="B594" s="153"/>
      <c r="C594" s="178" t="s">
        <v>1423</v>
      </c>
      <c r="D594" s="178" t="s">
        <v>244</v>
      </c>
      <c r="E594" s="179" t="s">
        <v>1424</v>
      </c>
      <c r="F594" s="180" t="s">
        <v>1425</v>
      </c>
      <c r="G594" s="181" t="s">
        <v>199</v>
      </c>
      <c r="H594" s="182">
        <v>3</v>
      </c>
      <c r="I594" s="183"/>
      <c r="J594" s="184"/>
      <c r="K594" s="182">
        <f t="shared" si="95"/>
        <v>0</v>
      </c>
      <c r="L594" s="184"/>
      <c r="M594" s="185"/>
      <c r="N594" s="186" t="s">
        <v>1</v>
      </c>
      <c r="O594" s="162" t="s">
        <v>43</v>
      </c>
      <c r="P594" s="163">
        <f t="shared" si="96"/>
        <v>0</v>
      </c>
      <c r="Q594" s="163">
        <f t="shared" si="97"/>
        <v>0</v>
      </c>
      <c r="R594" s="163">
        <f t="shared" si="98"/>
        <v>0</v>
      </c>
      <c r="S594" s="58"/>
      <c r="T594" s="164">
        <f t="shared" si="99"/>
        <v>0</v>
      </c>
      <c r="U594" s="164">
        <v>0</v>
      </c>
      <c r="V594" s="164">
        <f t="shared" si="100"/>
        <v>0</v>
      </c>
      <c r="W594" s="164">
        <v>0</v>
      </c>
      <c r="X594" s="165">
        <f t="shared" si="101"/>
        <v>0</v>
      </c>
      <c r="Y594" s="32"/>
      <c r="Z594" s="32"/>
      <c r="AA594" s="32"/>
      <c r="AB594" s="32"/>
      <c r="AC594" s="32"/>
      <c r="AD594" s="32"/>
      <c r="AE594" s="32"/>
      <c r="AR594" s="166" t="s">
        <v>1297</v>
      </c>
      <c r="AT594" s="166" t="s">
        <v>244</v>
      </c>
      <c r="AU594" s="166" t="s">
        <v>92</v>
      </c>
      <c r="AY594" s="17" t="s">
        <v>164</v>
      </c>
      <c r="BE594" s="167">
        <f t="shared" si="102"/>
        <v>0</v>
      </c>
      <c r="BF594" s="167">
        <f t="shared" si="103"/>
        <v>0</v>
      </c>
      <c r="BG594" s="167">
        <f t="shared" si="104"/>
        <v>0</v>
      </c>
      <c r="BH594" s="167">
        <f t="shared" si="105"/>
        <v>0</v>
      </c>
      <c r="BI594" s="167">
        <f t="shared" si="106"/>
        <v>0</v>
      </c>
      <c r="BJ594" s="17" t="s">
        <v>92</v>
      </c>
      <c r="BK594" s="168">
        <f t="shared" si="107"/>
        <v>0</v>
      </c>
      <c r="BL594" s="17" t="s">
        <v>472</v>
      </c>
      <c r="BM594" s="166" t="s">
        <v>1426</v>
      </c>
    </row>
    <row r="595" spans="1:65" s="2" customFormat="1" ht="14.45" customHeight="1">
      <c r="A595" s="32"/>
      <c r="B595" s="153"/>
      <c r="C595" s="178" t="s">
        <v>1427</v>
      </c>
      <c r="D595" s="178" t="s">
        <v>244</v>
      </c>
      <c r="E595" s="179" t="s">
        <v>1428</v>
      </c>
      <c r="F595" s="180" t="s">
        <v>1429</v>
      </c>
      <c r="G595" s="181" t="s">
        <v>199</v>
      </c>
      <c r="H595" s="182">
        <v>3</v>
      </c>
      <c r="I595" s="183"/>
      <c r="J595" s="184"/>
      <c r="K595" s="182">
        <f t="shared" si="95"/>
        <v>0</v>
      </c>
      <c r="L595" s="184"/>
      <c r="M595" s="185"/>
      <c r="N595" s="186" t="s">
        <v>1</v>
      </c>
      <c r="O595" s="162" t="s">
        <v>43</v>
      </c>
      <c r="P595" s="163">
        <f t="shared" si="96"/>
        <v>0</v>
      </c>
      <c r="Q595" s="163">
        <f t="shared" si="97"/>
        <v>0</v>
      </c>
      <c r="R595" s="163">
        <f t="shared" si="98"/>
        <v>0</v>
      </c>
      <c r="S595" s="58"/>
      <c r="T595" s="164">
        <f t="shared" si="99"/>
        <v>0</v>
      </c>
      <c r="U595" s="164">
        <v>0</v>
      </c>
      <c r="V595" s="164">
        <f t="shared" si="100"/>
        <v>0</v>
      </c>
      <c r="W595" s="164">
        <v>0</v>
      </c>
      <c r="X595" s="165">
        <f t="shared" si="101"/>
        <v>0</v>
      </c>
      <c r="Y595" s="32"/>
      <c r="Z595" s="32"/>
      <c r="AA595" s="32"/>
      <c r="AB595" s="32"/>
      <c r="AC595" s="32"/>
      <c r="AD595" s="32"/>
      <c r="AE595" s="32"/>
      <c r="AR595" s="166" t="s">
        <v>1297</v>
      </c>
      <c r="AT595" s="166" t="s">
        <v>244</v>
      </c>
      <c r="AU595" s="166" t="s">
        <v>92</v>
      </c>
      <c r="AY595" s="17" t="s">
        <v>164</v>
      </c>
      <c r="BE595" s="167">
        <f t="shared" si="102"/>
        <v>0</v>
      </c>
      <c r="BF595" s="167">
        <f t="shared" si="103"/>
        <v>0</v>
      </c>
      <c r="BG595" s="167">
        <f t="shared" si="104"/>
        <v>0</v>
      </c>
      <c r="BH595" s="167">
        <f t="shared" si="105"/>
        <v>0</v>
      </c>
      <c r="BI595" s="167">
        <f t="shared" si="106"/>
        <v>0</v>
      </c>
      <c r="BJ595" s="17" t="s">
        <v>92</v>
      </c>
      <c r="BK595" s="168">
        <f t="shared" si="107"/>
        <v>0</v>
      </c>
      <c r="BL595" s="17" t="s">
        <v>472</v>
      </c>
      <c r="BM595" s="166" t="s">
        <v>1430</v>
      </c>
    </row>
    <row r="596" spans="1:65" s="2" customFormat="1" ht="14.45" customHeight="1">
      <c r="A596" s="32"/>
      <c r="B596" s="153"/>
      <c r="C596" s="178" t="s">
        <v>1431</v>
      </c>
      <c r="D596" s="178" t="s">
        <v>244</v>
      </c>
      <c r="E596" s="179" t="s">
        <v>1432</v>
      </c>
      <c r="F596" s="180" t="s">
        <v>1433</v>
      </c>
      <c r="G596" s="181" t="s">
        <v>199</v>
      </c>
      <c r="H596" s="182">
        <v>7</v>
      </c>
      <c r="I596" s="183"/>
      <c r="J596" s="184"/>
      <c r="K596" s="182">
        <f t="shared" si="95"/>
        <v>0</v>
      </c>
      <c r="L596" s="184"/>
      <c r="M596" s="185"/>
      <c r="N596" s="186" t="s">
        <v>1</v>
      </c>
      <c r="O596" s="162" t="s">
        <v>43</v>
      </c>
      <c r="P596" s="163">
        <f t="shared" si="96"/>
        <v>0</v>
      </c>
      <c r="Q596" s="163">
        <f t="shared" si="97"/>
        <v>0</v>
      </c>
      <c r="R596" s="163">
        <f t="shared" si="98"/>
        <v>0</v>
      </c>
      <c r="S596" s="58"/>
      <c r="T596" s="164">
        <f t="shared" si="99"/>
        <v>0</v>
      </c>
      <c r="U596" s="164">
        <v>0</v>
      </c>
      <c r="V596" s="164">
        <f t="shared" si="100"/>
        <v>0</v>
      </c>
      <c r="W596" s="164">
        <v>0</v>
      </c>
      <c r="X596" s="165">
        <f t="shared" si="101"/>
        <v>0</v>
      </c>
      <c r="Y596" s="32"/>
      <c r="Z596" s="32"/>
      <c r="AA596" s="32"/>
      <c r="AB596" s="32"/>
      <c r="AC596" s="32"/>
      <c r="AD596" s="32"/>
      <c r="AE596" s="32"/>
      <c r="AR596" s="166" t="s">
        <v>1297</v>
      </c>
      <c r="AT596" s="166" t="s">
        <v>244</v>
      </c>
      <c r="AU596" s="166" t="s">
        <v>92</v>
      </c>
      <c r="AY596" s="17" t="s">
        <v>164</v>
      </c>
      <c r="BE596" s="167">
        <f t="shared" si="102"/>
        <v>0</v>
      </c>
      <c r="BF596" s="167">
        <f t="shared" si="103"/>
        <v>0</v>
      </c>
      <c r="BG596" s="167">
        <f t="shared" si="104"/>
        <v>0</v>
      </c>
      <c r="BH596" s="167">
        <f t="shared" si="105"/>
        <v>0</v>
      </c>
      <c r="BI596" s="167">
        <f t="shared" si="106"/>
        <v>0</v>
      </c>
      <c r="BJ596" s="17" t="s">
        <v>92</v>
      </c>
      <c r="BK596" s="168">
        <f t="shared" si="107"/>
        <v>0</v>
      </c>
      <c r="BL596" s="17" t="s">
        <v>472</v>
      </c>
      <c r="BM596" s="166" t="s">
        <v>1434</v>
      </c>
    </row>
    <row r="597" spans="1:65" s="2" customFormat="1" ht="14.45" customHeight="1">
      <c r="A597" s="32"/>
      <c r="B597" s="153"/>
      <c r="C597" s="178" t="s">
        <v>1435</v>
      </c>
      <c r="D597" s="178" t="s">
        <v>244</v>
      </c>
      <c r="E597" s="179" t="s">
        <v>1436</v>
      </c>
      <c r="F597" s="180" t="s">
        <v>1433</v>
      </c>
      <c r="G597" s="181" t="s">
        <v>199</v>
      </c>
      <c r="H597" s="182">
        <v>7</v>
      </c>
      <c r="I597" s="183"/>
      <c r="J597" s="184"/>
      <c r="K597" s="182">
        <f t="shared" si="95"/>
        <v>0</v>
      </c>
      <c r="L597" s="184"/>
      <c r="M597" s="185"/>
      <c r="N597" s="186" t="s">
        <v>1</v>
      </c>
      <c r="O597" s="162" t="s">
        <v>43</v>
      </c>
      <c r="P597" s="163">
        <f t="shared" si="96"/>
        <v>0</v>
      </c>
      <c r="Q597" s="163">
        <f t="shared" si="97"/>
        <v>0</v>
      </c>
      <c r="R597" s="163">
        <f t="shared" si="98"/>
        <v>0</v>
      </c>
      <c r="S597" s="58"/>
      <c r="T597" s="164">
        <f t="shared" si="99"/>
        <v>0</v>
      </c>
      <c r="U597" s="164">
        <v>0</v>
      </c>
      <c r="V597" s="164">
        <f t="shared" si="100"/>
        <v>0</v>
      </c>
      <c r="W597" s="164">
        <v>0</v>
      </c>
      <c r="X597" s="165">
        <f t="shared" si="101"/>
        <v>0</v>
      </c>
      <c r="Y597" s="32"/>
      <c r="Z597" s="32"/>
      <c r="AA597" s="32"/>
      <c r="AB597" s="32"/>
      <c r="AC597" s="32"/>
      <c r="AD597" s="32"/>
      <c r="AE597" s="32"/>
      <c r="AR597" s="166" t="s">
        <v>1297</v>
      </c>
      <c r="AT597" s="166" t="s">
        <v>244</v>
      </c>
      <c r="AU597" s="166" t="s">
        <v>92</v>
      </c>
      <c r="AY597" s="17" t="s">
        <v>164</v>
      </c>
      <c r="BE597" s="167">
        <f t="shared" si="102"/>
        <v>0</v>
      </c>
      <c r="BF597" s="167">
        <f t="shared" si="103"/>
        <v>0</v>
      </c>
      <c r="BG597" s="167">
        <f t="shared" si="104"/>
        <v>0</v>
      </c>
      <c r="BH597" s="167">
        <f t="shared" si="105"/>
        <v>0</v>
      </c>
      <c r="BI597" s="167">
        <f t="shared" si="106"/>
        <v>0</v>
      </c>
      <c r="BJ597" s="17" t="s">
        <v>92</v>
      </c>
      <c r="BK597" s="168">
        <f t="shared" si="107"/>
        <v>0</v>
      </c>
      <c r="BL597" s="17" t="s">
        <v>472</v>
      </c>
      <c r="BM597" s="166" t="s">
        <v>1437</v>
      </c>
    </row>
    <row r="598" spans="1:65" s="2" customFormat="1" ht="14.45" customHeight="1">
      <c r="A598" s="32"/>
      <c r="B598" s="153"/>
      <c r="C598" s="178" t="s">
        <v>1438</v>
      </c>
      <c r="D598" s="178" t="s">
        <v>244</v>
      </c>
      <c r="E598" s="179" t="s">
        <v>1439</v>
      </c>
      <c r="F598" s="180" t="s">
        <v>1440</v>
      </c>
      <c r="G598" s="181" t="s">
        <v>199</v>
      </c>
      <c r="H598" s="182">
        <v>0</v>
      </c>
      <c r="I598" s="183"/>
      <c r="J598" s="184"/>
      <c r="K598" s="182">
        <f t="shared" si="95"/>
        <v>0</v>
      </c>
      <c r="L598" s="184"/>
      <c r="M598" s="185"/>
      <c r="N598" s="186" t="s">
        <v>1</v>
      </c>
      <c r="O598" s="162" t="s">
        <v>43</v>
      </c>
      <c r="P598" s="163">
        <f t="shared" si="96"/>
        <v>0</v>
      </c>
      <c r="Q598" s="163">
        <f t="shared" si="97"/>
        <v>0</v>
      </c>
      <c r="R598" s="163">
        <f t="shared" si="98"/>
        <v>0</v>
      </c>
      <c r="S598" s="58"/>
      <c r="T598" s="164">
        <f t="shared" si="99"/>
        <v>0</v>
      </c>
      <c r="U598" s="164">
        <v>0</v>
      </c>
      <c r="V598" s="164">
        <f t="shared" si="100"/>
        <v>0</v>
      </c>
      <c r="W598" s="164">
        <v>0</v>
      </c>
      <c r="X598" s="165">
        <f t="shared" si="101"/>
        <v>0</v>
      </c>
      <c r="Y598" s="32"/>
      <c r="Z598" s="32"/>
      <c r="AA598" s="32"/>
      <c r="AB598" s="32"/>
      <c r="AC598" s="32"/>
      <c r="AD598" s="32"/>
      <c r="AE598" s="32"/>
      <c r="AR598" s="166" t="s">
        <v>1297</v>
      </c>
      <c r="AT598" s="166" t="s">
        <v>244</v>
      </c>
      <c r="AU598" s="166" t="s">
        <v>92</v>
      </c>
      <c r="AY598" s="17" t="s">
        <v>164</v>
      </c>
      <c r="BE598" s="167">
        <f t="shared" si="102"/>
        <v>0</v>
      </c>
      <c r="BF598" s="167">
        <f t="shared" si="103"/>
        <v>0</v>
      </c>
      <c r="BG598" s="167">
        <f t="shared" si="104"/>
        <v>0</v>
      </c>
      <c r="BH598" s="167">
        <f t="shared" si="105"/>
        <v>0</v>
      </c>
      <c r="BI598" s="167">
        <f t="shared" si="106"/>
        <v>0</v>
      </c>
      <c r="BJ598" s="17" t="s">
        <v>92</v>
      </c>
      <c r="BK598" s="168">
        <f t="shared" si="107"/>
        <v>0</v>
      </c>
      <c r="BL598" s="17" t="s">
        <v>472</v>
      </c>
      <c r="BM598" s="166" t="s">
        <v>1441</v>
      </c>
    </row>
    <row r="599" spans="1:65" s="2" customFormat="1" ht="14.45" customHeight="1">
      <c r="A599" s="32"/>
      <c r="B599" s="153"/>
      <c r="C599" s="178" t="s">
        <v>1442</v>
      </c>
      <c r="D599" s="178" t="s">
        <v>244</v>
      </c>
      <c r="E599" s="179" t="s">
        <v>1443</v>
      </c>
      <c r="F599" s="180" t="s">
        <v>1440</v>
      </c>
      <c r="G599" s="181" t="s">
        <v>199</v>
      </c>
      <c r="H599" s="182">
        <v>0</v>
      </c>
      <c r="I599" s="183"/>
      <c r="J599" s="184"/>
      <c r="K599" s="182">
        <f t="shared" si="95"/>
        <v>0</v>
      </c>
      <c r="L599" s="184"/>
      <c r="M599" s="185"/>
      <c r="N599" s="186" t="s">
        <v>1</v>
      </c>
      <c r="O599" s="162" t="s">
        <v>43</v>
      </c>
      <c r="P599" s="163">
        <f t="shared" si="96"/>
        <v>0</v>
      </c>
      <c r="Q599" s="163">
        <f t="shared" si="97"/>
        <v>0</v>
      </c>
      <c r="R599" s="163">
        <f t="shared" si="98"/>
        <v>0</v>
      </c>
      <c r="S599" s="58"/>
      <c r="T599" s="164">
        <f t="shared" si="99"/>
        <v>0</v>
      </c>
      <c r="U599" s="164">
        <v>0</v>
      </c>
      <c r="V599" s="164">
        <f t="shared" si="100"/>
        <v>0</v>
      </c>
      <c r="W599" s="164">
        <v>0</v>
      </c>
      <c r="X599" s="165">
        <f t="shared" si="101"/>
        <v>0</v>
      </c>
      <c r="Y599" s="32"/>
      <c r="Z599" s="32"/>
      <c r="AA599" s="32"/>
      <c r="AB599" s="32"/>
      <c r="AC599" s="32"/>
      <c r="AD599" s="32"/>
      <c r="AE599" s="32"/>
      <c r="AR599" s="166" t="s">
        <v>1297</v>
      </c>
      <c r="AT599" s="166" t="s">
        <v>244</v>
      </c>
      <c r="AU599" s="166" t="s">
        <v>92</v>
      </c>
      <c r="AY599" s="17" t="s">
        <v>164</v>
      </c>
      <c r="BE599" s="167">
        <f t="shared" si="102"/>
        <v>0</v>
      </c>
      <c r="BF599" s="167">
        <f t="shared" si="103"/>
        <v>0</v>
      </c>
      <c r="BG599" s="167">
        <f t="shared" si="104"/>
        <v>0</v>
      </c>
      <c r="BH599" s="167">
        <f t="shared" si="105"/>
        <v>0</v>
      </c>
      <c r="BI599" s="167">
        <f t="shared" si="106"/>
        <v>0</v>
      </c>
      <c r="BJ599" s="17" t="s">
        <v>92</v>
      </c>
      <c r="BK599" s="168">
        <f t="shared" si="107"/>
        <v>0</v>
      </c>
      <c r="BL599" s="17" t="s">
        <v>472</v>
      </c>
      <c r="BM599" s="166" t="s">
        <v>1444</v>
      </c>
    </row>
    <row r="600" spans="1:65" s="2" customFormat="1" ht="14.45" customHeight="1">
      <c r="A600" s="32"/>
      <c r="B600" s="153"/>
      <c r="C600" s="178" t="s">
        <v>1445</v>
      </c>
      <c r="D600" s="178" t="s">
        <v>244</v>
      </c>
      <c r="E600" s="179" t="s">
        <v>1446</v>
      </c>
      <c r="F600" s="180" t="s">
        <v>1447</v>
      </c>
      <c r="G600" s="181" t="s">
        <v>354</v>
      </c>
      <c r="H600" s="182">
        <v>5</v>
      </c>
      <c r="I600" s="183"/>
      <c r="J600" s="184"/>
      <c r="K600" s="182">
        <f t="shared" si="95"/>
        <v>0</v>
      </c>
      <c r="L600" s="184"/>
      <c r="M600" s="185"/>
      <c r="N600" s="186" t="s">
        <v>1</v>
      </c>
      <c r="O600" s="162" t="s">
        <v>43</v>
      </c>
      <c r="P600" s="163">
        <f t="shared" si="96"/>
        <v>0</v>
      </c>
      <c r="Q600" s="163">
        <f t="shared" si="97"/>
        <v>0</v>
      </c>
      <c r="R600" s="163">
        <f t="shared" si="98"/>
        <v>0</v>
      </c>
      <c r="S600" s="58"/>
      <c r="T600" s="164">
        <f t="shared" si="99"/>
        <v>0</v>
      </c>
      <c r="U600" s="164">
        <v>0</v>
      </c>
      <c r="V600" s="164">
        <f t="shared" si="100"/>
        <v>0</v>
      </c>
      <c r="W600" s="164">
        <v>0</v>
      </c>
      <c r="X600" s="165">
        <f t="shared" si="101"/>
        <v>0</v>
      </c>
      <c r="Y600" s="32"/>
      <c r="Z600" s="32"/>
      <c r="AA600" s="32"/>
      <c r="AB600" s="32"/>
      <c r="AC600" s="32"/>
      <c r="AD600" s="32"/>
      <c r="AE600" s="32"/>
      <c r="AR600" s="166" t="s">
        <v>1297</v>
      </c>
      <c r="AT600" s="166" t="s">
        <v>244</v>
      </c>
      <c r="AU600" s="166" t="s">
        <v>92</v>
      </c>
      <c r="AY600" s="17" t="s">
        <v>164</v>
      </c>
      <c r="BE600" s="167">
        <f t="shared" si="102"/>
        <v>0</v>
      </c>
      <c r="BF600" s="167">
        <f t="shared" si="103"/>
        <v>0</v>
      </c>
      <c r="BG600" s="167">
        <f t="shared" si="104"/>
        <v>0</v>
      </c>
      <c r="BH600" s="167">
        <f t="shared" si="105"/>
        <v>0</v>
      </c>
      <c r="BI600" s="167">
        <f t="shared" si="106"/>
        <v>0</v>
      </c>
      <c r="BJ600" s="17" t="s">
        <v>92</v>
      </c>
      <c r="BK600" s="168">
        <f t="shared" si="107"/>
        <v>0</v>
      </c>
      <c r="BL600" s="17" t="s">
        <v>472</v>
      </c>
      <c r="BM600" s="166" t="s">
        <v>1448</v>
      </c>
    </row>
    <row r="601" spans="1:65" s="2" customFormat="1" ht="14.45" customHeight="1">
      <c r="A601" s="32"/>
      <c r="B601" s="153"/>
      <c r="C601" s="178" t="s">
        <v>1449</v>
      </c>
      <c r="D601" s="178" t="s">
        <v>244</v>
      </c>
      <c r="E601" s="179" t="s">
        <v>1450</v>
      </c>
      <c r="F601" s="180" t="s">
        <v>1447</v>
      </c>
      <c r="G601" s="181" t="s">
        <v>354</v>
      </c>
      <c r="H601" s="182">
        <v>5</v>
      </c>
      <c r="I601" s="183"/>
      <c r="J601" s="184"/>
      <c r="K601" s="182">
        <f t="shared" si="95"/>
        <v>0</v>
      </c>
      <c r="L601" s="184"/>
      <c r="M601" s="185"/>
      <c r="N601" s="186" t="s">
        <v>1</v>
      </c>
      <c r="O601" s="162" t="s">
        <v>43</v>
      </c>
      <c r="P601" s="163">
        <f t="shared" si="96"/>
        <v>0</v>
      </c>
      <c r="Q601" s="163">
        <f t="shared" si="97"/>
        <v>0</v>
      </c>
      <c r="R601" s="163">
        <f t="shared" si="98"/>
        <v>0</v>
      </c>
      <c r="S601" s="58"/>
      <c r="T601" s="164">
        <f t="shared" si="99"/>
        <v>0</v>
      </c>
      <c r="U601" s="164">
        <v>0</v>
      </c>
      <c r="V601" s="164">
        <f t="shared" si="100"/>
        <v>0</v>
      </c>
      <c r="W601" s="164">
        <v>0</v>
      </c>
      <c r="X601" s="165">
        <f t="shared" si="101"/>
        <v>0</v>
      </c>
      <c r="Y601" s="32"/>
      <c r="Z601" s="32"/>
      <c r="AA601" s="32"/>
      <c r="AB601" s="32"/>
      <c r="AC601" s="32"/>
      <c r="AD601" s="32"/>
      <c r="AE601" s="32"/>
      <c r="AR601" s="166" t="s">
        <v>1297</v>
      </c>
      <c r="AT601" s="166" t="s">
        <v>244</v>
      </c>
      <c r="AU601" s="166" t="s">
        <v>92</v>
      </c>
      <c r="AY601" s="17" t="s">
        <v>164</v>
      </c>
      <c r="BE601" s="167">
        <f t="shared" si="102"/>
        <v>0</v>
      </c>
      <c r="BF601" s="167">
        <f t="shared" si="103"/>
        <v>0</v>
      </c>
      <c r="BG601" s="167">
        <f t="shared" si="104"/>
        <v>0</v>
      </c>
      <c r="BH601" s="167">
        <f t="shared" si="105"/>
        <v>0</v>
      </c>
      <c r="BI601" s="167">
        <f t="shared" si="106"/>
        <v>0</v>
      </c>
      <c r="BJ601" s="17" t="s">
        <v>92</v>
      </c>
      <c r="BK601" s="168">
        <f t="shared" si="107"/>
        <v>0</v>
      </c>
      <c r="BL601" s="17" t="s">
        <v>472</v>
      </c>
      <c r="BM601" s="166" t="s">
        <v>1451</v>
      </c>
    </row>
    <row r="602" spans="1:65" s="2" customFormat="1" ht="14.45" customHeight="1">
      <c r="A602" s="32"/>
      <c r="B602" s="153"/>
      <c r="C602" s="178" t="s">
        <v>1452</v>
      </c>
      <c r="D602" s="178" t="s">
        <v>244</v>
      </c>
      <c r="E602" s="179" t="s">
        <v>1453</v>
      </c>
      <c r="F602" s="180" t="s">
        <v>1454</v>
      </c>
      <c r="G602" s="181" t="s">
        <v>199</v>
      </c>
      <c r="H602" s="182">
        <v>2</v>
      </c>
      <c r="I602" s="183"/>
      <c r="J602" s="184"/>
      <c r="K602" s="182">
        <f t="shared" si="95"/>
        <v>0</v>
      </c>
      <c r="L602" s="184"/>
      <c r="M602" s="185"/>
      <c r="N602" s="186" t="s">
        <v>1</v>
      </c>
      <c r="O602" s="162" t="s">
        <v>43</v>
      </c>
      <c r="P602" s="163">
        <f t="shared" si="96"/>
        <v>0</v>
      </c>
      <c r="Q602" s="163">
        <f t="shared" si="97"/>
        <v>0</v>
      </c>
      <c r="R602" s="163">
        <f t="shared" si="98"/>
        <v>0</v>
      </c>
      <c r="S602" s="58"/>
      <c r="T602" s="164">
        <f t="shared" si="99"/>
        <v>0</v>
      </c>
      <c r="U602" s="164">
        <v>0</v>
      </c>
      <c r="V602" s="164">
        <f t="shared" si="100"/>
        <v>0</v>
      </c>
      <c r="W602" s="164">
        <v>0</v>
      </c>
      <c r="X602" s="165">
        <f t="shared" si="101"/>
        <v>0</v>
      </c>
      <c r="Y602" s="32"/>
      <c r="Z602" s="32"/>
      <c r="AA602" s="32"/>
      <c r="AB602" s="32"/>
      <c r="AC602" s="32"/>
      <c r="AD602" s="32"/>
      <c r="AE602" s="32"/>
      <c r="AR602" s="166" t="s">
        <v>1297</v>
      </c>
      <c r="AT602" s="166" t="s">
        <v>244</v>
      </c>
      <c r="AU602" s="166" t="s">
        <v>92</v>
      </c>
      <c r="AY602" s="17" t="s">
        <v>164</v>
      </c>
      <c r="BE602" s="167">
        <f t="shared" si="102"/>
        <v>0</v>
      </c>
      <c r="BF602" s="167">
        <f t="shared" si="103"/>
        <v>0</v>
      </c>
      <c r="BG602" s="167">
        <f t="shared" si="104"/>
        <v>0</v>
      </c>
      <c r="BH602" s="167">
        <f t="shared" si="105"/>
        <v>0</v>
      </c>
      <c r="BI602" s="167">
        <f t="shared" si="106"/>
        <v>0</v>
      </c>
      <c r="BJ602" s="17" t="s">
        <v>92</v>
      </c>
      <c r="BK602" s="168">
        <f t="shared" si="107"/>
        <v>0</v>
      </c>
      <c r="BL602" s="17" t="s">
        <v>472</v>
      </c>
      <c r="BM602" s="166" t="s">
        <v>1455</v>
      </c>
    </row>
    <row r="603" spans="1:65" s="2" customFormat="1" ht="14.45" customHeight="1">
      <c r="A603" s="32"/>
      <c r="B603" s="153"/>
      <c r="C603" s="178" t="s">
        <v>1456</v>
      </c>
      <c r="D603" s="178" t="s">
        <v>244</v>
      </c>
      <c r="E603" s="179" t="s">
        <v>1457</v>
      </c>
      <c r="F603" s="180" t="s">
        <v>1454</v>
      </c>
      <c r="G603" s="181" t="s">
        <v>199</v>
      </c>
      <c r="H603" s="182">
        <v>2</v>
      </c>
      <c r="I603" s="183"/>
      <c r="J603" s="184"/>
      <c r="K603" s="182">
        <f t="shared" si="95"/>
        <v>0</v>
      </c>
      <c r="L603" s="184"/>
      <c r="M603" s="185"/>
      <c r="N603" s="186" t="s">
        <v>1</v>
      </c>
      <c r="O603" s="162" t="s">
        <v>43</v>
      </c>
      <c r="P603" s="163">
        <f t="shared" si="96"/>
        <v>0</v>
      </c>
      <c r="Q603" s="163">
        <f t="shared" si="97"/>
        <v>0</v>
      </c>
      <c r="R603" s="163">
        <f t="shared" si="98"/>
        <v>0</v>
      </c>
      <c r="S603" s="58"/>
      <c r="T603" s="164">
        <f t="shared" si="99"/>
        <v>0</v>
      </c>
      <c r="U603" s="164">
        <v>0</v>
      </c>
      <c r="V603" s="164">
        <f t="shared" si="100"/>
        <v>0</v>
      </c>
      <c r="W603" s="164">
        <v>0</v>
      </c>
      <c r="X603" s="165">
        <f t="shared" si="101"/>
        <v>0</v>
      </c>
      <c r="Y603" s="32"/>
      <c r="Z603" s="32"/>
      <c r="AA603" s="32"/>
      <c r="AB603" s="32"/>
      <c r="AC603" s="32"/>
      <c r="AD603" s="32"/>
      <c r="AE603" s="32"/>
      <c r="AR603" s="166" t="s">
        <v>1297</v>
      </c>
      <c r="AT603" s="166" t="s">
        <v>244</v>
      </c>
      <c r="AU603" s="166" t="s">
        <v>92</v>
      </c>
      <c r="AY603" s="17" t="s">
        <v>164</v>
      </c>
      <c r="BE603" s="167">
        <f t="shared" si="102"/>
        <v>0</v>
      </c>
      <c r="BF603" s="167">
        <f t="shared" si="103"/>
        <v>0</v>
      </c>
      <c r="BG603" s="167">
        <f t="shared" si="104"/>
        <v>0</v>
      </c>
      <c r="BH603" s="167">
        <f t="shared" si="105"/>
        <v>0</v>
      </c>
      <c r="BI603" s="167">
        <f t="shared" si="106"/>
        <v>0</v>
      </c>
      <c r="BJ603" s="17" t="s">
        <v>92</v>
      </c>
      <c r="BK603" s="168">
        <f t="shared" si="107"/>
        <v>0</v>
      </c>
      <c r="BL603" s="17" t="s">
        <v>472</v>
      </c>
      <c r="BM603" s="166" t="s">
        <v>1458</v>
      </c>
    </row>
    <row r="604" spans="1:65" s="2" customFormat="1" ht="24.2" customHeight="1">
      <c r="A604" s="32"/>
      <c r="B604" s="153"/>
      <c r="C604" s="178" t="s">
        <v>1459</v>
      </c>
      <c r="D604" s="178" t="s">
        <v>244</v>
      </c>
      <c r="E604" s="179" t="s">
        <v>1460</v>
      </c>
      <c r="F604" s="180" t="s">
        <v>1461</v>
      </c>
      <c r="G604" s="181" t="s">
        <v>199</v>
      </c>
      <c r="H604" s="182">
        <v>0</v>
      </c>
      <c r="I604" s="183"/>
      <c r="J604" s="184"/>
      <c r="K604" s="182">
        <f t="shared" si="95"/>
        <v>0</v>
      </c>
      <c r="L604" s="184"/>
      <c r="M604" s="185"/>
      <c r="N604" s="186" t="s">
        <v>1</v>
      </c>
      <c r="O604" s="162" t="s">
        <v>43</v>
      </c>
      <c r="P604" s="163">
        <f t="shared" si="96"/>
        <v>0</v>
      </c>
      <c r="Q604" s="163">
        <f t="shared" si="97"/>
        <v>0</v>
      </c>
      <c r="R604" s="163">
        <f t="shared" si="98"/>
        <v>0</v>
      </c>
      <c r="S604" s="58"/>
      <c r="T604" s="164">
        <f t="shared" si="99"/>
        <v>0</v>
      </c>
      <c r="U604" s="164">
        <v>0</v>
      </c>
      <c r="V604" s="164">
        <f t="shared" si="100"/>
        <v>0</v>
      </c>
      <c r="W604" s="164">
        <v>0</v>
      </c>
      <c r="X604" s="165">
        <f t="shared" si="101"/>
        <v>0</v>
      </c>
      <c r="Y604" s="32"/>
      <c r="Z604" s="32"/>
      <c r="AA604" s="32"/>
      <c r="AB604" s="32"/>
      <c r="AC604" s="32"/>
      <c r="AD604" s="32"/>
      <c r="AE604" s="32"/>
      <c r="AR604" s="166" t="s">
        <v>1297</v>
      </c>
      <c r="AT604" s="166" t="s">
        <v>244</v>
      </c>
      <c r="AU604" s="166" t="s">
        <v>92</v>
      </c>
      <c r="AY604" s="17" t="s">
        <v>164</v>
      </c>
      <c r="BE604" s="167">
        <f t="shared" si="102"/>
        <v>0</v>
      </c>
      <c r="BF604" s="167">
        <f t="shared" si="103"/>
        <v>0</v>
      </c>
      <c r="BG604" s="167">
        <f t="shared" si="104"/>
        <v>0</v>
      </c>
      <c r="BH604" s="167">
        <f t="shared" si="105"/>
        <v>0</v>
      </c>
      <c r="BI604" s="167">
        <f t="shared" si="106"/>
        <v>0</v>
      </c>
      <c r="BJ604" s="17" t="s">
        <v>92</v>
      </c>
      <c r="BK604" s="168">
        <f t="shared" si="107"/>
        <v>0</v>
      </c>
      <c r="BL604" s="17" t="s">
        <v>472</v>
      </c>
      <c r="BM604" s="166" t="s">
        <v>1462</v>
      </c>
    </row>
    <row r="605" spans="1:65" s="2" customFormat="1" ht="24.2" customHeight="1">
      <c r="A605" s="32"/>
      <c r="B605" s="153"/>
      <c r="C605" s="178" t="s">
        <v>1463</v>
      </c>
      <c r="D605" s="178" t="s">
        <v>244</v>
      </c>
      <c r="E605" s="179" t="s">
        <v>1464</v>
      </c>
      <c r="F605" s="180" t="s">
        <v>1461</v>
      </c>
      <c r="G605" s="181" t="s">
        <v>199</v>
      </c>
      <c r="H605" s="182">
        <v>0</v>
      </c>
      <c r="I605" s="183"/>
      <c r="J605" s="184"/>
      <c r="K605" s="182">
        <f t="shared" si="95"/>
        <v>0</v>
      </c>
      <c r="L605" s="184"/>
      <c r="M605" s="185"/>
      <c r="N605" s="186" t="s">
        <v>1</v>
      </c>
      <c r="O605" s="162" t="s">
        <v>43</v>
      </c>
      <c r="P605" s="163">
        <f t="shared" si="96"/>
        <v>0</v>
      </c>
      <c r="Q605" s="163">
        <f t="shared" si="97"/>
        <v>0</v>
      </c>
      <c r="R605" s="163">
        <f t="shared" si="98"/>
        <v>0</v>
      </c>
      <c r="S605" s="58"/>
      <c r="T605" s="164">
        <f t="shared" si="99"/>
        <v>0</v>
      </c>
      <c r="U605" s="164">
        <v>0</v>
      </c>
      <c r="V605" s="164">
        <f t="shared" si="100"/>
        <v>0</v>
      </c>
      <c r="W605" s="164">
        <v>0</v>
      </c>
      <c r="X605" s="165">
        <f t="shared" si="101"/>
        <v>0</v>
      </c>
      <c r="Y605" s="32"/>
      <c r="Z605" s="32"/>
      <c r="AA605" s="32"/>
      <c r="AB605" s="32"/>
      <c r="AC605" s="32"/>
      <c r="AD605" s="32"/>
      <c r="AE605" s="32"/>
      <c r="AR605" s="166" t="s">
        <v>1297</v>
      </c>
      <c r="AT605" s="166" t="s">
        <v>244</v>
      </c>
      <c r="AU605" s="166" t="s">
        <v>92</v>
      </c>
      <c r="AY605" s="17" t="s">
        <v>164</v>
      </c>
      <c r="BE605" s="167">
        <f t="shared" si="102"/>
        <v>0</v>
      </c>
      <c r="BF605" s="167">
        <f t="shared" si="103"/>
        <v>0</v>
      </c>
      <c r="BG605" s="167">
        <f t="shared" si="104"/>
        <v>0</v>
      </c>
      <c r="BH605" s="167">
        <f t="shared" si="105"/>
        <v>0</v>
      </c>
      <c r="BI605" s="167">
        <f t="shared" si="106"/>
        <v>0</v>
      </c>
      <c r="BJ605" s="17" t="s">
        <v>92</v>
      </c>
      <c r="BK605" s="168">
        <f t="shared" si="107"/>
        <v>0</v>
      </c>
      <c r="BL605" s="17" t="s">
        <v>472</v>
      </c>
      <c r="BM605" s="166" t="s">
        <v>1465</v>
      </c>
    </row>
    <row r="606" spans="1:65" s="2" customFormat="1" ht="24.2" customHeight="1">
      <c r="A606" s="32"/>
      <c r="B606" s="153"/>
      <c r="C606" s="178" t="s">
        <v>1466</v>
      </c>
      <c r="D606" s="178" t="s">
        <v>244</v>
      </c>
      <c r="E606" s="179" t="s">
        <v>1467</v>
      </c>
      <c r="F606" s="180" t="s">
        <v>1468</v>
      </c>
      <c r="G606" s="181" t="s">
        <v>199</v>
      </c>
      <c r="H606" s="182">
        <v>0</v>
      </c>
      <c r="I606" s="183"/>
      <c r="J606" s="184"/>
      <c r="K606" s="182">
        <f t="shared" si="95"/>
        <v>0</v>
      </c>
      <c r="L606" s="184"/>
      <c r="M606" s="185"/>
      <c r="N606" s="186" t="s">
        <v>1</v>
      </c>
      <c r="O606" s="162" t="s">
        <v>43</v>
      </c>
      <c r="P606" s="163">
        <f t="shared" si="96"/>
        <v>0</v>
      </c>
      <c r="Q606" s="163">
        <f t="shared" si="97"/>
        <v>0</v>
      </c>
      <c r="R606" s="163">
        <f t="shared" si="98"/>
        <v>0</v>
      </c>
      <c r="S606" s="58"/>
      <c r="T606" s="164">
        <f t="shared" si="99"/>
        <v>0</v>
      </c>
      <c r="U606" s="164">
        <v>0</v>
      </c>
      <c r="V606" s="164">
        <f t="shared" si="100"/>
        <v>0</v>
      </c>
      <c r="W606" s="164">
        <v>0</v>
      </c>
      <c r="X606" s="165">
        <f t="shared" si="101"/>
        <v>0</v>
      </c>
      <c r="Y606" s="32"/>
      <c r="Z606" s="32"/>
      <c r="AA606" s="32"/>
      <c r="AB606" s="32"/>
      <c r="AC606" s="32"/>
      <c r="AD606" s="32"/>
      <c r="AE606" s="32"/>
      <c r="AR606" s="166" t="s">
        <v>1297</v>
      </c>
      <c r="AT606" s="166" t="s">
        <v>244</v>
      </c>
      <c r="AU606" s="166" t="s">
        <v>92</v>
      </c>
      <c r="AY606" s="17" t="s">
        <v>164</v>
      </c>
      <c r="BE606" s="167">
        <f t="shared" si="102"/>
        <v>0</v>
      </c>
      <c r="BF606" s="167">
        <f t="shared" si="103"/>
        <v>0</v>
      </c>
      <c r="BG606" s="167">
        <f t="shared" si="104"/>
        <v>0</v>
      </c>
      <c r="BH606" s="167">
        <f t="shared" si="105"/>
        <v>0</v>
      </c>
      <c r="BI606" s="167">
        <f t="shared" si="106"/>
        <v>0</v>
      </c>
      <c r="BJ606" s="17" t="s">
        <v>92</v>
      </c>
      <c r="BK606" s="168">
        <f t="shared" si="107"/>
        <v>0</v>
      </c>
      <c r="BL606" s="17" t="s">
        <v>472</v>
      </c>
      <c r="BM606" s="166" t="s">
        <v>1469</v>
      </c>
    </row>
    <row r="607" spans="1:65" s="2" customFormat="1" ht="24.2" customHeight="1">
      <c r="A607" s="32"/>
      <c r="B607" s="153"/>
      <c r="C607" s="178" t="s">
        <v>1470</v>
      </c>
      <c r="D607" s="178" t="s">
        <v>244</v>
      </c>
      <c r="E607" s="179" t="s">
        <v>1471</v>
      </c>
      <c r="F607" s="180" t="s">
        <v>1468</v>
      </c>
      <c r="G607" s="181" t="s">
        <v>199</v>
      </c>
      <c r="H607" s="182">
        <v>0</v>
      </c>
      <c r="I607" s="183"/>
      <c r="J607" s="184"/>
      <c r="K607" s="182">
        <f t="shared" si="95"/>
        <v>0</v>
      </c>
      <c r="L607" s="184"/>
      <c r="M607" s="185"/>
      <c r="N607" s="186" t="s">
        <v>1</v>
      </c>
      <c r="O607" s="162" t="s">
        <v>43</v>
      </c>
      <c r="P607" s="163">
        <f t="shared" si="96"/>
        <v>0</v>
      </c>
      <c r="Q607" s="163">
        <f t="shared" si="97"/>
        <v>0</v>
      </c>
      <c r="R607" s="163">
        <f t="shared" si="98"/>
        <v>0</v>
      </c>
      <c r="S607" s="58"/>
      <c r="T607" s="164">
        <f t="shared" si="99"/>
        <v>0</v>
      </c>
      <c r="U607" s="164">
        <v>0</v>
      </c>
      <c r="V607" s="164">
        <f t="shared" si="100"/>
        <v>0</v>
      </c>
      <c r="W607" s="164">
        <v>0</v>
      </c>
      <c r="X607" s="165">
        <f t="shared" si="101"/>
        <v>0</v>
      </c>
      <c r="Y607" s="32"/>
      <c r="Z607" s="32"/>
      <c r="AA607" s="32"/>
      <c r="AB607" s="32"/>
      <c r="AC607" s="32"/>
      <c r="AD607" s="32"/>
      <c r="AE607" s="32"/>
      <c r="AR607" s="166" t="s">
        <v>1297</v>
      </c>
      <c r="AT607" s="166" t="s">
        <v>244</v>
      </c>
      <c r="AU607" s="166" t="s">
        <v>92</v>
      </c>
      <c r="AY607" s="17" t="s">
        <v>164</v>
      </c>
      <c r="BE607" s="167">
        <f t="shared" si="102"/>
        <v>0</v>
      </c>
      <c r="BF607" s="167">
        <f t="shared" si="103"/>
        <v>0</v>
      </c>
      <c r="BG607" s="167">
        <f t="shared" si="104"/>
        <v>0</v>
      </c>
      <c r="BH607" s="167">
        <f t="shared" si="105"/>
        <v>0</v>
      </c>
      <c r="BI607" s="167">
        <f t="shared" si="106"/>
        <v>0</v>
      </c>
      <c r="BJ607" s="17" t="s">
        <v>92</v>
      </c>
      <c r="BK607" s="168">
        <f t="shared" si="107"/>
        <v>0</v>
      </c>
      <c r="BL607" s="17" t="s">
        <v>472</v>
      </c>
      <c r="BM607" s="166" t="s">
        <v>1472</v>
      </c>
    </row>
    <row r="608" spans="1:65" s="2" customFormat="1" ht="24.2" customHeight="1">
      <c r="A608" s="32"/>
      <c r="B608" s="153"/>
      <c r="C608" s="178" t="s">
        <v>1473</v>
      </c>
      <c r="D608" s="178" t="s">
        <v>244</v>
      </c>
      <c r="E608" s="179" t="s">
        <v>1474</v>
      </c>
      <c r="F608" s="180" t="s">
        <v>1475</v>
      </c>
      <c r="G608" s="181" t="s">
        <v>199</v>
      </c>
      <c r="H608" s="182">
        <v>9</v>
      </c>
      <c r="I608" s="183"/>
      <c r="J608" s="184"/>
      <c r="K608" s="182">
        <f t="shared" si="95"/>
        <v>0</v>
      </c>
      <c r="L608" s="184"/>
      <c r="M608" s="185"/>
      <c r="N608" s="186" t="s">
        <v>1</v>
      </c>
      <c r="O608" s="162" t="s">
        <v>43</v>
      </c>
      <c r="P608" s="163">
        <f t="shared" si="96"/>
        <v>0</v>
      </c>
      <c r="Q608" s="163">
        <f t="shared" si="97"/>
        <v>0</v>
      </c>
      <c r="R608" s="163">
        <f t="shared" si="98"/>
        <v>0</v>
      </c>
      <c r="S608" s="58"/>
      <c r="T608" s="164">
        <f t="shared" si="99"/>
        <v>0</v>
      </c>
      <c r="U608" s="164">
        <v>0</v>
      </c>
      <c r="V608" s="164">
        <f t="shared" si="100"/>
        <v>0</v>
      </c>
      <c r="W608" s="164">
        <v>0</v>
      </c>
      <c r="X608" s="165">
        <f t="shared" si="101"/>
        <v>0</v>
      </c>
      <c r="Y608" s="32"/>
      <c r="Z608" s="32"/>
      <c r="AA608" s="32"/>
      <c r="AB608" s="32"/>
      <c r="AC608" s="32"/>
      <c r="AD608" s="32"/>
      <c r="AE608" s="32"/>
      <c r="AR608" s="166" t="s">
        <v>1297</v>
      </c>
      <c r="AT608" s="166" t="s">
        <v>244</v>
      </c>
      <c r="AU608" s="166" t="s">
        <v>92</v>
      </c>
      <c r="AY608" s="17" t="s">
        <v>164</v>
      </c>
      <c r="BE608" s="167">
        <f t="shared" si="102"/>
        <v>0</v>
      </c>
      <c r="BF608" s="167">
        <f t="shared" si="103"/>
        <v>0</v>
      </c>
      <c r="BG608" s="167">
        <f t="shared" si="104"/>
        <v>0</v>
      </c>
      <c r="BH608" s="167">
        <f t="shared" si="105"/>
        <v>0</v>
      </c>
      <c r="BI608" s="167">
        <f t="shared" si="106"/>
        <v>0</v>
      </c>
      <c r="BJ608" s="17" t="s">
        <v>92</v>
      </c>
      <c r="BK608" s="168">
        <f t="shared" si="107"/>
        <v>0</v>
      </c>
      <c r="BL608" s="17" t="s">
        <v>472</v>
      </c>
      <c r="BM608" s="166" t="s">
        <v>1476</v>
      </c>
    </row>
    <row r="609" spans="1:65" s="2" customFormat="1" ht="24.2" customHeight="1">
      <c r="A609" s="32"/>
      <c r="B609" s="153"/>
      <c r="C609" s="178" t="s">
        <v>1477</v>
      </c>
      <c r="D609" s="178" t="s">
        <v>244</v>
      </c>
      <c r="E609" s="179" t="s">
        <v>1478</v>
      </c>
      <c r="F609" s="180" t="s">
        <v>1479</v>
      </c>
      <c r="G609" s="181" t="s">
        <v>354</v>
      </c>
      <c r="H609" s="182">
        <v>130</v>
      </c>
      <c r="I609" s="183"/>
      <c r="J609" s="184"/>
      <c r="K609" s="182">
        <f t="shared" si="95"/>
        <v>0</v>
      </c>
      <c r="L609" s="184"/>
      <c r="M609" s="185"/>
      <c r="N609" s="186" t="s">
        <v>1</v>
      </c>
      <c r="O609" s="162" t="s">
        <v>43</v>
      </c>
      <c r="P609" s="163">
        <f t="shared" si="96"/>
        <v>0</v>
      </c>
      <c r="Q609" s="163">
        <f t="shared" si="97"/>
        <v>0</v>
      </c>
      <c r="R609" s="163">
        <f t="shared" si="98"/>
        <v>0</v>
      </c>
      <c r="S609" s="58"/>
      <c r="T609" s="164">
        <f t="shared" si="99"/>
        <v>0</v>
      </c>
      <c r="U609" s="164">
        <v>0</v>
      </c>
      <c r="V609" s="164">
        <f t="shared" si="100"/>
        <v>0</v>
      </c>
      <c r="W609" s="164">
        <v>0</v>
      </c>
      <c r="X609" s="165">
        <f t="shared" si="101"/>
        <v>0</v>
      </c>
      <c r="Y609" s="32"/>
      <c r="Z609" s="32"/>
      <c r="AA609" s="32"/>
      <c r="AB609" s="32"/>
      <c r="AC609" s="32"/>
      <c r="AD609" s="32"/>
      <c r="AE609" s="32"/>
      <c r="AR609" s="166" t="s">
        <v>1297</v>
      </c>
      <c r="AT609" s="166" t="s">
        <v>244</v>
      </c>
      <c r="AU609" s="166" t="s">
        <v>92</v>
      </c>
      <c r="AY609" s="17" t="s">
        <v>164</v>
      </c>
      <c r="BE609" s="167">
        <f t="shared" si="102"/>
        <v>0</v>
      </c>
      <c r="BF609" s="167">
        <f t="shared" si="103"/>
        <v>0</v>
      </c>
      <c r="BG609" s="167">
        <f t="shared" si="104"/>
        <v>0</v>
      </c>
      <c r="BH609" s="167">
        <f t="shared" si="105"/>
        <v>0</v>
      </c>
      <c r="BI609" s="167">
        <f t="shared" si="106"/>
        <v>0</v>
      </c>
      <c r="BJ609" s="17" t="s">
        <v>92</v>
      </c>
      <c r="BK609" s="168">
        <f t="shared" si="107"/>
        <v>0</v>
      </c>
      <c r="BL609" s="17" t="s">
        <v>472</v>
      </c>
      <c r="BM609" s="166" t="s">
        <v>1480</v>
      </c>
    </row>
    <row r="610" spans="1:65" s="2" customFormat="1" ht="24.2" customHeight="1">
      <c r="A610" s="32"/>
      <c r="B610" s="153"/>
      <c r="C610" s="178" t="s">
        <v>1481</v>
      </c>
      <c r="D610" s="178" t="s">
        <v>244</v>
      </c>
      <c r="E610" s="179" t="s">
        <v>1482</v>
      </c>
      <c r="F610" s="180" t="s">
        <v>1483</v>
      </c>
      <c r="G610" s="181" t="s">
        <v>354</v>
      </c>
      <c r="H610" s="182">
        <v>0</v>
      </c>
      <c r="I610" s="183"/>
      <c r="J610" s="184"/>
      <c r="K610" s="182">
        <f t="shared" si="95"/>
        <v>0</v>
      </c>
      <c r="L610" s="184"/>
      <c r="M610" s="185"/>
      <c r="N610" s="186" t="s">
        <v>1</v>
      </c>
      <c r="O610" s="162" t="s">
        <v>43</v>
      </c>
      <c r="P610" s="163">
        <f t="shared" si="96"/>
        <v>0</v>
      </c>
      <c r="Q610" s="163">
        <f t="shared" si="97"/>
        <v>0</v>
      </c>
      <c r="R610" s="163">
        <f t="shared" si="98"/>
        <v>0</v>
      </c>
      <c r="S610" s="58"/>
      <c r="T610" s="164">
        <f t="shared" si="99"/>
        <v>0</v>
      </c>
      <c r="U610" s="164">
        <v>0</v>
      </c>
      <c r="V610" s="164">
        <f t="shared" si="100"/>
        <v>0</v>
      </c>
      <c r="W610" s="164">
        <v>0</v>
      </c>
      <c r="X610" s="165">
        <f t="shared" si="101"/>
        <v>0</v>
      </c>
      <c r="Y610" s="32"/>
      <c r="Z610" s="32"/>
      <c r="AA610" s="32"/>
      <c r="AB610" s="32"/>
      <c r="AC610" s="32"/>
      <c r="AD610" s="32"/>
      <c r="AE610" s="32"/>
      <c r="AR610" s="166" t="s">
        <v>1297</v>
      </c>
      <c r="AT610" s="166" t="s">
        <v>244</v>
      </c>
      <c r="AU610" s="166" t="s">
        <v>92</v>
      </c>
      <c r="AY610" s="17" t="s">
        <v>164</v>
      </c>
      <c r="BE610" s="167">
        <f t="shared" si="102"/>
        <v>0</v>
      </c>
      <c r="BF610" s="167">
        <f t="shared" si="103"/>
        <v>0</v>
      </c>
      <c r="BG610" s="167">
        <f t="shared" si="104"/>
        <v>0</v>
      </c>
      <c r="BH610" s="167">
        <f t="shared" si="105"/>
        <v>0</v>
      </c>
      <c r="BI610" s="167">
        <f t="shared" si="106"/>
        <v>0</v>
      </c>
      <c r="BJ610" s="17" t="s">
        <v>92</v>
      </c>
      <c r="BK610" s="168">
        <f t="shared" si="107"/>
        <v>0</v>
      </c>
      <c r="BL610" s="17" t="s">
        <v>472</v>
      </c>
      <c r="BM610" s="166" t="s">
        <v>1484</v>
      </c>
    </row>
    <row r="611" spans="1:65" s="2" customFormat="1" ht="24.2" customHeight="1">
      <c r="A611" s="32"/>
      <c r="B611" s="153"/>
      <c r="C611" s="178" t="s">
        <v>1485</v>
      </c>
      <c r="D611" s="178" t="s">
        <v>244</v>
      </c>
      <c r="E611" s="179" t="s">
        <v>1486</v>
      </c>
      <c r="F611" s="180" t="s">
        <v>1487</v>
      </c>
      <c r="G611" s="181" t="s">
        <v>354</v>
      </c>
      <c r="H611" s="182">
        <v>130</v>
      </c>
      <c r="I611" s="183"/>
      <c r="J611" s="184"/>
      <c r="K611" s="182">
        <f t="shared" si="95"/>
        <v>0</v>
      </c>
      <c r="L611" s="184"/>
      <c r="M611" s="185"/>
      <c r="N611" s="186" t="s">
        <v>1</v>
      </c>
      <c r="O611" s="162" t="s">
        <v>43</v>
      </c>
      <c r="P611" s="163">
        <f t="shared" si="96"/>
        <v>0</v>
      </c>
      <c r="Q611" s="163">
        <f t="shared" si="97"/>
        <v>0</v>
      </c>
      <c r="R611" s="163">
        <f t="shared" si="98"/>
        <v>0</v>
      </c>
      <c r="S611" s="58"/>
      <c r="T611" s="164">
        <f t="shared" si="99"/>
        <v>0</v>
      </c>
      <c r="U611" s="164">
        <v>0</v>
      </c>
      <c r="V611" s="164">
        <f t="shared" si="100"/>
        <v>0</v>
      </c>
      <c r="W611" s="164">
        <v>0</v>
      </c>
      <c r="X611" s="165">
        <f t="shared" si="101"/>
        <v>0</v>
      </c>
      <c r="Y611" s="32"/>
      <c r="Z611" s="32"/>
      <c r="AA611" s="32"/>
      <c r="AB611" s="32"/>
      <c r="AC611" s="32"/>
      <c r="AD611" s="32"/>
      <c r="AE611" s="32"/>
      <c r="AR611" s="166" t="s">
        <v>1297</v>
      </c>
      <c r="AT611" s="166" t="s">
        <v>244</v>
      </c>
      <c r="AU611" s="166" t="s">
        <v>92</v>
      </c>
      <c r="AY611" s="17" t="s">
        <v>164</v>
      </c>
      <c r="BE611" s="167">
        <f t="shared" si="102"/>
        <v>0</v>
      </c>
      <c r="BF611" s="167">
        <f t="shared" si="103"/>
        <v>0</v>
      </c>
      <c r="BG611" s="167">
        <f t="shared" si="104"/>
        <v>0</v>
      </c>
      <c r="BH611" s="167">
        <f t="shared" si="105"/>
        <v>0</v>
      </c>
      <c r="BI611" s="167">
        <f t="shared" si="106"/>
        <v>0</v>
      </c>
      <c r="BJ611" s="17" t="s">
        <v>92</v>
      </c>
      <c r="BK611" s="168">
        <f t="shared" si="107"/>
        <v>0</v>
      </c>
      <c r="BL611" s="17" t="s">
        <v>472</v>
      </c>
      <c r="BM611" s="166" t="s">
        <v>1488</v>
      </c>
    </row>
    <row r="612" spans="1:65" s="2" customFormat="1" ht="24.2" customHeight="1">
      <c r="A612" s="32"/>
      <c r="B612" s="153"/>
      <c r="C612" s="178" t="s">
        <v>1489</v>
      </c>
      <c r="D612" s="178" t="s">
        <v>244</v>
      </c>
      <c r="E612" s="179" t="s">
        <v>1490</v>
      </c>
      <c r="F612" s="180" t="s">
        <v>1491</v>
      </c>
      <c r="G612" s="181" t="s">
        <v>354</v>
      </c>
      <c r="H612" s="182">
        <v>50</v>
      </c>
      <c r="I612" s="183"/>
      <c r="J612" s="184"/>
      <c r="K612" s="182">
        <f t="shared" si="95"/>
        <v>0</v>
      </c>
      <c r="L612" s="184"/>
      <c r="M612" s="185"/>
      <c r="N612" s="186" t="s">
        <v>1</v>
      </c>
      <c r="O612" s="162" t="s">
        <v>43</v>
      </c>
      <c r="P612" s="163">
        <f t="shared" si="96"/>
        <v>0</v>
      </c>
      <c r="Q612" s="163">
        <f t="shared" si="97"/>
        <v>0</v>
      </c>
      <c r="R612" s="163">
        <f t="shared" si="98"/>
        <v>0</v>
      </c>
      <c r="S612" s="58"/>
      <c r="T612" s="164">
        <f t="shared" si="99"/>
        <v>0</v>
      </c>
      <c r="U612" s="164">
        <v>0</v>
      </c>
      <c r="V612" s="164">
        <f t="shared" si="100"/>
        <v>0</v>
      </c>
      <c r="W612" s="164">
        <v>0</v>
      </c>
      <c r="X612" s="165">
        <f t="shared" si="101"/>
        <v>0</v>
      </c>
      <c r="Y612" s="32"/>
      <c r="Z612" s="32"/>
      <c r="AA612" s="32"/>
      <c r="AB612" s="32"/>
      <c r="AC612" s="32"/>
      <c r="AD612" s="32"/>
      <c r="AE612" s="32"/>
      <c r="AR612" s="166" t="s">
        <v>1297</v>
      </c>
      <c r="AT612" s="166" t="s">
        <v>244</v>
      </c>
      <c r="AU612" s="166" t="s">
        <v>92</v>
      </c>
      <c r="AY612" s="17" t="s">
        <v>164</v>
      </c>
      <c r="BE612" s="167">
        <f t="shared" si="102"/>
        <v>0</v>
      </c>
      <c r="BF612" s="167">
        <f t="shared" si="103"/>
        <v>0</v>
      </c>
      <c r="BG612" s="167">
        <f t="shared" si="104"/>
        <v>0</v>
      </c>
      <c r="BH612" s="167">
        <f t="shared" si="105"/>
        <v>0</v>
      </c>
      <c r="BI612" s="167">
        <f t="shared" si="106"/>
        <v>0</v>
      </c>
      <c r="BJ612" s="17" t="s">
        <v>92</v>
      </c>
      <c r="BK612" s="168">
        <f t="shared" si="107"/>
        <v>0</v>
      </c>
      <c r="BL612" s="17" t="s">
        <v>472</v>
      </c>
      <c r="BM612" s="166" t="s">
        <v>1492</v>
      </c>
    </row>
    <row r="613" spans="1:65" s="2" customFormat="1" ht="24.2" customHeight="1">
      <c r="A613" s="32"/>
      <c r="B613" s="153"/>
      <c r="C613" s="178" t="s">
        <v>1493</v>
      </c>
      <c r="D613" s="178" t="s">
        <v>244</v>
      </c>
      <c r="E613" s="179" t="s">
        <v>1494</v>
      </c>
      <c r="F613" s="180" t="s">
        <v>1495</v>
      </c>
      <c r="G613" s="181" t="s">
        <v>354</v>
      </c>
      <c r="H613" s="182">
        <v>50</v>
      </c>
      <c r="I613" s="183"/>
      <c r="J613" s="184"/>
      <c r="K613" s="182">
        <f t="shared" si="95"/>
        <v>0</v>
      </c>
      <c r="L613" s="184"/>
      <c r="M613" s="185"/>
      <c r="N613" s="186" t="s">
        <v>1</v>
      </c>
      <c r="O613" s="162" t="s">
        <v>43</v>
      </c>
      <c r="P613" s="163">
        <f t="shared" si="96"/>
        <v>0</v>
      </c>
      <c r="Q613" s="163">
        <f t="shared" si="97"/>
        <v>0</v>
      </c>
      <c r="R613" s="163">
        <f t="shared" si="98"/>
        <v>0</v>
      </c>
      <c r="S613" s="58"/>
      <c r="T613" s="164">
        <f t="shared" si="99"/>
        <v>0</v>
      </c>
      <c r="U613" s="164">
        <v>0</v>
      </c>
      <c r="V613" s="164">
        <f t="shared" si="100"/>
        <v>0</v>
      </c>
      <c r="W613" s="164">
        <v>0</v>
      </c>
      <c r="X613" s="165">
        <f t="shared" si="101"/>
        <v>0</v>
      </c>
      <c r="Y613" s="32"/>
      <c r="Z613" s="32"/>
      <c r="AA613" s="32"/>
      <c r="AB613" s="32"/>
      <c r="AC613" s="32"/>
      <c r="AD613" s="32"/>
      <c r="AE613" s="32"/>
      <c r="AR613" s="166" t="s">
        <v>1297</v>
      </c>
      <c r="AT613" s="166" t="s">
        <v>244</v>
      </c>
      <c r="AU613" s="166" t="s">
        <v>92</v>
      </c>
      <c r="AY613" s="17" t="s">
        <v>164</v>
      </c>
      <c r="BE613" s="167">
        <f t="shared" si="102"/>
        <v>0</v>
      </c>
      <c r="BF613" s="167">
        <f t="shared" si="103"/>
        <v>0</v>
      </c>
      <c r="BG613" s="167">
        <f t="shared" si="104"/>
        <v>0</v>
      </c>
      <c r="BH613" s="167">
        <f t="shared" si="105"/>
        <v>0</v>
      </c>
      <c r="BI613" s="167">
        <f t="shared" si="106"/>
        <v>0</v>
      </c>
      <c r="BJ613" s="17" t="s">
        <v>92</v>
      </c>
      <c r="BK613" s="168">
        <f t="shared" si="107"/>
        <v>0</v>
      </c>
      <c r="BL613" s="17" t="s">
        <v>472</v>
      </c>
      <c r="BM613" s="166" t="s">
        <v>1496</v>
      </c>
    </row>
    <row r="614" spans="1:65" s="2" customFormat="1" ht="24.2" customHeight="1">
      <c r="A614" s="32"/>
      <c r="B614" s="153"/>
      <c r="C614" s="178" t="s">
        <v>1497</v>
      </c>
      <c r="D614" s="178" t="s">
        <v>244</v>
      </c>
      <c r="E614" s="179" t="s">
        <v>1498</v>
      </c>
      <c r="F614" s="180" t="s">
        <v>1499</v>
      </c>
      <c r="G614" s="181" t="s">
        <v>354</v>
      </c>
      <c r="H614" s="182">
        <v>15</v>
      </c>
      <c r="I614" s="183"/>
      <c r="J614" s="184"/>
      <c r="K614" s="182">
        <f t="shared" si="95"/>
        <v>0</v>
      </c>
      <c r="L614" s="184"/>
      <c r="M614" s="185"/>
      <c r="N614" s="186" t="s">
        <v>1</v>
      </c>
      <c r="O614" s="162" t="s">
        <v>43</v>
      </c>
      <c r="P614" s="163">
        <f t="shared" si="96"/>
        <v>0</v>
      </c>
      <c r="Q614" s="163">
        <f t="shared" si="97"/>
        <v>0</v>
      </c>
      <c r="R614" s="163">
        <f t="shared" si="98"/>
        <v>0</v>
      </c>
      <c r="S614" s="58"/>
      <c r="T614" s="164">
        <f t="shared" si="99"/>
        <v>0</v>
      </c>
      <c r="U614" s="164">
        <v>0</v>
      </c>
      <c r="V614" s="164">
        <f t="shared" si="100"/>
        <v>0</v>
      </c>
      <c r="W614" s="164">
        <v>0</v>
      </c>
      <c r="X614" s="165">
        <f t="shared" si="101"/>
        <v>0</v>
      </c>
      <c r="Y614" s="32"/>
      <c r="Z614" s="32"/>
      <c r="AA614" s="32"/>
      <c r="AB614" s="32"/>
      <c r="AC614" s="32"/>
      <c r="AD614" s="32"/>
      <c r="AE614" s="32"/>
      <c r="AR614" s="166" t="s">
        <v>1297</v>
      </c>
      <c r="AT614" s="166" t="s">
        <v>244</v>
      </c>
      <c r="AU614" s="166" t="s">
        <v>92</v>
      </c>
      <c r="AY614" s="17" t="s">
        <v>164</v>
      </c>
      <c r="BE614" s="167">
        <f t="shared" si="102"/>
        <v>0</v>
      </c>
      <c r="BF614" s="167">
        <f t="shared" si="103"/>
        <v>0</v>
      </c>
      <c r="BG614" s="167">
        <f t="shared" si="104"/>
        <v>0</v>
      </c>
      <c r="BH614" s="167">
        <f t="shared" si="105"/>
        <v>0</v>
      </c>
      <c r="BI614" s="167">
        <f t="shared" si="106"/>
        <v>0</v>
      </c>
      <c r="BJ614" s="17" t="s">
        <v>92</v>
      </c>
      <c r="BK614" s="168">
        <f t="shared" si="107"/>
        <v>0</v>
      </c>
      <c r="BL614" s="17" t="s">
        <v>472</v>
      </c>
      <c r="BM614" s="166" t="s">
        <v>1500</v>
      </c>
    </row>
    <row r="615" spans="1:65" s="2" customFormat="1" ht="24.2" customHeight="1">
      <c r="A615" s="32"/>
      <c r="B615" s="153"/>
      <c r="C615" s="178" t="s">
        <v>1501</v>
      </c>
      <c r="D615" s="178" t="s">
        <v>244</v>
      </c>
      <c r="E615" s="179" t="s">
        <v>1502</v>
      </c>
      <c r="F615" s="180" t="s">
        <v>1503</v>
      </c>
      <c r="G615" s="181" t="s">
        <v>354</v>
      </c>
      <c r="H615" s="182">
        <v>15</v>
      </c>
      <c r="I615" s="183"/>
      <c r="J615" s="184"/>
      <c r="K615" s="182">
        <f t="shared" si="95"/>
        <v>0</v>
      </c>
      <c r="L615" s="184"/>
      <c r="M615" s="185"/>
      <c r="N615" s="186" t="s">
        <v>1</v>
      </c>
      <c r="O615" s="162" t="s">
        <v>43</v>
      </c>
      <c r="P615" s="163">
        <f t="shared" si="96"/>
        <v>0</v>
      </c>
      <c r="Q615" s="163">
        <f t="shared" si="97"/>
        <v>0</v>
      </c>
      <c r="R615" s="163">
        <f t="shared" si="98"/>
        <v>0</v>
      </c>
      <c r="S615" s="58"/>
      <c r="T615" s="164">
        <f t="shared" si="99"/>
        <v>0</v>
      </c>
      <c r="U615" s="164">
        <v>0</v>
      </c>
      <c r="V615" s="164">
        <f t="shared" si="100"/>
        <v>0</v>
      </c>
      <c r="W615" s="164">
        <v>0</v>
      </c>
      <c r="X615" s="165">
        <f t="shared" si="101"/>
        <v>0</v>
      </c>
      <c r="Y615" s="32"/>
      <c r="Z615" s="32"/>
      <c r="AA615" s="32"/>
      <c r="AB615" s="32"/>
      <c r="AC615" s="32"/>
      <c r="AD615" s="32"/>
      <c r="AE615" s="32"/>
      <c r="AR615" s="166" t="s">
        <v>1297</v>
      </c>
      <c r="AT615" s="166" t="s">
        <v>244</v>
      </c>
      <c r="AU615" s="166" t="s">
        <v>92</v>
      </c>
      <c r="AY615" s="17" t="s">
        <v>164</v>
      </c>
      <c r="BE615" s="167">
        <f t="shared" si="102"/>
        <v>0</v>
      </c>
      <c r="BF615" s="167">
        <f t="shared" si="103"/>
        <v>0</v>
      </c>
      <c r="BG615" s="167">
        <f t="shared" si="104"/>
        <v>0</v>
      </c>
      <c r="BH615" s="167">
        <f t="shared" si="105"/>
        <v>0</v>
      </c>
      <c r="BI615" s="167">
        <f t="shared" si="106"/>
        <v>0</v>
      </c>
      <c r="BJ615" s="17" t="s">
        <v>92</v>
      </c>
      <c r="BK615" s="168">
        <f t="shared" si="107"/>
        <v>0</v>
      </c>
      <c r="BL615" s="17" t="s">
        <v>472</v>
      </c>
      <c r="BM615" s="166" t="s">
        <v>1504</v>
      </c>
    </row>
    <row r="616" spans="1:65" s="2" customFormat="1" ht="14.45" customHeight="1">
      <c r="A616" s="32"/>
      <c r="B616" s="153"/>
      <c r="C616" s="178" t="s">
        <v>1505</v>
      </c>
      <c r="D616" s="178" t="s">
        <v>244</v>
      </c>
      <c r="E616" s="179" t="s">
        <v>1506</v>
      </c>
      <c r="F616" s="180" t="s">
        <v>1507</v>
      </c>
      <c r="G616" s="181" t="s">
        <v>354</v>
      </c>
      <c r="H616" s="182">
        <v>60</v>
      </c>
      <c r="I616" s="183"/>
      <c r="J616" s="184"/>
      <c r="K616" s="182">
        <f t="shared" si="95"/>
        <v>0</v>
      </c>
      <c r="L616" s="184"/>
      <c r="M616" s="185"/>
      <c r="N616" s="186" t="s">
        <v>1</v>
      </c>
      <c r="O616" s="162" t="s">
        <v>43</v>
      </c>
      <c r="P616" s="163">
        <f t="shared" si="96"/>
        <v>0</v>
      </c>
      <c r="Q616" s="163">
        <f t="shared" si="97"/>
        <v>0</v>
      </c>
      <c r="R616" s="163">
        <f t="shared" si="98"/>
        <v>0</v>
      </c>
      <c r="S616" s="58"/>
      <c r="T616" s="164">
        <f t="shared" si="99"/>
        <v>0</v>
      </c>
      <c r="U616" s="164">
        <v>0</v>
      </c>
      <c r="V616" s="164">
        <f t="shared" si="100"/>
        <v>0</v>
      </c>
      <c r="W616" s="164">
        <v>0</v>
      </c>
      <c r="X616" s="165">
        <f t="shared" si="101"/>
        <v>0</v>
      </c>
      <c r="Y616" s="32"/>
      <c r="Z616" s="32"/>
      <c r="AA616" s="32"/>
      <c r="AB616" s="32"/>
      <c r="AC616" s="32"/>
      <c r="AD616" s="32"/>
      <c r="AE616" s="32"/>
      <c r="AR616" s="166" t="s">
        <v>1297</v>
      </c>
      <c r="AT616" s="166" t="s">
        <v>244</v>
      </c>
      <c r="AU616" s="166" t="s">
        <v>92</v>
      </c>
      <c r="AY616" s="17" t="s">
        <v>164</v>
      </c>
      <c r="BE616" s="167">
        <f t="shared" si="102"/>
        <v>0</v>
      </c>
      <c r="BF616" s="167">
        <f t="shared" si="103"/>
        <v>0</v>
      </c>
      <c r="BG616" s="167">
        <f t="shared" si="104"/>
        <v>0</v>
      </c>
      <c r="BH616" s="167">
        <f t="shared" si="105"/>
        <v>0</v>
      </c>
      <c r="BI616" s="167">
        <f t="shared" si="106"/>
        <v>0</v>
      </c>
      <c r="BJ616" s="17" t="s">
        <v>92</v>
      </c>
      <c r="BK616" s="168">
        <f t="shared" si="107"/>
        <v>0</v>
      </c>
      <c r="BL616" s="17" t="s">
        <v>472</v>
      </c>
      <c r="BM616" s="166" t="s">
        <v>1508</v>
      </c>
    </row>
    <row r="617" spans="1:65" s="2" customFormat="1" ht="14.45" customHeight="1">
      <c r="A617" s="32"/>
      <c r="B617" s="153"/>
      <c r="C617" s="178" t="s">
        <v>1509</v>
      </c>
      <c r="D617" s="178" t="s">
        <v>244</v>
      </c>
      <c r="E617" s="179" t="s">
        <v>1510</v>
      </c>
      <c r="F617" s="180" t="s">
        <v>1511</v>
      </c>
      <c r="G617" s="181" t="s">
        <v>354</v>
      </c>
      <c r="H617" s="182">
        <v>60</v>
      </c>
      <c r="I617" s="183"/>
      <c r="J617" s="184"/>
      <c r="K617" s="182">
        <f t="shared" si="95"/>
        <v>0</v>
      </c>
      <c r="L617" s="184"/>
      <c r="M617" s="185"/>
      <c r="N617" s="186" t="s">
        <v>1</v>
      </c>
      <c r="O617" s="162" t="s">
        <v>43</v>
      </c>
      <c r="P617" s="163">
        <f t="shared" si="96"/>
        <v>0</v>
      </c>
      <c r="Q617" s="163">
        <f t="shared" si="97"/>
        <v>0</v>
      </c>
      <c r="R617" s="163">
        <f t="shared" si="98"/>
        <v>0</v>
      </c>
      <c r="S617" s="58"/>
      <c r="T617" s="164">
        <f t="shared" si="99"/>
        <v>0</v>
      </c>
      <c r="U617" s="164">
        <v>0</v>
      </c>
      <c r="V617" s="164">
        <f t="shared" si="100"/>
        <v>0</v>
      </c>
      <c r="W617" s="164">
        <v>0</v>
      </c>
      <c r="X617" s="165">
        <f t="shared" si="101"/>
        <v>0</v>
      </c>
      <c r="Y617" s="32"/>
      <c r="Z617" s="32"/>
      <c r="AA617" s="32"/>
      <c r="AB617" s="32"/>
      <c r="AC617" s="32"/>
      <c r="AD617" s="32"/>
      <c r="AE617" s="32"/>
      <c r="AR617" s="166" t="s">
        <v>1297</v>
      </c>
      <c r="AT617" s="166" t="s">
        <v>244</v>
      </c>
      <c r="AU617" s="166" t="s">
        <v>92</v>
      </c>
      <c r="AY617" s="17" t="s">
        <v>164</v>
      </c>
      <c r="BE617" s="167">
        <f t="shared" si="102"/>
        <v>0</v>
      </c>
      <c r="BF617" s="167">
        <f t="shared" si="103"/>
        <v>0</v>
      </c>
      <c r="BG617" s="167">
        <f t="shared" si="104"/>
        <v>0</v>
      </c>
      <c r="BH617" s="167">
        <f t="shared" si="105"/>
        <v>0</v>
      </c>
      <c r="BI617" s="167">
        <f t="shared" si="106"/>
        <v>0</v>
      </c>
      <c r="BJ617" s="17" t="s">
        <v>92</v>
      </c>
      <c r="BK617" s="168">
        <f t="shared" si="107"/>
        <v>0</v>
      </c>
      <c r="BL617" s="17" t="s">
        <v>472</v>
      </c>
      <c r="BM617" s="166" t="s">
        <v>1512</v>
      </c>
    </row>
    <row r="618" spans="1:65" s="2" customFormat="1" ht="14.45" customHeight="1">
      <c r="A618" s="32"/>
      <c r="B618" s="153"/>
      <c r="C618" s="178" t="s">
        <v>1513</v>
      </c>
      <c r="D618" s="178" t="s">
        <v>244</v>
      </c>
      <c r="E618" s="179" t="s">
        <v>1514</v>
      </c>
      <c r="F618" s="180" t="s">
        <v>1515</v>
      </c>
      <c r="G618" s="181" t="s">
        <v>199</v>
      </c>
      <c r="H618" s="182">
        <v>1</v>
      </c>
      <c r="I618" s="183"/>
      <c r="J618" s="184"/>
      <c r="K618" s="182">
        <f t="shared" si="95"/>
        <v>0</v>
      </c>
      <c r="L618" s="184"/>
      <c r="M618" s="185"/>
      <c r="N618" s="186" t="s">
        <v>1</v>
      </c>
      <c r="O618" s="162" t="s">
        <v>43</v>
      </c>
      <c r="P618" s="163">
        <f t="shared" si="96"/>
        <v>0</v>
      </c>
      <c r="Q618" s="163">
        <f t="shared" si="97"/>
        <v>0</v>
      </c>
      <c r="R618" s="163">
        <f t="shared" si="98"/>
        <v>0</v>
      </c>
      <c r="S618" s="58"/>
      <c r="T618" s="164">
        <f t="shared" si="99"/>
        <v>0</v>
      </c>
      <c r="U618" s="164">
        <v>0</v>
      </c>
      <c r="V618" s="164">
        <f t="shared" si="100"/>
        <v>0</v>
      </c>
      <c r="W618" s="164">
        <v>0</v>
      </c>
      <c r="X618" s="165">
        <f t="shared" si="101"/>
        <v>0</v>
      </c>
      <c r="Y618" s="32"/>
      <c r="Z618" s="32"/>
      <c r="AA618" s="32"/>
      <c r="AB618" s="32"/>
      <c r="AC618" s="32"/>
      <c r="AD618" s="32"/>
      <c r="AE618" s="32"/>
      <c r="AR618" s="166" t="s">
        <v>1297</v>
      </c>
      <c r="AT618" s="166" t="s">
        <v>244</v>
      </c>
      <c r="AU618" s="166" t="s">
        <v>92</v>
      </c>
      <c r="AY618" s="17" t="s">
        <v>164</v>
      </c>
      <c r="BE618" s="167">
        <f t="shared" si="102"/>
        <v>0</v>
      </c>
      <c r="BF618" s="167">
        <f t="shared" si="103"/>
        <v>0</v>
      </c>
      <c r="BG618" s="167">
        <f t="shared" si="104"/>
        <v>0</v>
      </c>
      <c r="BH618" s="167">
        <f t="shared" si="105"/>
        <v>0</v>
      </c>
      <c r="BI618" s="167">
        <f t="shared" si="106"/>
        <v>0</v>
      </c>
      <c r="BJ618" s="17" t="s">
        <v>92</v>
      </c>
      <c r="BK618" s="168">
        <f t="shared" si="107"/>
        <v>0</v>
      </c>
      <c r="BL618" s="17" t="s">
        <v>472</v>
      </c>
      <c r="BM618" s="166" t="s">
        <v>1516</v>
      </c>
    </row>
    <row r="619" spans="1:65" s="2" customFormat="1" ht="24.2" customHeight="1">
      <c r="A619" s="32"/>
      <c r="B619" s="153"/>
      <c r="C619" s="178" t="s">
        <v>1517</v>
      </c>
      <c r="D619" s="178" t="s">
        <v>244</v>
      </c>
      <c r="E619" s="179" t="s">
        <v>1518</v>
      </c>
      <c r="F619" s="180" t="s">
        <v>1519</v>
      </c>
      <c r="G619" s="181" t="s">
        <v>199</v>
      </c>
      <c r="H619" s="182">
        <v>1</v>
      </c>
      <c r="I619" s="183"/>
      <c r="J619" s="184"/>
      <c r="K619" s="182">
        <f t="shared" si="95"/>
        <v>0</v>
      </c>
      <c r="L619" s="184"/>
      <c r="M619" s="185"/>
      <c r="N619" s="186" t="s">
        <v>1</v>
      </c>
      <c r="O619" s="162" t="s">
        <v>43</v>
      </c>
      <c r="P619" s="163">
        <f t="shared" si="96"/>
        <v>0</v>
      </c>
      <c r="Q619" s="163">
        <f t="shared" si="97"/>
        <v>0</v>
      </c>
      <c r="R619" s="163">
        <f t="shared" si="98"/>
        <v>0</v>
      </c>
      <c r="S619" s="58"/>
      <c r="T619" s="164">
        <f t="shared" si="99"/>
        <v>0</v>
      </c>
      <c r="U619" s="164">
        <v>0</v>
      </c>
      <c r="V619" s="164">
        <f t="shared" si="100"/>
        <v>0</v>
      </c>
      <c r="W619" s="164">
        <v>0</v>
      </c>
      <c r="X619" s="165">
        <f t="shared" si="101"/>
        <v>0</v>
      </c>
      <c r="Y619" s="32"/>
      <c r="Z619" s="32"/>
      <c r="AA619" s="32"/>
      <c r="AB619" s="32"/>
      <c r="AC619" s="32"/>
      <c r="AD619" s="32"/>
      <c r="AE619" s="32"/>
      <c r="AR619" s="166" t="s">
        <v>1297</v>
      </c>
      <c r="AT619" s="166" t="s">
        <v>244</v>
      </c>
      <c r="AU619" s="166" t="s">
        <v>92</v>
      </c>
      <c r="AY619" s="17" t="s">
        <v>164</v>
      </c>
      <c r="BE619" s="167">
        <f t="shared" si="102"/>
        <v>0</v>
      </c>
      <c r="BF619" s="167">
        <f t="shared" si="103"/>
        <v>0</v>
      </c>
      <c r="BG619" s="167">
        <f t="shared" si="104"/>
        <v>0</v>
      </c>
      <c r="BH619" s="167">
        <f t="shared" si="105"/>
        <v>0</v>
      </c>
      <c r="BI619" s="167">
        <f t="shared" si="106"/>
        <v>0</v>
      </c>
      <c r="BJ619" s="17" t="s">
        <v>92</v>
      </c>
      <c r="BK619" s="168">
        <f t="shared" si="107"/>
        <v>0</v>
      </c>
      <c r="BL619" s="17" t="s">
        <v>472</v>
      </c>
      <c r="BM619" s="166" t="s">
        <v>1520</v>
      </c>
    </row>
    <row r="620" spans="1:65" s="2" customFormat="1" ht="24.2" customHeight="1">
      <c r="A620" s="32"/>
      <c r="B620" s="153"/>
      <c r="C620" s="178" t="s">
        <v>1521</v>
      </c>
      <c r="D620" s="178" t="s">
        <v>244</v>
      </c>
      <c r="E620" s="179" t="s">
        <v>1522</v>
      </c>
      <c r="F620" s="180" t="s">
        <v>1523</v>
      </c>
      <c r="G620" s="181" t="s">
        <v>199</v>
      </c>
      <c r="H620" s="182">
        <v>1</v>
      </c>
      <c r="I620" s="183"/>
      <c r="J620" s="184"/>
      <c r="K620" s="182">
        <f t="shared" si="95"/>
        <v>0</v>
      </c>
      <c r="L620" s="184"/>
      <c r="M620" s="185"/>
      <c r="N620" s="186" t="s">
        <v>1</v>
      </c>
      <c r="O620" s="162" t="s">
        <v>43</v>
      </c>
      <c r="P620" s="163">
        <f t="shared" si="96"/>
        <v>0</v>
      </c>
      <c r="Q620" s="163">
        <f t="shared" si="97"/>
        <v>0</v>
      </c>
      <c r="R620" s="163">
        <f t="shared" si="98"/>
        <v>0</v>
      </c>
      <c r="S620" s="58"/>
      <c r="T620" s="164">
        <f t="shared" si="99"/>
        <v>0</v>
      </c>
      <c r="U620" s="164">
        <v>0</v>
      </c>
      <c r="V620" s="164">
        <f t="shared" si="100"/>
        <v>0</v>
      </c>
      <c r="W620" s="164">
        <v>0</v>
      </c>
      <c r="X620" s="165">
        <f t="shared" si="101"/>
        <v>0</v>
      </c>
      <c r="Y620" s="32"/>
      <c r="Z620" s="32"/>
      <c r="AA620" s="32"/>
      <c r="AB620" s="32"/>
      <c r="AC620" s="32"/>
      <c r="AD620" s="32"/>
      <c r="AE620" s="32"/>
      <c r="AR620" s="166" t="s">
        <v>1297</v>
      </c>
      <c r="AT620" s="166" t="s">
        <v>244</v>
      </c>
      <c r="AU620" s="166" t="s">
        <v>92</v>
      </c>
      <c r="AY620" s="17" t="s">
        <v>164</v>
      </c>
      <c r="BE620" s="167">
        <f t="shared" si="102"/>
        <v>0</v>
      </c>
      <c r="BF620" s="167">
        <f t="shared" si="103"/>
        <v>0</v>
      </c>
      <c r="BG620" s="167">
        <f t="shared" si="104"/>
        <v>0</v>
      </c>
      <c r="BH620" s="167">
        <f t="shared" si="105"/>
        <v>0</v>
      </c>
      <c r="BI620" s="167">
        <f t="shared" si="106"/>
        <v>0</v>
      </c>
      <c r="BJ620" s="17" t="s">
        <v>92</v>
      </c>
      <c r="BK620" s="168">
        <f t="shared" si="107"/>
        <v>0</v>
      </c>
      <c r="BL620" s="17" t="s">
        <v>472</v>
      </c>
      <c r="BM620" s="166" t="s">
        <v>1524</v>
      </c>
    </row>
    <row r="621" spans="1:65" s="2" customFormat="1" ht="24.2" customHeight="1">
      <c r="A621" s="32"/>
      <c r="B621" s="153"/>
      <c r="C621" s="178" t="s">
        <v>1525</v>
      </c>
      <c r="D621" s="178" t="s">
        <v>244</v>
      </c>
      <c r="E621" s="179" t="s">
        <v>1526</v>
      </c>
      <c r="F621" s="180" t="s">
        <v>1527</v>
      </c>
      <c r="G621" s="181" t="s">
        <v>199</v>
      </c>
      <c r="H621" s="182">
        <v>1</v>
      </c>
      <c r="I621" s="183"/>
      <c r="J621" s="184"/>
      <c r="K621" s="182">
        <f t="shared" si="95"/>
        <v>0</v>
      </c>
      <c r="L621" s="184"/>
      <c r="M621" s="185"/>
      <c r="N621" s="186" t="s">
        <v>1</v>
      </c>
      <c r="O621" s="162" t="s">
        <v>43</v>
      </c>
      <c r="P621" s="163">
        <f t="shared" si="96"/>
        <v>0</v>
      </c>
      <c r="Q621" s="163">
        <f t="shared" si="97"/>
        <v>0</v>
      </c>
      <c r="R621" s="163">
        <f t="shared" si="98"/>
        <v>0</v>
      </c>
      <c r="S621" s="58"/>
      <c r="T621" s="164">
        <f t="shared" si="99"/>
        <v>0</v>
      </c>
      <c r="U621" s="164">
        <v>0</v>
      </c>
      <c r="V621" s="164">
        <f t="shared" si="100"/>
        <v>0</v>
      </c>
      <c r="W621" s="164">
        <v>0</v>
      </c>
      <c r="X621" s="165">
        <f t="shared" si="101"/>
        <v>0</v>
      </c>
      <c r="Y621" s="32"/>
      <c r="Z621" s="32"/>
      <c r="AA621" s="32"/>
      <c r="AB621" s="32"/>
      <c r="AC621" s="32"/>
      <c r="AD621" s="32"/>
      <c r="AE621" s="32"/>
      <c r="AR621" s="166" t="s">
        <v>1297</v>
      </c>
      <c r="AT621" s="166" t="s">
        <v>244</v>
      </c>
      <c r="AU621" s="166" t="s">
        <v>92</v>
      </c>
      <c r="AY621" s="17" t="s">
        <v>164</v>
      </c>
      <c r="BE621" s="167">
        <f t="shared" si="102"/>
        <v>0</v>
      </c>
      <c r="BF621" s="167">
        <f t="shared" si="103"/>
        <v>0</v>
      </c>
      <c r="BG621" s="167">
        <f t="shared" si="104"/>
        <v>0</v>
      </c>
      <c r="BH621" s="167">
        <f t="shared" si="105"/>
        <v>0</v>
      </c>
      <c r="BI621" s="167">
        <f t="shared" si="106"/>
        <v>0</v>
      </c>
      <c r="BJ621" s="17" t="s">
        <v>92</v>
      </c>
      <c r="BK621" s="168">
        <f t="shared" si="107"/>
        <v>0</v>
      </c>
      <c r="BL621" s="17" t="s">
        <v>472</v>
      </c>
      <c r="BM621" s="166" t="s">
        <v>1528</v>
      </c>
    </row>
    <row r="622" spans="1:65" s="2" customFormat="1" ht="24.2" customHeight="1">
      <c r="A622" s="32"/>
      <c r="B622" s="153"/>
      <c r="C622" s="178" t="s">
        <v>1529</v>
      </c>
      <c r="D622" s="178" t="s">
        <v>244</v>
      </c>
      <c r="E622" s="179" t="s">
        <v>1530</v>
      </c>
      <c r="F622" s="180" t="s">
        <v>1531</v>
      </c>
      <c r="G622" s="181" t="s">
        <v>385</v>
      </c>
      <c r="H622" s="182">
        <v>50</v>
      </c>
      <c r="I622" s="183"/>
      <c r="J622" s="184"/>
      <c r="K622" s="182">
        <f t="shared" si="95"/>
        <v>0</v>
      </c>
      <c r="L622" s="184"/>
      <c r="M622" s="185"/>
      <c r="N622" s="186" t="s">
        <v>1</v>
      </c>
      <c r="O622" s="162" t="s">
        <v>43</v>
      </c>
      <c r="P622" s="163">
        <f t="shared" si="96"/>
        <v>0</v>
      </c>
      <c r="Q622" s="163">
        <f t="shared" si="97"/>
        <v>0</v>
      </c>
      <c r="R622" s="163">
        <f t="shared" si="98"/>
        <v>0</v>
      </c>
      <c r="S622" s="58"/>
      <c r="T622" s="164">
        <f t="shared" si="99"/>
        <v>0</v>
      </c>
      <c r="U622" s="164">
        <v>0</v>
      </c>
      <c r="V622" s="164">
        <f t="shared" si="100"/>
        <v>0</v>
      </c>
      <c r="W622" s="164">
        <v>0</v>
      </c>
      <c r="X622" s="165">
        <f t="shared" si="101"/>
        <v>0</v>
      </c>
      <c r="Y622" s="32"/>
      <c r="Z622" s="32"/>
      <c r="AA622" s="32"/>
      <c r="AB622" s="32"/>
      <c r="AC622" s="32"/>
      <c r="AD622" s="32"/>
      <c r="AE622" s="32"/>
      <c r="AR622" s="166" t="s">
        <v>1297</v>
      </c>
      <c r="AT622" s="166" t="s">
        <v>244</v>
      </c>
      <c r="AU622" s="166" t="s">
        <v>92</v>
      </c>
      <c r="AY622" s="17" t="s">
        <v>164</v>
      </c>
      <c r="BE622" s="167">
        <f t="shared" si="102"/>
        <v>0</v>
      </c>
      <c r="BF622" s="167">
        <f t="shared" si="103"/>
        <v>0</v>
      </c>
      <c r="BG622" s="167">
        <f t="shared" si="104"/>
        <v>0</v>
      </c>
      <c r="BH622" s="167">
        <f t="shared" si="105"/>
        <v>0</v>
      </c>
      <c r="BI622" s="167">
        <f t="shared" si="106"/>
        <v>0</v>
      </c>
      <c r="BJ622" s="17" t="s">
        <v>92</v>
      </c>
      <c r="BK622" s="168">
        <f t="shared" si="107"/>
        <v>0</v>
      </c>
      <c r="BL622" s="17" t="s">
        <v>472</v>
      </c>
      <c r="BM622" s="166" t="s">
        <v>1532</v>
      </c>
    </row>
    <row r="623" spans="1:65" s="2" customFormat="1" ht="14.45" customHeight="1">
      <c r="A623" s="32"/>
      <c r="B623" s="153"/>
      <c r="C623" s="178" t="s">
        <v>1533</v>
      </c>
      <c r="D623" s="178" t="s">
        <v>244</v>
      </c>
      <c r="E623" s="179" t="s">
        <v>1534</v>
      </c>
      <c r="F623" s="180" t="s">
        <v>1535</v>
      </c>
      <c r="G623" s="181" t="s">
        <v>385</v>
      </c>
      <c r="H623" s="182">
        <v>1</v>
      </c>
      <c r="I623" s="183"/>
      <c r="J623" s="184"/>
      <c r="K623" s="182">
        <f t="shared" si="95"/>
        <v>0</v>
      </c>
      <c r="L623" s="184"/>
      <c r="M623" s="185"/>
      <c r="N623" s="186" t="s">
        <v>1</v>
      </c>
      <c r="O623" s="162" t="s">
        <v>43</v>
      </c>
      <c r="P623" s="163">
        <f t="shared" si="96"/>
        <v>0</v>
      </c>
      <c r="Q623" s="163">
        <f t="shared" si="97"/>
        <v>0</v>
      </c>
      <c r="R623" s="163">
        <f t="shared" si="98"/>
        <v>0</v>
      </c>
      <c r="S623" s="58"/>
      <c r="T623" s="164">
        <f t="shared" si="99"/>
        <v>0</v>
      </c>
      <c r="U623" s="164">
        <v>0</v>
      </c>
      <c r="V623" s="164">
        <f t="shared" si="100"/>
        <v>0</v>
      </c>
      <c r="W623" s="164">
        <v>0</v>
      </c>
      <c r="X623" s="165">
        <f t="shared" si="101"/>
        <v>0</v>
      </c>
      <c r="Y623" s="32"/>
      <c r="Z623" s="32"/>
      <c r="AA623" s="32"/>
      <c r="AB623" s="32"/>
      <c r="AC623" s="32"/>
      <c r="AD623" s="32"/>
      <c r="AE623" s="32"/>
      <c r="AR623" s="166" t="s">
        <v>1297</v>
      </c>
      <c r="AT623" s="166" t="s">
        <v>244</v>
      </c>
      <c r="AU623" s="166" t="s">
        <v>92</v>
      </c>
      <c r="AY623" s="17" t="s">
        <v>164</v>
      </c>
      <c r="BE623" s="167">
        <f t="shared" si="102"/>
        <v>0</v>
      </c>
      <c r="BF623" s="167">
        <f t="shared" si="103"/>
        <v>0</v>
      </c>
      <c r="BG623" s="167">
        <f t="shared" si="104"/>
        <v>0</v>
      </c>
      <c r="BH623" s="167">
        <f t="shared" si="105"/>
        <v>0</v>
      </c>
      <c r="BI623" s="167">
        <f t="shared" si="106"/>
        <v>0</v>
      </c>
      <c r="BJ623" s="17" t="s">
        <v>92</v>
      </c>
      <c r="BK623" s="168">
        <f t="shared" si="107"/>
        <v>0</v>
      </c>
      <c r="BL623" s="17" t="s">
        <v>472</v>
      </c>
      <c r="BM623" s="166" t="s">
        <v>1536</v>
      </c>
    </row>
    <row r="624" spans="1:65" s="2" customFormat="1" ht="14.45" customHeight="1">
      <c r="A624" s="32"/>
      <c r="B624" s="153"/>
      <c r="C624" s="178" t="s">
        <v>1537</v>
      </c>
      <c r="D624" s="178" t="s">
        <v>244</v>
      </c>
      <c r="E624" s="179" t="s">
        <v>1538</v>
      </c>
      <c r="F624" s="180" t="s">
        <v>1539</v>
      </c>
      <c r="G624" s="181" t="s">
        <v>385</v>
      </c>
      <c r="H624" s="182">
        <v>1</v>
      </c>
      <c r="I624" s="183"/>
      <c r="J624" s="184"/>
      <c r="K624" s="182">
        <f t="shared" si="95"/>
        <v>0</v>
      </c>
      <c r="L624" s="184"/>
      <c r="M624" s="185"/>
      <c r="N624" s="186" t="s">
        <v>1</v>
      </c>
      <c r="O624" s="162" t="s">
        <v>43</v>
      </c>
      <c r="P624" s="163">
        <f t="shared" si="96"/>
        <v>0</v>
      </c>
      <c r="Q624" s="163">
        <f t="shared" si="97"/>
        <v>0</v>
      </c>
      <c r="R624" s="163">
        <f t="shared" si="98"/>
        <v>0</v>
      </c>
      <c r="S624" s="58"/>
      <c r="T624" s="164">
        <f t="shared" si="99"/>
        <v>0</v>
      </c>
      <c r="U624" s="164">
        <v>0</v>
      </c>
      <c r="V624" s="164">
        <f t="shared" si="100"/>
        <v>0</v>
      </c>
      <c r="W624" s="164">
        <v>0</v>
      </c>
      <c r="X624" s="165">
        <f t="shared" si="101"/>
        <v>0</v>
      </c>
      <c r="Y624" s="32"/>
      <c r="Z624" s="32"/>
      <c r="AA624" s="32"/>
      <c r="AB624" s="32"/>
      <c r="AC624" s="32"/>
      <c r="AD624" s="32"/>
      <c r="AE624" s="32"/>
      <c r="AR624" s="166" t="s">
        <v>1297</v>
      </c>
      <c r="AT624" s="166" t="s">
        <v>244</v>
      </c>
      <c r="AU624" s="166" t="s">
        <v>92</v>
      </c>
      <c r="AY624" s="17" t="s">
        <v>164</v>
      </c>
      <c r="BE624" s="167">
        <f t="shared" si="102"/>
        <v>0</v>
      </c>
      <c r="BF624" s="167">
        <f t="shared" si="103"/>
        <v>0</v>
      </c>
      <c r="BG624" s="167">
        <f t="shared" si="104"/>
        <v>0</v>
      </c>
      <c r="BH624" s="167">
        <f t="shared" si="105"/>
        <v>0</v>
      </c>
      <c r="BI624" s="167">
        <f t="shared" si="106"/>
        <v>0</v>
      </c>
      <c r="BJ624" s="17" t="s">
        <v>92</v>
      </c>
      <c r="BK624" s="168">
        <f t="shared" si="107"/>
        <v>0</v>
      </c>
      <c r="BL624" s="17" t="s">
        <v>472</v>
      </c>
      <c r="BM624" s="166" t="s">
        <v>1540</v>
      </c>
    </row>
    <row r="625" spans="1:65" s="2" customFormat="1" ht="14.45" customHeight="1">
      <c r="A625" s="32"/>
      <c r="B625" s="153"/>
      <c r="C625" s="178" t="s">
        <v>1541</v>
      </c>
      <c r="D625" s="178" t="s">
        <v>244</v>
      </c>
      <c r="E625" s="179" t="s">
        <v>1542</v>
      </c>
      <c r="F625" s="180" t="s">
        <v>1543</v>
      </c>
      <c r="G625" s="181" t="s">
        <v>499</v>
      </c>
      <c r="H625" s="183"/>
      <c r="I625" s="183"/>
      <c r="J625" s="184"/>
      <c r="K625" s="182">
        <f t="shared" si="95"/>
        <v>0</v>
      </c>
      <c r="L625" s="184"/>
      <c r="M625" s="185"/>
      <c r="N625" s="186" t="s">
        <v>1</v>
      </c>
      <c r="O625" s="162" t="s">
        <v>43</v>
      </c>
      <c r="P625" s="163">
        <f t="shared" si="96"/>
        <v>0</v>
      </c>
      <c r="Q625" s="163">
        <f t="shared" si="97"/>
        <v>0</v>
      </c>
      <c r="R625" s="163">
        <f t="shared" si="98"/>
        <v>0</v>
      </c>
      <c r="S625" s="58"/>
      <c r="T625" s="164">
        <f t="shared" si="99"/>
        <v>0</v>
      </c>
      <c r="U625" s="164">
        <v>0</v>
      </c>
      <c r="V625" s="164">
        <f t="shared" si="100"/>
        <v>0</v>
      </c>
      <c r="W625" s="164">
        <v>0</v>
      </c>
      <c r="X625" s="165">
        <f t="shared" si="101"/>
        <v>0</v>
      </c>
      <c r="Y625" s="32"/>
      <c r="Z625" s="32"/>
      <c r="AA625" s="32"/>
      <c r="AB625" s="32"/>
      <c r="AC625" s="32"/>
      <c r="AD625" s="32"/>
      <c r="AE625" s="32"/>
      <c r="AR625" s="166" t="s">
        <v>1297</v>
      </c>
      <c r="AT625" s="166" t="s">
        <v>244</v>
      </c>
      <c r="AU625" s="166" t="s">
        <v>92</v>
      </c>
      <c r="AY625" s="17" t="s">
        <v>164</v>
      </c>
      <c r="BE625" s="167">
        <f t="shared" si="102"/>
        <v>0</v>
      </c>
      <c r="BF625" s="167">
        <f t="shared" si="103"/>
        <v>0</v>
      </c>
      <c r="BG625" s="167">
        <f t="shared" si="104"/>
        <v>0</v>
      </c>
      <c r="BH625" s="167">
        <f t="shared" si="105"/>
        <v>0</v>
      </c>
      <c r="BI625" s="167">
        <f t="shared" si="106"/>
        <v>0</v>
      </c>
      <c r="BJ625" s="17" t="s">
        <v>92</v>
      </c>
      <c r="BK625" s="168">
        <f t="shared" si="107"/>
        <v>0</v>
      </c>
      <c r="BL625" s="17" t="s">
        <v>472</v>
      </c>
      <c r="BM625" s="166" t="s">
        <v>1544</v>
      </c>
    </row>
    <row r="626" spans="1:65" s="2" customFormat="1" ht="14.45" customHeight="1">
      <c r="A626" s="32"/>
      <c r="B626" s="153"/>
      <c r="C626" s="178" t="s">
        <v>1545</v>
      </c>
      <c r="D626" s="178" t="s">
        <v>244</v>
      </c>
      <c r="E626" s="179" t="s">
        <v>1546</v>
      </c>
      <c r="F626" s="180" t="s">
        <v>1547</v>
      </c>
      <c r="G626" s="181" t="s">
        <v>499</v>
      </c>
      <c r="H626" s="183"/>
      <c r="I626" s="183"/>
      <c r="J626" s="184"/>
      <c r="K626" s="182">
        <f t="shared" si="95"/>
        <v>0</v>
      </c>
      <c r="L626" s="184"/>
      <c r="M626" s="185"/>
      <c r="N626" s="186" t="s">
        <v>1</v>
      </c>
      <c r="O626" s="162" t="s">
        <v>43</v>
      </c>
      <c r="P626" s="163">
        <f t="shared" si="96"/>
        <v>0</v>
      </c>
      <c r="Q626" s="163">
        <f t="shared" si="97"/>
        <v>0</v>
      </c>
      <c r="R626" s="163">
        <f t="shared" si="98"/>
        <v>0</v>
      </c>
      <c r="S626" s="58"/>
      <c r="T626" s="164">
        <f t="shared" si="99"/>
        <v>0</v>
      </c>
      <c r="U626" s="164">
        <v>0</v>
      </c>
      <c r="V626" s="164">
        <f t="shared" si="100"/>
        <v>0</v>
      </c>
      <c r="W626" s="164">
        <v>0</v>
      </c>
      <c r="X626" s="165">
        <f t="shared" si="101"/>
        <v>0</v>
      </c>
      <c r="Y626" s="32"/>
      <c r="Z626" s="32"/>
      <c r="AA626" s="32"/>
      <c r="AB626" s="32"/>
      <c r="AC626" s="32"/>
      <c r="AD626" s="32"/>
      <c r="AE626" s="32"/>
      <c r="AR626" s="166" t="s">
        <v>1297</v>
      </c>
      <c r="AT626" s="166" t="s">
        <v>244</v>
      </c>
      <c r="AU626" s="166" t="s">
        <v>92</v>
      </c>
      <c r="AY626" s="17" t="s">
        <v>164</v>
      </c>
      <c r="BE626" s="167">
        <f t="shared" si="102"/>
        <v>0</v>
      </c>
      <c r="BF626" s="167">
        <f t="shared" si="103"/>
        <v>0</v>
      </c>
      <c r="BG626" s="167">
        <f t="shared" si="104"/>
        <v>0</v>
      </c>
      <c r="BH626" s="167">
        <f t="shared" si="105"/>
        <v>0</v>
      </c>
      <c r="BI626" s="167">
        <f t="shared" si="106"/>
        <v>0</v>
      </c>
      <c r="BJ626" s="17" t="s">
        <v>92</v>
      </c>
      <c r="BK626" s="168">
        <f t="shared" si="107"/>
        <v>0</v>
      </c>
      <c r="BL626" s="17" t="s">
        <v>472</v>
      </c>
      <c r="BM626" s="166" t="s">
        <v>1548</v>
      </c>
    </row>
    <row r="627" spans="1:65" s="12" customFormat="1" ht="22.9" customHeight="1">
      <c r="B627" s="139"/>
      <c r="D627" s="140" t="s">
        <v>78</v>
      </c>
      <c r="E627" s="151" t="s">
        <v>1549</v>
      </c>
      <c r="F627" s="151" t="s">
        <v>1550</v>
      </c>
      <c r="I627" s="142"/>
      <c r="J627" s="142"/>
      <c r="K627" s="152">
        <f>BK627</f>
        <v>0</v>
      </c>
      <c r="M627" s="139"/>
      <c r="N627" s="144"/>
      <c r="O627" s="145"/>
      <c r="P627" s="145"/>
      <c r="Q627" s="146">
        <f>SUM(Q628:Q629)</f>
        <v>0</v>
      </c>
      <c r="R627" s="146">
        <f>SUM(R628:R629)</f>
        <v>0</v>
      </c>
      <c r="S627" s="145"/>
      <c r="T627" s="147">
        <f>SUM(T628:T629)</f>
        <v>0</v>
      </c>
      <c r="U627" s="145"/>
      <c r="V627" s="147">
        <f>SUM(V628:V629)</f>
        <v>0</v>
      </c>
      <c r="W627" s="145"/>
      <c r="X627" s="148">
        <f>SUM(X628:X629)</f>
        <v>0</v>
      </c>
      <c r="AR627" s="140" t="s">
        <v>165</v>
      </c>
      <c r="AT627" s="149" t="s">
        <v>78</v>
      </c>
      <c r="AU627" s="149" t="s">
        <v>86</v>
      </c>
      <c r="AY627" s="140" t="s">
        <v>164</v>
      </c>
      <c r="BK627" s="150">
        <f>SUM(BK628:BK629)</f>
        <v>0</v>
      </c>
    </row>
    <row r="628" spans="1:65" s="2" customFormat="1" ht="37.9" customHeight="1">
      <c r="A628" s="32"/>
      <c r="B628" s="153"/>
      <c r="C628" s="178" t="s">
        <v>1551</v>
      </c>
      <c r="D628" s="178" t="s">
        <v>244</v>
      </c>
      <c r="E628" s="179" t="s">
        <v>1552</v>
      </c>
      <c r="F628" s="180" t="s">
        <v>1553</v>
      </c>
      <c r="G628" s="181" t="s">
        <v>1</v>
      </c>
      <c r="H628" s="182">
        <v>1</v>
      </c>
      <c r="I628" s="183"/>
      <c r="J628" s="184"/>
      <c r="K628" s="182">
        <f>ROUND(P628*H628,3)</f>
        <v>0</v>
      </c>
      <c r="L628" s="184"/>
      <c r="M628" s="185"/>
      <c r="N628" s="186" t="s">
        <v>1</v>
      </c>
      <c r="O628" s="162" t="s">
        <v>43</v>
      </c>
      <c r="P628" s="163">
        <f>I628+J628</f>
        <v>0</v>
      </c>
      <c r="Q628" s="163">
        <f>ROUND(I628*H628,3)</f>
        <v>0</v>
      </c>
      <c r="R628" s="163">
        <f>ROUND(J628*H628,3)</f>
        <v>0</v>
      </c>
      <c r="S628" s="58"/>
      <c r="T628" s="164">
        <f>S628*H628</f>
        <v>0</v>
      </c>
      <c r="U628" s="164">
        <v>0</v>
      </c>
      <c r="V628" s="164">
        <f>U628*H628</f>
        <v>0</v>
      </c>
      <c r="W628" s="164">
        <v>0</v>
      </c>
      <c r="X628" s="165">
        <f>W628*H628</f>
        <v>0</v>
      </c>
      <c r="Y628" s="32"/>
      <c r="Z628" s="32"/>
      <c r="AA628" s="32"/>
      <c r="AB628" s="32"/>
      <c r="AC628" s="32"/>
      <c r="AD628" s="32"/>
      <c r="AE628" s="32"/>
      <c r="AR628" s="166" t="s">
        <v>1297</v>
      </c>
      <c r="AT628" s="166" t="s">
        <v>244</v>
      </c>
      <c r="AU628" s="166" t="s">
        <v>92</v>
      </c>
      <c r="AY628" s="17" t="s">
        <v>164</v>
      </c>
      <c r="BE628" s="167">
        <f>IF(O628="základná",K628,0)</f>
        <v>0</v>
      </c>
      <c r="BF628" s="167">
        <f>IF(O628="znížená",K628,0)</f>
        <v>0</v>
      </c>
      <c r="BG628" s="167">
        <f>IF(O628="zákl. prenesená",K628,0)</f>
        <v>0</v>
      </c>
      <c r="BH628" s="167">
        <f>IF(O628="zníž. prenesená",K628,0)</f>
        <v>0</v>
      </c>
      <c r="BI628" s="167">
        <f>IF(O628="nulová",K628,0)</f>
        <v>0</v>
      </c>
      <c r="BJ628" s="17" t="s">
        <v>92</v>
      </c>
      <c r="BK628" s="168">
        <f>ROUND(P628*H628,3)</f>
        <v>0</v>
      </c>
      <c r="BL628" s="17" t="s">
        <v>472</v>
      </c>
      <c r="BM628" s="166" t="s">
        <v>1554</v>
      </c>
    </row>
    <row r="629" spans="1:65" s="2" customFormat="1" ht="37.9" customHeight="1">
      <c r="A629" s="32"/>
      <c r="B629" s="153"/>
      <c r="C629" s="178" t="s">
        <v>1555</v>
      </c>
      <c r="D629" s="178" t="s">
        <v>244</v>
      </c>
      <c r="E629" s="179" t="s">
        <v>1556</v>
      </c>
      <c r="F629" s="180" t="s">
        <v>1557</v>
      </c>
      <c r="G629" s="181" t="s">
        <v>1</v>
      </c>
      <c r="H629" s="182">
        <v>2</v>
      </c>
      <c r="I629" s="183"/>
      <c r="J629" s="184"/>
      <c r="K629" s="182">
        <f>ROUND(P629*H629,3)</f>
        <v>0</v>
      </c>
      <c r="L629" s="184"/>
      <c r="M629" s="185"/>
      <c r="N629" s="186" t="s">
        <v>1</v>
      </c>
      <c r="O629" s="162" t="s">
        <v>43</v>
      </c>
      <c r="P629" s="163">
        <f>I629+J629</f>
        <v>0</v>
      </c>
      <c r="Q629" s="163">
        <f>ROUND(I629*H629,3)</f>
        <v>0</v>
      </c>
      <c r="R629" s="163">
        <f>ROUND(J629*H629,3)</f>
        <v>0</v>
      </c>
      <c r="S629" s="58"/>
      <c r="T629" s="164">
        <f>S629*H629</f>
        <v>0</v>
      </c>
      <c r="U629" s="164">
        <v>0</v>
      </c>
      <c r="V629" s="164">
        <f>U629*H629</f>
        <v>0</v>
      </c>
      <c r="W629" s="164">
        <v>0</v>
      </c>
      <c r="X629" s="165">
        <f>W629*H629</f>
        <v>0</v>
      </c>
      <c r="Y629" s="32"/>
      <c r="Z629" s="32"/>
      <c r="AA629" s="32"/>
      <c r="AB629" s="32"/>
      <c r="AC629" s="32"/>
      <c r="AD629" s="32"/>
      <c r="AE629" s="32"/>
      <c r="AR629" s="166" t="s">
        <v>1297</v>
      </c>
      <c r="AT629" s="166" t="s">
        <v>244</v>
      </c>
      <c r="AU629" s="166" t="s">
        <v>92</v>
      </c>
      <c r="AY629" s="17" t="s">
        <v>164</v>
      </c>
      <c r="BE629" s="167">
        <f>IF(O629="základná",K629,0)</f>
        <v>0</v>
      </c>
      <c r="BF629" s="167">
        <f>IF(O629="znížená",K629,0)</f>
        <v>0</v>
      </c>
      <c r="BG629" s="167">
        <f>IF(O629="zákl. prenesená",K629,0)</f>
        <v>0</v>
      </c>
      <c r="BH629" s="167">
        <f>IF(O629="zníž. prenesená",K629,0)</f>
        <v>0</v>
      </c>
      <c r="BI629" s="167">
        <f>IF(O629="nulová",K629,0)</f>
        <v>0</v>
      </c>
      <c r="BJ629" s="17" t="s">
        <v>92</v>
      </c>
      <c r="BK629" s="168">
        <f>ROUND(P629*H629,3)</f>
        <v>0</v>
      </c>
      <c r="BL629" s="17" t="s">
        <v>472</v>
      </c>
      <c r="BM629" s="166" t="s">
        <v>1558</v>
      </c>
    </row>
    <row r="630" spans="1:65" s="12" customFormat="1" ht="25.9" customHeight="1">
      <c r="B630" s="139"/>
      <c r="D630" s="140" t="s">
        <v>78</v>
      </c>
      <c r="E630" s="141" t="s">
        <v>1559</v>
      </c>
      <c r="F630" s="141" t="s">
        <v>1560</v>
      </c>
      <c r="I630" s="142"/>
      <c r="J630" s="142"/>
      <c r="K630" s="143">
        <f>BK630</f>
        <v>0</v>
      </c>
      <c r="M630" s="139"/>
      <c r="N630" s="144"/>
      <c r="O630" s="145"/>
      <c r="P630" s="145"/>
      <c r="Q630" s="146">
        <f>Q631</f>
        <v>0</v>
      </c>
      <c r="R630" s="146">
        <f>R631</f>
        <v>0</v>
      </c>
      <c r="S630" s="145"/>
      <c r="T630" s="147">
        <f>T631</f>
        <v>0</v>
      </c>
      <c r="U630" s="145"/>
      <c r="V630" s="147">
        <f>V631</f>
        <v>0</v>
      </c>
      <c r="W630" s="145"/>
      <c r="X630" s="148">
        <f>X631</f>
        <v>0</v>
      </c>
      <c r="AR630" s="140" t="s">
        <v>83</v>
      </c>
      <c r="AT630" s="149" t="s">
        <v>78</v>
      </c>
      <c r="AU630" s="149" t="s">
        <v>79</v>
      </c>
      <c r="AY630" s="140" t="s">
        <v>164</v>
      </c>
      <c r="BK630" s="150">
        <f>BK631</f>
        <v>0</v>
      </c>
    </row>
    <row r="631" spans="1:65" s="12" customFormat="1" ht="22.9" customHeight="1">
      <c r="B631" s="139"/>
      <c r="D631" s="140" t="s">
        <v>78</v>
      </c>
      <c r="E631" s="151" t="s">
        <v>1561</v>
      </c>
      <c r="F631" s="151" t="s">
        <v>1562</v>
      </c>
      <c r="I631" s="142"/>
      <c r="J631" s="142"/>
      <c r="K631" s="152">
        <f>BK631</f>
        <v>0</v>
      </c>
      <c r="M631" s="139"/>
      <c r="N631" s="144"/>
      <c r="O631" s="145"/>
      <c r="P631" s="145"/>
      <c r="Q631" s="146">
        <f>Q632</f>
        <v>0</v>
      </c>
      <c r="R631" s="146">
        <f>R632</f>
        <v>0</v>
      </c>
      <c r="S631" s="145"/>
      <c r="T631" s="147">
        <f>T632</f>
        <v>0</v>
      </c>
      <c r="U631" s="145"/>
      <c r="V631" s="147">
        <f>V632</f>
        <v>0</v>
      </c>
      <c r="W631" s="145"/>
      <c r="X631" s="148">
        <f>X632</f>
        <v>0</v>
      </c>
      <c r="AR631" s="140" t="s">
        <v>83</v>
      </c>
      <c r="AT631" s="149" t="s">
        <v>78</v>
      </c>
      <c r="AU631" s="149" t="s">
        <v>86</v>
      </c>
      <c r="AY631" s="140" t="s">
        <v>164</v>
      </c>
      <c r="BK631" s="150">
        <f>BK632</f>
        <v>0</v>
      </c>
    </row>
    <row r="632" spans="1:65" s="2" customFormat="1" ht="14.45" customHeight="1">
      <c r="A632" s="32"/>
      <c r="B632" s="153"/>
      <c r="C632" s="154" t="s">
        <v>1563</v>
      </c>
      <c r="D632" s="154" t="s">
        <v>167</v>
      </c>
      <c r="E632" s="155" t="s">
        <v>1564</v>
      </c>
      <c r="F632" s="156" t="s">
        <v>1565</v>
      </c>
      <c r="G632" s="157" t="s">
        <v>499</v>
      </c>
      <c r="H632" s="159"/>
      <c r="I632" s="159"/>
      <c r="J632" s="159"/>
      <c r="K632" s="158">
        <f>ROUND(P632*H632,3)</f>
        <v>0</v>
      </c>
      <c r="L632" s="160"/>
      <c r="M632" s="33"/>
      <c r="N632" s="203" t="s">
        <v>1</v>
      </c>
      <c r="O632" s="204" t="s">
        <v>43</v>
      </c>
      <c r="P632" s="205">
        <f>I632+J632</f>
        <v>0</v>
      </c>
      <c r="Q632" s="205">
        <f>ROUND(I632*H632,3)</f>
        <v>0</v>
      </c>
      <c r="R632" s="205">
        <f>ROUND(J632*H632,3)</f>
        <v>0</v>
      </c>
      <c r="S632" s="206"/>
      <c r="T632" s="207">
        <f>S632*H632</f>
        <v>0</v>
      </c>
      <c r="U632" s="207">
        <v>0</v>
      </c>
      <c r="V632" s="207">
        <f>U632*H632</f>
        <v>0</v>
      </c>
      <c r="W632" s="207">
        <v>0</v>
      </c>
      <c r="X632" s="208">
        <f>W632*H632</f>
        <v>0</v>
      </c>
      <c r="Y632" s="32"/>
      <c r="Z632" s="32"/>
      <c r="AA632" s="32"/>
      <c r="AB632" s="32"/>
      <c r="AC632" s="32"/>
      <c r="AD632" s="32"/>
      <c r="AE632" s="32"/>
      <c r="AR632" s="166" t="s">
        <v>1566</v>
      </c>
      <c r="AT632" s="166" t="s">
        <v>167</v>
      </c>
      <c r="AU632" s="166" t="s">
        <v>92</v>
      </c>
      <c r="AY632" s="17" t="s">
        <v>164</v>
      </c>
      <c r="BE632" s="167">
        <f>IF(O632="základná",K632,0)</f>
        <v>0</v>
      </c>
      <c r="BF632" s="167">
        <f>IF(O632="znížená",K632,0)</f>
        <v>0</v>
      </c>
      <c r="BG632" s="167">
        <f>IF(O632="zákl. prenesená",K632,0)</f>
        <v>0</v>
      </c>
      <c r="BH632" s="167">
        <f>IF(O632="zníž. prenesená",K632,0)</f>
        <v>0</v>
      </c>
      <c r="BI632" s="167">
        <f>IF(O632="nulová",K632,0)</f>
        <v>0</v>
      </c>
      <c r="BJ632" s="17" t="s">
        <v>92</v>
      </c>
      <c r="BK632" s="168">
        <f>ROUND(P632*H632,3)</f>
        <v>0</v>
      </c>
      <c r="BL632" s="17" t="s">
        <v>1566</v>
      </c>
      <c r="BM632" s="166" t="s">
        <v>1567</v>
      </c>
    </row>
    <row r="633" spans="1:65" s="2" customFormat="1" ht="6.95" customHeight="1">
      <c r="A633" s="32"/>
      <c r="B633" s="47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33"/>
      <c r="N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</row>
  </sheetData>
  <autoFilter ref="C145:L632"/>
  <mergeCells count="12">
    <mergeCell ref="E138:H138"/>
    <mergeCell ref="M2:Z2"/>
    <mergeCell ref="E85:H85"/>
    <mergeCell ref="E87:H87"/>
    <mergeCell ref="E89:H89"/>
    <mergeCell ref="E134:H134"/>
    <mergeCell ref="E136:H13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86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1" width="20.16406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51" t="s">
        <v>6</v>
      </c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T2" s="17" t="s">
        <v>96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T3" s="17" t="s">
        <v>79</v>
      </c>
    </row>
    <row r="4" spans="1:46" s="1" customFormat="1" ht="24.95" customHeight="1">
      <c r="B4" s="20"/>
      <c r="D4" s="21" t="s">
        <v>103</v>
      </c>
      <c r="M4" s="20"/>
      <c r="N4" s="100" t="s">
        <v>10</v>
      </c>
      <c r="AT4" s="17" t="s">
        <v>3</v>
      </c>
    </row>
    <row r="5" spans="1:46" s="1" customFormat="1" ht="6.95" customHeight="1">
      <c r="B5" s="20"/>
      <c r="M5" s="20"/>
    </row>
    <row r="6" spans="1:46" s="1" customFormat="1" ht="12" customHeight="1">
      <c r="B6" s="20"/>
      <c r="D6" s="27" t="s">
        <v>13</v>
      </c>
      <c r="M6" s="20"/>
    </row>
    <row r="7" spans="1:46" s="1" customFormat="1" ht="16.5" customHeight="1">
      <c r="B7" s="20"/>
      <c r="E7" s="252" t="str">
        <f>'Rekapitulácia stavby'!K6</f>
        <v>Rekonštrukcia toaliet FA STU - ľava strana+pravá strana+aula</v>
      </c>
      <c r="F7" s="253"/>
      <c r="G7" s="253"/>
      <c r="H7" s="253"/>
      <c r="M7" s="20"/>
    </row>
    <row r="8" spans="1:46" s="1" customFormat="1" ht="12" customHeight="1">
      <c r="B8" s="20"/>
      <c r="D8" s="27" t="s">
        <v>104</v>
      </c>
      <c r="M8" s="20"/>
    </row>
    <row r="9" spans="1:46" s="2" customFormat="1" ht="16.5" customHeight="1">
      <c r="A9" s="32"/>
      <c r="B9" s="33"/>
      <c r="C9" s="32"/>
      <c r="D9" s="32"/>
      <c r="E9" s="252" t="s">
        <v>105</v>
      </c>
      <c r="F9" s="254"/>
      <c r="G9" s="254"/>
      <c r="H9" s="254"/>
      <c r="I9" s="32"/>
      <c r="J9" s="32"/>
      <c r="K9" s="32"/>
      <c r="L9" s="32"/>
      <c r="M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106</v>
      </c>
      <c r="E10" s="32"/>
      <c r="F10" s="32"/>
      <c r="G10" s="32"/>
      <c r="H10" s="32"/>
      <c r="I10" s="32"/>
      <c r="J10" s="32"/>
      <c r="K10" s="32"/>
      <c r="L10" s="32"/>
      <c r="M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09" t="s">
        <v>1568</v>
      </c>
      <c r="F11" s="254"/>
      <c r="G11" s="254"/>
      <c r="H11" s="254"/>
      <c r="I11" s="32"/>
      <c r="J11" s="32"/>
      <c r="K11" s="32"/>
      <c r="L11" s="32"/>
      <c r="M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15</v>
      </c>
      <c r="E13" s="32"/>
      <c r="F13" s="25" t="s">
        <v>1</v>
      </c>
      <c r="G13" s="32"/>
      <c r="H13" s="32"/>
      <c r="I13" s="27" t="s">
        <v>16</v>
      </c>
      <c r="J13" s="25" t="s">
        <v>1</v>
      </c>
      <c r="K13" s="32"/>
      <c r="L13" s="32"/>
      <c r="M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17</v>
      </c>
      <c r="E14" s="32"/>
      <c r="F14" s="25" t="s">
        <v>18</v>
      </c>
      <c r="G14" s="32"/>
      <c r="H14" s="32"/>
      <c r="I14" s="27" t="s">
        <v>19</v>
      </c>
      <c r="J14" s="55" t="str">
        <f>'Rekapitulácia stavby'!AN8</f>
        <v>14. 10. 2020</v>
      </c>
      <c r="K14" s="32"/>
      <c r="L14" s="32"/>
      <c r="M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23</v>
      </c>
      <c r="K16" s="32"/>
      <c r="L16" s="32"/>
      <c r="M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26</v>
      </c>
      <c r="K17" s="32"/>
      <c r="L17" s="32"/>
      <c r="M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27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32"/>
      <c r="M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5" t="str">
        <f>'Rekapitulácia stavby'!E14</f>
        <v>Vyplň údaj</v>
      </c>
      <c r="F20" s="235"/>
      <c r="G20" s="235"/>
      <c r="H20" s="235"/>
      <c r="I20" s="27" t="s">
        <v>25</v>
      </c>
      <c r="J20" s="28" t="str">
        <f>'Rekapitulácia stavby'!AN14</f>
        <v>Vyplň údaj</v>
      </c>
      <c r="K20" s="32"/>
      <c r="L20" s="32"/>
      <c r="M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29</v>
      </c>
      <c r="E22" s="32"/>
      <c r="F22" s="32"/>
      <c r="G22" s="32"/>
      <c r="H22" s="32"/>
      <c r="I22" s="27" t="s">
        <v>22</v>
      </c>
      <c r="J22" s="25" t="s">
        <v>108</v>
      </c>
      <c r="K22" s="32"/>
      <c r="L22" s="32"/>
      <c r="M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109</v>
      </c>
      <c r="F23" s="32"/>
      <c r="G23" s="32"/>
      <c r="H23" s="32"/>
      <c r="I23" s="27" t="s">
        <v>25</v>
      </c>
      <c r="J23" s="25" t="s">
        <v>1</v>
      </c>
      <c r="K23" s="32"/>
      <c r="L23" s="32"/>
      <c r="M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32</v>
      </c>
      <c r="E25" s="32"/>
      <c r="F25" s="32"/>
      <c r="G25" s="32"/>
      <c r="H25" s="32"/>
      <c r="I25" s="27" t="s">
        <v>22</v>
      </c>
      <c r="J25" s="25" t="s">
        <v>33</v>
      </c>
      <c r="K25" s="32"/>
      <c r="L25" s="32"/>
      <c r="M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110</v>
      </c>
      <c r="F26" s="32"/>
      <c r="G26" s="32"/>
      <c r="H26" s="32"/>
      <c r="I26" s="27" t="s">
        <v>25</v>
      </c>
      <c r="J26" s="25" t="s">
        <v>35</v>
      </c>
      <c r="K26" s="32"/>
      <c r="L26" s="32"/>
      <c r="M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36</v>
      </c>
      <c r="E28" s="32"/>
      <c r="F28" s="32"/>
      <c r="G28" s="32"/>
      <c r="H28" s="32"/>
      <c r="I28" s="32"/>
      <c r="J28" s="32"/>
      <c r="K28" s="32"/>
      <c r="L28" s="32"/>
      <c r="M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101"/>
      <c r="B29" s="102"/>
      <c r="C29" s="101"/>
      <c r="D29" s="101"/>
      <c r="E29" s="240" t="s">
        <v>1</v>
      </c>
      <c r="F29" s="240"/>
      <c r="G29" s="240"/>
      <c r="H29" s="240"/>
      <c r="I29" s="101"/>
      <c r="J29" s="101"/>
      <c r="K29" s="101"/>
      <c r="L29" s="101"/>
      <c r="M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66"/>
      <c r="M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2.75">
      <c r="A32" s="32"/>
      <c r="B32" s="33"/>
      <c r="C32" s="32"/>
      <c r="D32" s="32"/>
      <c r="E32" s="27" t="s">
        <v>111</v>
      </c>
      <c r="F32" s="32"/>
      <c r="G32" s="32"/>
      <c r="H32" s="32"/>
      <c r="I32" s="32"/>
      <c r="J32" s="32"/>
      <c r="K32" s="104">
        <f>I98</f>
        <v>0</v>
      </c>
      <c r="L32" s="32"/>
      <c r="M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2.75">
      <c r="A33" s="32"/>
      <c r="B33" s="33"/>
      <c r="C33" s="32"/>
      <c r="D33" s="32"/>
      <c r="E33" s="27" t="s">
        <v>112</v>
      </c>
      <c r="F33" s="32"/>
      <c r="G33" s="32"/>
      <c r="H33" s="32"/>
      <c r="I33" s="32"/>
      <c r="J33" s="32"/>
      <c r="K33" s="104">
        <f>J98</f>
        <v>0</v>
      </c>
      <c r="L33" s="32"/>
      <c r="M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5" t="s">
        <v>37</v>
      </c>
      <c r="E34" s="32"/>
      <c r="F34" s="32"/>
      <c r="G34" s="32"/>
      <c r="H34" s="32"/>
      <c r="I34" s="32"/>
      <c r="J34" s="32"/>
      <c r="K34" s="71">
        <f>ROUND(K146, 2)</f>
        <v>0</v>
      </c>
      <c r="L34" s="32"/>
      <c r="M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66"/>
      <c r="M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39</v>
      </c>
      <c r="G36" s="32"/>
      <c r="H36" s="32"/>
      <c r="I36" s="36" t="s">
        <v>38</v>
      </c>
      <c r="J36" s="32"/>
      <c r="K36" s="36" t="s">
        <v>40</v>
      </c>
      <c r="L36" s="32"/>
      <c r="M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6" t="s">
        <v>41</v>
      </c>
      <c r="E37" s="27" t="s">
        <v>42</v>
      </c>
      <c r="F37" s="104">
        <f>ROUND((SUM(BE146:BE863)),  2)</f>
        <v>0</v>
      </c>
      <c r="G37" s="32"/>
      <c r="H37" s="32"/>
      <c r="I37" s="107">
        <v>0.2</v>
      </c>
      <c r="J37" s="32"/>
      <c r="K37" s="104">
        <f>ROUND(((SUM(BE146:BE863))*I37),  2)</f>
        <v>0</v>
      </c>
      <c r="L37" s="32"/>
      <c r="M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7" t="s">
        <v>43</v>
      </c>
      <c r="F38" s="104">
        <f>ROUND((SUM(BF146:BF863)),  2)</f>
        <v>0</v>
      </c>
      <c r="G38" s="32"/>
      <c r="H38" s="32"/>
      <c r="I38" s="107">
        <v>0.2</v>
      </c>
      <c r="J38" s="32"/>
      <c r="K38" s="104">
        <f>ROUND(((SUM(BF146:BF863))*I38),  2)</f>
        <v>0</v>
      </c>
      <c r="L38" s="32"/>
      <c r="M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44</v>
      </c>
      <c r="F39" s="104">
        <f>ROUND((SUM(BG146:BG863)),  2)</f>
        <v>0</v>
      </c>
      <c r="G39" s="32"/>
      <c r="H39" s="32"/>
      <c r="I39" s="107">
        <v>0.2</v>
      </c>
      <c r="J39" s="32"/>
      <c r="K39" s="104">
        <f>0</f>
        <v>0</v>
      </c>
      <c r="L39" s="32"/>
      <c r="M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45</v>
      </c>
      <c r="F40" s="104">
        <f>ROUND((SUM(BH146:BH863)),  2)</f>
        <v>0</v>
      </c>
      <c r="G40" s="32"/>
      <c r="H40" s="32"/>
      <c r="I40" s="107">
        <v>0.2</v>
      </c>
      <c r="J40" s="32"/>
      <c r="K40" s="104">
        <f>0</f>
        <v>0</v>
      </c>
      <c r="L40" s="32"/>
      <c r="M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7" t="s">
        <v>46</v>
      </c>
      <c r="F41" s="104">
        <f>ROUND((SUM(BI146:BI863)),  2)</f>
        <v>0</v>
      </c>
      <c r="G41" s="32"/>
      <c r="H41" s="32"/>
      <c r="I41" s="107">
        <v>0</v>
      </c>
      <c r="J41" s="32"/>
      <c r="K41" s="104">
        <f>0</f>
        <v>0</v>
      </c>
      <c r="L41" s="32"/>
      <c r="M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8"/>
      <c r="D43" s="109" t="s">
        <v>47</v>
      </c>
      <c r="E43" s="60"/>
      <c r="F43" s="60"/>
      <c r="G43" s="110" t="s">
        <v>48</v>
      </c>
      <c r="H43" s="111" t="s">
        <v>49</v>
      </c>
      <c r="I43" s="60"/>
      <c r="J43" s="60"/>
      <c r="K43" s="112">
        <f>SUM(K34:K41)</f>
        <v>0</v>
      </c>
      <c r="L43" s="113"/>
      <c r="M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20"/>
      <c r="M45" s="20"/>
    </row>
    <row r="46" spans="1:31" s="1" customFormat="1" ht="14.45" customHeight="1">
      <c r="B46" s="20"/>
      <c r="M46" s="20"/>
    </row>
    <row r="47" spans="1:31" s="1" customFormat="1" ht="14.45" customHeight="1">
      <c r="B47" s="20"/>
      <c r="M47" s="20"/>
    </row>
    <row r="48" spans="1:31" s="1" customFormat="1" ht="14.45" customHeight="1">
      <c r="B48" s="20"/>
      <c r="M48" s="20"/>
    </row>
    <row r="49" spans="1:31" s="1" customFormat="1" ht="14.45" customHeight="1">
      <c r="B49" s="20"/>
      <c r="M49" s="20"/>
    </row>
    <row r="50" spans="1:31" s="2" customFormat="1" ht="14.45" customHeight="1">
      <c r="B50" s="42"/>
      <c r="D50" s="43" t="s">
        <v>50</v>
      </c>
      <c r="E50" s="44"/>
      <c r="F50" s="44"/>
      <c r="G50" s="43" t="s">
        <v>51</v>
      </c>
      <c r="H50" s="44"/>
      <c r="I50" s="44"/>
      <c r="J50" s="44"/>
      <c r="K50" s="44"/>
      <c r="L50" s="44"/>
      <c r="M50" s="42"/>
    </row>
    <row r="51" spans="1:31" ht="11.25">
      <c r="B51" s="20"/>
      <c r="M51" s="20"/>
    </row>
    <row r="52" spans="1:31" ht="11.25">
      <c r="B52" s="20"/>
      <c r="M52" s="20"/>
    </row>
    <row r="53" spans="1:31" ht="11.25">
      <c r="B53" s="20"/>
      <c r="M53" s="20"/>
    </row>
    <row r="54" spans="1:31" ht="11.25">
      <c r="B54" s="20"/>
      <c r="M54" s="20"/>
    </row>
    <row r="55" spans="1:31" ht="11.25">
      <c r="B55" s="20"/>
      <c r="M55" s="20"/>
    </row>
    <row r="56" spans="1:31" ht="11.25">
      <c r="B56" s="20"/>
      <c r="M56" s="20"/>
    </row>
    <row r="57" spans="1:31" ht="11.25">
      <c r="B57" s="20"/>
      <c r="M57" s="20"/>
    </row>
    <row r="58" spans="1:31" ht="11.25">
      <c r="B58" s="20"/>
      <c r="M58" s="20"/>
    </row>
    <row r="59" spans="1:31" ht="11.25">
      <c r="B59" s="20"/>
      <c r="M59" s="20"/>
    </row>
    <row r="60" spans="1:31" ht="11.25">
      <c r="B60" s="20"/>
      <c r="M60" s="20"/>
    </row>
    <row r="61" spans="1:31" s="2" customFormat="1" ht="12.75">
      <c r="A61" s="32"/>
      <c r="B61" s="33"/>
      <c r="C61" s="32"/>
      <c r="D61" s="45" t="s">
        <v>52</v>
      </c>
      <c r="E61" s="35"/>
      <c r="F61" s="114" t="s">
        <v>53</v>
      </c>
      <c r="G61" s="45" t="s">
        <v>52</v>
      </c>
      <c r="H61" s="35"/>
      <c r="I61" s="35"/>
      <c r="J61" s="115" t="s">
        <v>53</v>
      </c>
      <c r="K61" s="35"/>
      <c r="L61" s="35"/>
      <c r="M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M62" s="20"/>
    </row>
    <row r="63" spans="1:31" ht="11.25">
      <c r="B63" s="20"/>
      <c r="M63" s="20"/>
    </row>
    <row r="64" spans="1:31" ht="11.25">
      <c r="B64" s="20"/>
      <c r="M64" s="20"/>
    </row>
    <row r="65" spans="1:31" s="2" customFormat="1" ht="12.75">
      <c r="A65" s="32"/>
      <c r="B65" s="33"/>
      <c r="C65" s="32"/>
      <c r="D65" s="43" t="s">
        <v>54</v>
      </c>
      <c r="E65" s="46"/>
      <c r="F65" s="46"/>
      <c r="G65" s="43" t="s">
        <v>55</v>
      </c>
      <c r="H65" s="46"/>
      <c r="I65" s="46"/>
      <c r="J65" s="46"/>
      <c r="K65" s="46"/>
      <c r="L65" s="46"/>
      <c r="M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M66" s="20"/>
    </row>
    <row r="67" spans="1:31" ht="11.25">
      <c r="B67" s="20"/>
      <c r="M67" s="20"/>
    </row>
    <row r="68" spans="1:31" ht="11.25">
      <c r="B68" s="20"/>
      <c r="M68" s="20"/>
    </row>
    <row r="69" spans="1:31" ht="11.25">
      <c r="B69" s="20"/>
      <c r="M69" s="20"/>
    </row>
    <row r="70" spans="1:31" ht="11.25">
      <c r="B70" s="20"/>
      <c r="M70" s="20"/>
    </row>
    <row r="71" spans="1:31" ht="11.25">
      <c r="B71" s="20"/>
      <c r="M71" s="20"/>
    </row>
    <row r="72" spans="1:31" ht="11.25">
      <c r="B72" s="20"/>
      <c r="M72" s="20"/>
    </row>
    <row r="73" spans="1:31" ht="11.25">
      <c r="B73" s="20"/>
      <c r="M73" s="20"/>
    </row>
    <row r="74" spans="1:31" ht="11.25">
      <c r="B74" s="20"/>
      <c r="M74" s="20"/>
    </row>
    <row r="75" spans="1:31" ht="11.25">
      <c r="B75" s="20"/>
      <c r="M75" s="20"/>
    </row>
    <row r="76" spans="1:31" s="2" customFormat="1" ht="12.75">
      <c r="A76" s="32"/>
      <c r="B76" s="33"/>
      <c r="C76" s="32"/>
      <c r="D76" s="45" t="s">
        <v>52</v>
      </c>
      <c r="E76" s="35"/>
      <c r="F76" s="114" t="s">
        <v>53</v>
      </c>
      <c r="G76" s="45" t="s">
        <v>52</v>
      </c>
      <c r="H76" s="35"/>
      <c r="I76" s="35"/>
      <c r="J76" s="115" t="s">
        <v>53</v>
      </c>
      <c r="K76" s="35"/>
      <c r="L76" s="35"/>
      <c r="M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113</v>
      </c>
      <c r="D82" s="32"/>
      <c r="E82" s="32"/>
      <c r="F82" s="32"/>
      <c r="G82" s="32"/>
      <c r="H82" s="32"/>
      <c r="I82" s="32"/>
      <c r="J82" s="32"/>
      <c r="K82" s="32"/>
      <c r="L82" s="32"/>
      <c r="M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13</v>
      </c>
      <c r="D84" s="32"/>
      <c r="E84" s="32"/>
      <c r="F84" s="32"/>
      <c r="G84" s="32"/>
      <c r="H84" s="32"/>
      <c r="I84" s="32"/>
      <c r="J84" s="32"/>
      <c r="K84" s="32"/>
      <c r="L84" s="32"/>
      <c r="M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2" t="str">
        <f>E7</f>
        <v>Rekonštrukcia toaliet FA STU - ľava strana+pravá strana+aula</v>
      </c>
      <c r="F85" s="253"/>
      <c r="G85" s="253"/>
      <c r="H85" s="253"/>
      <c r="I85" s="32"/>
      <c r="J85" s="32"/>
      <c r="K85" s="32"/>
      <c r="L85" s="32"/>
      <c r="M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104</v>
      </c>
      <c r="M86" s="20"/>
    </row>
    <row r="87" spans="1:31" s="2" customFormat="1" ht="16.5" customHeight="1">
      <c r="A87" s="32"/>
      <c r="B87" s="33"/>
      <c r="C87" s="32"/>
      <c r="D87" s="32"/>
      <c r="E87" s="252" t="s">
        <v>105</v>
      </c>
      <c r="F87" s="254"/>
      <c r="G87" s="254"/>
      <c r="H87" s="254"/>
      <c r="I87" s="32"/>
      <c r="J87" s="32"/>
      <c r="K87" s="32"/>
      <c r="L87" s="32"/>
      <c r="M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106</v>
      </c>
      <c r="D88" s="32"/>
      <c r="E88" s="32"/>
      <c r="F88" s="32"/>
      <c r="G88" s="32"/>
      <c r="H88" s="32"/>
      <c r="I88" s="32"/>
      <c r="J88" s="32"/>
      <c r="K88" s="32"/>
      <c r="L88" s="32"/>
      <c r="M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09" t="str">
        <f>E11</f>
        <v>L - Rekonštrukcia toaliet FA STU - ľava strana</v>
      </c>
      <c r="F89" s="254"/>
      <c r="G89" s="254"/>
      <c r="H89" s="254"/>
      <c r="I89" s="32"/>
      <c r="J89" s="32"/>
      <c r="K89" s="32"/>
      <c r="L89" s="32"/>
      <c r="M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17</v>
      </c>
      <c r="D91" s="32"/>
      <c r="E91" s="32"/>
      <c r="F91" s="25" t="str">
        <f>F14</f>
        <v>Námestie Slobody, Bratislava</v>
      </c>
      <c r="G91" s="32"/>
      <c r="H91" s="32"/>
      <c r="I91" s="27" t="s">
        <v>19</v>
      </c>
      <c r="J91" s="55" t="str">
        <f>IF(J14="","",J14)</f>
        <v>14. 10. 2020</v>
      </c>
      <c r="K91" s="32"/>
      <c r="L91" s="32"/>
      <c r="M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54.4" customHeight="1">
      <c r="A93" s="32"/>
      <c r="B93" s="33"/>
      <c r="C93" s="27" t="s">
        <v>21</v>
      </c>
      <c r="D93" s="32"/>
      <c r="E93" s="32"/>
      <c r="F93" s="25" t="str">
        <f>E17</f>
        <v>FA STU, Nám. Slobody, Bratislava</v>
      </c>
      <c r="G93" s="32"/>
      <c r="H93" s="32"/>
      <c r="I93" s="27" t="s">
        <v>29</v>
      </c>
      <c r="J93" s="30" t="str">
        <f>E23</f>
        <v>Ing.arch. Michal Hronský, PhD. Heyrovského 14, BA</v>
      </c>
      <c r="K93" s="32"/>
      <c r="L93" s="32"/>
      <c r="M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" customHeight="1">
      <c r="A94" s="32"/>
      <c r="B94" s="33"/>
      <c r="C94" s="27" t="s">
        <v>27</v>
      </c>
      <c r="D94" s="32"/>
      <c r="E94" s="32"/>
      <c r="F94" s="25" t="str">
        <f>IF(E20="","",E20)</f>
        <v>Vyplň údaj</v>
      </c>
      <c r="G94" s="32"/>
      <c r="H94" s="32"/>
      <c r="I94" s="27" t="s">
        <v>32</v>
      </c>
      <c r="J94" s="30" t="str">
        <f>E26</f>
        <v xml:space="preserve"> Žákovičová Mária - ROZPOČTY</v>
      </c>
      <c r="K94" s="32"/>
      <c r="L94" s="32"/>
      <c r="M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6" t="s">
        <v>114</v>
      </c>
      <c r="D96" s="108"/>
      <c r="E96" s="108"/>
      <c r="F96" s="108"/>
      <c r="G96" s="108"/>
      <c r="H96" s="108"/>
      <c r="I96" s="117" t="s">
        <v>115</v>
      </c>
      <c r="J96" s="117" t="s">
        <v>116</v>
      </c>
      <c r="K96" s="117" t="s">
        <v>117</v>
      </c>
      <c r="L96" s="108"/>
      <c r="M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8" t="s">
        <v>118</v>
      </c>
      <c r="D98" s="32"/>
      <c r="E98" s="32"/>
      <c r="F98" s="32"/>
      <c r="G98" s="32"/>
      <c r="H98" s="32"/>
      <c r="I98" s="71">
        <f t="shared" ref="I98:J100" si="0">Q146</f>
        <v>0</v>
      </c>
      <c r="J98" s="71">
        <f t="shared" si="0"/>
        <v>0</v>
      </c>
      <c r="K98" s="71">
        <f>K146</f>
        <v>0</v>
      </c>
      <c r="L98" s="32"/>
      <c r="M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119</v>
      </c>
    </row>
    <row r="99" spans="1:47" s="9" customFormat="1" ht="24.95" customHeight="1">
      <c r="B99" s="119"/>
      <c r="D99" s="120" t="s">
        <v>120</v>
      </c>
      <c r="E99" s="121"/>
      <c r="F99" s="121"/>
      <c r="G99" s="121"/>
      <c r="H99" s="121"/>
      <c r="I99" s="122">
        <f t="shared" si="0"/>
        <v>0</v>
      </c>
      <c r="J99" s="122">
        <f t="shared" si="0"/>
        <v>0</v>
      </c>
      <c r="K99" s="122">
        <f>K147</f>
        <v>0</v>
      </c>
      <c r="M99" s="119"/>
    </row>
    <row r="100" spans="1:47" s="10" customFormat="1" ht="19.899999999999999" customHeight="1">
      <c r="B100" s="123"/>
      <c r="D100" s="124" t="s">
        <v>121</v>
      </c>
      <c r="E100" s="125"/>
      <c r="F100" s="125"/>
      <c r="G100" s="125"/>
      <c r="H100" s="125"/>
      <c r="I100" s="126">
        <f t="shared" si="0"/>
        <v>0</v>
      </c>
      <c r="J100" s="126">
        <f t="shared" si="0"/>
        <v>0</v>
      </c>
      <c r="K100" s="126">
        <f>K148</f>
        <v>0</v>
      </c>
      <c r="M100" s="123"/>
    </row>
    <row r="101" spans="1:47" s="10" customFormat="1" ht="19.899999999999999" customHeight="1">
      <c r="B101" s="123"/>
      <c r="D101" s="124" t="s">
        <v>122</v>
      </c>
      <c r="E101" s="125"/>
      <c r="F101" s="125"/>
      <c r="G101" s="125"/>
      <c r="H101" s="125"/>
      <c r="I101" s="126">
        <f>Q163</f>
        <v>0</v>
      </c>
      <c r="J101" s="126">
        <f>R163</f>
        <v>0</v>
      </c>
      <c r="K101" s="126">
        <f>K163</f>
        <v>0</v>
      </c>
      <c r="M101" s="123"/>
    </row>
    <row r="102" spans="1:47" s="10" customFormat="1" ht="19.899999999999999" customHeight="1">
      <c r="B102" s="123"/>
      <c r="D102" s="124" t="s">
        <v>123</v>
      </c>
      <c r="E102" s="125"/>
      <c r="F102" s="125"/>
      <c r="G102" s="125"/>
      <c r="H102" s="125"/>
      <c r="I102" s="126">
        <f>Q250</f>
        <v>0</v>
      </c>
      <c r="J102" s="126">
        <f>R250</f>
        <v>0</v>
      </c>
      <c r="K102" s="126">
        <f>K250</f>
        <v>0</v>
      </c>
      <c r="M102" s="123"/>
    </row>
    <row r="103" spans="1:47" s="10" customFormat="1" ht="19.899999999999999" customHeight="1">
      <c r="B103" s="123"/>
      <c r="D103" s="124" t="s">
        <v>124</v>
      </c>
      <c r="E103" s="125"/>
      <c r="F103" s="125"/>
      <c r="G103" s="125"/>
      <c r="H103" s="125"/>
      <c r="I103" s="126">
        <f>Q397</f>
        <v>0</v>
      </c>
      <c r="J103" s="126">
        <f>R397</f>
        <v>0</v>
      </c>
      <c r="K103" s="126">
        <f>K397</f>
        <v>0</v>
      </c>
      <c r="M103" s="123"/>
    </row>
    <row r="104" spans="1:47" s="9" customFormat="1" ht="24.95" customHeight="1">
      <c r="B104" s="119"/>
      <c r="D104" s="120" t="s">
        <v>125</v>
      </c>
      <c r="E104" s="121"/>
      <c r="F104" s="121"/>
      <c r="G104" s="121"/>
      <c r="H104" s="121"/>
      <c r="I104" s="122">
        <f>Q399</f>
        <v>0</v>
      </c>
      <c r="J104" s="122">
        <f>R399</f>
        <v>0</v>
      </c>
      <c r="K104" s="122">
        <f>K399</f>
        <v>0</v>
      </c>
      <c r="M104" s="119"/>
    </row>
    <row r="105" spans="1:47" s="10" customFormat="1" ht="19.899999999999999" customHeight="1">
      <c r="B105" s="123"/>
      <c r="D105" s="124" t="s">
        <v>126</v>
      </c>
      <c r="E105" s="125"/>
      <c r="F105" s="125"/>
      <c r="G105" s="125"/>
      <c r="H105" s="125"/>
      <c r="I105" s="126">
        <f>Q400</f>
        <v>0</v>
      </c>
      <c r="J105" s="126">
        <f>R400</f>
        <v>0</v>
      </c>
      <c r="K105" s="126">
        <f>K400</f>
        <v>0</v>
      </c>
      <c r="M105" s="123"/>
    </row>
    <row r="106" spans="1:47" s="10" customFormat="1" ht="19.899999999999999" customHeight="1">
      <c r="B106" s="123"/>
      <c r="D106" s="124" t="s">
        <v>127</v>
      </c>
      <c r="E106" s="125"/>
      <c r="F106" s="125"/>
      <c r="G106" s="125"/>
      <c r="H106" s="125"/>
      <c r="I106" s="126">
        <f>Q419</f>
        <v>0</v>
      </c>
      <c r="J106" s="126">
        <f>R419</f>
        <v>0</v>
      </c>
      <c r="K106" s="126">
        <f>K419</f>
        <v>0</v>
      </c>
      <c r="M106" s="123"/>
    </row>
    <row r="107" spans="1:47" s="10" customFormat="1" ht="19.899999999999999" customHeight="1">
      <c r="B107" s="123"/>
      <c r="D107" s="124" t="s">
        <v>128</v>
      </c>
      <c r="E107" s="125"/>
      <c r="F107" s="125"/>
      <c r="G107" s="125"/>
      <c r="H107" s="125"/>
      <c r="I107" s="126">
        <f>Q486</f>
        <v>0</v>
      </c>
      <c r="J107" s="126">
        <f>R486</f>
        <v>0</v>
      </c>
      <c r="K107" s="126">
        <f>K486</f>
        <v>0</v>
      </c>
      <c r="M107" s="123"/>
    </row>
    <row r="108" spans="1:47" s="10" customFormat="1" ht="19.899999999999999" customHeight="1">
      <c r="B108" s="123"/>
      <c r="D108" s="124" t="s">
        <v>129</v>
      </c>
      <c r="E108" s="125"/>
      <c r="F108" s="125"/>
      <c r="G108" s="125"/>
      <c r="H108" s="125"/>
      <c r="I108" s="126">
        <f>Q541</f>
        <v>0</v>
      </c>
      <c r="J108" s="126">
        <f>R541</f>
        <v>0</v>
      </c>
      <c r="K108" s="126">
        <f>K541</f>
        <v>0</v>
      </c>
      <c r="M108" s="123"/>
    </row>
    <row r="109" spans="1:47" s="10" customFormat="1" ht="19.899999999999999" customHeight="1">
      <c r="B109" s="123"/>
      <c r="D109" s="124" t="s">
        <v>130</v>
      </c>
      <c r="E109" s="125"/>
      <c r="F109" s="125"/>
      <c r="G109" s="125"/>
      <c r="H109" s="125"/>
      <c r="I109" s="126">
        <f>Q575</f>
        <v>0</v>
      </c>
      <c r="J109" s="126">
        <f>R575</f>
        <v>0</v>
      </c>
      <c r="K109" s="126">
        <f>K575</f>
        <v>0</v>
      </c>
      <c r="M109" s="123"/>
    </row>
    <row r="110" spans="1:47" s="10" customFormat="1" ht="19.899999999999999" customHeight="1">
      <c r="B110" s="123"/>
      <c r="D110" s="124" t="s">
        <v>131</v>
      </c>
      <c r="E110" s="125"/>
      <c r="F110" s="125"/>
      <c r="G110" s="125"/>
      <c r="H110" s="125"/>
      <c r="I110" s="126">
        <f>Q577</f>
        <v>0</v>
      </c>
      <c r="J110" s="126">
        <f>R577</f>
        <v>0</v>
      </c>
      <c r="K110" s="126">
        <f>K577</f>
        <v>0</v>
      </c>
      <c r="M110" s="123"/>
    </row>
    <row r="111" spans="1:47" s="10" customFormat="1" ht="19.899999999999999" customHeight="1">
      <c r="B111" s="123"/>
      <c r="D111" s="124" t="s">
        <v>132</v>
      </c>
      <c r="E111" s="125"/>
      <c r="F111" s="125"/>
      <c r="G111" s="125"/>
      <c r="H111" s="125"/>
      <c r="I111" s="126">
        <f>Q580</f>
        <v>0</v>
      </c>
      <c r="J111" s="126">
        <f>R580</f>
        <v>0</v>
      </c>
      <c r="K111" s="126">
        <f>K580</f>
        <v>0</v>
      </c>
      <c r="M111" s="123"/>
    </row>
    <row r="112" spans="1:47" s="10" customFormat="1" ht="19.899999999999999" customHeight="1">
      <c r="B112" s="123"/>
      <c r="D112" s="124" t="s">
        <v>133</v>
      </c>
      <c r="E112" s="125"/>
      <c r="F112" s="125"/>
      <c r="G112" s="125"/>
      <c r="H112" s="125"/>
      <c r="I112" s="126">
        <f>Q591</f>
        <v>0</v>
      </c>
      <c r="J112" s="126">
        <f>R591</f>
        <v>0</v>
      </c>
      <c r="K112" s="126">
        <f>K591</f>
        <v>0</v>
      </c>
      <c r="M112" s="123"/>
    </row>
    <row r="113" spans="1:31" s="10" customFormat="1" ht="19.899999999999999" customHeight="1">
      <c r="B113" s="123"/>
      <c r="D113" s="124" t="s">
        <v>134</v>
      </c>
      <c r="E113" s="125"/>
      <c r="F113" s="125"/>
      <c r="G113" s="125"/>
      <c r="H113" s="125"/>
      <c r="I113" s="126">
        <f>Q657</f>
        <v>0</v>
      </c>
      <c r="J113" s="126">
        <f>R657</f>
        <v>0</v>
      </c>
      <c r="K113" s="126">
        <f>K657</f>
        <v>0</v>
      </c>
      <c r="M113" s="123"/>
    </row>
    <row r="114" spans="1:31" s="10" customFormat="1" ht="19.899999999999999" customHeight="1">
      <c r="B114" s="123"/>
      <c r="D114" s="124" t="s">
        <v>135</v>
      </c>
      <c r="E114" s="125"/>
      <c r="F114" s="125"/>
      <c r="G114" s="125"/>
      <c r="H114" s="125"/>
      <c r="I114" s="126">
        <f>Q684</f>
        <v>0</v>
      </c>
      <c r="J114" s="126">
        <f>R684</f>
        <v>0</v>
      </c>
      <c r="K114" s="126">
        <f>K684</f>
        <v>0</v>
      </c>
      <c r="M114" s="123"/>
    </row>
    <row r="115" spans="1:31" s="10" customFormat="1" ht="19.899999999999999" customHeight="1">
      <c r="B115" s="123"/>
      <c r="D115" s="124" t="s">
        <v>136</v>
      </c>
      <c r="E115" s="125"/>
      <c r="F115" s="125"/>
      <c r="G115" s="125"/>
      <c r="H115" s="125"/>
      <c r="I115" s="126">
        <f>Q693</f>
        <v>0</v>
      </c>
      <c r="J115" s="126">
        <f>R693</f>
        <v>0</v>
      </c>
      <c r="K115" s="126">
        <f>K693</f>
        <v>0</v>
      </c>
      <c r="M115" s="123"/>
    </row>
    <row r="116" spans="1:31" s="10" customFormat="1" ht="19.899999999999999" customHeight="1">
      <c r="B116" s="123"/>
      <c r="D116" s="124" t="s">
        <v>137</v>
      </c>
      <c r="E116" s="125"/>
      <c r="F116" s="125"/>
      <c r="G116" s="125"/>
      <c r="H116" s="125"/>
      <c r="I116" s="126">
        <f>Q711</f>
        <v>0</v>
      </c>
      <c r="J116" s="126">
        <f>R711</f>
        <v>0</v>
      </c>
      <c r="K116" s="126">
        <f>K711</f>
        <v>0</v>
      </c>
      <c r="M116" s="123"/>
    </row>
    <row r="117" spans="1:31" s="10" customFormat="1" ht="19.899999999999999" customHeight="1">
      <c r="B117" s="123"/>
      <c r="D117" s="124" t="s">
        <v>138</v>
      </c>
      <c r="E117" s="125"/>
      <c r="F117" s="125"/>
      <c r="G117" s="125"/>
      <c r="H117" s="125"/>
      <c r="I117" s="126">
        <f>Q724</f>
        <v>0</v>
      </c>
      <c r="J117" s="126">
        <f>R724</f>
        <v>0</v>
      </c>
      <c r="K117" s="126">
        <f>K724</f>
        <v>0</v>
      </c>
      <c r="M117" s="123"/>
    </row>
    <row r="118" spans="1:31" s="10" customFormat="1" ht="19.899999999999999" customHeight="1">
      <c r="B118" s="123"/>
      <c r="D118" s="124" t="s">
        <v>139</v>
      </c>
      <c r="E118" s="125"/>
      <c r="F118" s="125"/>
      <c r="G118" s="125"/>
      <c r="H118" s="125"/>
      <c r="I118" s="126">
        <f>Q734</f>
        <v>0</v>
      </c>
      <c r="J118" s="126">
        <f>R734</f>
        <v>0</v>
      </c>
      <c r="K118" s="126">
        <f>K734</f>
        <v>0</v>
      </c>
      <c r="M118" s="123"/>
    </row>
    <row r="119" spans="1:31" s="10" customFormat="1" ht="19.899999999999999" customHeight="1">
      <c r="B119" s="123"/>
      <c r="D119" s="124" t="s">
        <v>140</v>
      </c>
      <c r="E119" s="125"/>
      <c r="F119" s="125"/>
      <c r="G119" s="125"/>
      <c r="H119" s="125"/>
      <c r="I119" s="126">
        <f>Q788</f>
        <v>0</v>
      </c>
      <c r="J119" s="126">
        <f>R788</f>
        <v>0</v>
      </c>
      <c r="K119" s="126">
        <f>K788</f>
        <v>0</v>
      </c>
      <c r="M119" s="123"/>
    </row>
    <row r="120" spans="1:31" s="9" customFormat="1" ht="24.95" customHeight="1">
      <c r="B120" s="119"/>
      <c r="D120" s="120" t="s">
        <v>141</v>
      </c>
      <c r="E120" s="121"/>
      <c r="F120" s="121"/>
      <c r="G120" s="121"/>
      <c r="H120" s="121"/>
      <c r="I120" s="122">
        <f>Q812</f>
        <v>0</v>
      </c>
      <c r="J120" s="122">
        <f>R812</f>
        <v>0</v>
      </c>
      <c r="K120" s="122">
        <f>K812</f>
        <v>0</v>
      </c>
      <c r="M120" s="119"/>
    </row>
    <row r="121" spans="1:31" s="10" customFormat="1" ht="19.899999999999999" customHeight="1">
      <c r="B121" s="123"/>
      <c r="D121" s="124" t="s">
        <v>142</v>
      </c>
      <c r="E121" s="125"/>
      <c r="F121" s="125"/>
      <c r="G121" s="125"/>
      <c r="H121" s="125"/>
      <c r="I121" s="126">
        <f>Q813</f>
        <v>0</v>
      </c>
      <c r="J121" s="126">
        <f>R813</f>
        <v>0</v>
      </c>
      <c r="K121" s="126">
        <f>K813</f>
        <v>0</v>
      </c>
      <c r="M121" s="123"/>
    </row>
    <row r="122" spans="1:31" s="10" customFormat="1" ht="19.899999999999999" customHeight="1">
      <c r="B122" s="123"/>
      <c r="D122" s="124" t="s">
        <v>143</v>
      </c>
      <c r="E122" s="125"/>
      <c r="F122" s="125"/>
      <c r="G122" s="125"/>
      <c r="H122" s="125"/>
      <c r="I122" s="126">
        <f>Q858</f>
        <v>0</v>
      </c>
      <c r="J122" s="126">
        <f>R858</f>
        <v>0</v>
      </c>
      <c r="K122" s="126">
        <f>K858</f>
        <v>0</v>
      </c>
      <c r="M122" s="123"/>
    </row>
    <row r="123" spans="1:31" s="9" customFormat="1" ht="24.95" customHeight="1">
      <c r="B123" s="119"/>
      <c r="D123" s="120" t="s">
        <v>144</v>
      </c>
      <c r="E123" s="121"/>
      <c r="F123" s="121"/>
      <c r="G123" s="121"/>
      <c r="H123" s="121"/>
      <c r="I123" s="122">
        <f>Q861</f>
        <v>0</v>
      </c>
      <c r="J123" s="122">
        <f>R861</f>
        <v>0</v>
      </c>
      <c r="K123" s="122">
        <f>K861</f>
        <v>0</v>
      </c>
      <c r="M123" s="119"/>
    </row>
    <row r="124" spans="1:31" s="10" customFormat="1" ht="19.899999999999999" customHeight="1">
      <c r="B124" s="123"/>
      <c r="D124" s="124" t="s">
        <v>145</v>
      </c>
      <c r="E124" s="125"/>
      <c r="F124" s="125"/>
      <c r="G124" s="125"/>
      <c r="H124" s="125"/>
      <c r="I124" s="126">
        <f>Q862</f>
        <v>0</v>
      </c>
      <c r="J124" s="126">
        <f>R862</f>
        <v>0</v>
      </c>
      <c r="K124" s="126">
        <f>K862</f>
        <v>0</v>
      </c>
      <c r="M124" s="123"/>
    </row>
    <row r="125" spans="1:31" s="2" customFormat="1" ht="21.7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6.95" customHeight="1">
      <c r="A126" s="32"/>
      <c r="B126" s="47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30" spans="1:31" s="2" customFormat="1" ht="6.95" customHeight="1">
      <c r="A130" s="32"/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31" s="2" customFormat="1" ht="24.95" customHeight="1">
      <c r="A131" s="32"/>
      <c r="B131" s="33"/>
      <c r="C131" s="21" t="s">
        <v>146</v>
      </c>
      <c r="D131" s="32"/>
      <c r="E131" s="32"/>
      <c r="F131" s="32"/>
      <c r="G131" s="32"/>
      <c r="H131" s="32"/>
      <c r="I131" s="32"/>
      <c r="J131" s="32"/>
      <c r="K131" s="32"/>
      <c r="L131" s="32"/>
      <c r="M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31" s="2" customFormat="1" ht="6.95" customHeight="1">
      <c r="A132" s="32"/>
      <c r="B132" s="33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31" s="2" customFormat="1" ht="12" customHeight="1">
      <c r="A133" s="32"/>
      <c r="B133" s="33"/>
      <c r="C133" s="27" t="s">
        <v>13</v>
      </c>
      <c r="D133" s="32"/>
      <c r="E133" s="32"/>
      <c r="F133" s="32"/>
      <c r="G133" s="32"/>
      <c r="H133" s="32"/>
      <c r="I133" s="32"/>
      <c r="J133" s="32"/>
      <c r="K133" s="32"/>
      <c r="L133" s="32"/>
      <c r="M133" s="4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31" s="2" customFormat="1" ht="16.5" customHeight="1">
      <c r="A134" s="32"/>
      <c r="B134" s="33"/>
      <c r="C134" s="32"/>
      <c r="D134" s="32"/>
      <c r="E134" s="252" t="str">
        <f>E7</f>
        <v>Rekonštrukcia toaliet FA STU - ľava strana+pravá strana+aula</v>
      </c>
      <c r="F134" s="253"/>
      <c r="G134" s="253"/>
      <c r="H134" s="253"/>
      <c r="I134" s="32"/>
      <c r="J134" s="32"/>
      <c r="K134" s="32"/>
      <c r="L134" s="32"/>
      <c r="M134" s="4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31" s="1" customFormat="1" ht="12" customHeight="1">
      <c r="B135" s="20"/>
      <c r="C135" s="27" t="s">
        <v>104</v>
      </c>
      <c r="M135" s="20"/>
    </row>
    <row r="136" spans="1:31" s="2" customFormat="1" ht="16.5" customHeight="1">
      <c r="A136" s="32"/>
      <c r="B136" s="33"/>
      <c r="C136" s="32"/>
      <c r="D136" s="32"/>
      <c r="E136" s="252" t="s">
        <v>105</v>
      </c>
      <c r="F136" s="254"/>
      <c r="G136" s="254"/>
      <c r="H136" s="254"/>
      <c r="I136" s="32"/>
      <c r="J136" s="32"/>
      <c r="K136" s="32"/>
      <c r="L136" s="32"/>
      <c r="M136" s="4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</row>
    <row r="137" spans="1:31" s="2" customFormat="1" ht="12" customHeight="1">
      <c r="A137" s="32"/>
      <c r="B137" s="33"/>
      <c r="C137" s="27" t="s">
        <v>106</v>
      </c>
      <c r="D137" s="32"/>
      <c r="E137" s="32"/>
      <c r="F137" s="32"/>
      <c r="G137" s="32"/>
      <c r="H137" s="32"/>
      <c r="I137" s="32"/>
      <c r="J137" s="32"/>
      <c r="K137" s="32"/>
      <c r="L137" s="32"/>
      <c r="M137" s="4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</row>
    <row r="138" spans="1:31" s="2" customFormat="1" ht="16.5" customHeight="1">
      <c r="A138" s="32"/>
      <c r="B138" s="33"/>
      <c r="C138" s="32"/>
      <c r="D138" s="32"/>
      <c r="E138" s="209" t="str">
        <f>E11</f>
        <v>L - Rekonštrukcia toaliet FA STU - ľava strana</v>
      </c>
      <c r="F138" s="254"/>
      <c r="G138" s="254"/>
      <c r="H138" s="254"/>
      <c r="I138" s="32"/>
      <c r="J138" s="32"/>
      <c r="K138" s="32"/>
      <c r="L138" s="32"/>
      <c r="M138" s="4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</row>
    <row r="139" spans="1:31" s="2" customFormat="1" ht="6.95" customHeight="1">
      <c r="A139" s="32"/>
      <c r="B139" s="33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4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</row>
    <row r="140" spans="1:31" s="2" customFormat="1" ht="12" customHeight="1">
      <c r="A140" s="32"/>
      <c r="B140" s="33"/>
      <c r="C140" s="27" t="s">
        <v>17</v>
      </c>
      <c r="D140" s="32"/>
      <c r="E140" s="32"/>
      <c r="F140" s="25" t="str">
        <f>F14</f>
        <v>Námestie Slobody, Bratislava</v>
      </c>
      <c r="G140" s="32"/>
      <c r="H140" s="32"/>
      <c r="I140" s="27" t="s">
        <v>19</v>
      </c>
      <c r="J140" s="55" t="str">
        <f>IF(J14="","",J14)</f>
        <v>14. 10. 2020</v>
      </c>
      <c r="K140" s="32"/>
      <c r="L140" s="32"/>
      <c r="M140" s="4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</row>
    <row r="141" spans="1:31" s="2" customFormat="1" ht="6.95" customHeight="1">
      <c r="A141" s="32"/>
      <c r="B141" s="33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4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</row>
    <row r="142" spans="1:31" s="2" customFormat="1" ht="54.4" customHeight="1">
      <c r="A142" s="32"/>
      <c r="B142" s="33"/>
      <c r="C142" s="27" t="s">
        <v>21</v>
      </c>
      <c r="D142" s="32"/>
      <c r="E142" s="32"/>
      <c r="F142" s="25" t="str">
        <f>E17</f>
        <v>FA STU, Nám. Slobody, Bratislava</v>
      </c>
      <c r="G142" s="32"/>
      <c r="H142" s="32"/>
      <c r="I142" s="27" t="s">
        <v>29</v>
      </c>
      <c r="J142" s="30" t="str">
        <f>E23</f>
        <v>Ing.arch. Michal Hronský, PhD. Heyrovského 14, BA</v>
      </c>
      <c r="K142" s="32"/>
      <c r="L142" s="32"/>
      <c r="M142" s="4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</row>
    <row r="143" spans="1:31" s="2" customFormat="1" ht="25.7" customHeight="1">
      <c r="A143" s="32"/>
      <c r="B143" s="33"/>
      <c r="C143" s="27" t="s">
        <v>27</v>
      </c>
      <c r="D143" s="32"/>
      <c r="E143" s="32"/>
      <c r="F143" s="25" t="str">
        <f>IF(E20="","",E20)</f>
        <v>Vyplň údaj</v>
      </c>
      <c r="G143" s="32"/>
      <c r="H143" s="32"/>
      <c r="I143" s="27" t="s">
        <v>32</v>
      </c>
      <c r="J143" s="30" t="str">
        <f>E26</f>
        <v xml:space="preserve"> Žákovičová Mária - ROZPOČTY</v>
      </c>
      <c r="K143" s="32"/>
      <c r="L143" s="32"/>
      <c r="M143" s="4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</row>
    <row r="144" spans="1:31" s="2" customFormat="1" ht="10.35" customHeight="1">
      <c r="A144" s="32"/>
      <c r="B144" s="33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4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</row>
    <row r="145" spans="1:65" s="11" customFormat="1" ht="29.25" customHeight="1">
      <c r="A145" s="127"/>
      <c r="B145" s="128"/>
      <c r="C145" s="129" t="s">
        <v>147</v>
      </c>
      <c r="D145" s="130" t="s">
        <v>62</v>
      </c>
      <c r="E145" s="130" t="s">
        <v>58</v>
      </c>
      <c r="F145" s="130" t="s">
        <v>59</v>
      </c>
      <c r="G145" s="130" t="s">
        <v>148</v>
      </c>
      <c r="H145" s="130" t="s">
        <v>149</v>
      </c>
      <c r="I145" s="130" t="s">
        <v>150</v>
      </c>
      <c r="J145" s="130" t="s">
        <v>151</v>
      </c>
      <c r="K145" s="131" t="s">
        <v>117</v>
      </c>
      <c r="L145" s="132" t="s">
        <v>152</v>
      </c>
      <c r="M145" s="133"/>
      <c r="N145" s="62" t="s">
        <v>1</v>
      </c>
      <c r="O145" s="63" t="s">
        <v>41</v>
      </c>
      <c r="P145" s="63" t="s">
        <v>153</v>
      </c>
      <c r="Q145" s="63" t="s">
        <v>154</v>
      </c>
      <c r="R145" s="63" t="s">
        <v>155</v>
      </c>
      <c r="S145" s="63" t="s">
        <v>156</v>
      </c>
      <c r="T145" s="63" t="s">
        <v>157</v>
      </c>
      <c r="U145" s="63" t="s">
        <v>158</v>
      </c>
      <c r="V145" s="63" t="s">
        <v>159</v>
      </c>
      <c r="W145" s="63" t="s">
        <v>160</v>
      </c>
      <c r="X145" s="64" t="s">
        <v>161</v>
      </c>
      <c r="Y145" s="127"/>
      <c r="Z145" s="127"/>
      <c r="AA145" s="127"/>
      <c r="AB145" s="127"/>
      <c r="AC145" s="127"/>
      <c r="AD145" s="127"/>
      <c r="AE145" s="127"/>
    </row>
    <row r="146" spans="1:65" s="2" customFormat="1" ht="22.9" customHeight="1">
      <c r="A146" s="32"/>
      <c r="B146" s="33"/>
      <c r="C146" s="69" t="s">
        <v>118</v>
      </c>
      <c r="D146" s="32"/>
      <c r="E146" s="32"/>
      <c r="F146" s="32"/>
      <c r="G146" s="32"/>
      <c r="H146" s="32"/>
      <c r="I146" s="32"/>
      <c r="J146" s="32"/>
      <c r="K146" s="134">
        <f>BK146</f>
        <v>0</v>
      </c>
      <c r="L146" s="32"/>
      <c r="M146" s="33"/>
      <c r="N146" s="65"/>
      <c r="O146" s="56"/>
      <c r="P146" s="66"/>
      <c r="Q146" s="135">
        <f>Q147+Q399+Q812+Q861</f>
        <v>0</v>
      </c>
      <c r="R146" s="135">
        <f>R147+R399+R812+R861</f>
        <v>0</v>
      </c>
      <c r="S146" s="66"/>
      <c r="T146" s="136">
        <f>T147+T399+T812+T861</f>
        <v>0</v>
      </c>
      <c r="U146" s="66"/>
      <c r="V146" s="136">
        <f>V147+V399+V812+V861</f>
        <v>37.069812979999995</v>
      </c>
      <c r="W146" s="66"/>
      <c r="X146" s="137">
        <f>X147+X399+X812+X861</f>
        <v>85.734159000000005</v>
      </c>
      <c r="Y146" s="32"/>
      <c r="Z146" s="32"/>
      <c r="AA146" s="32"/>
      <c r="AB146" s="32"/>
      <c r="AC146" s="32"/>
      <c r="AD146" s="32"/>
      <c r="AE146" s="32"/>
      <c r="AT146" s="17" t="s">
        <v>78</v>
      </c>
      <c r="AU146" s="17" t="s">
        <v>119</v>
      </c>
      <c r="BK146" s="138">
        <f>BK147+BK399+BK812+BK861</f>
        <v>0</v>
      </c>
    </row>
    <row r="147" spans="1:65" s="12" customFormat="1" ht="25.9" customHeight="1">
      <c r="B147" s="139"/>
      <c r="D147" s="140" t="s">
        <v>78</v>
      </c>
      <c r="E147" s="141" t="s">
        <v>162</v>
      </c>
      <c r="F147" s="141" t="s">
        <v>163</v>
      </c>
      <c r="I147" s="142"/>
      <c r="J147" s="142"/>
      <c r="K147" s="143">
        <f>BK147</f>
        <v>0</v>
      </c>
      <c r="M147" s="139"/>
      <c r="N147" s="144"/>
      <c r="O147" s="145"/>
      <c r="P147" s="145"/>
      <c r="Q147" s="146">
        <f>Q148+Q163+Q250+Q397</f>
        <v>0</v>
      </c>
      <c r="R147" s="146">
        <f>R148+R163+R250+R397</f>
        <v>0</v>
      </c>
      <c r="S147" s="145"/>
      <c r="T147" s="147">
        <f>T148+T163+T250+T397</f>
        <v>0</v>
      </c>
      <c r="U147" s="145"/>
      <c r="V147" s="147">
        <f>V148+V163+V250+V397</f>
        <v>23.057997199999999</v>
      </c>
      <c r="W147" s="145"/>
      <c r="X147" s="148">
        <f>X148+X163+X250+X397</f>
        <v>85.548079000000001</v>
      </c>
      <c r="AR147" s="140" t="s">
        <v>86</v>
      </c>
      <c r="AT147" s="149" t="s">
        <v>78</v>
      </c>
      <c r="AU147" s="149" t="s">
        <v>79</v>
      </c>
      <c r="AY147" s="140" t="s">
        <v>164</v>
      </c>
      <c r="BK147" s="150">
        <f>BK148+BK163+BK250+BK397</f>
        <v>0</v>
      </c>
    </row>
    <row r="148" spans="1:65" s="12" customFormat="1" ht="22.9" customHeight="1">
      <c r="B148" s="139"/>
      <c r="D148" s="140" t="s">
        <v>78</v>
      </c>
      <c r="E148" s="151" t="s">
        <v>165</v>
      </c>
      <c r="F148" s="151" t="s">
        <v>166</v>
      </c>
      <c r="I148" s="142"/>
      <c r="J148" s="142"/>
      <c r="K148" s="152">
        <f>BK148</f>
        <v>0</v>
      </c>
      <c r="M148" s="139"/>
      <c r="N148" s="144"/>
      <c r="O148" s="145"/>
      <c r="P148" s="145"/>
      <c r="Q148" s="146">
        <f>SUM(Q149:Q162)</f>
        <v>0</v>
      </c>
      <c r="R148" s="146">
        <f>SUM(R149:R162)</f>
        <v>0</v>
      </c>
      <c r="S148" s="145"/>
      <c r="T148" s="147">
        <f>SUM(T149:T162)</f>
        <v>0</v>
      </c>
      <c r="U148" s="145"/>
      <c r="V148" s="147">
        <f>SUM(V149:V162)</f>
        <v>17.381312399999999</v>
      </c>
      <c r="W148" s="145"/>
      <c r="X148" s="148">
        <f>SUM(X149:X162)</f>
        <v>0</v>
      </c>
      <c r="AR148" s="140" t="s">
        <v>86</v>
      </c>
      <c r="AT148" s="149" t="s">
        <v>78</v>
      </c>
      <c r="AU148" s="149" t="s">
        <v>86</v>
      </c>
      <c r="AY148" s="140" t="s">
        <v>164</v>
      </c>
      <c r="BK148" s="150">
        <f>SUM(BK149:BK162)</f>
        <v>0</v>
      </c>
    </row>
    <row r="149" spans="1:65" s="2" customFormat="1" ht="24.2" customHeight="1">
      <c r="A149" s="32"/>
      <c r="B149" s="153"/>
      <c r="C149" s="154" t="s">
        <v>86</v>
      </c>
      <c r="D149" s="154" t="s">
        <v>167</v>
      </c>
      <c r="E149" s="155" t="s">
        <v>168</v>
      </c>
      <c r="F149" s="156" t="s">
        <v>169</v>
      </c>
      <c r="G149" s="157" t="s">
        <v>170</v>
      </c>
      <c r="H149" s="158">
        <v>3.66</v>
      </c>
      <c r="I149" s="159"/>
      <c r="J149" s="159"/>
      <c r="K149" s="158">
        <f>ROUND(P149*H149,3)</f>
        <v>0</v>
      </c>
      <c r="L149" s="160"/>
      <c r="M149" s="33"/>
      <c r="N149" s="161" t="s">
        <v>1</v>
      </c>
      <c r="O149" s="162" t="s">
        <v>43</v>
      </c>
      <c r="P149" s="163">
        <f>I149+J149</f>
        <v>0</v>
      </c>
      <c r="Q149" s="163">
        <f>ROUND(I149*H149,3)</f>
        <v>0</v>
      </c>
      <c r="R149" s="163">
        <f>ROUND(J149*H149,3)</f>
        <v>0</v>
      </c>
      <c r="S149" s="58"/>
      <c r="T149" s="164">
        <f>S149*H149</f>
        <v>0</v>
      </c>
      <c r="U149" s="164">
        <v>1.8719600000000001</v>
      </c>
      <c r="V149" s="164">
        <f>U149*H149</f>
        <v>6.8513736000000005</v>
      </c>
      <c r="W149" s="164">
        <v>0</v>
      </c>
      <c r="X149" s="165">
        <f>W149*H149</f>
        <v>0</v>
      </c>
      <c r="Y149" s="32"/>
      <c r="Z149" s="32"/>
      <c r="AA149" s="32"/>
      <c r="AB149" s="32"/>
      <c r="AC149" s="32"/>
      <c r="AD149" s="32"/>
      <c r="AE149" s="32"/>
      <c r="AR149" s="166" t="s">
        <v>171</v>
      </c>
      <c r="AT149" s="166" t="s">
        <v>167</v>
      </c>
      <c r="AU149" s="166" t="s">
        <v>92</v>
      </c>
      <c r="AY149" s="17" t="s">
        <v>164</v>
      </c>
      <c r="BE149" s="167">
        <f>IF(O149="základná",K149,0)</f>
        <v>0</v>
      </c>
      <c r="BF149" s="167">
        <f>IF(O149="znížená",K149,0)</f>
        <v>0</v>
      </c>
      <c r="BG149" s="167">
        <f>IF(O149="zákl. prenesená",K149,0)</f>
        <v>0</v>
      </c>
      <c r="BH149" s="167">
        <f>IF(O149="zníž. prenesená",K149,0)</f>
        <v>0</v>
      </c>
      <c r="BI149" s="167">
        <f>IF(O149="nulová",K149,0)</f>
        <v>0</v>
      </c>
      <c r="BJ149" s="17" t="s">
        <v>92</v>
      </c>
      <c r="BK149" s="168">
        <f>ROUND(P149*H149,3)</f>
        <v>0</v>
      </c>
      <c r="BL149" s="17" t="s">
        <v>171</v>
      </c>
      <c r="BM149" s="166" t="s">
        <v>172</v>
      </c>
    </row>
    <row r="150" spans="1:65" s="13" customFormat="1" ht="11.25">
      <c r="B150" s="169"/>
      <c r="D150" s="170" t="s">
        <v>173</v>
      </c>
      <c r="E150" s="171" t="s">
        <v>1</v>
      </c>
      <c r="F150" s="172" t="s">
        <v>1569</v>
      </c>
      <c r="H150" s="173">
        <v>3.66</v>
      </c>
      <c r="I150" s="174"/>
      <c r="J150" s="174"/>
      <c r="M150" s="169"/>
      <c r="N150" s="175"/>
      <c r="O150" s="176"/>
      <c r="P150" s="176"/>
      <c r="Q150" s="176"/>
      <c r="R150" s="176"/>
      <c r="S150" s="176"/>
      <c r="T150" s="176"/>
      <c r="U150" s="176"/>
      <c r="V150" s="176"/>
      <c r="W150" s="176"/>
      <c r="X150" s="177"/>
      <c r="AT150" s="171" t="s">
        <v>173</v>
      </c>
      <c r="AU150" s="171" t="s">
        <v>92</v>
      </c>
      <c r="AV150" s="13" t="s">
        <v>92</v>
      </c>
      <c r="AW150" s="13" t="s">
        <v>4</v>
      </c>
      <c r="AX150" s="13" t="s">
        <v>86</v>
      </c>
      <c r="AY150" s="171" t="s">
        <v>164</v>
      </c>
    </row>
    <row r="151" spans="1:65" s="2" customFormat="1" ht="24.2" customHeight="1">
      <c r="A151" s="32"/>
      <c r="B151" s="153"/>
      <c r="C151" s="154" t="s">
        <v>92</v>
      </c>
      <c r="D151" s="154" t="s">
        <v>167</v>
      </c>
      <c r="E151" s="155" t="s">
        <v>175</v>
      </c>
      <c r="F151" s="156" t="s">
        <v>176</v>
      </c>
      <c r="G151" s="157" t="s">
        <v>177</v>
      </c>
      <c r="H151" s="158">
        <v>15</v>
      </c>
      <c r="I151" s="159"/>
      <c r="J151" s="159"/>
      <c r="K151" s="158">
        <f>ROUND(P151*H151,3)</f>
        <v>0</v>
      </c>
      <c r="L151" s="160"/>
      <c r="M151" s="33"/>
      <c r="N151" s="161" t="s">
        <v>1</v>
      </c>
      <c r="O151" s="162" t="s">
        <v>43</v>
      </c>
      <c r="P151" s="163">
        <f>I151+J151</f>
        <v>0</v>
      </c>
      <c r="Q151" s="163">
        <f>ROUND(I151*H151,3)</f>
        <v>0</v>
      </c>
      <c r="R151" s="163">
        <f>ROUND(J151*H151,3)</f>
        <v>0</v>
      </c>
      <c r="S151" s="58"/>
      <c r="T151" s="164">
        <f>S151*H151</f>
        <v>0</v>
      </c>
      <c r="U151" s="164">
        <v>5.289E-2</v>
      </c>
      <c r="V151" s="164">
        <f>U151*H151</f>
        <v>0.79335</v>
      </c>
      <c r="W151" s="164">
        <v>0</v>
      </c>
      <c r="X151" s="165">
        <f>W151*H151</f>
        <v>0</v>
      </c>
      <c r="Y151" s="32"/>
      <c r="Z151" s="32"/>
      <c r="AA151" s="32"/>
      <c r="AB151" s="32"/>
      <c r="AC151" s="32"/>
      <c r="AD151" s="32"/>
      <c r="AE151" s="32"/>
      <c r="AR151" s="166" t="s">
        <v>171</v>
      </c>
      <c r="AT151" s="166" t="s">
        <v>167</v>
      </c>
      <c r="AU151" s="166" t="s">
        <v>92</v>
      </c>
      <c r="AY151" s="17" t="s">
        <v>164</v>
      </c>
      <c r="BE151" s="167">
        <f>IF(O151="základná",K151,0)</f>
        <v>0</v>
      </c>
      <c r="BF151" s="167">
        <f>IF(O151="znížená",K151,0)</f>
        <v>0</v>
      </c>
      <c r="BG151" s="167">
        <f>IF(O151="zákl. prenesená",K151,0)</f>
        <v>0</v>
      </c>
      <c r="BH151" s="167">
        <f>IF(O151="zníž. prenesená",K151,0)</f>
        <v>0</v>
      </c>
      <c r="BI151" s="167">
        <f>IF(O151="nulová",K151,0)</f>
        <v>0</v>
      </c>
      <c r="BJ151" s="17" t="s">
        <v>92</v>
      </c>
      <c r="BK151" s="168">
        <f>ROUND(P151*H151,3)</f>
        <v>0</v>
      </c>
      <c r="BL151" s="17" t="s">
        <v>171</v>
      </c>
      <c r="BM151" s="166" t="s">
        <v>178</v>
      </c>
    </row>
    <row r="152" spans="1:65" s="2" customFormat="1" ht="24.2" customHeight="1">
      <c r="A152" s="32"/>
      <c r="B152" s="153"/>
      <c r="C152" s="154" t="s">
        <v>165</v>
      </c>
      <c r="D152" s="154" t="s">
        <v>167</v>
      </c>
      <c r="E152" s="155" t="s">
        <v>179</v>
      </c>
      <c r="F152" s="156" t="s">
        <v>180</v>
      </c>
      <c r="G152" s="157" t="s">
        <v>177</v>
      </c>
      <c r="H152" s="158">
        <v>9</v>
      </c>
      <c r="I152" s="159"/>
      <c r="J152" s="159"/>
      <c r="K152" s="158">
        <f>ROUND(P152*H152,3)</f>
        <v>0</v>
      </c>
      <c r="L152" s="160"/>
      <c r="M152" s="33"/>
      <c r="N152" s="161" t="s">
        <v>1</v>
      </c>
      <c r="O152" s="162" t="s">
        <v>43</v>
      </c>
      <c r="P152" s="163">
        <f>I152+J152</f>
        <v>0</v>
      </c>
      <c r="Q152" s="163">
        <f>ROUND(I152*H152,3)</f>
        <v>0</v>
      </c>
      <c r="R152" s="163">
        <f>ROUND(J152*H152,3)</f>
        <v>0</v>
      </c>
      <c r="S152" s="58"/>
      <c r="T152" s="164">
        <f>S152*H152</f>
        <v>0</v>
      </c>
      <c r="U152" s="164">
        <v>0.13161999999999999</v>
      </c>
      <c r="V152" s="164">
        <f>U152*H152</f>
        <v>1.18458</v>
      </c>
      <c r="W152" s="164">
        <v>0</v>
      </c>
      <c r="X152" s="165">
        <f>W152*H152</f>
        <v>0</v>
      </c>
      <c r="Y152" s="32"/>
      <c r="Z152" s="32"/>
      <c r="AA152" s="32"/>
      <c r="AB152" s="32"/>
      <c r="AC152" s="32"/>
      <c r="AD152" s="32"/>
      <c r="AE152" s="32"/>
      <c r="AR152" s="166" t="s">
        <v>171</v>
      </c>
      <c r="AT152" s="166" t="s">
        <v>167</v>
      </c>
      <c r="AU152" s="166" t="s">
        <v>92</v>
      </c>
      <c r="AY152" s="17" t="s">
        <v>164</v>
      </c>
      <c r="BE152" s="167">
        <f>IF(O152="základná",K152,0)</f>
        <v>0</v>
      </c>
      <c r="BF152" s="167">
        <f>IF(O152="znížená",K152,0)</f>
        <v>0</v>
      </c>
      <c r="BG152" s="167">
        <f>IF(O152="zákl. prenesená",K152,0)</f>
        <v>0</v>
      </c>
      <c r="BH152" s="167">
        <f>IF(O152="zníž. prenesená",K152,0)</f>
        <v>0</v>
      </c>
      <c r="BI152" s="167">
        <f>IF(O152="nulová",K152,0)</f>
        <v>0</v>
      </c>
      <c r="BJ152" s="17" t="s">
        <v>92</v>
      </c>
      <c r="BK152" s="168">
        <f>ROUND(P152*H152,3)</f>
        <v>0</v>
      </c>
      <c r="BL152" s="17" t="s">
        <v>171</v>
      </c>
      <c r="BM152" s="166" t="s">
        <v>181</v>
      </c>
    </row>
    <row r="153" spans="1:65" s="2" customFormat="1" ht="24.2" customHeight="1">
      <c r="A153" s="32"/>
      <c r="B153" s="153"/>
      <c r="C153" s="154" t="s">
        <v>171</v>
      </c>
      <c r="D153" s="154" t="s">
        <v>167</v>
      </c>
      <c r="E153" s="155" t="s">
        <v>182</v>
      </c>
      <c r="F153" s="156" t="s">
        <v>183</v>
      </c>
      <c r="G153" s="157" t="s">
        <v>177</v>
      </c>
      <c r="H153" s="158">
        <v>7.38</v>
      </c>
      <c r="I153" s="159"/>
      <c r="J153" s="159"/>
      <c r="K153" s="158">
        <f>ROUND(P153*H153,3)</f>
        <v>0</v>
      </c>
      <c r="L153" s="160"/>
      <c r="M153" s="33"/>
      <c r="N153" s="161" t="s">
        <v>1</v>
      </c>
      <c r="O153" s="162" t="s">
        <v>43</v>
      </c>
      <c r="P153" s="163">
        <f>I153+J153</f>
        <v>0</v>
      </c>
      <c r="Q153" s="163">
        <f>ROUND(I153*H153,3)</f>
        <v>0</v>
      </c>
      <c r="R153" s="163">
        <f>ROUND(J153*H153,3)</f>
        <v>0</v>
      </c>
      <c r="S153" s="58"/>
      <c r="T153" s="164">
        <f>S153*H153</f>
        <v>0</v>
      </c>
      <c r="U153" s="164">
        <v>0.2742</v>
      </c>
      <c r="V153" s="164">
        <f>U153*H153</f>
        <v>2.023596</v>
      </c>
      <c r="W153" s="164">
        <v>0</v>
      </c>
      <c r="X153" s="165">
        <f>W153*H153</f>
        <v>0</v>
      </c>
      <c r="Y153" s="32"/>
      <c r="Z153" s="32"/>
      <c r="AA153" s="32"/>
      <c r="AB153" s="32"/>
      <c r="AC153" s="32"/>
      <c r="AD153" s="32"/>
      <c r="AE153" s="32"/>
      <c r="AR153" s="166" t="s">
        <v>171</v>
      </c>
      <c r="AT153" s="166" t="s">
        <v>167</v>
      </c>
      <c r="AU153" s="166" t="s">
        <v>92</v>
      </c>
      <c r="AY153" s="17" t="s">
        <v>164</v>
      </c>
      <c r="BE153" s="167">
        <f>IF(O153="základná",K153,0)</f>
        <v>0</v>
      </c>
      <c r="BF153" s="167">
        <f>IF(O153="znížená",K153,0)</f>
        <v>0</v>
      </c>
      <c r="BG153" s="167">
        <f>IF(O153="zákl. prenesená",K153,0)</f>
        <v>0</v>
      </c>
      <c r="BH153" s="167">
        <f>IF(O153="zníž. prenesená",K153,0)</f>
        <v>0</v>
      </c>
      <c r="BI153" s="167">
        <f>IF(O153="nulová",K153,0)</f>
        <v>0</v>
      </c>
      <c r="BJ153" s="17" t="s">
        <v>92</v>
      </c>
      <c r="BK153" s="168">
        <f>ROUND(P153*H153,3)</f>
        <v>0</v>
      </c>
      <c r="BL153" s="17" t="s">
        <v>171</v>
      </c>
      <c r="BM153" s="166" t="s">
        <v>184</v>
      </c>
    </row>
    <row r="154" spans="1:65" s="13" customFormat="1" ht="11.25">
      <c r="B154" s="169"/>
      <c r="D154" s="170" t="s">
        <v>173</v>
      </c>
      <c r="E154" s="171" t="s">
        <v>1</v>
      </c>
      <c r="F154" s="172" t="s">
        <v>1570</v>
      </c>
      <c r="H154" s="173">
        <v>7.38</v>
      </c>
      <c r="I154" s="174"/>
      <c r="J154" s="174"/>
      <c r="M154" s="169"/>
      <c r="N154" s="175"/>
      <c r="O154" s="176"/>
      <c r="P154" s="176"/>
      <c r="Q154" s="176"/>
      <c r="R154" s="176"/>
      <c r="S154" s="176"/>
      <c r="T154" s="176"/>
      <c r="U154" s="176"/>
      <c r="V154" s="176"/>
      <c r="W154" s="176"/>
      <c r="X154" s="177"/>
      <c r="AT154" s="171" t="s">
        <v>173</v>
      </c>
      <c r="AU154" s="171" t="s">
        <v>92</v>
      </c>
      <c r="AV154" s="13" t="s">
        <v>92</v>
      </c>
      <c r="AW154" s="13" t="s">
        <v>4</v>
      </c>
      <c r="AX154" s="13" t="s">
        <v>86</v>
      </c>
      <c r="AY154" s="171" t="s">
        <v>164</v>
      </c>
    </row>
    <row r="155" spans="1:65" s="2" customFormat="1" ht="24.2" customHeight="1">
      <c r="A155" s="32"/>
      <c r="B155" s="153"/>
      <c r="C155" s="154" t="s">
        <v>83</v>
      </c>
      <c r="D155" s="154" t="s">
        <v>167</v>
      </c>
      <c r="E155" s="155" t="s">
        <v>186</v>
      </c>
      <c r="F155" s="156" t="s">
        <v>187</v>
      </c>
      <c r="G155" s="157" t="s">
        <v>177</v>
      </c>
      <c r="H155" s="158">
        <v>9.36</v>
      </c>
      <c r="I155" s="159"/>
      <c r="J155" s="159"/>
      <c r="K155" s="158">
        <f>ROUND(P155*H155,3)</f>
        <v>0</v>
      </c>
      <c r="L155" s="160"/>
      <c r="M155" s="33"/>
      <c r="N155" s="161" t="s">
        <v>1</v>
      </c>
      <c r="O155" s="162" t="s">
        <v>43</v>
      </c>
      <c r="P155" s="163">
        <f>I155+J155</f>
        <v>0</v>
      </c>
      <c r="Q155" s="163">
        <f>ROUND(I155*H155,3)</f>
        <v>0</v>
      </c>
      <c r="R155" s="163">
        <f>ROUND(J155*H155,3)</f>
        <v>0</v>
      </c>
      <c r="S155" s="58"/>
      <c r="T155" s="164">
        <f>S155*H155</f>
        <v>0</v>
      </c>
      <c r="U155" s="164">
        <v>0.2742</v>
      </c>
      <c r="V155" s="164">
        <f>U155*H155</f>
        <v>2.5665119999999999</v>
      </c>
      <c r="W155" s="164">
        <v>0</v>
      </c>
      <c r="X155" s="165">
        <f>W155*H155</f>
        <v>0</v>
      </c>
      <c r="Y155" s="32"/>
      <c r="Z155" s="32"/>
      <c r="AA155" s="32"/>
      <c r="AB155" s="32"/>
      <c r="AC155" s="32"/>
      <c r="AD155" s="32"/>
      <c r="AE155" s="32"/>
      <c r="AR155" s="166" t="s">
        <v>171</v>
      </c>
      <c r="AT155" s="166" t="s">
        <v>167</v>
      </c>
      <c r="AU155" s="166" t="s">
        <v>92</v>
      </c>
      <c r="AY155" s="17" t="s">
        <v>164</v>
      </c>
      <c r="BE155" s="167">
        <f>IF(O155="základná",K155,0)</f>
        <v>0</v>
      </c>
      <c r="BF155" s="167">
        <f>IF(O155="znížená",K155,0)</f>
        <v>0</v>
      </c>
      <c r="BG155" s="167">
        <f>IF(O155="zákl. prenesená",K155,0)</f>
        <v>0</v>
      </c>
      <c r="BH155" s="167">
        <f>IF(O155="zníž. prenesená",K155,0)</f>
        <v>0</v>
      </c>
      <c r="BI155" s="167">
        <f>IF(O155="nulová",K155,0)</f>
        <v>0</v>
      </c>
      <c r="BJ155" s="17" t="s">
        <v>92</v>
      </c>
      <c r="BK155" s="168">
        <f>ROUND(P155*H155,3)</f>
        <v>0</v>
      </c>
      <c r="BL155" s="17" t="s">
        <v>171</v>
      </c>
      <c r="BM155" s="166" t="s">
        <v>188</v>
      </c>
    </row>
    <row r="156" spans="1:65" s="13" customFormat="1" ht="11.25">
      <c r="B156" s="169"/>
      <c r="D156" s="170" t="s">
        <v>173</v>
      </c>
      <c r="E156" s="171" t="s">
        <v>1</v>
      </c>
      <c r="F156" s="172" t="s">
        <v>1571</v>
      </c>
      <c r="H156" s="173">
        <v>9.36</v>
      </c>
      <c r="I156" s="174"/>
      <c r="J156" s="174"/>
      <c r="M156" s="169"/>
      <c r="N156" s="175"/>
      <c r="O156" s="176"/>
      <c r="P156" s="176"/>
      <c r="Q156" s="176"/>
      <c r="R156" s="176"/>
      <c r="S156" s="176"/>
      <c r="T156" s="176"/>
      <c r="U156" s="176"/>
      <c r="V156" s="176"/>
      <c r="W156" s="176"/>
      <c r="X156" s="177"/>
      <c r="AT156" s="171" t="s">
        <v>173</v>
      </c>
      <c r="AU156" s="171" t="s">
        <v>92</v>
      </c>
      <c r="AV156" s="13" t="s">
        <v>92</v>
      </c>
      <c r="AW156" s="13" t="s">
        <v>4</v>
      </c>
      <c r="AX156" s="13" t="s">
        <v>86</v>
      </c>
      <c r="AY156" s="171" t="s">
        <v>164</v>
      </c>
    </row>
    <row r="157" spans="1:65" s="2" customFormat="1" ht="24.2" customHeight="1">
      <c r="A157" s="32"/>
      <c r="B157" s="153"/>
      <c r="C157" s="154" t="s">
        <v>190</v>
      </c>
      <c r="D157" s="154" t="s">
        <v>167</v>
      </c>
      <c r="E157" s="155" t="s">
        <v>191</v>
      </c>
      <c r="F157" s="156" t="s">
        <v>192</v>
      </c>
      <c r="G157" s="157" t="s">
        <v>177</v>
      </c>
      <c r="H157" s="158">
        <v>17.16</v>
      </c>
      <c r="I157" s="159"/>
      <c r="J157" s="159"/>
      <c r="K157" s="158">
        <f>ROUND(P157*H157,3)</f>
        <v>0</v>
      </c>
      <c r="L157" s="160"/>
      <c r="M157" s="33"/>
      <c r="N157" s="161" t="s">
        <v>1</v>
      </c>
      <c r="O157" s="162" t="s">
        <v>43</v>
      </c>
      <c r="P157" s="163">
        <f>I157+J157</f>
        <v>0</v>
      </c>
      <c r="Q157" s="163">
        <f>ROUND(I157*H157,3)</f>
        <v>0</v>
      </c>
      <c r="R157" s="163">
        <f>ROUND(J157*H157,3)</f>
        <v>0</v>
      </c>
      <c r="S157" s="58"/>
      <c r="T157" s="164">
        <f>S157*H157</f>
        <v>0</v>
      </c>
      <c r="U157" s="164">
        <v>0.23088</v>
      </c>
      <c r="V157" s="164">
        <f>U157*H157</f>
        <v>3.9619008</v>
      </c>
      <c r="W157" s="164">
        <v>0</v>
      </c>
      <c r="X157" s="165">
        <f>W157*H157</f>
        <v>0</v>
      </c>
      <c r="Y157" s="32"/>
      <c r="Z157" s="32"/>
      <c r="AA157" s="32"/>
      <c r="AB157" s="32"/>
      <c r="AC157" s="32"/>
      <c r="AD157" s="32"/>
      <c r="AE157" s="32"/>
      <c r="AR157" s="166" t="s">
        <v>171</v>
      </c>
      <c r="AT157" s="166" t="s">
        <v>167</v>
      </c>
      <c r="AU157" s="166" t="s">
        <v>92</v>
      </c>
      <c r="AY157" s="17" t="s">
        <v>164</v>
      </c>
      <c r="BE157" s="167">
        <f>IF(O157="základná",K157,0)</f>
        <v>0</v>
      </c>
      <c r="BF157" s="167">
        <f>IF(O157="znížená",K157,0)</f>
        <v>0</v>
      </c>
      <c r="BG157" s="167">
        <f>IF(O157="zákl. prenesená",K157,0)</f>
        <v>0</v>
      </c>
      <c r="BH157" s="167">
        <f>IF(O157="zníž. prenesená",K157,0)</f>
        <v>0</v>
      </c>
      <c r="BI157" s="167">
        <f>IF(O157="nulová",K157,0)</f>
        <v>0</v>
      </c>
      <c r="BJ157" s="17" t="s">
        <v>92</v>
      </c>
      <c r="BK157" s="168">
        <f>ROUND(P157*H157,3)</f>
        <v>0</v>
      </c>
      <c r="BL157" s="17" t="s">
        <v>171</v>
      </c>
      <c r="BM157" s="166" t="s">
        <v>193</v>
      </c>
    </row>
    <row r="158" spans="1:65" s="13" customFormat="1" ht="11.25">
      <c r="B158" s="169"/>
      <c r="D158" s="170" t="s">
        <v>173</v>
      </c>
      <c r="E158" s="171" t="s">
        <v>1</v>
      </c>
      <c r="F158" s="172" t="s">
        <v>1572</v>
      </c>
      <c r="H158" s="173">
        <v>6.02</v>
      </c>
      <c r="I158" s="174"/>
      <c r="J158" s="174"/>
      <c r="M158" s="169"/>
      <c r="N158" s="175"/>
      <c r="O158" s="176"/>
      <c r="P158" s="176"/>
      <c r="Q158" s="176"/>
      <c r="R158" s="176"/>
      <c r="S158" s="176"/>
      <c r="T158" s="176"/>
      <c r="U158" s="176"/>
      <c r="V158" s="176"/>
      <c r="W158" s="176"/>
      <c r="X158" s="177"/>
      <c r="AT158" s="171" t="s">
        <v>173</v>
      </c>
      <c r="AU158" s="171" t="s">
        <v>92</v>
      </c>
      <c r="AV158" s="13" t="s">
        <v>92</v>
      </c>
      <c r="AW158" s="13" t="s">
        <v>4</v>
      </c>
      <c r="AX158" s="13" t="s">
        <v>79</v>
      </c>
      <c r="AY158" s="171" t="s">
        <v>164</v>
      </c>
    </row>
    <row r="159" spans="1:65" s="13" customFormat="1" ht="11.25">
      <c r="B159" s="169"/>
      <c r="D159" s="170" t="s">
        <v>173</v>
      </c>
      <c r="E159" s="171" t="s">
        <v>1</v>
      </c>
      <c r="F159" s="172" t="s">
        <v>1573</v>
      </c>
      <c r="H159" s="173">
        <v>5.0599999999999996</v>
      </c>
      <c r="I159" s="174"/>
      <c r="J159" s="174"/>
      <c r="M159" s="169"/>
      <c r="N159" s="175"/>
      <c r="O159" s="176"/>
      <c r="P159" s="176"/>
      <c r="Q159" s="176"/>
      <c r="R159" s="176"/>
      <c r="S159" s="176"/>
      <c r="T159" s="176"/>
      <c r="U159" s="176"/>
      <c r="V159" s="176"/>
      <c r="W159" s="176"/>
      <c r="X159" s="177"/>
      <c r="AT159" s="171" t="s">
        <v>173</v>
      </c>
      <c r="AU159" s="171" t="s">
        <v>92</v>
      </c>
      <c r="AV159" s="13" t="s">
        <v>92</v>
      </c>
      <c r="AW159" s="13" t="s">
        <v>4</v>
      </c>
      <c r="AX159" s="13" t="s">
        <v>79</v>
      </c>
      <c r="AY159" s="171" t="s">
        <v>164</v>
      </c>
    </row>
    <row r="160" spans="1:65" s="13" customFormat="1" ht="11.25">
      <c r="B160" s="169"/>
      <c r="D160" s="170" t="s">
        <v>173</v>
      </c>
      <c r="E160" s="171" t="s">
        <v>1</v>
      </c>
      <c r="F160" s="172" t="s">
        <v>1574</v>
      </c>
      <c r="H160" s="173">
        <v>2.75</v>
      </c>
      <c r="I160" s="174"/>
      <c r="J160" s="174"/>
      <c r="M160" s="169"/>
      <c r="N160" s="175"/>
      <c r="O160" s="176"/>
      <c r="P160" s="176"/>
      <c r="Q160" s="176"/>
      <c r="R160" s="176"/>
      <c r="S160" s="176"/>
      <c r="T160" s="176"/>
      <c r="U160" s="176"/>
      <c r="V160" s="176"/>
      <c r="W160" s="176"/>
      <c r="X160" s="177"/>
      <c r="AT160" s="171" t="s">
        <v>173</v>
      </c>
      <c r="AU160" s="171" t="s">
        <v>92</v>
      </c>
      <c r="AV160" s="13" t="s">
        <v>92</v>
      </c>
      <c r="AW160" s="13" t="s">
        <v>4</v>
      </c>
      <c r="AX160" s="13" t="s">
        <v>79</v>
      </c>
      <c r="AY160" s="171" t="s">
        <v>164</v>
      </c>
    </row>
    <row r="161" spans="1:65" s="13" customFormat="1" ht="11.25">
      <c r="B161" s="169"/>
      <c r="D161" s="170" t="s">
        <v>173</v>
      </c>
      <c r="E161" s="171" t="s">
        <v>1</v>
      </c>
      <c r="F161" s="172" t="s">
        <v>1575</v>
      </c>
      <c r="H161" s="173">
        <v>3.33</v>
      </c>
      <c r="I161" s="174"/>
      <c r="J161" s="174"/>
      <c r="M161" s="169"/>
      <c r="N161" s="175"/>
      <c r="O161" s="176"/>
      <c r="P161" s="176"/>
      <c r="Q161" s="176"/>
      <c r="R161" s="176"/>
      <c r="S161" s="176"/>
      <c r="T161" s="176"/>
      <c r="U161" s="176"/>
      <c r="V161" s="176"/>
      <c r="W161" s="176"/>
      <c r="X161" s="177"/>
      <c r="AT161" s="171" t="s">
        <v>173</v>
      </c>
      <c r="AU161" s="171" t="s">
        <v>92</v>
      </c>
      <c r="AV161" s="13" t="s">
        <v>92</v>
      </c>
      <c r="AW161" s="13" t="s">
        <v>4</v>
      </c>
      <c r="AX161" s="13" t="s">
        <v>79</v>
      </c>
      <c r="AY161" s="171" t="s">
        <v>164</v>
      </c>
    </row>
    <row r="162" spans="1:65" s="15" customFormat="1" ht="11.25">
      <c r="B162" s="195"/>
      <c r="D162" s="170" t="s">
        <v>173</v>
      </c>
      <c r="E162" s="196" t="s">
        <v>1</v>
      </c>
      <c r="F162" s="197" t="s">
        <v>303</v>
      </c>
      <c r="H162" s="198">
        <v>17.159999999999997</v>
      </c>
      <c r="I162" s="199"/>
      <c r="J162" s="199"/>
      <c r="M162" s="195"/>
      <c r="N162" s="200"/>
      <c r="O162" s="201"/>
      <c r="P162" s="201"/>
      <c r="Q162" s="201"/>
      <c r="R162" s="201"/>
      <c r="S162" s="201"/>
      <c r="T162" s="201"/>
      <c r="U162" s="201"/>
      <c r="V162" s="201"/>
      <c r="W162" s="201"/>
      <c r="X162" s="202"/>
      <c r="AT162" s="196" t="s">
        <v>173</v>
      </c>
      <c r="AU162" s="196" t="s">
        <v>92</v>
      </c>
      <c r="AV162" s="15" t="s">
        <v>171</v>
      </c>
      <c r="AW162" s="15" t="s">
        <v>4</v>
      </c>
      <c r="AX162" s="15" t="s">
        <v>86</v>
      </c>
      <c r="AY162" s="196" t="s">
        <v>164</v>
      </c>
    </row>
    <row r="163" spans="1:65" s="12" customFormat="1" ht="22.9" customHeight="1">
      <c r="B163" s="139"/>
      <c r="D163" s="140" t="s">
        <v>78</v>
      </c>
      <c r="E163" s="151" t="s">
        <v>190</v>
      </c>
      <c r="F163" s="151" t="s">
        <v>195</v>
      </c>
      <c r="I163" s="142"/>
      <c r="J163" s="142"/>
      <c r="K163" s="152">
        <f>BK163</f>
        <v>0</v>
      </c>
      <c r="M163" s="139"/>
      <c r="N163" s="144"/>
      <c r="O163" s="145"/>
      <c r="P163" s="145"/>
      <c r="Q163" s="146">
        <f>SUM(Q164:Q249)</f>
        <v>0</v>
      </c>
      <c r="R163" s="146">
        <f>SUM(R164:R249)</f>
        <v>0</v>
      </c>
      <c r="S163" s="145"/>
      <c r="T163" s="147">
        <f>SUM(T164:T249)</f>
        <v>0</v>
      </c>
      <c r="U163" s="145"/>
      <c r="V163" s="147">
        <f>SUM(V164:V249)</f>
        <v>5.4868120000000005</v>
      </c>
      <c r="W163" s="145"/>
      <c r="X163" s="148">
        <f>SUM(X164:X249)</f>
        <v>0</v>
      </c>
      <c r="AR163" s="140" t="s">
        <v>86</v>
      </c>
      <c r="AT163" s="149" t="s">
        <v>78</v>
      </c>
      <c r="AU163" s="149" t="s">
        <v>86</v>
      </c>
      <c r="AY163" s="140" t="s">
        <v>164</v>
      </c>
      <c r="BK163" s="150">
        <f>SUM(BK164:BK249)</f>
        <v>0</v>
      </c>
    </row>
    <row r="164" spans="1:65" s="2" customFormat="1" ht="24.2" customHeight="1">
      <c r="A164" s="32"/>
      <c r="B164" s="153"/>
      <c r="C164" s="154" t="s">
        <v>196</v>
      </c>
      <c r="D164" s="154" t="s">
        <v>167</v>
      </c>
      <c r="E164" s="155" t="s">
        <v>197</v>
      </c>
      <c r="F164" s="156" t="s">
        <v>198</v>
      </c>
      <c r="G164" s="157" t="s">
        <v>199</v>
      </c>
      <c r="H164" s="158">
        <v>45</v>
      </c>
      <c r="I164" s="159"/>
      <c r="J164" s="159"/>
      <c r="K164" s="158">
        <f t="shared" ref="K164:K170" si="1">ROUND(P164*H164,3)</f>
        <v>0</v>
      </c>
      <c r="L164" s="160"/>
      <c r="M164" s="33"/>
      <c r="N164" s="161" t="s">
        <v>1</v>
      </c>
      <c r="O164" s="162" t="s">
        <v>43</v>
      </c>
      <c r="P164" s="163">
        <f t="shared" ref="P164:P170" si="2">I164+J164</f>
        <v>0</v>
      </c>
      <c r="Q164" s="163">
        <f t="shared" ref="Q164:Q170" si="3">ROUND(I164*H164,3)</f>
        <v>0</v>
      </c>
      <c r="R164" s="163">
        <f t="shared" ref="R164:R170" si="4">ROUND(J164*H164,3)</f>
        <v>0</v>
      </c>
      <c r="S164" s="58"/>
      <c r="T164" s="164">
        <f t="shared" ref="T164:T170" si="5">S164*H164</f>
        <v>0</v>
      </c>
      <c r="U164" s="164">
        <v>3.79E-3</v>
      </c>
      <c r="V164" s="164">
        <f t="shared" ref="V164:V170" si="6">U164*H164</f>
        <v>0.17055000000000001</v>
      </c>
      <c r="W164" s="164">
        <v>0</v>
      </c>
      <c r="X164" s="165">
        <f t="shared" ref="X164:X170" si="7">W164*H164</f>
        <v>0</v>
      </c>
      <c r="Y164" s="32"/>
      <c r="Z164" s="32"/>
      <c r="AA164" s="32"/>
      <c r="AB164" s="32"/>
      <c r="AC164" s="32"/>
      <c r="AD164" s="32"/>
      <c r="AE164" s="32"/>
      <c r="AR164" s="166" t="s">
        <v>171</v>
      </c>
      <c r="AT164" s="166" t="s">
        <v>167</v>
      </c>
      <c r="AU164" s="166" t="s">
        <v>92</v>
      </c>
      <c r="AY164" s="17" t="s">
        <v>164</v>
      </c>
      <c r="BE164" s="167">
        <f t="shared" ref="BE164:BE170" si="8">IF(O164="základná",K164,0)</f>
        <v>0</v>
      </c>
      <c r="BF164" s="167">
        <f t="shared" ref="BF164:BF170" si="9">IF(O164="znížená",K164,0)</f>
        <v>0</v>
      </c>
      <c r="BG164" s="167">
        <f t="shared" ref="BG164:BG170" si="10">IF(O164="zákl. prenesená",K164,0)</f>
        <v>0</v>
      </c>
      <c r="BH164" s="167">
        <f t="shared" ref="BH164:BH170" si="11">IF(O164="zníž. prenesená",K164,0)</f>
        <v>0</v>
      </c>
      <c r="BI164" s="167">
        <f t="shared" ref="BI164:BI170" si="12">IF(O164="nulová",K164,0)</f>
        <v>0</v>
      </c>
      <c r="BJ164" s="17" t="s">
        <v>92</v>
      </c>
      <c r="BK164" s="168">
        <f t="shared" ref="BK164:BK170" si="13">ROUND(P164*H164,3)</f>
        <v>0</v>
      </c>
      <c r="BL164" s="17" t="s">
        <v>171</v>
      </c>
      <c r="BM164" s="166" t="s">
        <v>200</v>
      </c>
    </row>
    <row r="165" spans="1:65" s="2" customFormat="1" ht="24.2" customHeight="1">
      <c r="A165" s="32"/>
      <c r="B165" s="153"/>
      <c r="C165" s="154" t="s">
        <v>201</v>
      </c>
      <c r="D165" s="154" t="s">
        <v>167</v>
      </c>
      <c r="E165" s="155" t="s">
        <v>202</v>
      </c>
      <c r="F165" s="156" t="s">
        <v>203</v>
      </c>
      <c r="G165" s="157" t="s">
        <v>199</v>
      </c>
      <c r="H165" s="158">
        <v>30</v>
      </c>
      <c r="I165" s="159"/>
      <c r="J165" s="159"/>
      <c r="K165" s="158">
        <f t="shared" si="1"/>
        <v>0</v>
      </c>
      <c r="L165" s="160"/>
      <c r="M165" s="33"/>
      <c r="N165" s="161" t="s">
        <v>1</v>
      </c>
      <c r="O165" s="162" t="s">
        <v>43</v>
      </c>
      <c r="P165" s="163">
        <f t="shared" si="2"/>
        <v>0</v>
      </c>
      <c r="Q165" s="163">
        <f t="shared" si="3"/>
        <v>0</v>
      </c>
      <c r="R165" s="163">
        <f t="shared" si="4"/>
        <v>0</v>
      </c>
      <c r="S165" s="58"/>
      <c r="T165" s="164">
        <f t="shared" si="5"/>
        <v>0</v>
      </c>
      <c r="U165" s="164">
        <v>9.4800000000000006E-3</v>
      </c>
      <c r="V165" s="164">
        <f t="shared" si="6"/>
        <v>0.28440000000000004</v>
      </c>
      <c r="W165" s="164">
        <v>0</v>
      </c>
      <c r="X165" s="165">
        <f t="shared" si="7"/>
        <v>0</v>
      </c>
      <c r="Y165" s="32"/>
      <c r="Z165" s="32"/>
      <c r="AA165" s="32"/>
      <c r="AB165" s="32"/>
      <c r="AC165" s="32"/>
      <c r="AD165" s="32"/>
      <c r="AE165" s="32"/>
      <c r="AR165" s="166" t="s">
        <v>171</v>
      </c>
      <c r="AT165" s="166" t="s">
        <v>167</v>
      </c>
      <c r="AU165" s="166" t="s">
        <v>92</v>
      </c>
      <c r="AY165" s="17" t="s">
        <v>164</v>
      </c>
      <c r="BE165" s="167">
        <f t="shared" si="8"/>
        <v>0</v>
      </c>
      <c r="BF165" s="167">
        <f t="shared" si="9"/>
        <v>0</v>
      </c>
      <c r="BG165" s="167">
        <f t="shared" si="10"/>
        <v>0</v>
      </c>
      <c r="BH165" s="167">
        <f t="shared" si="11"/>
        <v>0</v>
      </c>
      <c r="BI165" s="167">
        <f t="shared" si="12"/>
        <v>0</v>
      </c>
      <c r="BJ165" s="17" t="s">
        <v>92</v>
      </c>
      <c r="BK165" s="168">
        <f t="shared" si="13"/>
        <v>0</v>
      </c>
      <c r="BL165" s="17" t="s">
        <v>171</v>
      </c>
      <c r="BM165" s="166" t="s">
        <v>204</v>
      </c>
    </row>
    <row r="166" spans="1:65" s="2" customFormat="1" ht="24.2" customHeight="1">
      <c r="A166" s="32"/>
      <c r="B166" s="153"/>
      <c r="C166" s="154" t="s">
        <v>205</v>
      </c>
      <c r="D166" s="154" t="s">
        <v>167</v>
      </c>
      <c r="E166" s="155" t="s">
        <v>206</v>
      </c>
      <c r="F166" s="156" t="s">
        <v>207</v>
      </c>
      <c r="G166" s="157" t="s">
        <v>199</v>
      </c>
      <c r="H166" s="158">
        <v>9</v>
      </c>
      <c r="I166" s="159"/>
      <c r="J166" s="159"/>
      <c r="K166" s="158">
        <f t="shared" si="1"/>
        <v>0</v>
      </c>
      <c r="L166" s="160"/>
      <c r="M166" s="33"/>
      <c r="N166" s="161" t="s">
        <v>1</v>
      </c>
      <c r="O166" s="162" t="s">
        <v>43</v>
      </c>
      <c r="P166" s="163">
        <f t="shared" si="2"/>
        <v>0</v>
      </c>
      <c r="Q166" s="163">
        <f t="shared" si="3"/>
        <v>0</v>
      </c>
      <c r="R166" s="163">
        <f t="shared" si="4"/>
        <v>0</v>
      </c>
      <c r="S166" s="58"/>
      <c r="T166" s="164">
        <f t="shared" si="5"/>
        <v>0</v>
      </c>
      <c r="U166" s="164">
        <v>3.7859999999999998E-2</v>
      </c>
      <c r="V166" s="164">
        <f t="shared" si="6"/>
        <v>0.34073999999999999</v>
      </c>
      <c r="W166" s="164">
        <v>0</v>
      </c>
      <c r="X166" s="165">
        <f t="shared" si="7"/>
        <v>0</v>
      </c>
      <c r="Y166" s="32"/>
      <c r="Z166" s="32"/>
      <c r="AA166" s="32"/>
      <c r="AB166" s="32"/>
      <c r="AC166" s="32"/>
      <c r="AD166" s="32"/>
      <c r="AE166" s="32"/>
      <c r="AR166" s="166" t="s">
        <v>171</v>
      </c>
      <c r="AT166" s="166" t="s">
        <v>167</v>
      </c>
      <c r="AU166" s="166" t="s">
        <v>92</v>
      </c>
      <c r="AY166" s="17" t="s">
        <v>164</v>
      </c>
      <c r="BE166" s="167">
        <f t="shared" si="8"/>
        <v>0</v>
      </c>
      <c r="BF166" s="167">
        <f t="shared" si="9"/>
        <v>0</v>
      </c>
      <c r="BG166" s="167">
        <f t="shared" si="10"/>
        <v>0</v>
      </c>
      <c r="BH166" s="167">
        <f t="shared" si="11"/>
        <v>0</v>
      </c>
      <c r="BI166" s="167">
        <f t="shared" si="12"/>
        <v>0</v>
      </c>
      <c r="BJ166" s="17" t="s">
        <v>92</v>
      </c>
      <c r="BK166" s="168">
        <f t="shared" si="13"/>
        <v>0</v>
      </c>
      <c r="BL166" s="17" t="s">
        <v>171</v>
      </c>
      <c r="BM166" s="166" t="s">
        <v>208</v>
      </c>
    </row>
    <row r="167" spans="1:65" s="2" customFormat="1" ht="24.2" customHeight="1">
      <c r="A167" s="32"/>
      <c r="B167" s="153"/>
      <c r="C167" s="154" t="s">
        <v>209</v>
      </c>
      <c r="D167" s="154" t="s">
        <v>167</v>
      </c>
      <c r="E167" s="155" t="s">
        <v>210</v>
      </c>
      <c r="F167" s="156" t="s">
        <v>211</v>
      </c>
      <c r="G167" s="157" t="s">
        <v>199</v>
      </c>
      <c r="H167" s="158">
        <v>60</v>
      </c>
      <c r="I167" s="159"/>
      <c r="J167" s="159"/>
      <c r="K167" s="158">
        <f t="shared" si="1"/>
        <v>0</v>
      </c>
      <c r="L167" s="160"/>
      <c r="M167" s="33"/>
      <c r="N167" s="161" t="s">
        <v>1</v>
      </c>
      <c r="O167" s="162" t="s">
        <v>43</v>
      </c>
      <c r="P167" s="163">
        <f t="shared" si="2"/>
        <v>0</v>
      </c>
      <c r="Q167" s="163">
        <f t="shared" si="3"/>
        <v>0</v>
      </c>
      <c r="R167" s="163">
        <f t="shared" si="4"/>
        <v>0</v>
      </c>
      <c r="S167" s="58"/>
      <c r="T167" s="164">
        <f t="shared" si="5"/>
        <v>0</v>
      </c>
      <c r="U167" s="164">
        <v>3.0400000000000002E-3</v>
      </c>
      <c r="V167" s="164">
        <f t="shared" si="6"/>
        <v>0.18240000000000001</v>
      </c>
      <c r="W167" s="164">
        <v>0</v>
      </c>
      <c r="X167" s="165">
        <f t="shared" si="7"/>
        <v>0</v>
      </c>
      <c r="Y167" s="32"/>
      <c r="Z167" s="32"/>
      <c r="AA167" s="32"/>
      <c r="AB167" s="32"/>
      <c r="AC167" s="32"/>
      <c r="AD167" s="32"/>
      <c r="AE167" s="32"/>
      <c r="AR167" s="166" t="s">
        <v>171</v>
      </c>
      <c r="AT167" s="166" t="s">
        <v>167</v>
      </c>
      <c r="AU167" s="166" t="s">
        <v>92</v>
      </c>
      <c r="AY167" s="17" t="s">
        <v>164</v>
      </c>
      <c r="BE167" s="167">
        <f t="shared" si="8"/>
        <v>0</v>
      </c>
      <c r="BF167" s="167">
        <f t="shared" si="9"/>
        <v>0</v>
      </c>
      <c r="BG167" s="167">
        <f t="shared" si="10"/>
        <v>0</v>
      </c>
      <c r="BH167" s="167">
        <f t="shared" si="11"/>
        <v>0</v>
      </c>
      <c r="BI167" s="167">
        <f t="shared" si="12"/>
        <v>0</v>
      </c>
      <c r="BJ167" s="17" t="s">
        <v>92</v>
      </c>
      <c r="BK167" s="168">
        <f t="shared" si="13"/>
        <v>0</v>
      </c>
      <c r="BL167" s="17" t="s">
        <v>171</v>
      </c>
      <c r="BM167" s="166" t="s">
        <v>212</v>
      </c>
    </row>
    <row r="168" spans="1:65" s="2" customFormat="1" ht="24.2" customHeight="1">
      <c r="A168" s="32"/>
      <c r="B168" s="153"/>
      <c r="C168" s="154" t="s">
        <v>213</v>
      </c>
      <c r="D168" s="154" t="s">
        <v>167</v>
      </c>
      <c r="E168" s="155" t="s">
        <v>214</v>
      </c>
      <c r="F168" s="156" t="s">
        <v>215</v>
      </c>
      <c r="G168" s="157" t="s">
        <v>199</v>
      </c>
      <c r="H168" s="158">
        <v>20</v>
      </c>
      <c r="I168" s="159"/>
      <c r="J168" s="159"/>
      <c r="K168" s="158">
        <f t="shared" si="1"/>
        <v>0</v>
      </c>
      <c r="L168" s="160"/>
      <c r="M168" s="33"/>
      <c r="N168" s="161" t="s">
        <v>1</v>
      </c>
      <c r="O168" s="162" t="s">
        <v>43</v>
      </c>
      <c r="P168" s="163">
        <f t="shared" si="2"/>
        <v>0</v>
      </c>
      <c r="Q168" s="163">
        <f t="shared" si="3"/>
        <v>0</v>
      </c>
      <c r="R168" s="163">
        <f t="shared" si="4"/>
        <v>0</v>
      </c>
      <c r="S168" s="58"/>
      <c r="T168" s="164">
        <f t="shared" si="5"/>
        <v>0</v>
      </c>
      <c r="U168" s="164">
        <v>8.7299999999999999E-3</v>
      </c>
      <c r="V168" s="164">
        <f t="shared" si="6"/>
        <v>0.17460000000000001</v>
      </c>
      <c r="W168" s="164">
        <v>0</v>
      </c>
      <c r="X168" s="165">
        <f t="shared" si="7"/>
        <v>0</v>
      </c>
      <c r="Y168" s="32"/>
      <c r="Z168" s="32"/>
      <c r="AA168" s="32"/>
      <c r="AB168" s="32"/>
      <c r="AC168" s="32"/>
      <c r="AD168" s="32"/>
      <c r="AE168" s="32"/>
      <c r="AR168" s="166" t="s">
        <v>171</v>
      </c>
      <c r="AT168" s="166" t="s">
        <v>167</v>
      </c>
      <c r="AU168" s="166" t="s">
        <v>92</v>
      </c>
      <c r="AY168" s="17" t="s">
        <v>164</v>
      </c>
      <c r="BE168" s="167">
        <f t="shared" si="8"/>
        <v>0</v>
      </c>
      <c r="BF168" s="167">
        <f t="shared" si="9"/>
        <v>0</v>
      </c>
      <c r="BG168" s="167">
        <f t="shared" si="10"/>
        <v>0</v>
      </c>
      <c r="BH168" s="167">
        <f t="shared" si="11"/>
        <v>0</v>
      </c>
      <c r="BI168" s="167">
        <f t="shared" si="12"/>
        <v>0</v>
      </c>
      <c r="BJ168" s="17" t="s">
        <v>92</v>
      </c>
      <c r="BK168" s="168">
        <f t="shared" si="13"/>
        <v>0</v>
      </c>
      <c r="BL168" s="17" t="s">
        <v>171</v>
      </c>
      <c r="BM168" s="166" t="s">
        <v>216</v>
      </c>
    </row>
    <row r="169" spans="1:65" s="2" customFormat="1" ht="24.2" customHeight="1">
      <c r="A169" s="32"/>
      <c r="B169" s="153"/>
      <c r="C169" s="154" t="s">
        <v>217</v>
      </c>
      <c r="D169" s="154" t="s">
        <v>167</v>
      </c>
      <c r="E169" s="155" t="s">
        <v>218</v>
      </c>
      <c r="F169" s="156" t="s">
        <v>219</v>
      </c>
      <c r="G169" s="157" t="s">
        <v>199</v>
      </c>
      <c r="H169" s="158">
        <v>7</v>
      </c>
      <c r="I169" s="159"/>
      <c r="J169" s="159"/>
      <c r="K169" s="158">
        <f t="shared" si="1"/>
        <v>0</v>
      </c>
      <c r="L169" s="160"/>
      <c r="M169" s="33"/>
      <c r="N169" s="161" t="s">
        <v>1</v>
      </c>
      <c r="O169" s="162" t="s">
        <v>43</v>
      </c>
      <c r="P169" s="163">
        <f t="shared" si="2"/>
        <v>0</v>
      </c>
      <c r="Q169" s="163">
        <f t="shared" si="3"/>
        <v>0</v>
      </c>
      <c r="R169" s="163">
        <f t="shared" si="4"/>
        <v>0</v>
      </c>
      <c r="S169" s="58"/>
      <c r="T169" s="164">
        <f t="shared" si="5"/>
        <v>0</v>
      </c>
      <c r="U169" s="164">
        <v>3.031E-2</v>
      </c>
      <c r="V169" s="164">
        <f t="shared" si="6"/>
        <v>0.21217</v>
      </c>
      <c r="W169" s="164">
        <v>0</v>
      </c>
      <c r="X169" s="165">
        <f t="shared" si="7"/>
        <v>0</v>
      </c>
      <c r="Y169" s="32"/>
      <c r="Z169" s="32"/>
      <c r="AA169" s="32"/>
      <c r="AB169" s="32"/>
      <c r="AC169" s="32"/>
      <c r="AD169" s="32"/>
      <c r="AE169" s="32"/>
      <c r="AR169" s="166" t="s">
        <v>171</v>
      </c>
      <c r="AT169" s="166" t="s">
        <v>167</v>
      </c>
      <c r="AU169" s="166" t="s">
        <v>92</v>
      </c>
      <c r="AY169" s="17" t="s">
        <v>164</v>
      </c>
      <c r="BE169" s="167">
        <f t="shared" si="8"/>
        <v>0</v>
      </c>
      <c r="BF169" s="167">
        <f t="shared" si="9"/>
        <v>0</v>
      </c>
      <c r="BG169" s="167">
        <f t="shared" si="10"/>
        <v>0</v>
      </c>
      <c r="BH169" s="167">
        <f t="shared" si="11"/>
        <v>0</v>
      </c>
      <c r="BI169" s="167">
        <f t="shared" si="12"/>
        <v>0</v>
      </c>
      <c r="BJ169" s="17" t="s">
        <v>92</v>
      </c>
      <c r="BK169" s="168">
        <f t="shared" si="13"/>
        <v>0</v>
      </c>
      <c r="BL169" s="17" t="s">
        <v>171</v>
      </c>
      <c r="BM169" s="166" t="s">
        <v>220</v>
      </c>
    </row>
    <row r="170" spans="1:65" s="2" customFormat="1" ht="14.45" customHeight="1">
      <c r="A170" s="32"/>
      <c r="B170" s="153"/>
      <c r="C170" s="154" t="s">
        <v>221</v>
      </c>
      <c r="D170" s="154" t="s">
        <v>167</v>
      </c>
      <c r="E170" s="155" t="s">
        <v>222</v>
      </c>
      <c r="F170" s="156" t="s">
        <v>223</v>
      </c>
      <c r="G170" s="157" t="s">
        <v>177</v>
      </c>
      <c r="H170" s="158">
        <v>34.32</v>
      </c>
      <c r="I170" s="159"/>
      <c r="J170" s="159"/>
      <c r="K170" s="158">
        <f t="shared" si="1"/>
        <v>0</v>
      </c>
      <c r="L170" s="160"/>
      <c r="M170" s="33"/>
      <c r="N170" s="161" t="s">
        <v>1</v>
      </c>
      <c r="O170" s="162" t="s">
        <v>43</v>
      </c>
      <c r="P170" s="163">
        <f t="shared" si="2"/>
        <v>0</v>
      </c>
      <c r="Q170" s="163">
        <f t="shared" si="3"/>
        <v>0</v>
      </c>
      <c r="R170" s="163">
        <f t="shared" si="4"/>
        <v>0</v>
      </c>
      <c r="S170" s="58"/>
      <c r="T170" s="164">
        <f t="shared" si="5"/>
        <v>0</v>
      </c>
      <c r="U170" s="164">
        <v>3.9570000000000001E-2</v>
      </c>
      <c r="V170" s="164">
        <f t="shared" si="6"/>
        <v>1.3580424</v>
      </c>
      <c r="W170" s="164">
        <v>0</v>
      </c>
      <c r="X170" s="165">
        <f t="shared" si="7"/>
        <v>0</v>
      </c>
      <c r="Y170" s="32"/>
      <c r="Z170" s="32"/>
      <c r="AA170" s="32"/>
      <c r="AB170" s="32"/>
      <c r="AC170" s="32"/>
      <c r="AD170" s="32"/>
      <c r="AE170" s="32"/>
      <c r="AR170" s="166" t="s">
        <v>171</v>
      </c>
      <c r="AT170" s="166" t="s">
        <v>167</v>
      </c>
      <c r="AU170" s="166" t="s">
        <v>92</v>
      </c>
      <c r="AY170" s="17" t="s">
        <v>164</v>
      </c>
      <c r="BE170" s="167">
        <f t="shared" si="8"/>
        <v>0</v>
      </c>
      <c r="BF170" s="167">
        <f t="shared" si="9"/>
        <v>0</v>
      </c>
      <c r="BG170" s="167">
        <f t="shared" si="10"/>
        <v>0</v>
      </c>
      <c r="BH170" s="167">
        <f t="shared" si="11"/>
        <v>0</v>
      </c>
      <c r="BI170" s="167">
        <f t="shared" si="12"/>
        <v>0</v>
      </c>
      <c r="BJ170" s="17" t="s">
        <v>92</v>
      </c>
      <c r="BK170" s="168">
        <f t="shared" si="13"/>
        <v>0</v>
      </c>
      <c r="BL170" s="17" t="s">
        <v>171</v>
      </c>
      <c r="BM170" s="166" t="s">
        <v>224</v>
      </c>
    </row>
    <row r="171" spans="1:65" s="13" customFormat="1" ht="11.25">
      <c r="B171" s="169"/>
      <c r="D171" s="170" t="s">
        <v>173</v>
      </c>
      <c r="E171" s="171" t="s">
        <v>1</v>
      </c>
      <c r="F171" s="172" t="s">
        <v>1576</v>
      </c>
      <c r="H171" s="173">
        <v>12.04</v>
      </c>
      <c r="I171" s="174"/>
      <c r="J171" s="174"/>
      <c r="M171" s="169"/>
      <c r="N171" s="175"/>
      <c r="O171" s="176"/>
      <c r="P171" s="176"/>
      <c r="Q171" s="176"/>
      <c r="R171" s="176"/>
      <c r="S171" s="176"/>
      <c r="T171" s="176"/>
      <c r="U171" s="176"/>
      <c r="V171" s="176"/>
      <c r="W171" s="176"/>
      <c r="X171" s="177"/>
      <c r="AT171" s="171" t="s">
        <v>173</v>
      </c>
      <c r="AU171" s="171" t="s">
        <v>92</v>
      </c>
      <c r="AV171" s="13" t="s">
        <v>92</v>
      </c>
      <c r="AW171" s="13" t="s">
        <v>4</v>
      </c>
      <c r="AX171" s="13" t="s">
        <v>79</v>
      </c>
      <c r="AY171" s="171" t="s">
        <v>164</v>
      </c>
    </row>
    <row r="172" spans="1:65" s="13" customFormat="1" ht="11.25">
      <c r="B172" s="169"/>
      <c r="D172" s="170" t="s">
        <v>173</v>
      </c>
      <c r="E172" s="171" t="s">
        <v>1</v>
      </c>
      <c r="F172" s="172" t="s">
        <v>1577</v>
      </c>
      <c r="H172" s="173">
        <v>10.119999999999999</v>
      </c>
      <c r="I172" s="174"/>
      <c r="J172" s="174"/>
      <c r="M172" s="169"/>
      <c r="N172" s="175"/>
      <c r="O172" s="176"/>
      <c r="P172" s="176"/>
      <c r="Q172" s="176"/>
      <c r="R172" s="176"/>
      <c r="S172" s="176"/>
      <c r="T172" s="176"/>
      <c r="U172" s="176"/>
      <c r="V172" s="176"/>
      <c r="W172" s="176"/>
      <c r="X172" s="177"/>
      <c r="AT172" s="171" t="s">
        <v>173</v>
      </c>
      <c r="AU172" s="171" t="s">
        <v>92</v>
      </c>
      <c r="AV172" s="13" t="s">
        <v>92</v>
      </c>
      <c r="AW172" s="13" t="s">
        <v>4</v>
      </c>
      <c r="AX172" s="13" t="s">
        <v>79</v>
      </c>
      <c r="AY172" s="171" t="s">
        <v>164</v>
      </c>
    </row>
    <row r="173" spans="1:65" s="13" customFormat="1" ht="11.25">
      <c r="B173" s="169"/>
      <c r="D173" s="170" t="s">
        <v>173</v>
      </c>
      <c r="E173" s="171" t="s">
        <v>1</v>
      </c>
      <c r="F173" s="172" t="s">
        <v>1578</v>
      </c>
      <c r="H173" s="173">
        <v>5.5</v>
      </c>
      <c r="I173" s="174"/>
      <c r="J173" s="174"/>
      <c r="M173" s="169"/>
      <c r="N173" s="175"/>
      <c r="O173" s="176"/>
      <c r="P173" s="176"/>
      <c r="Q173" s="176"/>
      <c r="R173" s="176"/>
      <c r="S173" s="176"/>
      <c r="T173" s="176"/>
      <c r="U173" s="176"/>
      <c r="V173" s="176"/>
      <c r="W173" s="176"/>
      <c r="X173" s="177"/>
      <c r="AT173" s="171" t="s">
        <v>173</v>
      </c>
      <c r="AU173" s="171" t="s">
        <v>92</v>
      </c>
      <c r="AV173" s="13" t="s">
        <v>92</v>
      </c>
      <c r="AW173" s="13" t="s">
        <v>4</v>
      </c>
      <c r="AX173" s="13" t="s">
        <v>79</v>
      </c>
      <c r="AY173" s="171" t="s">
        <v>164</v>
      </c>
    </row>
    <row r="174" spans="1:65" s="13" customFormat="1" ht="11.25">
      <c r="B174" s="169"/>
      <c r="D174" s="170" t="s">
        <v>173</v>
      </c>
      <c r="E174" s="171" t="s">
        <v>1</v>
      </c>
      <c r="F174" s="172" t="s">
        <v>1579</v>
      </c>
      <c r="H174" s="173">
        <v>6.66</v>
      </c>
      <c r="I174" s="174"/>
      <c r="J174" s="174"/>
      <c r="M174" s="169"/>
      <c r="N174" s="175"/>
      <c r="O174" s="176"/>
      <c r="P174" s="176"/>
      <c r="Q174" s="176"/>
      <c r="R174" s="176"/>
      <c r="S174" s="176"/>
      <c r="T174" s="176"/>
      <c r="U174" s="176"/>
      <c r="V174" s="176"/>
      <c r="W174" s="176"/>
      <c r="X174" s="177"/>
      <c r="AT174" s="171" t="s">
        <v>173</v>
      </c>
      <c r="AU174" s="171" t="s">
        <v>92</v>
      </c>
      <c r="AV174" s="13" t="s">
        <v>92</v>
      </c>
      <c r="AW174" s="13" t="s">
        <v>4</v>
      </c>
      <c r="AX174" s="13" t="s">
        <v>79</v>
      </c>
      <c r="AY174" s="171" t="s">
        <v>164</v>
      </c>
    </row>
    <row r="175" spans="1:65" s="15" customFormat="1" ht="11.25">
      <c r="B175" s="195"/>
      <c r="D175" s="170" t="s">
        <v>173</v>
      </c>
      <c r="E175" s="196" t="s">
        <v>1</v>
      </c>
      <c r="F175" s="197" t="s">
        <v>303</v>
      </c>
      <c r="H175" s="198">
        <v>34.319999999999993</v>
      </c>
      <c r="I175" s="199"/>
      <c r="J175" s="199"/>
      <c r="M175" s="195"/>
      <c r="N175" s="200"/>
      <c r="O175" s="201"/>
      <c r="P175" s="201"/>
      <c r="Q175" s="201"/>
      <c r="R175" s="201"/>
      <c r="S175" s="201"/>
      <c r="T175" s="201"/>
      <c r="U175" s="201"/>
      <c r="V175" s="201"/>
      <c r="W175" s="201"/>
      <c r="X175" s="202"/>
      <c r="AT175" s="196" t="s">
        <v>173</v>
      </c>
      <c r="AU175" s="196" t="s">
        <v>92</v>
      </c>
      <c r="AV175" s="15" t="s">
        <v>171</v>
      </c>
      <c r="AW175" s="15" t="s">
        <v>4</v>
      </c>
      <c r="AX175" s="15" t="s">
        <v>86</v>
      </c>
      <c r="AY175" s="196" t="s">
        <v>164</v>
      </c>
    </row>
    <row r="176" spans="1:65" s="2" customFormat="1" ht="14.45" customHeight="1">
      <c r="A176" s="32"/>
      <c r="B176" s="153"/>
      <c r="C176" s="154" t="s">
        <v>226</v>
      </c>
      <c r="D176" s="154" t="s">
        <v>167</v>
      </c>
      <c r="E176" s="155" t="s">
        <v>227</v>
      </c>
      <c r="F176" s="156" t="s">
        <v>228</v>
      </c>
      <c r="G176" s="157" t="s">
        <v>177</v>
      </c>
      <c r="H176" s="158">
        <v>34.32</v>
      </c>
      <c r="I176" s="159"/>
      <c r="J176" s="159"/>
      <c r="K176" s="158">
        <f>ROUND(P176*H176,3)</f>
        <v>0</v>
      </c>
      <c r="L176" s="160"/>
      <c r="M176" s="33"/>
      <c r="N176" s="161" t="s">
        <v>1</v>
      </c>
      <c r="O176" s="162" t="s">
        <v>43</v>
      </c>
      <c r="P176" s="163">
        <f>I176+J176</f>
        <v>0</v>
      </c>
      <c r="Q176" s="163">
        <f>ROUND(I176*H176,3)</f>
        <v>0</v>
      </c>
      <c r="R176" s="163">
        <f>ROUND(J176*H176,3)</f>
        <v>0</v>
      </c>
      <c r="S176" s="58"/>
      <c r="T176" s="164">
        <f>S176*H176</f>
        <v>0</v>
      </c>
      <c r="U176" s="164">
        <v>1E-4</v>
      </c>
      <c r="V176" s="164">
        <f>U176*H176</f>
        <v>3.4320000000000002E-3</v>
      </c>
      <c r="W176" s="164">
        <v>0</v>
      </c>
      <c r="X176" s="165">
        <f>W176*H176</f>
        <v>0</v>
      </c>
      <c r="Y176" s="32"/>
      <c r="Z176" s="32"/>
      <c r="AA176" s="32"/>
      <c r="AB176" s="32"/>
      <c r="AC176" s="32"/>
      <c r="AD176" s="32"/>
      <c r="AE176" s="32"/>
      <c r="AR176" s="166" t="s">
        <v>171</v>
      </c>
      <c r="AT176" s="166" t="s">
        <v>167</v>
      </c>
      <c r="AU176" s="166" t="s">
        <v>92</v>
      </c>
      <c r="AY176" s="17" t="s">
        <v>164</v>
      </c>
      <c r="BE176" s="167">
        <f>IF(O176="základná",K176,0)</f>
        <v>0</v>
      </c>
      <c r="BF176" s="167">
        <f>IF(O176="znížená",K176,0)</f>
        <v>0</v>
      </c>
      <c r="BG176" s="167">
        <f>IF(O176="zákl. prenesená",K176,0)</f>
        <v>0</v>
      </c>
      <c r="BH176" s="167">
        <f>IF(O176="zníž. prenesená",K176,0)</f>
        <v>0</v>
      </c>
      <c r="BI176" s="167">
        <f>IF(O176="nulová",K176,0)</f>
        <v>0</v>
      </c>
      <c r="BJ176" s="17" t="s">
        <v>92</v>
      </c>
      <c r="BK176" s="168">
        <f>ROUND(P176*H176,3)</f>
        <v>0</v>
      </c>
      <c r="BL176" s="17" t="s">
        <v>171</v>
      </c>
      <c r="BM176" s="166" t="s">
        <v>229</v>
      </c>
    </row>
    <row r="177" spans="1:65" s="13" customFormat="1" ht="11.25">
      <c r="B177" s="169"/>
      <c r="D177" s="170" t="s">
        <v>173</v>
      </c>
      <c r="E177" s="171" t="s">
        <v>1</v>
      </c>
      <c r="F177" s="172" t="s">
        <v>1576</v>
      </c>
      <c r="H177" s="173">
        <v>12.04</v>
      </c>
      <c r="I177" s="174"/>
      <c r="J177" s="174"/>
      <c r="M177" s="169"/>
      <c r="N177" s="175"/>
      <c r="O177" s="176"/>
      <c r="P177" s="176"/>
      <c r="Q177" s="176"/>
      <c r="R177" s="176"/>
      <c r="S177" s="176"/>
      <c r="T177" s="176"/>
      <c r="U177" s="176"/>
      <c r="V177" s="176"/>
      <c r="W177" s="176"/>
      <c r="X177" s="177"/>
      <c r="AT177" s="171" t="s">
        <v>173</v>
      </c>
      <c r="AU177" s="171" t="s">
        <v>92</v>
      </c>
      <c r="AV177" s="13" t="s">
        <v>92</v>
      </c>
      <c r="AW177" s="13" t="s">
        <v>4</v>
      </c>
      <c r="AX177" s="13" t="s">
        <v>79</v>
      </c>
      <c r="AY177" s="171" t="s">
        <v>164</v>
      </c>
    </row>
    <row r="178" spans="1:65" s="13" customFormat="1" ht="11.25">
      <c r="B178" s="169"/>
      <c r="D178" s="170" t="s">
        <v>173</v>
      </c>
      <c r="E178" s="171" t="s">
        <v>1</v>
      </c>
      <c r="F178" s="172" t="s">
        <v>1577</v>
      </c>
      <c r="H178" s="173">
        <v>10.119999999999999</v>
      </c>
      <c r="I178" s="174"/>
      <c r="J178" s="174"/>
      <c r="M178" s="169"/>
      <c r="N178" s="175"/>
      <c r="O178" s="176"/>
      <c r="P178" s="176"/>
      <c r="Q178" s="176"/>
      <c r="R178" s="176"/>
      <c r="S178" s="176"/>
      <c r="T178" s="176"/>
      <c r="U178" s="176"/>
      <c r="V178" s="176"/>
      <c r="W178" s="176"/>
      <c r="X178" s="177"/>
      <c r="AT178" s="171" t="s">
        <v>173</v>
      </c>
      <c r="AU178" s="171" t="s">
        <v>92</v>
      </c>
      <c r="AV178" s="13" t="s">
        <v>92</v>
      </c>
      <c r="AW178" s="13" t="s">
        <v>4</v>
      </c>
      <c r="AX178" s="13" t="s">
        <v>79</v>
      </c>
      <c r="AY178" s="171" t="s">
        <v>164</v>
      </c>
    </row>
    <row r="179" spans="1:65" s="13" customFormat="1" ht="11.25">
      <c r="B179" s="169"/>
      <c r="D179" s="170" t="s">
        <v>173</v>
      </c>
      <c r="E179" s="171" t="s">
        <v>1</v>
      </c>
      <c r="F179" s="172" t="s">
        <v>1578</v>
      </c>
      <c r="H179" s="173">
        <v>5.5</v>
      </c>
      <c r="I179" s="174"/>
      <c r="J179" s="174"/>
      <c r="M179" s="169"/>
      <c r="N179" s="175"/>
      <c r="O179" s="176"/>
      <c r="P179" s="176"/>
      <c r="Q179" s="176"/>
      <c r="R179" s="176"/>
      <c r="S179" s="176"/>
      <c r="T179" s="176"/>
      <c r="U179" s="176"/>
      <c r="V179" s="176"/>
      <c r="W179" s="176"/>
      <c r="X179" s="177"/>
      <c r="AT179" s="171" t="s">
        <v>173</v>
      </c>
      <c r="AU179" s="171" t="s">
        <v>92</v>
      </c>
      <c r="AV179" s="13" t="s">
        <v>92</v>
      </c>
      <c r="AW179" s="13" t="s">
        <v>4</v>
      </c>
      <c r="AX179" s="13" t="s">
        <v>79</v>
      </c>
      <c r="AY179" s="171" t="s">
        <v>164</v>
      </c>
    </row>
    <row r="180" spans="1:65" s="13" customFormat="1" ht="11.25">
      <c r="B180" s="169"/>
      <c r="D180" s="170" t="s">
        <v>173</v>
      </c>
      <c r="E180" s="171" t="s">
        <v>1</v>
      </c>
      <c r="F180" s="172" t="s">
        <v>1579</v>
      </c>
      <c r="H180" s="173">
        <v>6.66</v>
      </c>
      <c r="I180" s="174"/>
      <c r="J180" s="174"/>
      <c r="M180" s="169"/>
      <c r="N180" s="175"/>
      <c r="O180" s="176"/>
      <c r="P180" s="176"/>
      <c r="Q180" s="176"/>
      <c r="R180" s="176"/>
      <c r="S180" s="176"/>
      <c r="T180" s="176"/>
      <c r="U180" s="176"/>
      <c r="V180" s="176"/>
      <c r="W180" s="176"/>
      <c r="X180" s="177"/>
      <c r="AT180" s="171" t="s">
        <v>173</v>
      </c>
      <c r="AU180" s="171" t="s">
        <v>92</v>
      </c>
      <c r="AV180" s="13" t="s">
        <v>92</v>
      </c>
      <c r="AW180" s="13" t="s">
        <v>4</v>
      </c>
      <c r="AX180" s="13" t="s">
        <v>79</v>
      </c>
      <c r="AY180" s="171" t="s">
        <v>164</v>
      </c>
    </row>
    <row r="181" spans="1:65" s="15" customFormat="1" ht="11.25">
      <c r="B181" s="195"/>
      <c r="D181" s="170" t="s">
        <v>173</v>
      </c>
      <c r="E181" s="196" t="s">
        <v>1</v>
      </c>
      <c r="F181" s="197" t="s">
        <v>303</v>
      </c>
      <c r="H181" s="198">
        <v>34.319999999999993</v>
      </c>
      <c r="I181" s="199"/>
      <c r="J181" s="199"/>
      <c r="M181" s="195"/>
      <c r="N181" s="200"/>
      <c r="O181" s="201"/>
      <c r="P181" s="201"/>
      <c r="Q181" s="201"/>
      <c r="R181" s="201"/>
      <c r="S181" s="201"/>
      <c r="T181" s="201"/>
      <c r="U181" s="201"/>
      <c r="V181" s="201"/>
      <c r="W181" s="201"/>
      <c r="X181" s="202"/>
      <c r="AT181" s="196" t="s">
        <v>173</v>
      </c>
      <c r="AU181" s="196" t="s">
        <v>92</v>
      </c>
      <c r="AV181" s="15" t="s">
        <v>171</v>
      </c>
      <c r="AW181" s="15" t="s">
        <v>4</v>
      </c>
      <c r="AX181" s="15" t="s">
        <v>86</v>
      </c>
      <c r="AY181" s="196" t="s">
        <v>164</v>
      </c>
    </row>
    <row r="182" spans="1:65" s="2" customFormat="1" ht="24.2" customHeight="1">
      <c r="A182" s="32"/>
      <c r="B182" s="153"/>
      <c r="C182" s="154" t="s">
        <v>230</v>
      </c>
      <c r="D182" s="154" t="s">
        <v>167</v>
      </c>
      <c r="E182" s="155" t="s">
        <v>231</v>
      </c>
      <c r="F182" s="156" t="s">
        <v>232</v>
      </c>
      <c r="G182" s="157" t="s">
        <v>177</v>
      </c>
      <c r="H182" s="158">
        <v>34.32</v>
      </c>
      <c r="I182" s="159"/>
      <c r="J182" s="159"/>
      <c r="K182" s="158">
        <f>ROUND(P182*H182,3)</f>
        <v>0</v>
      </c>
      <c r="L182" s="160"/>
      <c r="M182" s="33"/>
      <c r="N182" s="161" t="s">
        <v>1</v>
      </c>
      <c r="O182" s="162" t="s">
        <v>43</v>
      </c>
      <c r="P182" s="163">
        <f>I182+J182</f>
        <v>0</v>
      </c>
      <c r="Q182" s="163">
        <f>ROUND(I182*H182,3)</f>
        <v>0</v>
      </c>
      <c r="R182" s="163">
        <f>ROUND(J182*H182,3)</f>
        <v>0</v>
      </c>
      <c r="S182" s="58"/>
      <c r="T182" s="164">
        <f>S182*H182</f>
        <v>0</v>
      </c>
      <c r="U182" s="164">
        <v>8.0000000000000007E-5</v>
      </c>
      <c r="V182" s="164">
        <f>U182*H182</f>
        <v>2.7456000000000004E-3</v>
      </c>
      <c r="W182" s="164">
        <v>0</v>
      </c>
      <c r="X182" s="165">
        <f>W182*H182</f>
        <v>0</v>
      </c>
      <c r="Y182" s="32"/>
      <c r="Z182" s="32"/>
      <c r="AA182" s="32"/>
      <c r="AB182" s="32"/>
      <c r="AC182" s="32"/>
      <c r="AD182" s="32"/>
      <c r="AE182" s="32"/>
      <c r="AR182" s="166" t="s">
        <v>171</v>
      </c>
      <c r="AT182" s="166" t="s">
        <v>167</v>
      </c>
      <c r="AU182" s="166" t="s">
        <v>92</v>
      </c>
      <c r="AY182" s="17" t="s">
        <v>164</v>
      </c>
      <c r="BE182" s="167">
        <f>IF(O182="základná",K182,0)</f>
        <v>0</v>
      </c>
      <c r="BF182" s="167">
        <f>IF(O182="znížená",K182,0)</f>
        <v>0</v>
      </c>
      <c r="BG182" s="167">
        <f>IF(O182="zákl. prenesená",K182,0)</f>
        <v>0</v>
      </c>
      <c r="BH182" s="167">
        <f>IF(O182="zníž. prenesená",K182,0)</f>
        <v>0</v>
      </c>
      <c r="BI182" s="167">
        <f>IF(O182="nulová",K182,0)</f>
        <v>0</v>
      </c>
      <c r="BJ182" s="17" t="s">
        <v>92</v>
      </c>
      <c r="BK182" s="168">
        <f>ROUND(P182*H182,3)</f>
        <v>0</v>
      </c>
      <c r="BL182" s="17" t="s">
        <v>171</v>
      </c>
      <c r="BM182" s="166" t="s">
        <v>233</v>
      </c>
    </row>
    <row r="183" spans="1:65" s="13" customFormat="1" ht="11.25">
      <c r="B183" s="169"/>
      <c r="D183" s="170" t="s">
        <v>173</v>
      </c>
      <c r="E183" s="171" t="s">
        <v>1</v>
      </c>
      <c r="F183" s="172" t="s">
        <v>1576</v>
      </c>
      <c r="H183" s="173">
        <v>12.04</v>
      </c>
      <c r="I183" s="174"/>
      <c r="J183" s="174"/>
      <c r="M183" s="169"/>
      <c r="N183" s="175"/>
      <c r="O183" s="176"/>
      <c r="P183" s="176"/>
      <c r="Q183" s="176"/>
      <c r="R183" s="176"/>
      <c r="S183" s="176"/>
      <c r="T183" s="176"/>
      <c r="U183" s="176"/>
      <c r="V183" s="176"/>
      <c r="W183" s="176"/>
      <c r="X183" s="177"/>
      <c r="AT183" s="171" t="s">
        <v>173</v>
      </c>
      <c r="AU183" s="171" t="s">
        <v>92</v>
      </c>
      <c r="AV183" s="13" t="s">
        <v>92</v>
      </c>
      <c r="AW183" s="13" t="s">
        <v>4</v>
      </c>
      <c r="AX183" s="13" t="s">
        <v>79</v>
      </c>
      <c r="AY183" s="171" t="s">
        <v>164</v>
      </c>
    </row>
    <row r="184" spans="1:65" s="13" customFormat="1" ht="11.25">
      <c r="B184" s="169"/>
      <c r="D184" s="170" t="s">
        <v>173</v>
      </c>
      <c r="E184" s="171" t="s">
        <v>1</v>
      </c>
      <c r="F184" s="172" t="s">
        <v>1577</v>
      </c>
      <c r="H184" s="173">
        <v>10.119999999999999</v>
      </c>
      <c r="I184" s="174"/>
      <c r="J184" s="174"/>
      <c r="M184" s="169"/>
      <c r="N184" s="175"/>
      <c r="O184" s="176"/>
      <c r="P184" s="176"/>
      <c r="Q184" s="176"/>
      <c r="R184" s="176"/>
      <c r="S184" s="176"/>
      <c r="T184" s="176"/>
      <c r="U184" s="176"/>
      <c r="V184" s="176"/>
      <c r="W184" s="176"/>
      <c r="X184" s="177"/>
      <c r="AT184" s="171" t="s">
        <v>173</v>
      </c>
      <c r="AU184" s="171" t="s">
        <v>92</v>
      </c>
      <c r="AV184" s="13" t="s">
        <v>92</v>
      </c>
      <c r="AW184" s="13" t="s">
        <v>4</v>
      </c>
      <c r="AX184" s="13" t="s">
        <v>79</v>
      </c>
      <c r="AY184" s="171" t="s">
        <v>164</v>
      </c>
    </row>
    <row r="185" spans="1:65" s="13" customFormat="1" ht="11.25">
      <c r="B185" s="169"/>
      <c r="D185" s="170" t="s">
        <v>173</v>
      </c>
      <c r="E185" s="171" t="s">
        <v>1</v>
      </c>
      <c r="F185" s="172" t="s">
        <v>1578</v>
      </c>
      <c r="H185" s="173">
        <v>5.5</v>
      </c>
      <c r="I185" s="174"/>
      <c r="J185" s="174"/>
      <c r="M185" s="169"/>
      <c r="N185" s="175"/>
      <c r="O185" s="176"/>
      <c r="P185" s="176"/>
      <c r="Q185" s="176"/>
      <c r="R185" s="176"/>
      <c r="S185" s="176"/>
      <c r="T185" s="176"/>
      <c r="U185" s="176"/>
      <c r="V185" s="176"/>
      <c r="W185" s="176"/>
      <c r="X185" s="177"/>
      <c r="AT185" s="171" t="s">
        <v>173</v>
      </c>
      <c r="AU185" s="171" t="s">
        <v>92</v>
      </c>
      <c r="AV185" s="13" t="s">
        <v>92</v>
      </c>
      <c r="AW185" s="13" t="s">
        <v>4</v>
      </c>
      <c r="AX185" s="13" t="s">
        <v>79</v>
      </c>
      <c r="AY185" s="171" t="s">
        <v>164</v>
      </c>
    </row>
    <row r="186" spans="1:65" s="13" customFormat="1" ht="11.25">
      <c r="B186" s="169"/>
      <c r="D186" s="170" t="s">
        <v>173</v>
      </c>
      <c r="E186" s="171" t="s">
        <v>1</v>
      </c>
      <c r="F186" s="172" t="s">
        <v>1579</v>
      </c>
      <c r="H186" s="173">
        <v>6.66</v>
      </c>
      <c r="I186" s="174"/>
      <c r="J186" s="174"/>
      <c r="M186" s="169"/>
      <c r="N186" s="175"/>
      <c r="O186" s="176"/>
      <c r="P186" s="176"/>
      <c r="Q186" s="176"/>
      <c r="R186" s="176"/>
      <c r="S186" s="176"/>
      <c r="T186" s="176"/>
      <c r="U186" s="176"/>
      <c r="V186" s="176"/>
      <c r="W186" s="176"/>
      <c r="X186" s="177"/>
      <c r="AT186" s="171" t="s">
        <v>173</v>
      </c>
      <c r="AU186" s="171" t="s">
        <v>92</v>
      </c>
      <c r="AV186" s="13" t="s">
        <v>92</v>
      </c>
      <c r="AW186" s="13" t="s">
        <v>4</v>
      </c>
      <c r="AX186" s="13" t="s">
        <v>79</v>
      </c>
      <c r="AY186" s="171" t="s">
        <v>164</v>
      </c>
    </row>
    <row r="187" spans="1:65" s="15" customFormat="1" ht="11.25">
      <c r="B187" s="195"/>
      <c r="D187" s="170" t="s">
        <v>173</v>
      </c>
      <c r="E187" s="196" t="s">
        <v>1</v>
      </c>
      <c r="F187" s="197" t="s">
        <v>303</v>
      </c>
      <c r="H187" s="198">
        <v>34.319999999999993</v>
      </c>
      <c r="I187" s="199"/>
      <c r="J187" s="199"/>
      <c r="M187" s="195"/>
      <c r="N187" s="200"/>
      <c r="O187" s="201"/>
      <c r="P187" s="201"/>
      <c r="Q187" s="201"/>
      <c r="R187" s="201"/>
      <c r="S187" s="201"/>
      <c r="T187" s="201"/>
      <c r="U187" s="201"/>
      <c r="V187" s="201"/>
      <c r="W187" s="201"/>
      <c r="X187" s="202"/>
      <c r="AT187" s="196" t="s">
        <v>173</v>
      </c>
      <c r="AU187" s="196" t="s">
        <v>92</v>
      </c>
      <c r="AV187" s="15" t="s">
        <v>171</v>
      </c>
      <c r="AW187" s="15" t="s">
        <v>4</v>
      </c>
      <c r="AX187" s="15" t="s">
        <v>86</v>
      </c>
      <c r="AY187" s="196" t="s">
        <v>164</v>
      </c>
    </row>
    <row r="188" spans="1:65" s="2" customFormat="1" ht="14.45" customHeight="1">
      <c r="A188" s="32"/>
      <c r="B188" s="153"/>
      <c r="C188" s="154" t="s">
        <v>234</v>
      </c>
      <c r="D188" s="154" t="s">
        <v>167</v>
      </c>
      <c r="E188" s="155" t="s">
        <v>235</v>
      </c>
      <c r="F188" s="156" t="s">
        <v>236</v>
      </c>
      <c r="G188" s="157" t="s">
        <v>177</v>
      </c>
      <c r="H188" s="158">
        <v>34.32</v>
      </c>
      <c r="I188" s="159"/>
      <c r="J188" s="159"/>
      <c r="K188" s="158">
        <f>ROUND(P188*H188,3)</f>
        <v>0</v>
      </c>
      <c r="L188" s="160"/>
      <c r="M188" s="33"/>
      <c r="N188" s="161" t="s">
        <v>1</v>
      </c>
      <c r="O188" s="162" t="s">
        <v>43</v>
      </c>
      <c r="P188" s="163">
        <f>I188+J188</f>
        <v>0</v>
      </c>
      <c r="Q188" s="163">
        <f>ROUND(I188*H188,3)</f>
        <v>0</v>
      </c>
      <c r="R188" s="163">
        <f>ROUND(J188*H188,3)</f>
        <v>0</v>
      </c>
      <c r="S188" s="58"/>
      <c r="T188" s="164">
        <f>S188*H188</f>
        <v>0</v>
      </c>
      <c r="U188" s="164">
        <v>2.9999999999999997E-4</v>
      </c>
      <c r="V188" s="164">
        <f>U188*H188</f>
        <v>1.0296E-2</v>
      </c>
      <c r="W188" s="164">
        <v>0</v>
      </c>
      <c r="X188" s="165">
        <f>W188*H188</f>
        <v>0</v>
      </c>
      <c r="Y188" s="32"/>
      <c r="Z188" s="32"/>
      <c r="AA188" s="32"/>
      <c r="AB188" s="32"/>
      <c r="AC188" s="32"/>
      <c r="AD188" s="32"/>
      <c r="AE188" s="32"/>
      <c r="AR188" s="166" t="s">
        <v>171</v>
      </c>
      <c r="AT188" s="166" t="s">
        <v>167</v>
      </c>
      <c r="AU188" s="166" t="s">
        <v>92</v>
      </c>
      <c r="AY188" s="17" t="s">
        <v>164</v>
      </c>
      <c r="BE188" s="167">
        <f>IF(O188="základná",K188,0)</f>
        <v>0</v>
      </c>
      <c r="BF188" s="167">
        <f>IF(O188="znížená",K188,0)</f>
        <v>0</v>
      </c>
      <c r="BG188" s="167">
        <f>IF(O188="zákl. prenesená",K188,0)</f>
        <v>0</v>
      </c>
      <c r="BH188" s="167">
        <f>IF(O188="zníž. prenesená",K188,0)</f>
        <v>0</v>
      </c>
      <c r="BI188" s="167">
        <f>IF(O188="nulová",K188,0)</f>
        <v>0</v>
      </c>
      <c r="BJ188" s="17" t="s">
        <v>92</v>
      </c>
      <c r="BK188" s="168">
        <f>ROUND(P188*H188,3)</f>
        <v>0</v>
      </c>
      <c r="BL188" s="17" t="s">
        <v>171</v>
      </c>
      <c r="BM188" s="166" t="s">
        <v>237</v>
      </c>
    </row>
    <row r="189" spans="1:65" s="13" customFormat="1" ht="11.25">
      <c r="B189" s="169"/>
      <c r="D189" s="170" t="s">
        <v>173</v>
      </c>
      <c r="E189" s="171" t="s">
        <v>1</v>
      </c>
      <c r="F189" s="172" t="s">
        <v>1576</v>
      </c>
      <c r="H189" s="173">
        <v>12.04</v>
      </c>
      <c r="I189" s="174"/>
      <c r="J189" s="174"/>
      <c r="M189" s="169"/>
      <c r="N189" s="175"/>
      <c r="O189" s="176"/>
      <c r="P189" s="176"/>
      <c r="Q189" s="176"/>
      <c r="R189" s="176"/>
      <c r="S189" s="176"/>
      <c r="T189" s="176"/>
      <c r="U189" s="176"/>
      <c r="V189" s="176"/>
      <c r="W189" s="176"/>
      <c r="X189" s="177"/>
      <c r="AT189" s="171" t="s">
        <v>173</v>
      </c>
      <c r="AU189" s="171" t="s">
        <v>92</v>
      </c>
      <c r="AV189" s="13" t="s">
        <v>92</v>
      </c>
      <c r="AW189" s="13" t="s">
        <v>4</v>
      </c>
      <c r="AX189" s="13" t="s">
        <v>79</v>
      </c>
      <c r="AY189" s="171" t="s">
        <v>164</v>
      </c>
    </row>
    <row r="190" spans="1:65" s="13" customFormat="1" ht="11.25">
      <c r="B190" s="169"/>
      <c r="D190" s="170" t="s">
        <v>173</v>
      </c>
      <c r="E190" s="171" t="s">
        <v>1</v>
      </c>
      <c r="F190" s="172" t="s">
        <v>1577</v>
      </c>
      <c r="H190" s="173">
        <v>10.119999999999999</v>
      </c>
      <c r="I190" s="174"/>
      <c r="J190" s="174"/>
      <c r="M190" s="169"/>
      <c r="N190" s="175"/>
      <c r="O190" s="176"/>
      <c r="P190" s="176"/>
      <c r="Q190" s="176"/>
      <c r="R190" s="176"/>
      <c r="S190" s="176"/>
      <c r="T190" s="176"/>
      <c r="U190" s="176"/>
      <c r="V190" s="176"/>
      <c r="W190" s="176"/>
      <c r="X190" s="177"/>
      <c r="AT190" s="171" t="s">
        <v>173</v>
      </c>
      <c r="AU190" s="171" t="s">
        <v>92</v>
      </c>
      <c r="AV190" s="13" t="s">
        <v>92</v>
      </c>
      <c r="AW190" s="13" t="s">
        <v>4</v>
      </c>
      <c r="AX190" s="13" t="s">
        <v>79</v>
      </c>
      <c r="AY190" s="171" t="s">
        <v>164</v>
      </c>
    </row>
    <row r="191" spans="1:65" s="13" customFormat="1" ht="11.25">
      <c r="B191" s="169"/>
      <c r="D191" s="170" t="s">
        <v>173</v>
      </c>
      <c r="E191" s="171" t="s">
        <v>1</v>
      </c>
      <c r="F191" s="172" t="s">
        <v>1578</v>
      </c>
      <c r="H191" s="173">
        <v>5.5</v>
      </c>
      <c r="I191" s="174"/>
      <c r="J191" s="174"/>
      <c r="M191" s="169"/>
      <c r="N191" s="175"/>
      <c r="O191" s="176"/>
      <c r="P191" s="176"/>
      <c r="Q191" s="176"/>
      <c r="R191" s="176"/>
      <c r="S191" s="176"/>
      <c r="T191" s="176"/>
      <c r="U191" s="176"/>
      <c r="V191" s="176"/>
      <c r="W191" s="176"/>
      <c r="X191" s="177"/>
      <c r="AT191" s="171" t="s">
        <v>173</v>
      </c>
      <c r="AU191" s="171" t="s">
        <v>92</v>
      </c>
      <c r="AV191" s="13" t="s">
        <v>92</v>
      </c>
      <c r="AW191" s="13" t="s">
        <v>4</v>
      </c>
      <c r="AX191" s="13" t="s">
        <v>79</v>
      </c>
      <c r="AY191" s="171" t="s">
        <v>164</v>
      </c>
    </row>
    <row r="192" spans="1:65" s="13" customFormat="1" ht="11.25">
      <c r="B192" s="169"/>
      <c r="D192" s="170" t="s">
        <v>173</v>
      </c>
      <c r="E192" s="171" t="s">
        <v>1</v>
      </c>
      <c r="F192" s="172" t="s">
        <v>1579</v>
      </c>
      <c r="H192" s="173">
        <v>6.66</v>
      </c>
      <c r="I192" s="174"/>
      <c r="J192" s="174"/>
      <c r="M192" s="169"/>
      <c r="N192" s="175"/>
      <c r="O192" s="176"/>
      <c r="P192" s="176"/>
      <c r="Q192" s="176"/>
      <c r="R192" s="176"/>
      <c r="S192" s="176"/>
      <c r="T192" s="176"/>
      <c r="U192" s="176"/>
      <c r="V192" s="176"/>
      <c r="W192" s="176"/>
      <c r="X192" s="177"/>
      <c r="AT192" s="171" t="s">
        <v>173</v>
      </c>
      <c r="AU192" s="171" t="s">
        <v>92</v>
      </c>
      <c r="AV192" s="13" t="s">
        <v>92</v>
      </c>
      <c r="AW192" s="13" t="s">
        <v>4</v>
      </c>
      <c r="AX192" s="13" t="s">
        <v>79</v>
      </c>
      <c r="AY192" s="171" t="s">
        <v>164</v>
      </c>
    </row>
    <row r="193" spans="1:65" s="15" customFormat="1" ht="11.25">
      <c r="B193" s="195"/>
      <c r="D193" s="170" t="s">
        <v>173</v>
      </c>
      <c r="E193" s="196" t="s">
        <v>1</v>
      </c>
      <c r="F193" s="197" t="s">
        <v>303</v>
      </c>
      <c r="H193" s="198">
        <v>34.319999999999993</v>
      </c>
      <c r="I193" s="199"/>
      <c r="J193" s="199"/>
      <c r="M193" s="195"/>
      <c r="N193" s="200"/>
      <c r="O193" s="201"/>
      <c r="P193" s="201"/>
      <c r="Q193" s="201"/>
      <c r="R193" s="201"/>
      <c r="S193" s="201"/>
      <c r="T193" s="201"/>
      <c r="U193" s="201"/>
      <c r="V193" s="201"/>
      <c r="W193" s="201"/>
      <c r="X193" s="202"/>
      <c r="AT193" s="196" t="s">
        <v>173</v>
      </c>
      <c r="AU193" s="196" t="s">
        <v>92</v>
      </c>
      <c r="AV193" s="15" t="s">
        <v>171</v>
      </c>
      <c r="AW193" s="15" t="s">
        <v>4</v>
      </c>
      <c r="AX193" s="15" t="s">
        <v>86</v>
      </c>
      <c r="AY193" s="196" t="s">
        <v>164</v>
      </c>
    </row>
    <row r="194" spans="1:65" s="2" customFormat="1" ht="24.2" customHeight="1">
      <c r="A194" s="32"/>
      <c r="B194" s="153"/>
      <c r="C194" s="154" t="s">
        <v>238</v>
      </c>
      <c r="D194" s="154" t="s">
        <v>167</v>
      </c>
      <c r="E194" s="155" t="s">
        <v>239</v>
      </c>
      <c r="F194" s="156" t="s">
        <v>240</v>
      </c>
      <c r="G194" s="157" t="s">
        <v>177</v>
      </c>
      <c r="H194" s="158">
        <v>85.35</v>
      </c>
      <c r="I194" s="159"/>
      <c r="J194" s="159"/>
      <c r="K194" s="158">
        <f>ROUND(P194*H194,3)</f>
        <v>0</v>
      </c>
      <c r="L194" s="160"/>
      <c r="M194" s="33"/>
      <c r="N194" s="161" t="s">
        <v>1</v>
      </c>
      <c r="O194" s="162" t="s">
        <v>43</v>
      </c>
      <c r="P194" s="163">
        <f>I194+J194</f>
        <v>0</v>
      </c>
      <c r="Q194" s="163">
        <f>ROUND(I194*H194,3)</f>
        <v>0</v>
      </c>
      <c r="R194" s="163">
        <f>ROUND(J194*H194,3)</f>
        <v>0</v>
      </c>
      <c r="S194" s="58"/>
      <c r="T194" s="164">
        <f>S194*H194</f>
        <v>0</v>
      </c>
      <c r="U194" s="164">
        <v>0</v>
      </c>
      <c r="V194" s="164">
        <f>U194*H194</f>
        <v>0</v>
      </c>
      <c r="W194" s="164">
        <v>0</v>
      </c>
      <c r="X194" s="165">
        <f>W194*H194</f>
        <v>0</v>
      </c>
      <c r="Y194" s="32"/>
      <c r="Z194" s="32"/>
      <c r="AA194" s="32"/>
      <c r="AB194" s="32"/>
      <c r="AC194" s="32"/>
      <c r="AD194" s="32"/>
      <c r="AE194" s="32"/>
      <c r="AR194" s="166" t="s">
        <v>171</v>
      </c>
      <c r="AT194" s="166" t="s">
        <v>167</v>
      </c>
      <c r="AU194" s="166" t="s">
        <v>92</v>
      </c>
      <c r="AY194" s="17" t="s">
        <v>164</v>
      </c>
      <c r="BE194" s="167">
        <f>IF(O194="základná",K194,0)</f>
        <v>0</v>
      </c>
      <c r="BF194" s="167">
        <f>IF(O194="znížená",K194,0)</f>
        <v>0</v>
      </c>
      <c r="BG194" s="167">
        <f>IF(O194="zákl. prenesená",K194,0)</f>
        <v>0</v>
      </c>
      <c r="BH194" s="167">
        <f>IF(O194="zníž. prenesená",K194,0)</f>
        <v>0</v>
      </c>
      <c r="BI194" s="167">
        <f>IF(O194="nulová",K194,0)</f>
        <v>0</v>
      </c>
      <c r="BJ194" s="17" t="s">
        <v>92</v>
      </c>
      <c r="BK194" s="168">
        <f>ROUND(P194*H194,3)</f>
        <v>0</v>
      </c>
      <c r="BL194" s="17" t="s">
        <v>171</v>
      </c>
      <c r="BM194" s="166" t="s">
        <v>241</v>
      </c>
    </row>
    <row r="195" spans="1:65" s="13" customFormat="1" ht="11.25">
      <c r="B195" s="169"/>
      <c r="D195" s="170" t="s">
        <v>173</v>
      </c>
      <c r="E195" s="171" t="s">
        <v>1</v>
      </c>
      <c r="F195" s="172" t="s">
        <v>1580</v>
      </c>
      <c r="H195" s="173">
        <v>18</v>
      </c>
      <c r="I195" s="174"/>
      <c r="J195" s="174"/>
      <c r="M195" s="169"/>
      <c r="N195" s="175"/>
      <c r="O195" s="176"/>
      <c r="P195" s="176"/>
      <c r="Q195" s="176"/>
      <c r="R195" s="176"/>
      <c r="S195" s="176"/>
      <c r="T195" s="176"/>
      <c r="U195" s="176"/>
      <c r="V195" s="176"/>
      <c r="W195" s="176"/>
      <c r="X195" s="177"/>
      <c r="AT195" s="171" t="s">
        <v>173</v>
      </c>
      <c r="AU195" s="171" t="s">
        <v>92</v>
      </c>
      <c r="AV195" s="13" t="s">
        <v>92</v>
      </c>
      <c r="AW195" s="13" t="s">
        <v>4</v>
      </c>
      <c r="AX195" s="13" t="s">
        <v>79</v>
      </c>
      <c r="AY195" s="171" t="s">
        <v>164</v>
      </c>
    </row>
    <row r="196" spans="1:65" s="13" customFormat="1" ht="11.25">
      <c r="B196" s="169"/>
      <c r="D196" s="170" t="s">
        <v>173</v>
      </c>
      <c r="E196" s="171" t="s">
        <v>1</v>
      </c>
      <c r="F196" s="172" t="s">
        <v>1581</v>
      </c>
      <c r="H196" s="173">
        <v>18</v>
      </c>
      <c r="I196" s="174"/>
      <c r="J196" s="174"/>
      <c r="M196" s="169"/>
      <c r="N196" s="175"/>
      <c r="O196" s="176"/>
      <c r="P196" s="176"/>
      <c r="Q196" s="176"/>
      <c r="R196" s="176"/>
      <c r="S196" s="176"/>
      <c r="T196" s="176"/>
      <c r="U196" s="176"/>
      <c r="V196" s="176"/>
      <c r="W196" s="176"/>
      <c r="X196" s="177"/>
      <c r="AT196" s="171" t="s">
        <v>173</v>
      </c>
      <c r="AU196" s="171" t="s">
        <v>92</v>
      </c>
      <c r="AV196" s="13" t="s">
        <v>92</v>
      </c>
      <c r="AW196" s="13" t="s">
        <v>4</v>
      </c>
      <c r="AX196" s="13" t="s">
        <v>79</v>
      </c>
      <c r="AY196" s="171" t="s">
        <v>164</v>
      </c>
    </row>
    <row r="197" spans="1:65" s="13" customFormat="1" ht="11.25">
      <c r="B197" s="169"/>
      <c r="D197" s="170" t="s">
        <v>173</v>
      </c>
      <c r="E197" s="171" t="s">
        <v>1</v>
      </c>
      <c r="F197" s="172" t="s">
        <v>1582</v>
      </c>
      <c r="H197" s="173">
        <v>19.3</v>
      </c>
      <c r="I197" s="174"/>
      <c r="J197" s="174"/>
      <c r="M197" s="169"/>
      <c r="N197" s="175"/>
      <c r="O197" s="176"/>
      <c r="P197" s="176"/>
      <c r="Q197" s="176"/>
      <c r="R197" s="176"/>
      <c r="S197" s="176"/>
      <c r="T197" s="176"/>
      <c r="U197" s="176"/>
      <c r="V197" s="176"/>
      <c r="W197" s="176"/>
      <c r="X197" s="177"/>
      <c r="AT197" s="171" t="s">
        <v>173</v>
      </c>
      <c r="AU197" s="171" t="s">
        <v>92</v>
      </c>
      <c r="AV197" s="13" t="s">
        <v>92</v>
      </c>
      <c r="AW197" s="13" t="s">
        <v>4</v>
      </c>
      <c r="AX197" s="13" t="s">
        <v>79</v>
      </c>
      <c r="AY197" s="171" t="s">
        <v>164</v>
      </c>
    </row>
    <row r="198" spans="1:65" s="13" customFormat="1" ht="11.25">
      <c r="B198" s="169"/>
      <c r="D198" s="170" t="s">
        <v>173</v>
      </c>
      <c r="E198" s="171" t="s">
        <v>1</v>
      </c>
      <c r="F198" s="172" t="s">
        <v>1583</v>
      </c>
      <c r="H198" s="173">
        <v>22</v>
      </c>
      <c r="I198" s="174"/>
      <c r="J198" s="174"/>
      <c r="M198" s="169"/>
      <c r="N198" s="175"/>
      <c r="O198" s="176"/>
      <c r="P198" s="176"/>
      <c r="Q198" s="176"/>
      <c r="R198" s="176"/>
      <c r="S198" s="176"/>
      <c r="T198" s="176"/>
      <c r="U198" s="176"/>
      <c r="V198" s="176"/>
      <c r="W198" s="176"/>
      <c r="X198" s="177"/>
      <c r="AT198" s="171" t="s">
        <v>173</v>
      </c>
      <c r="AU198" s="171" t="s">
        <v>92</v>
      </c>
      <c r="AV198" s="13" t="s">
        <v>92</v>
      </c>
      <c r="AW198" s="13" t="s">
        <v>4</v>
      </c>
      <c r="AX198" s="13" t="s">
        <v>79</v>
      </c>
      <c r="AY198" s="171" t="s">
        <v>164</v>
      </c>
    </row>
    <row r="199" spans="1:65" s="14" customFormat="1" ht="11.25">
      <c r="B199" s="187"/>
      <c r="D199" s="170" t="s">
        <v>173</v>
      </c>
      <c r="E199" s="188" t="s">
        <v>1</v>
      </c>
      <c r="F199" s="189" t="s">
        <v>1584</v>
      </c>
      <c r="H199" s="190">
        <v>77.3</v>
      </c>
      <c r="I199" s="191"/>
      <c r="J199" s="191"/>
      <c r="M199" s="187"/>
      <c r="N199" s="192"/>
      <c r="O199" s="193"/>
      <c r="P199" s="193"/>
      <c r="Q199" s="193"/>
      <c r="R199" s="193"/>
      <c r="S199" s="193"/>
      <c r="T199" s="193"/>
      <c r="U199" s="193"/>
      <c r="V199" s="193"/>
      <c r="W199" s="193"/>
      <c r="X199" s="194"/>
      <c r="AT199" s="188" t="s">
        <v>173</v>
      </c>
      <c r="AU199" s="188" t="s">
        <v>92</v>
      </c>
      <c r="AV199" s="14" t="s">
        <v>165</v>
      </c>
      <c r="AW199" s="14" t="s">
        <v>4</v>
      </c>
      <c r="AX199" s="14" t="s">
        <v>79</v>
      </c>
      <c r="AY199" s="188" t="s">
        <v>164</v>
      </c>
    </row>
    <row r="200" spans="1:65" s="13" customFormat="1" ht="11.25">
      <c r="B200" s="169"/>
      <c r="D200" s="170" t="s">
        <v>173</v>
      </c>
      <c r="E200" s="171" t="s">
        <v>1</v>
      </c>
      <c r="F200" s="172" t="s">
        <v>1585</v>
      </c>
      <c r="H200" s="173">
        <v>3</v>
      </c>
      <c r="I200" s="174"/>
      <c r="J200" s="174"/>
      <c r="M200" s="169"/>
      <c r="N200" s="175"/>
      <c r="O200" s="176"/>
      <c r="P200" s="176"/>
      <c r="Q200" s="176"/>
      <c r="R200" s="176"/>
      <c r="S200" s="176"/>
      <c r="T200" s="176"/>
      <c r="U200" s="176"/>
      <c r="V200" s="176"/>
      <c r="W200" s="176"/>
      <c r="X200" s="177"/>
      <c r="AT200" s="171" t="s">
        <v>173</v>
      </c>
      <c r="AU200" s="171" t="s">
        <v>92</v>
      </c>
      <c r="AV200" s="13" t="s">
        <v>92</v>
      </c>
      <c r="AW200" s="13" t="s">
        <v>4</v>
      </c>
      <c r="AX200" s="13" t="s">
        <v>79</v>
      </c>
      <c r="AY200" s="171" t="s">
        <v>164</v>
      </c>
    </row>
    <row r="201" spans="1:65" s="13" customFormat="1" ht="11.25">
      <c r="B201" s="169"/>
      <c r="D201" s="170" t="s">
        <v>173</v>
      </c>
      <c r="E201" s="171" t="s">
        <v>1</v>
      </c>
      <c r="F201" s="172" t="s">
        <v>1586</v>
      </c>
      <c r="H201" s="173">
        <v>2.2999999999999998</v>
      </c>
      <c r="I201" s="174"/>
      <c r="J201" s="174"/>
      <c r="M201" s="169"/>
      <c r="N201" s="175"/>
      <c r="O201" s="176"/>
      <c r="P201" s="176"/>
      <c r="Q201" s="176"/>
      <c r="R201" s="176"/>
      <c r="S201" s="176"/>
      <c r="T201" s="176"/>
      <c r="U201" s="176"/>
      <c r="V201" s="176"/>
      <c r="W201" s="176"/>
      <c r="X201" s="177"/>
      <c r="AT201" s="171" t="s">
        <v>173</v>
      </c>
      <c r="AU201" s="171" t="s">
        <v>92</v>
      </c>
      <c r="AV201" s="13" t="s">
        <v>92</v>
      </c>
      <c r="AW201" s="13" t="s">
        <v>4</v>
      </c>
      <c r="AX201" s="13" t="s">
        <v>79</v>
      </c>
      <c r="AY201" s="171" t="s">
        <v>164</v>
      </c>
    </row>
    <row r="202" spans="1:65" s="13" customFormat="1" ht="11.25">
      <c r="B202" s="169"/>
      <c r="D202" s="170" t="s">
        <v>173</v>
      </c>
      <c r="E202" s="171" t="s">
        <v>1</v>
      </c>
      <c r="F202" s="172" t="s">
        <v>1587</v>
      </c>
      <c r="H202" s="173">
        <v>2.75</v>
      </c>
      <c r="I202" s="174"/>
      <c r="J202" s="174"/>
      <c r="M202" s="169"/>
      <c r="N202" s="175"/>
      <c r="O202" s="176"/>
      <c r="P202" s="176"/>
      <c r="Q202" s="176"/>
      <c r="R202" s="176"/>
      <c r="S202" s="176"/>
      <c r="T202" s="176"/>
      <c r="U202" s="176"/>
      <c r="V202" s="176"/>
      <c r="W202" s="176"/>
      <c r="X202" s="177"/>
      <c r="AT202" s="171" t="s">
        <v>173</v>
      </c>
      <c r="AU202" s="171" t="s">
        <v>92</v>
      </c>
      <c r="AV202" s="13" t="s">
        <v>92</v>
      </c>
      <c r="AW202" s="13" t="s">
        <v>4</v>
      </c>
      <c r="AX202" s="13" t="s">
        <v>79</v>
      </c>
      <c r="AY202" s="171" t="s">
        <v>164</v>
      </c>
    </row>
    <row r="203" spans="1:65" s="14" customFormat="1" ht="11.25">
      <c r="B203" s="187"/>
      <c r="D203" s="170" t="s">
        <v>173</v>
      </c>
      <c r="E203" s="188" t="s">
        <v>1</v>
      </c>
      <c r="F203" s="189" t="s">
        <v>1584</v>
      </c>
      <c r="H203" s="190">
        <v>8.0500000000000007</v>
      </c>
      <c r="I203" s="191"/>
      <c r="J203" s="191"/>
      <c r="M203" s="187"/>
      <c r="N203" s="192"/>
      <c r="O203" s="193"/>
      <c r="P203" s="193"/>
      <c r="Q203" s="193"/>
      <c r="R203" s="193"/>
      <c r="S203" s="193"/>
      <c r="T203" s="193"/>
      <c r="U203" s="193"/>
      <c r="V203" s="193"/>
      <c r="W203" s="193"/>
      <c r="X203" s="194"/>
      <c r="AT203" s="188" t="s">
        <v>173</v>
      </c>
      <c r="AU203" s="188" t="s">
        <v>92</v>
      </c>
      <c r="AV203" s="14" t="s">
        <v>165</v>
      </c>
      <c r="AW203" s="14" t="s">
        <v>4</v>
      </c>
      <c r="AX203" s="14" t="s">
        <v>79</v>
      </c>
      <c r="AY203" s="188" t="s">
        <v>164</v>
      </c>
    </row>
    <row r="204" spans="1:65" s="15" customFormat="1" ht="11.25">
      <c r="B204" s="195"/>
      <c r="D204" s="170" t="s">
        <v>173</v>
      </c>
      <c r="E204" s="196" t="s">
        <v>1</v>
      </c>
      <c r="F204" s="197" t="s">
        <v>303</v>
      </c>
      <c r="H204" s="198">
        <v>85.35</v>
      </c>
      <c r="I204" s="199"/>
      <c r="J204" s="199"/>
      <c r="M204" s="195"/>
      <c r="N204" s="200"/>
      <c r="O204" s="201"/>
      <c r="P204" s="201"/>
      <c r="Q204" s="201"/>
      <c r="R204" s="201"/>
      <c r="S204" s="201"/>
      <c r="T204" s="201"/>
      <c r="U204" s="201"/>
      <c r="V204" s="201"/>
      <c r="W204" s="201"/>
      <c r="X204" s="202"/>
      <c r="AT204" s="196" t="s">
        <v>173</v>
      </c>
      <c r="AU204" s="196" t="s">
        <v>92</v>
      </c>
      <c r="AV204" s="15" t="s">
        <v>171</v>
      </c>
      <c r="AW204" s="15" t="s">
        <v>4</v>
      </c>
      <c r="AX204" s="15" t="s">
        <v>86</v>
      </c>
      <c r="AY204" s="196" t="s">
        <v>164</v>
      </c>
    </row>
    <row r="205" spans="1:65" s="2" customFormat="1" ht="37.9" customHeight="1">
      <c r="A205" s="32"/>
      <c r="B205" s="153"/>
      <c r="C205" s="178" t="s">
        <v>243</v>
      </c>
      <c r="D205" s="178" t="s">
        <v>244</v>
      </c>
      <c r="E205" s="179" t="s">
        <v>245</v>
      </c>
      <c r="F205" s="180" t="s">
        <v>246</v>
      </c>
      <c r="G205" s="181" t="s">
        <v>247</v>
      </c>
      <c r="H205" s="182">
        <v>13.186999999999999</v>
      </c>
      <c r="I205" s="183"/>
      <c r="J205" s="184"/>
      <c r="K205" s="182">
        <f>ROUND(P205*H205,3)</f>
        <v>0</v>
      </c>
      <c r="L205" s="184"/>
      <c r="M205" s="185"/>
      <c r="N205" s="186" t="s">
        <v>1</v>
      </c>
      <c r="O205" s="162" t="s">
        <v>43</v>
      </c>
      <c r="P205" s="163">
        <f>I205+J205</f>
        <v>0</v>
      </c>
      <c r="Q205" s="163">
        <f>ROUND(I205*H205,3)</f>
        <v>0</v>
      </c>
      <c r="R205" s="163">
        <f>ROUND(J205*H205,3)</f>
        <v>0</v>
      </c>
      <c r="S205" s="58"/>
      <c r="T205" s="164">
        <f>S205*H205</f>
        <v>0</v>
      </c>
      <c r="U205" s="164">
        <v>1E-3</v>
      </c>
      <c r="V205" s="164">
        <f>U205*H205</f>
        <v>1.3186999999999999E-2</v>
      </c>
      <c r="W205" s="164">
        <v>0</v>
      </c>
      <c r="X205" s="165">
        <f>W205*H205</f>
        <v>0</v>
      </c>
      <c r="Y205" s="32"/>
      <c r="Z205" s="32"/>
      <c r="AA205" s="32"/>
      <c r="AB205" s="32"/>
      <c r="AC205" s="32"/>
      <c r="AD205" s="32"/>
      <c r="AE205" s="32"/>
      <c r="AR205" s="166" t="s">
        <v>201</v>
      </c>
      <c r="AT205" s="166" t="s">
        <v>244</v>
      </c>
      <c r="AU205" s="166" t="s">
        <v>92</v>
      </c>
      <c r="AY205" s="17" t="s">
        <v>164</v>
      </c>
      <c r="BE205" s="167">
        <f>IF(O205="základná",K205,0)</f>
        <v>0</v>
      </c>
      <c r="BF205" s="167">
        <f>IF(O205="znížená",K205,0)</f>
        <v>0</v>
      </c>
      <c r="BG205" s="167">
        <f>IF(O205="zákl. prenesená",K205,0)</f>
        <v>0</v>
      </c>
      <c r="BH205" s="167">
        <f>IF(O205="zníž. prenesená",K205,0)</f>
        <v>0</v>
      </c>
      <c r="BI205" s="167">
        <f>IF(O205="nulová",K205,0)</f>
        <v>0</v>
      </c>
      <c r="BJ205" s="17" t="s">
        <v>92</v>
      </c>
      <c r="BK205" s="168">
        <f>ROUND(P205*H205,3)</f>
        <v>0</v>
      </c>
      <c r="BL205" s="17" t="s">
        <v>171</v>
      </c>
      <c r="BM205" s="166" t="s">
        <v>248</v>
      </c>
    </row>
    <row r="206" spans="1:65" s="2" customFormat="1" ht="14.45" customHeight="1">
      <c r="A206" s="32"/>
      <c r="B206" s="153"/>
      <c r="C206" s="154" t="s">
        <v>249</v>
      </c>
      <c r="D206" s="154" t="s">
        <v>167</v>
      </c>
      <c r="E206" s="155" t="s">
        <v>250</v>
      </c>
      <c r="F206" s="156" t="s">
        <v>251</v>
      </c>
      <c r="G206" s="157" t="s">
        <v>177</v>
      </c>
      <c r="H206" s="158">
        <v>85.35</v>
      </c>
      <c r="I206" s="159"/>
      <c r="J206" s="159"/>
      <c r="K206" s="158">
        <f>ROUND(P206*H206,3)</f>
        <v>0</v>
      </c>
      <c r="L206" s="160"/>
      <c r="M206" s="33"/>
      <c r="N206" s="161" t="s">
        <v>1</v>
      </c>
      <c r="O206" s="162" t="s">
        <v>43</v>
      </c>
      <c r="P206" s="163">
        <f>I206+J206</f>
        <v>0</v>
      </c>
      <c r="Q206" s="163">
        <f>ROUND(I206*H206,3)</f>
        <v>0</v>
      </c>
      <c r="R206" s="163">
        <f>ROUND(J206*H206,3)</f>
        <v>0</v>
      </c>
      <c r="S206" s="58"/>
      <c r="T206" s="164">
        <f>S206*H206</f>
        <v>0</v>
      </c>
      <c r="U206" s="164">
        <v>2.7539999999999999E-2</v>
      </c>
      <c r="V206" s="164">
        <f>U206*H206</f>
        <v>2.3505389999999999</v>
      </c>
      <c r="W206" s="164">
        <v>0</v>
      </c>
      <c r="X206" s="165">
        <f>W206*H206</f>
        <v>0</v>
      </c>
      <c r="Y206" s="32"/>
      <c r="Z206" s="32"/>
      <c r="AA206" s="32"/>
      <c r="AB206" s="32"/>
      <c r="AC206" s="32"/>
      <c r="AD206" s="32"/>
      <c r="AE206" s="32"/>
      <c r="AR206" s="166" t="s">
        <v>171</v>
      </c>
      <c r="AT206" s="166" t="s">
        <v>167</v>
      </c>
      <c r="AU206" s="166" t="s">
        <v>92</v>
      </c>
      <c r="AY206" s="17" t="s">
        <v>164</v>
      </c>
      <c r="BE206" s="167">
        <f>IF(O206="základná",K206,0)</f>
        <v>0</v>
      </c>
      <c r="BF206" s="167">
        <f>IF(O206="znížená",K206,0)</f>
        <v>0</v>
      </c>
      <c r="BG206" s="167">
        <f>IF(O206="zákl. prenesená",K206,0)</f>
        <v>0</v>
      </c>
      <c r="BH206" s="167">
        <f>IF(O206="zníž. prenesená",K206,0)</f>
        <v>0</v>
      </c>
      <c r="BI206" s="167">
        <f>IF(O206="nulová",K206,0)</f>
        <v>0</v>
      </c>
      <c r="BJ206" s="17" t="s">
        <v>92</v>
      </c>
      <c r="BK206" s="168">
        <f>ROUND(P206*H206,3)</f>
        <v>0</v>
      </c>
      <c r="BL206" s="17" t="s">
        <v>171</v>
      </c>
      <c r="BM206" s="166" t="s">
        <v>252</v>
      </c>
    </row>
    <row r="207" spans="1:65" s="13" customFormat="1" ht="11.25">
      <c r="B207" s="169"/>
      <c r="D207" s="170" t="s">
        <v>173</v>
      </c>
      <c r="E207" s="171" t="s">
        <v>1</v>
      </c>
      <c r="F207" s="172" t="s">
        <v>1580</v>
      </c>
      <c r="H207" s="173">
        <v>18</v>
      </c>
      <c r="I207" s="174"/>
      <c r="J207" s="174"/>
      <c r="M207" s="169"/>
      <c r="N207" s="175"/>
      <c r="O207" s="176"/>
      <c r="P207" s="176"/>
      <c r="Q207" s="176"/>
      <c r="R207" s="176"/>
      <c r="S207" s="176"/>
      <c r="T207" s="176"/>
      <c r="U207" s="176"/>
      <c r="V207" s="176"/>
      <c r="W207" s="176"/>
      <c r="X207" s="177"/>
      <c r="AT207" s="171" t="s">
        <v>173</v>
      </c>
      <c r="AU207" s="171" t="s">
        <v>92</v>
      </c>
      <c r="AV207" s="13" t="s">
        <v>92</v>
      </c>
      <c r="AW207" s="13" t="s">
        <v>4</v>
      </c>
      <c r="AX207" s="13" t="s">
        <v>79</v>
      </c>
      <c r="AY207" s="171" t="s">
        <v>164</v>
      </c>
    </row>
    <row r="208" spans="1:65" s="13" customFormat="1" ht="11.25">
      <c r="B208" s="169"/>
      <c r="D208" s="170" t="s">
        <v>173</v>
      </c>
      <c r="E208" s="171" t="s">
        <v>1</v>
      </c>
      <c r="F208" s="172" t="s">
        <v>1581</v>
      </c>
      <c r="H208" s="173">
        <v>18</v>
      </c>
      <c r="I208" s="174"/>
      <c r="J208" s="174"/>
      <c r="M208" s="169"/>
      <c r="N208" s="175"/>
      <c r="O208" s="176"/>
      <c r="P208" s="176"/>
      <c r="Q208" s="176"/>
      <c r="R208" s="176"/>
      <c r="S208" s="176"/>
      <c r="T208" s="176"/>
      <c r="U208" s="176"/>
      <c r="V208" s="176"/>
      <c r="W208" s="176"/>
      <c r="X208" s="177"/>
      <c r="AT208" s="171" t="s">
        <v>173</v>
      </c>
      <c r="AU208" s="171" t="s">
        <v>92</v>
      </c>
      <c r="AV208" s="13" t="s">
        <v>92</v>
      </c>
      <c r="AW208" s="13" t="s">
        <v>4</v>
      </c>
      <c r="AX208" s="13" t="s">
        <v>79</v>
      </c>
      <c r="AY208" s="171" t="s">
        <v>164</v>
      </c>
    </row>
    <row r="209" spans="1:65" s="13" customFormat="1" ht="11.25">
      <c r="B209" s="169"/>
      <c r="D209" s="170" t="s">
        <v>173</v>
      </c>
      <c r="E209" s="171" t="s">
        <v>1</v>
      </c>
      <c r="F209" s="172" t="s">
        <v>1582</v>
      </c>
      <c r="H209" s="173">
        <v>19.3</v>
      </c>
      <c r="I209" s="174"/>
      <c r="J209" s="174"/>
      <c r="M209" s="169"/>
      <c r="N209" s="175"/>
      <c r="O209" s="176"/>
      <c r="P209" s="176"/>
      <c r="Q209" s="176"/>
      <c r="R209" s="176"/>
      <c r="S209" s="176"/>
      <c r="T209" s="176"/>
      <c r="U209" s="176"/>
      <c r="V209" s="176"/>
      <c r="W209" s="176"/>
      <c r="X209" s="177"/>
      <c r="AT209" s="171" t="s">
        <v>173</v>
      </c>
      <c r="AU209" s="171" t="s">
        <v>92</v>
      </c>
      <c r="AV209" s="13" t="s">
        <v>92</v>
      </c>
      <c r="AW209" s="13" t="s">
        <v>4</v>
      </c>
      <c r="AX209" s="13" t="s">
        <v>79</v>
      </c>
      <c r="AY209" s="171" t="s">
        <v>164</v>
      </c>
    </row>
    <row r="210" spans="1:65" s="13" customFormat="1" ht="11.25">
      <c r="B210" s="169"/>
      <c r="D210" s="170" t="s">
        <v>173</v>
      </c>
      <c r="E210" s="171" t="s">
        <v>1</v>
      </c>
      <c r="F210" s="172" t="s">
        <v>1583</v>
      </c>
      <c r="H210" s="173">
        <v>22</v>
      </c>
      <c r="I210" s="174"/>
      <c r="J210" s="174"/>
      <c r="M210" s="169"/>
      <c r="N210" s="175"/>
      <c r="O210" s="176"/>
      <c r="P210" s="176"/>
      <c r="Q210" s="176"/>
      <c r="R210" s="176"/>
      <c r="S210" s="176"/>
      <c r="T210" s="176"/>
      <c r="U210" s="176"/>
      <c r="V210" s="176"/>
      <c r="W210" s="176"/>
      <c r="X210" s="177"/>
      <c r="AT210" s="171" t="s">
        <v>173</v>
      </c>
      <c r="AU210" s="171" t="s">
        <v>92</v>
      </c>
      <c r="AV210" s="13" t="s">
        <v>92</v>
      </c>
      <c r="AW210" s="13" t="s">
        <v>4</v>
      </c>
      <c r="AX210" s="13" t="s">
        <v>79</v>
      </c>
      <c r="AY210" s="171" t="s">
        <v>164</v>
      </c>
    </row>
    <row r="211" spans="1:65" s="14" customFormat="1" ht="11.25">
      <c r="B211" s="187"/>
      <c r="D211" s="170" t="s">
        <v>173</v>
      </c>
      <c r="E211" s="188" t="s">
        <v>1</v>
      </c>
      <c r="F211" s="189" t="s">
        <v>1584</v>
      </c>
      <c r="H211" s="190">
        <v>77.3</v>
      </c>
      <c r="I211" s="191"/>
      <c r="J211" s="191"/>
      <c r="M211" s="187"/>
      <c r="N211" s="192"/>
      <c r="O211" s="193"/>
      <c r="P211" s="193"/>
      <c r="Q211" s="193"/>
      <c r="R211" s="193"/>
      <c r="S211" s="193"/>
      <c r="T211" s="193"/>
      <c r="U211" s="193"/>
      <c r="V211" s="193"/>
      <c r="W211" s="193"/>
      <c r="X211" s="194"/>
      <c r="AT211" s="188" t="s">
        <v>173</v>
      </c>
      <c r="AU211" s="188" t="s">
        <v>92</v>
      </c>
      <c r="AV211" s="14" t="s">
        <v>165</v>
      </c>
      <c r="AW211" s="14" t="s">
        <v>4</v>
      </c>
      <c r="AX211" s="14" t="s">
        <v>79</v>
      </c>
      <c r="AY211" s="188" t="s">
        <v>164</v>
      </c>
    </row>
    <row r="212" spans="1:65" s="13" customFormat="1" ht="11.25">
      <c r="B212" s="169"/>
      <c r="D212" s="170" t="s">
        <v>173</v>
      </c>
      <c r="E212" s="171" t="s">
        <v>1</v>
      </c>
      <c r="F212" s="172" t="s">
        <v>1585</v>
      </c>
      <c r="H212" s="173">
        <v>3</v>
      </c>
      <c r="I212" s="174"/>
      <c r="J212" s="174"/>
      <c r="M212" s="169"/>
      <c r="N212" s="175"/>
      <c r="O212" s="176"/>
      <c r="P212" s="176"/>
      <c r="Q212" s="176"/>
      <c r="R212" s="176"/>
      <c r="S212" s="176"/>
      <c r="T212" s="176"/>
      <c r="U212" s="176"/>
      <c r="V212" s="176"/>
      <c r="W212" s="176"/>
      <c r="X212" s="177"/>
      <c r="AT212" s="171" t="s">
        <v>173</v>
      </c>
      <c r="AU212" s="171" t="s">
        <v>92</v>
      </c>
      <c r="AV212" s="13" t="s">
        <v>92</v>
      </c>
      <c r="AW212" s="13" t="s">
        <v>4</v>
      </c>
      <c r="AX212" s="13" t="s">
        <v>79</v>
      </c>
      <c r="AY212" s="171" t="s">
        <v>164</v>
      </c>
    </row>
    <row r="213" spans="1:65" s="13" customFormat="1" ht="11.25">
      <c r="B213" s="169"/>
      <c r="D213" s="170" t="s">
        <v>173</v>
      </c>
      <c r="E213" s="171" t="s">
        <v>1</v>
      </c>
      <c r="F213" s="172" t="s">
        <v>1586</v>
      </c>
      <c r="H213" s="173">
        <v>2.2999999999999998</v>
      </c>
      <c r="I213" s="174"/>
      <c r="J213" s="174"/>
      <c r="M213" s="169"/>
      <c r="N213" s="175"/>
      <c r="O213" s="176"/>
      <c r="P213" s="176"/>
      <c r="Q213" s="176"/>
      <c r="R213" s="176"/>
      <c r="S213" s="176"/>
      <c r="T213" s="176"/>
      <c r="U213" s="176"/>
      <c r="V213" s="176"/>
      <c r="W213" s="176"/>
      <c r="X213" s="177"/>
      <c r="AT213" s="171" t="s">
        <v>173</v>
      </c>
      <c r="AU213" s="171" t="s">
        <v>92</v>
      </c>
      <c r="AV213" s="13" t="s">
        <v>92</v>
      </c>
      <c r="AW213" s="13" t="s">
        <v>4</v>
      </c>
      <c r="AX213" s="13" t="s">
        <v>79</v>
      </c>
      <c r="AY213" s="171" t="s">
        <v>164</v>
      </c>
    </row>
    <row r="214" spans="1:65" s="13" customFormat="1" ht="11.25">
      <c r="B214" s="169"/>
      <c r="D214" s="170" t="s">
        <v>173</v>
      </c>
      <c r="E214" s="171" t="s">
        <v>1</v>
      </c>
      <c r="F214" s="172" t="s">
        <v>1587</v>
      </c>
      <c r="H214" s="173">
        <v>2.75</v>
      </c>
      <c r="I214" s="174"/>
      <c r="J214" s="174"/>
      <c r="M214" s="169"/>
      <c r="N214" s="175"/>
      <c r="O214" s="176"/>
      <c r="P214" s="176"/>
      <c r="Q214" s="176"/>
      <c r="R214" s="176"/>
      <c r="S214" s="176"/>
      <c r="T214" s="176"/>
      <c r="U214" s="176"/>
      <c r="V214" s="176"/>
      <c r="W214" s="176"/>
      <c r="X214" s="177"/>
      <c r="AT214" s="171" t="s">
        <v>173</v>
      </c>
      <c r="AU214" s="171" t="s">
        <v>92</v>
      </c>
      <c r="AV214" s="13" t="s">
        <v>92</v>
      </c>
      <c r="AW214" s="13" t="s">
        <v>4</v>
      </c>
      <c r="AX214" s="13" t="s">
        <v>79</v>
      </c>
      <c r="AY214" s="171" t="s">
        <v>164</v>
      </c>
    </row>
    <row r="215" spans="1:65" s="14" customFormat="1" ht="11.25">
      <c r="B215" s="187"/>
      <c r="D215" s="170" t="s">
        <v>173</v>
      </c>
      <c r="E215" s="188" t="s">
        <v>1</v>
      </c>
      <c r="F215" s="189" t="s">
        <v>1584</v>
      </c>
      <c r="H215" s="190">
        <v>8.0500000000000007</v>
      </c>
      <c r="I215" s="191"/>
      <c r="J215" s="191"/>
      <c r="M215" s="187"/>
      <c r="N215" s="192"/>
      <c r="O215" s="193"/>
      <c r="P215" s="193"/>
      <c r="Q215" s="193"/>
      <c r="R215" s="193"/>
      <c r="S215" s="193"/>
      <c r="T215" s="193"/>
      <c r="U215" s="193"/>
      <c r="V215" s="193"/>
      <c r="W215" s="193"/>
      <c r="X215" s="194"/>
      <c r="AT215" s="188" t="s">
        <v>173</v>
      </c>
      <c r="AU215" s="188" t="s">
        <v>92</v>
      </c>
      <c r="AV215" s="14" t="s">
        <v>165</v>
      </c>
      <c r="AW215" s="14" t="s">
        <v>4</v>
      </c>
      <c r="AX215" s="14" t="s">
        <v>79</v>
      </c>
      <c r="AY215" s="188" t="s">
        <v>164</v>
      </c>
    </row>
    <row r="216" spans="1:65" s="15" customFormat="1" ht="11.25">
      <c r="B216" s="195"/>
      <c r="D216" s="170" t="s">
        <v>173</v>
      </c>
      <c r="E216" s="196" t="s">
        <v>1</v>
      </c>
      <c r="F216" s="197" t="s">
        <v>303</v>
      </c>
      <c r="H216" s="198">
        <v>85.35</v>
      </c>
      <c r="I216" s="199"/>
      <c r="J216" s="199"/>
      <c r="M216" s="195"/>
      <c r="N216" s="200"/>
      <c r="O216" s="201"/>
      <c r="P216" s="201"/>
      <c r="Q216" s="201"/>
      <c r="R216" s="201"/>
      <c r="S216" s="201"/>
      <c r="T216" s="201"/>
      <c r="U216" s="201"/>
      <c r="V216" s="201"/>
      <c r="W216" s="201"/>
      <c r="X216" s="202"/>
      <c r="AT216" s="196" t="s">
        <v>173</v>
      </c>
      <c r="AU216" s="196" t="s">
        <v>92</v>
      </c>
      <c r="AV216" s="15" t="s">
        <v>171</v>
      </c>
      <c r="AW216" s="15" t="s">
        <v>4</v>
      </c>
      <c r="AX216" s="15" t="s">
        <v>86</v>
      </c>
      <c r="AY216" s="196" t="s">
        <v>164</v>
      </c>
    </row>
    <row r="217" spans="1:65" s="2" customFormat="1" ht="24.2" customHeight="1">
      <c r="A217" s="32"/>
      <c r="B217" s="153"/>
      <c r="C217" s="154" t="s">
        <v>8</v>
      </c>
      <c r="D217" s="154" t="s">
        <v>167</v>
      </c>
      <c r="E217" s="155" t="s">
        <v>254</v>
      </c>
      <c r="F217" s="156" t="s">
        <v>255</v>
      </c>
      <c r="G217" s="157" t="s">
        <v>177</v>
      </c>
      <c r="H217" s="158">
        <v>85.35</v>
      </c>
      <c r="I217" s="159"/>
      <c r="J217" s="159"/>
      <c r="K217" s="158">
        <f>ROUND(P217*H217,3)</f>
        <v>0</v>
      </c>
      <c r="L217" s="160"/>
      <c r="M217" s="33"/>
      <c r="N217" s="161" t="s">
        <v>1</v>
      </c>
      <c r="O217" s="162" t="s">
        <v>43</v>
      </c>
      <c r="P217" s="163">
        <f>I217+J217</f>
        <v>0</v>
      </c>
      <c r="Q217" s="163">
        <f>ROUND(I217*H217,3)</f>
        <v>0</v>
      </c>
      <c r="R217" s="163">
        <f>ROUND(J217*H217,3)</f>
        <v>0</v>
      </c>
      <c r="S217" s="58"/>
      <c r="T217" s="164">
        <f>S217*H217</f>
        <v>0</v>
      </c>
      <c r="U217" s="164">
        <v>5.9999999999999995E-4</v>
      </c>
      <c r="V217" s="164">
        <f>U217*H217</f>
        <v>5.1209999999999992E-2</v>
      </c>
      <c r="W217" s="164">
        <v>0</v>
      </c>
      <c r="X217" s="165">
        <f>W217*H217</f>
        <v>0</v>
      </c>
      <c r="Y217" s="32"/>
      <c r="Z217" s="32"/>
      <c r="AA217" s="32"/>
      <c r="AB217" s="32"/>
      <c r="AC217" s="32"/>
      <c r="AD217" s="32"/>
      <c r="AE217" s="32"/>
      <c r="AR217" s="166" t="s">
        <v>171</v>
      </c>
      <c r="AT217" s="166" t="s">
        <v>167</v>
      </c>
      <c r="AU217" s="166" t="s">
        <v>92</v>
      </c>
      <c r="AY217" s="17" t="s">
        <v>164</v>
      </c>
      <c r="BE217" s="167">
        <f>IF(O217="základná",K217,0)</f>
        <v>0</v>
      </c>
      <c r="BF217" s="167">
        <f>IF(O217="znížená",K217,0)</f>
        <v>0</v>
      </c>
      <c r="BG217" s="167">
        <f>IF(O217="zákl. prenesená",K217,0)</f>
        <v>0</v>
      </c>
      <c r="BH217" s="167">
        <f>IF(O217="zníž. prenesená",K217,0)</f>
        <v>0</v>
      </c>
      <c r="BI217" s="167">
        <f>IF(O217="nulová",K217,0)</f>
        <v>0</v>
      </c>
      <c r="BJ217" s="17" t="s">
        <v>92</v>
      </c>
      <c r="BK217" s="168">
        <f>ROUND(P217*H217,3)</f>
        <v>0</v>
      </c>
      <c r="BL217" s="17" t="s">
        <v>171</v>
      </c>
      <c r="BM217" s="166" t="s">
        <v>256</v>
      </c>
    </row>
    <row r="218" spans="1:65" s="13" customFormat="1" ht="11.25">
      <c r="B218" s="169"/>
      <c r="D218" s="170" t="s">
        <v>173</v>
      </c>
      <c r="E218" s="171" t="s">
        <v>1</v>
      </c>
      <c r="F218" s="172" t="s">
        <v>1580</v>
      </c>
      <c r="H218" s="173">
        <v>18</v>
      </c>
      <c r="I218" s="174"/>
      <c r="J218" s="174"/>
      <c r="M218" s="169"/>
      <c r="N218" s="175"/>
      <c r="O218" s="176"/>
      <c r="P218" s="176"/>
      <c r="Q218" s="176"/>
      <c r="R218" s="176"/>
      <c r="S218" s="176"/>
      <c r="T218" s="176"/>
      <c r="U218" s="176"/>
      <c r="V218" s="176"/>
      <c r="W218" s="176"/>
      <c r="X218" s="177"/>
      <c r="AT218" s="171" t="s">
        <v>173</v>
      </c>
      <c r="AU218" s="171" t="s">
        <v>92</v>
      </c>
      <c r="AV218" s="13" t="s">
        <v>92</v>
      </c>
      <c r="AW218" s="13" t="s">
        <v>4</v>
      </c>
      <c r="AX218" s="13" t="s">
        <v>79</v>
      </c>
      <c r="AY218" s="171" t="s">
        <v>164</v>
      </c>
    </row>
    <row r="219" spans="1:65" s="13" customFormat="1" ht="11.25">
      <c r="B219" s="169"/>
      <c r="D219" s="170" t="s">
        <v>173</v>
      </c>
      <c r="E219" s="171" t="s">
        <v>1</v>
      </c>
      <c r="F219" s="172" t="s">
        <v>1581</v>
      </c>
      <c r="H219" s="173">
        <v>18</v>
      </c>
      <c r="I219" s="174"/>
      <c r="J219" s="174"/>
      <c r="M219" s="169"/>
      <c r="N219" s="175"/>
      <c r="O219" s="176"/>
      <c r="P219" s="176"/>
      <c r="Q219" s="176"/>
      <c r="R219" s="176"/>
      <c r="S219" s="176"/>
      <c r="T219" s="176"/>
      <c r="U219" s="176"/>
      <c r="V219" s="176"/>
      <c r="W219" s="176"/>
      <c r="X219" s="177"/>
      <c r="AT219" s="171" t="s">
        <v>173</v>
      </c>
      <c r="AU219" s="171" t="s">
        <v>92</v>
      </c>
      <c r="AV219" s="13" t="s">
        <v>92</v>
      </c>
      <c r="AW219" s="13" t="s">
        <v>4</v>
      </c>
      <c r="AX219" s="13" t="s">
        <v>79</v>
      </c>
      <c r="AY219" s="171" t="s">
        <v>164</v>
      </c>
    </row>
    <row r="220" spans="1:65" s="13" customFormat="1" ht="11.25">
      <c r="B220" s="169"/>
      <c r="D220" s="170" t="s">
        <v>173</v>
      </c>
      <c r="E220" s="171" t="s">
        <v>1</v>
      </c>
      <c r="F220" s="172" t="s">
        <v>1582</v>
      </c>
      <c r="H220" s="173">
        <v>19.3</v>
      </c>
      <c r="I220" s="174"/>
      <c r="J220" s="174"/>
      <c r="M220" s="169"/>
      <c r="N220" s="175"/>
      <c r="O220" s="176"/>
      <c r="P220" s="176"/>
      <c r="Q220" s="176"/>
      <c r="R220" s="176"/>
      <c r="S220" s="176"/>
      <c r="T220" s="176"/>
      <c r="U220" s="176"/>
      <c r="V220" s="176"/>
      <c r="W220" s="176"/>
      <c r="X220" s="177"/>
      <c r="AT220" s="171" t="s">
        <v>173</v>
      </c>
      <c r="AU220" s="171" t="s">
        <v>92</v>
      </c>
      <c r="AV220" s="13" t="s">
        <v>92</v>
      </c>
      <c r="AW220" s="13" t="s">
        <v>4</v>
      </c>
      <c r="AX220" s="13" t="s">
        <v>79</v>
      </c>
      <c r="AY220" s="171" t="s">
        <v>164</v>
      </c>
    </row>
    <row r="221" spans="1:65" s="13" customFormat="1" ht="11.25">
      <c r="B221" s="169"/>
      <c r="D221" s="170" t="s">
        <v>173</v>
      </c>
      <c r="E221" s="171" t="s">
        <v>1</v>
      </c>
      <c r="F221" s="172" t="s">
        <v>1583</v>
      </c>
      <c r="H221" s="173">
        <v>22</v>
      </c>
      <c r="I221" s="174"/>
      <c r="J221" s="174"/>
      <c r="M221" s="169"/>
      <c r="N221" s="175"/>
      <c r="O221" s="176"/>
      <c r="P221" s="176"/>
      <c r="Q221" s="176"/>
      <c r="R221" s="176"/>
      <c r="S221" s="176"/>
      <c r="T221" s="176"/>
      <c r="U221" s="176"/>
      <c r="V221" s="176"/>
      <c r="W221" s="176"/>
      <c r="X221" s="177"/>
      <c r="AT221" s="171" t="s">
        <v>173</v>
      </c>
      <c r="AU221" s="171" t="s">
        <v>92</v>
      </c>
      <c r="AV221" s="13" t="s">
        <v>92</v>
      </c>
      <c r="AW221" s="13" t="s">
        <v>4</v>
      </c>
      <c r="AX221" s="13" t="s">
        <v>79</v>
      </c>
      <c r="AY221" s="171" t="s">
        <v>164</v>
      </c>
    </row>
    <row r="222" spans="1:65" s="14" customFormat="1" ht="11.25">
      <c r="B222" s="187"/>
      <c r="D222" s="170" t="s">
        <v>173</v>
      </c>
      <c r="E222" s="188" t="s">
        <v>1</v>
      </c>
      <c r="F222" s="189" t="s">
        <v>1584</v>
      </c>
      <c r="H222" s="190">
        <v>77.3</v>
      </c>
      <c r="I222" s="191"/>
      <c r="J222" s="191"/>
      <c r="M222" s="187"/>
      <c r="N222" s="192"/>
      <c r="O222" s="193"/>
      <c r="P222" s="193"/>
      <c r="Q222" s="193"/>
      <c r="R222" s="193"/>
      <c r="S222" s="193"/>
      <c r="T222" s="193"/>
      <c r="U222" s="193"/>
      <c r="V222" s="193"/>
      <c r="W222" s="193"/>
      <c r="X222" s="194"/>
      <c r="AT222" s="188" t="s">
        <v>173</v>
      </c>
      <c r="AU222" s="188" t="s">
        <v>92</v>
      </c>
      <c r="AV222" s="14" t="s">
        <v>165</v>
      </c>
      <c r="AW222" s="14" t="s">
        <v>4</v>
      </c>
      <c r="AX222" s="14" t="s">
        <v>79</v>
      </c>
      <c r="AY222" s="188" t="s">
        <v>164</v>
      </c>
    </row>
    <row r="223" spans="1:65" s="13" customFormat="1" ht="11.25">
      <c r="B223" s="169"/>
      <c r="D223" s="170" t="s">
        <v>173</v>
      </c>
      <c r="E223" s="171" t="s">
        <v>1</v>
      </c>
      <c r="F223" s="172" t="s">
        <v>1585</v>
      </c>
      <c r="H223" s="173">
        <v>3</v>
      </c>
      <c r="I223" s="174"/>
      <c r="J223" s="174"/>
      <c r="M223" s="169"/>
      <c r="N223" s="175"/>
      <c r="O223" s="176"/>
      <c r="P223" s="176"/>
      <c r="Q223" s="176"/>
      <c r="R223" s="176"/>
      <c r="S223" s="176"/>
      <c r="T223" s="176"/>
      <c r="U223" s="176"/>
      <c r="V223" s="176"/>
      <c r="W223" s="176"/>
      <c r="X223" s="177"/>
      <c r="AT223" s="171" t="s">
        <v>173</v>
      </c>
      <c r="AU223" s="171" t="s">
        <v>92</v>
      </c>
      <c r="AV223" s="13" t="s">
        <v>92</v>
      </c>
      <c r="AW223" s="13" t="s">
        <v>4</v>
      </c>
      <c r="AX223" s="13" t="s">
        <v>79</v>
      </c>
      <c r="AY223" s="171" t="s">
        <v>164</v>
      </c>
    </row>
    <row r="224" spans="1:65" s="13" customFormat="1" ht="11.25">
      <c r="B224" s="169"/>
      <c r="D224" s="170" t="s">
        <v>173</v>
      </c>
      <c r="E224" s="171" t="s">
        <v>1</v>
      </c>
      <c r="F224" s="172" t="s">
        <v>1586</v>
      </c>
      <c r="H224" s="173">
        <v>2.2999999999999998</v>
      </c>
      <c r="I224" s="174"/>
      <c r="J224" s="174"/>
      <c r="M224" s="169"/>
      <c r="N224" s="175"/>
      <c r="O224" s="176"/>
      <c r="P224" s="176"/>
      <c r="Q224" s="176"/>
      <c r="R224" s="176"/>
      <c r="S224" s="176"/>
      <c r="T224" s="176"/>
      <c r="U224" s="176"/>
      <c r="V224" s="176"/>
      <c r="W224" s="176"/>
      <c r="X224" s="177"/>
      <c r="AT224" s="171" t="s">
        <v>173</v>
      </c>
      <c r="AU224" s="171" t="s">
        <v>92</v>
      </c>
      <c r="AV224" s="13" t="s">
        <v>92</v>
      </c>
      <c r="AW224" s="13" t="s">
        <v>4</v>
      </c>
      <c r="AX224" s="13" t="s">
        <v>79</v>
      </c>
      <c r="AY224" s="171" t="s">
        <v>164</v>
      </c>
    </row>
    <row r="225" spans="1:65" s="13" customFormat="1" ht="11.25">
      <c r="B225" s="169"/>
      <c r="D225" s="170" t="s">
        <v>173</v>
      </c>
      <c r="E225" s="171" t="s">
        <v>1</v>
      </c>
      <c r="F225" s="172" t="s">
        <v>1587</v>
      </c>
      <c r="H225" s="173">
        <v>2.75</v>
      </c>
      <c r="I225" s="174"/>
      <c r="J225" s="174"/>
      <c r="M225" s="169"/>
      <c r="N225" s="175"/>
      <c r="O225" s="176"/>
      <c r="P225" s="176"/>
      <c r="Q225" s="176"/>
      <c r="R225" s="176"/>
      <c r="S225" s="176"/>
      <c r="T225" s="176"/>
      <c r="U225" s="176"/>
      <c r="V225" s="176"/>
      <c r="W225" s="176"/>
      <c r="X225" s="177"/>
      <c r="AT225" s="171" t="s">
        <v>173</v>
      </c>
      <c r="AU225" s="171" t="s">
        <v>92</v>
      </c>
      <c r="AV225" s="13" t="s">
        <v>92</v>
      </c>
      <c r="AW225" s="13" t="s">
        <v>4</v>
      </c>
      <c r="AX225" s="13" t="s">
        <v>79</v>
      </c>
      <c r="AY225" s="171" t="s">
        <v>164</v>
      </c>
    </row>
    <row r="226" spans="1:65" s="14" customFormat="1" ht="11.25">
      <c r="B226" s="187"/>
      <c r="D226" s="170" t="s">
        <v>173</v>
      </c>
      <c r="E226" s="188" t="s">
        <v>1</v>
      </c>
      <c r="F226" s="189" t="s">
        <v>1584</v>
      </c>
      <c r="H226" s="190">
        <v>8.0500000000000007</v>
      </c>
      <c r="I226" s="191"/>
      <c r="J226" s="191"/>
      <c r="M226" s="187"/>
      <c r="N226" s="192"/>
      <c r="O226" s="193"/>
      <c r="P226" s="193"/>
      <c r="Q226" s="193"/>
      <c r="R226" s="193"/>
      <c r="S226" s="193"/>
      <c r="T226" s="193"/>
      <c r="U226" s="193"/>
      <c r="V226" s="193"/>
      <c r="W226" s="193"/>
      <c r="X226" s="194"/>
      <c r="AT226" s="188" t="s">
        <v>173</v>
      </c>
      <c r="AU226" s="188" t="s">
        <v>92</v>
      </c>
      <c r="AV226" s="14" t="s">
        <v>165</v>
      </c>
      <c r="AW226" s="14" t="s">
        <v>4</v>
      </c>
      <c r="AX226" s="14" t="s">
        <v>79</v>
      </c>
      <c r="AY226" s="188" t="s">
        <v>164</v>
      </c>
    </row>
    <row r="227" spans="1:65" s="15" customFormat="1" ht="11.25">
      <c r="B227" s="195"/>
      <c r="D227" s="170" t="s">
        <v>173</v>
      </c>
      <c r="E227" s="196" t="s">
        <v>1</v>
      </c>
      <c r="F227" s="197" t="s">
        <v>303</v>
      </c>
      <c r="H227" s="198">
        <v>85.35</v>
      </c>
      <c r="I227" s="199"/>
      <c r="J227" s="199"/>
      <c r="M227" s="195"/>
      <c r="N227" s="200"/>
      <c r="O227" s="201"/>
      <c r="P227" s="201"/>
      <c r="Q227" s="201"/>
      <c r="R227" s="201"/>
      <c r="S227" s="201"/>
      <c r="T227" s="201"/>
      <c r="U227" s="201"/>
      <c r="V227" s="201"/>
      <c r="W227" s="201"/>
      <c r="X227" s="202"/>
      <c r="AT227" s="196" t="s">
        <v>173</v>
      </c>
      <c r="AU227" s="196" t="s">
        <v>92</v>
      </c>
      <c r="AV227" s="15" t="s">
        <v>171</v>
      </c>
      <c r="AW227" s="15" t="s">
        <v>4</v>
      </c>
      <c r="AX227" s="15" t="s">
        <v>86</v>
      </c>
      <c r="AY227" s="196" t="s">
        <v>164</v>
      </c>
    </row>
    <row r="228" spans="1:65" s="2" customFormat="1" ht="24.2" customHeight="1">
      <c r="A228" s="32"/>
      <c r="B228" s="153"/>
      <c r="C228" s="154" t="s">
        <v>258</v>
      </c>
      <c r="D228" s="154" t="s">
        <v>167</v>
      </c>
      <c r="E228" s="155" t="s">
        <v>259</v>
      </c>
      <c r="F228" s="156" t="s">
        <v>260</v>
      </c>
      <c r="G228" s="157" t="s">
        <v>199</v>
      </c>
      <c r="H228" s="158">
        <v>19</v>
      </c>
      <c r="I228" s="159"/>
      <c r="J228" s="159"/>
      <c r="K228" s="158">
        <f>ROUND(P228*H228,3)</f>
        <v>0</v>
      </c>
      <c r="L228" s="160"/>
      <c r="M228" s="33"/>
      <c r="N228" s="161" t="s">
        <v>1</v>
      </c>
      <c r="O228" s="162" t="s">
        <v>43</v>
      </c>
      <c r="P228" s="163">
        <f>I228+J228</f>
        <v>0</v>
      </c>
      <c r="Q228" s="163">
        <f>ROUND(I228*H228,3)</f>
        <v>0</v>
      </c>
      <c r="R228" s="163">
        <f>ROUND(J228*H228,3)</f>
        <v>0</v>
      </c>
      <c r="S228" s="58"/>
      <c r="T228" s="164">
        <f>S228*H228</f>
        <v>0</v>
      </c>
      <c r="U228" s="164">
        <v>1.7500000000000002E-2</v>
      </c>
      <c r="V228" s="164">
        <f>U228*H228</f>
        <v>0.33250000000000002</v>
      </c>
      <c r="W228" s="164">
        <v>0</v>
      </c>
      <c r="X228" s="165">
        <f>W228*H228</f>
        <v>0</v>
      </c>
      <c r="Y228" s="32"/>
      <c r="Z228" s="32"/>
      <c r="AA228" s="32"/>
      <c r="AB228" s="32"/>
      <c r="AC228" s="32"/>
      <c r="AD228" s="32"/>
      <c r="AE228" s="32"/>
      <c r="AR228" s="166" t="s">
        <v>171</v>
      </c>
      <c r="AT228" s="166" t="s">
        <v>167</v>
      </c>
      <c r="AU228" s="166" t="s">
        <v>92</v>
      </c>
      <c r="AY228" s="17" t="s">
        <v>164</v>
      </c>
      <c r="BE228" s="167">
        <f>IF(O228="základná",K228,0)</f>
        <v>0</v>
      </c>
      <c r="BF228" s="167">
        <f>IF(O228="znížená",K228,0)</f>
        <v>0</v>
      </c>
      <c r="BG228" s="167">
        <f>IF(O228="zákl. prenesená",K228,0)</f>
        <v>0</v>
      </c>
      <c r="BH228" s="167">
        <f>IF(O228="zníž. prenesená",K228,0)</f>
        <v>0</v>
      </c>
      <c r="BI228" s="167">
        <f>IF(O228="nulová",K228,0)</f>
        <v>0</v>
      </c>
      <c r="BJ228" s="17" t="s">
        <v>92</v>
      </c>
      <c r="BK228" s="168">
        <f>ROUND(P228*H228,3)</f>
        <v>0</v>
      </c>
      <c r="BL228" s="17" t="s">
        <v>171</v>
      </c>
      <c r="BM228" s="166" t="s">
        <v>261</v>
      </c>
    </row>
    <row r="229" spans="1:65" s="13" customFormat="1" ht="11.25">
      <c r="B229" s="169"/>
      <c r="D229" s="170" t="s">
        <v>173</v>
      </c>
      <c r="E229" s="171" t="s">
        <v>1</v>
      </c>
      <c r="F229" s="172" t="s">
        <v>1588</v>
      </c>
      <c r="H229" s="173">
        <v>1</v>
      </c>
      <c r="I229" s="174"/>
      <c r="J229" s="174"/>
      <c r="M229" s="169"/>
      <c r="N229" s="175"/>
      <c r="O229" s="176"/>
      <c r="P229" s="176"/>
      <c r="Q229" s="176"/>
      <c r="R229" s="176"/>
      <c r="S229" s="176"/>
      <c r="T229" s="176"/>
      <c r="U229" s="176"/>
      <c r="V229" s="176"/>
      <c r="W229" s="176"/>
      <c r="X229" s="177"/>
      <c r="AT229" s="171" t="s">
        <v>173</v>
      </c>
      <c r="AU229" s="171" t="s">
        <v>92</v>
      </c>
      <c r="AV229" s="13" t="s">
        <v>92</v>
      </c>
      <c r="AW229" s="13" t="s">
        <v>4</v>
      </c>
      <c r="AX229" s="13" t="s">
        <v>79</v>
      </c>
      <c r="AY229" s="171" t="s">
        <v>164</v>
      </c>
    </row>
    <row r="230" spans="1:65" s="13" customFormat="1" ht="11.25">
      <c r="B230" s="169"/>
      <c r="D230" s="170" t="s">
        <v>173</v>
      </c>
      <c r="E230" s="171" t="s">
        <v>1</v>
      </c>
      <c r="F230" s="172" t="s">
        <v>1589</v>
      </c>
      <c r="H230" s="173">
        <v>1</v>
      </c>
      <c r="I230" s="174"/>
      <c r="J230" s="174"/>
      <c r="M230" s="169"/>
      <c r="N230" s="175"/>
      <c r="O230" s="176"/>
      <c r="P230" s="176"/>
      <c r="Q230" s="176"/>
      <c r="R230" s="176"/>
      <c r="S230" s="176"/>
      <c r="T230" s="176"/>
      <c r="U230" s="176"/>
      <c r="V230" s="176"/>
      <c r="W230" s="176"/>
      <c r="X230" s="177"/>
      <c r="AT230" s="171" t="s">
        <v>173</v>
      </c>
      <c r="AU230" s="171" t="s">
        <v>92</v>
      </c>
      <c r="AV230" s="13" t="s">
        <v>92</v>
      </c>
      <c r="AW230" s="13" t="s">
        <v>4</v>
      </c>
      <c r="AX230" s="13" t="s">
        <v>79</v>
      </c>
      <c r="AY230" s="171" t="s">
        <v>164</v>
      </c>
    </row>
    <row r="231" spans="1:65" s="13" customFormat="1" ht="11.25">
      <c r="B231" s="169"/>
      <c r="D231" s="170" t="s">
        <v>173</v>
      </c>
      <c r="E231" s="171" t="s">
        <v>1</v>
      </c>
      <c r="F231" s="172" t="s">
        <v>1590</v>
      </c>
      <c r="H231" s="173">
        <v>1</v>
      </c>
      <c r="I231" s="174"/>
      <c r="J231" s="174"/>
      <c r="M231" s="169"/>
      <c r="N231" s="175"/>
      <c r="O231" s="176"/>
      <c r="P231" s="176"/>
      <c r="Q231" s="176"/>
      <c r="R231" s="176"/>
      <c r="S231" s="176"/>
      <c r="T231" s="176"/>
      <c r="U231" s="176"/>
      <c r="V231" s="176"/>
      <c r="W231" s="176"/>
      <c r="X231" s="177"/>
      <c r="AT231" s="171" t="s">
        <v>173</v>
      </c>
      <c r="AU231" s="171" t="s">
        <v>92</v>
      </c>
      <c r="AV231" s="13" t="s">
        <v>92</v>
      </c>
      <c r="AW231" s="13" t="s">
        <v>4</v>
      </c>
      <c r="AX231" s="13" t="s">
        <v>79</v>
      </c>
      <c r="AY231" s="171" t="s">
        <v>164</v>
      </c>
    </row>
    <row r="232" spans="1:65" s="13" customFormat="1" ht="11.25">
      <c r="B232" s="169"/>
      <c r="D232" s="170" t="s">
        <v>173</v>
      </c>
      <c r="E232" s="171" t="s">
        <v>1</v>
      </c>
      <c r="F232" s="172" t="s">
        <v>1591</v>
      </c>
      <c r="H232" s="173">
        <v>2</v>
      </c>
      <c r="I232" s="174"/>
      <c r="J232" s="174"/>
      <c r="M232" s="169"/>
      <c r="N232" s="175"/>
      <c r="O232" s="176"/>
      <c r="P232" s="176"/>
      <c r="Q232" s="176"/>
      <c r="R232" s="176"/>
      <c r="S232" s="176"/>
      <c r="T232" s="176"/>
      <c r="U232" s="176"/>
      <c r="V232" s="176"/>
      <c r="W232" s="176"/>
      <c r="X232" s="177"/>
      <c r="AT232" s="171" t="s">
        <v>173</v>
      </c>
      <c r="AU232" s="171" t="s">
        <v>92</v>
      </c>
      <c r="AV232" s="13" t="s">
        <v>92</v>
      </c>
      <c r="AW232" s="13" t="s">
        <v>4</v>
      </c>
      <c r="AX232" s="13" t="s">
        <v>79</v>
      </c>
      <c r="AY232" s="171" t="s">
        <v>164</v>
      </c>
    </row>
    <row r="233" spans="1:65" s="14" customFormat="1" ht="11.25">
      <c r="B233" s="187"/>
      <c r="D233" s="170" t="s">
        <v>173</v>
      </c>
      <c r="E233" s="188" t="s">
        <v>1</v>
      </c>
      <c r="F233" s="189" t="s">
        <v>1592</v>
      </c>
      <c r="H233" s="190">
        <v>5</v>
      </c>
      <c r="I233" s="191"/>
      <c r="J233" s="191"/>
      <c r="M233" s="187"/>
      <c r="N233" s="192"/>
      <c r="O233" s="193"/>
      <c r="P233" s="193"/>
      <c r="Q233" s="193"/>
      <c r="R233" s="193"/>
      <c r="S233" s="193"/>
      <c r="T233" s="193"/>
      <c r="U233" s="193"/>
      <c r="V233" s="193"/>
      <c r="W233" s="193"/>
      <c r="X233" s="194"/>
      <c r="AT233" s="188" t="s">
        <v>173</v>
      </c>
      <c r="AU233" s="188" t="s">
        <v>92</v>
      </c>
      <c r="AV233" s="14" t="s">
        <v>165</v>
      </c>
      <c r="AW233" s="14" t="s">
        <v>4</v>
      </c>
      <c r="AX233" s="14" t="s">
        <v>79</v>
      </c>
      <c r="AY233" s="188" t="s">
        <v>164</v>
      </c>
    </row>
    <row r="234" spans="1:65" s="13" customFormat="1" ht="11.25">
      <c r="B234" s="169"/>
      <c r="D234" s="170" t="s">
        <v>173</v>
      </c>
      <c r="E234" s="171" t="s">
        <v>1</v>
      </c>
      <c r="F234" s="172" t="s">
        <v>1593</v>
      </c>
      <c r="H234" s="173">
        <v>1</v>
      </c>
      <c r="I234" s="174"/>
      <c r="J234" s="174"/>
      <c r="M234" s="169"/>
      <c r="N234" s="175"/>
      <c r="O234" s="176"/>
      <c r="P234" s="176"/>
      <c r="Q234" s="176"/>
      <c r="R234" s="176"/>
      <c r="S234" s="176"/>
      <c r="T234" s="176"/>
      <c r="U234" s="176"/>
      <c r="V234" s="176"/>
      <c r="W234" s="176"/>
      <c r="X234" s="177"/>
      <c r="AT234" s="171" t="s">
        <v>173</v>
      </c>
      <c r="AU234" s="171" t="s">
        <v>92</v>
      </c>
      <c r="AV234" s="13" t="s">
        <v>92</v>
      </c>
      <c r="AW234" s="13" t="s">
        <v>4</v>
      </c>
      <c r="AX234" s="13" t="s">
        <v>79</v>
      </c>
      <c r="AY234" s="171" t="s">
        <v>164</v>
      </c>
    </row>
    <row r="235" spans="1:65" s="13" customFormat="1" ht="11.25">
      <c r="B235" s="169"/>
      <c r="D235" s="170" t="s">
        <v>173</v>
      </c>
      <c r="E235" s="171" t="s">
        <v>1</v>
      </c>
      <c r="F235" s="172" t="s">
        <v>1594</v>
      </c>
      <c r="H235" s="173">
        <v>1</v>
      </c>
      <c r="I235" s="174"/>
      <c r="J235" s="174"/>
      <c r="M235" s="169"/>
      <c r="N235" s="175"/>
      <c r="O235" s="176"/>
      <c r="P235" s="176"/>
      <c r="Q235" s="176"/>
      <c r="R235" s="176"/>
      <c r="S235" s="176"/>
      <c r="T235" s="176"/>
      <c r="U235" s="176"/>
      <c r="V235" s="176"/>
      <c r="W235" s="176"/>
      <c r="X235" s="177"/>
      <c r="AT235" s="171" t="s">
        <v>173</v>
      </c>
      <c r="AU235" s="171" t="s">
        <v>92</v>
      </c>
      <c r="AV235" s="13" t="s">
        <v>92</v>
      </c>
      <c r="AW235" s="13" t="s">
        <v>4</v>
      </c>
      <c r="AX235" s="13" t="s">
        <v>79</v>
      </c>
      <c r="AY235" s="171" t="s">
        <v>164</v>
      </c>
    </row>
    <row r="236" spans="1:65" s="13" customFormat="1" ht="11.25">
      <c r="B236" s="169"/>
      <c r="D236" s="170" t="s">
        <v>173</v>
      </c>
      <c r="E236" s="171" t="s">
        <v>1</v>
      </c>
      <c r="F236" s="172" t="s">
        <v>1595</v>
      </c>
      <c r="H236" s="173">
        <v>1</v>
      </c>
      <c r="I236" s="174"/>
      <c r="J236" s="174"/>
      <c r="M236" s="169"/>
      <c r="N236" s="175"/>
      <c r="O236" s="176"/>
      <c r="P236" s="176"/>
      <c r="Q236" s="176"/>
      <c r="R236" s="176"/>
      <c r="S236" s="176"/>
      <c r="T236" s="176"/>
      <c r="U236" s="176"/>
      <c r="V236" s="176"/>
      <c r="W236" s="176"/>
      <c r="X236" s="177"/>
      <c r="AT236" s="171" t="s">
        <v>173</v>
      </c>
      <c r="AU236" s="171" t="s">
        <v>92</v>
      </c>
      <c r="AV236" s="13" t="s">
        <v>92</v>
      </c>
      <c r="AW236" s="13" t="s">
        <v>4</v>
      </c>
      <c r="AX236" s="13" t="s">
        <v>79</v>
      </c>
      <c r="AY236" s="171" t="s">
        <v>164</v>
      </c>
    </row>
    <row r="237" spans="1:65" s="13" customFormat="1" ht="11.25">
      <c r="B237" s="169"/>
      <c r="D237" s="170" t="s">
        <v>173</v>
      </c>
      <c r="E237" s="171" t="s">
        <v>1</v>
      </c>
      <c r="F237" s="172" t="s">
        <v>1596</v>
      </c>
      <c r="H237" s="173">
        <v>2</v>
      </c>
      <c r="I237" s="174"/>
      <c r="J237" s="174"/>
      <c r="M237" s="169"/>
      <c r="N237" s="175"/>
      <c r="O237" s="176"/>
      <c r="P237" s="176"/>
      <c r="Q237" s="176"/>
      <c r="R237" s="176"/>
      <c r="S237" s="176"/>
      <c r="T237" s="176"/>
      <c r="U237" s="176"/>
      <c r="V237" s="176"/>
      <c r="W237" s="176"/>
      <c r="X237" s="177"/>
      <c r="AT237" s="171" t="s">
        <v>173</v>
      </c>
      <c r="AU237" s="171" t="s">
        <v>92</v>
      </c>
      <c r="AV237" s="13" t="s">
        <v>92</v>
      </c>
      <c r="AW237" s="13" t="s">
        <v>4</v>
      </c>
      <c r="AX237" s="13" t="s">
        <v>79</v>
      </c>
      <c r="AY237" s="171" t="s">
        <v>164</v>
      </c>
    </row>
    <row r="238" spans="1:65" s="14" customFormat="1" ht="11.25">
      <c r="B238" s="187"/>
      <c r="D238" s="170" t="s">
        <v>173</v>
      </c>
      <c r="E238" s="188" t="s">
        <v>1</v>
      </c>
      <c r="F238" s="189" t="s">
        <v>1597</v>
      </c>
      <c r="H238" s="190">
        <v>5</v>
      </c>
      <c r="I238" s="191"/>
      <c r="J238" s="191"/>
      <c r="M238" s="187"/>
      <c r="N238" s="192"/>
      <c r="O238" s="193"/>
      <c r="P238" s="193"/>
      <c r="Q238" s="193"/>
      <c r="R238" s="193"/>
      <c r="S238" s="193"/>
      <c r="T238" s="193"/>
      <c r="U238" s="193"/>
      <c r="V238" s="193"/>
      <c r="W238" s="193"/>
      <c r="X238" s="194"/>
      <c r="AT238" s="188" t="s">
        <v>173</v>
      </c>
      <c r="AU238" s="188" t="s">
        <v>92</v>
      </c>
      <c r="AV238" s="14" t="s">
        <v>165</v>
      </c>
      <c r="AW238" s="14" t="s">
        <v>4</v>
      </c>
      <c r="AX238" s="14" t="s">
        <v>79</v>
      </c>
      <c r="AY238" s="188" t="s">
        <v>164</v>
      </c>
    </row>
    <row r="239" spans="1:65" s="13" customFormat="1" ht="11.25">
      <c r="B239" s="169"/>
      <c r="D239" s="170" t="s">
        <v>173</v>
      </c>
      <c r="E239" s="171" t="s">
        <v>1</v>
      </c>
      <c r="F239" s="172" t="s">
        <v>1598</v>
      </c>
      <c r="H239" s="173">
        <v>1</v>
      </c>
      <c r="I239" s="174"/>
      <c r="J239" s="174"/>
      <c r="M239" s="169"/>
      <c r="N239" s="175"/>
      <c r="O239" s="176"/>
      <c r="P239" s="176"/>
      <c r="Q239" s="176"/>
      <c r="R239" s="176"/>
      <c r="S239" s="176"/>
      <c r="T239" s="176"/>
      <c r="U239" s="176"/>
      <c r="V239" s="176"/>
      <c r="W239" s="176"/>
      <c r="X239" s="177"/>
      <c r="AT239" s="171" t="s">
        <v>173</v>
      </c>
      <c r="AU239" s="171" t="s">
        <v>92</v>
      </c>
      <c r="AV239" s="13" t="s">
        <v>92</v>
      </c>
      <c r="AW239" s="13" t="s">
        <v>4</v>
      </c>
      <c r="AX239" s="13" t="s">
        <v>79</v>
      </c>
      <c r="AY239" s="171" t="s">
        <v>164</v>
      </c>
    </row>
    <row r="240" spans="1:65" s="13" customFormat="1" ht="11.25">
      <c r="B240" s="169"/>
      <c r="D240" s="170" t="s">
        <v>173</v>
      </c>
      <c r="E240" s="171" t="s">
        <v>1</v>
      </c>
      <c r="F240" s="172" t="s">
        <v>1599</v>
      </c>
      <c r="H240" s="173">
        <v>1</v>
      </c>
      <c r="I240" s="174"/>
      <c r="J240" s="174"/>
      <c r="M240" s="169"/>
      <c r="N240" s="175"/>
      <c r="O240" s="176"/>
      <c r="P240" s="176"/>
      <c r="Q240" s="176"/>
      <c r="R240" s="176"/>
      <c r="S240" s="176"/>
      <c r="T240" s="176"/>
      <c r="U240" s="176"/>
      <c r="V240" s="176"/>
      <c r="W240" s="176"/>
      <c r="X240" s="177"/>
      <c r="AT240" s="171" t="s">
        <v>173</v>
      </c>
      <c r="AU240" s="171" t="s">
        <v>92</v>
      </c>
      <c r="AV240" s="13" t="s">
        <v>92</v>
      </c>
      <c r="AW240" s="13" t="s">
        <v>4</v>
      </c>
      <c r="AX240" s="13" t="s">
        <v>79</v>
      </c>
      <c r="AY240" s="171" t="s">
        <v>164</v>
      </c>
    </row>
    <row r="241" spans="1:65" s="13" customFormat="1" ht="11.25">
      <c r="B241" s="169"/>
      <c r="D241" s="170" t="s">
        <v>173</v>
      </c>
      <c r="E241" s="171" t="s">
        <v>1</v>
      </c>
      <c r="F241" s="172" t="s">
        <v>1600</v>
      </c>
      <c r="H241" s="173">
        <v>1</v>
      </c>
      <c r="I241" s="174"/>
      <c r="J241" s="174"/>
      <c r="M241" s="169"/>
      <c r="N241" s="175"/>
      <c r="O241" s="176"/>
      <c r="P241" s="176"/>
      <c r="Q241" s="176"/>
      <c r="R241" s="176"/>
      <c r="S241" s="176"/>
      <c r="T241" s="176"/>
      <c r="U241" s="176"/>
      <c r="V241" s="176"/>
      <c r="W241" s="176"/>
      <c r="X241" s="177"/>
      <c r="AT241" s="171" t="s">
        <v>173</v>
      </c>
      <c r="AU241" s="171" t="s">
        <v>92</v>
      </c>
      <c r="AV241" s="13" t="s">
        <v>92</v>
      </c>
      <c r="AW241" s="13" t="s">
        <v>4</v>
      </c>
      <c r="AX241" s="13" t="s">
        <v>79</v>
      </c>
      <c r="AY241" s="171" t="s">
        <v>164</v>
      </c>
    </row>
    <row r="242" spans="1:65" s="13" customFormat="1" ht="11.25">
      <c r="B242" s="169"/>
      <c r="D242" s="170" t="s">
        <v>173</v>
      </c>
      <c r="E242" s="171" t="s">
        <v>1</v>
      </c>
      <c r="F242" s="172" t="s">
        <v>1601</v>
      </c>
      <c r="H242" s="173">
        <v>2</v>
      </c>
      <c r="I242" s="174"/>
      <c r="J242" s="174"/>
      <c r="M242" s="169"/>
      <c r="N242" s="175"/>
      <c r="O242" s="176"/>
      <c r="P242" s="176"/>
      <c r="Q242" s="176"/>
      <c r="R242" s="176"/>
      <c r="S242" s="176"/>
      <c r="T242" s="176"/>
      <c r="U242" s="176"/>
      <c r="V242" s="176"/>
      <c r="W242" s="176"/>
      <c r="X242" s="177"/>
      <c r="AT242" s="171" t="s">
        <v>173</v>
      </c>
      <c r="AU242" s="171" t="s">
        <v>92</v>
      </c>
      <c r="AV242" s="13" t="s">
        <v>92</v>
      </c>
      <c r="AW242" s="13" t="s">
        <v>4</v>
      </c>
      <c r="AX242" s="13" t="s">
        <v>79</v>
      </c>
      <c r="AY242" s="171" t="s">
        <v>164</v>
      </c>
    </row>
    <row r="243" spans="1:65" s="14" customFormat="1" ht="11.25">
      <c r="B243" s="187"/>
      <c r="D243" s="170" t="s">
        <v>173</v>
      </c>
      <c r="E243" s="188" t="s">
        <v>1</v>
      </c>
      <c r="F243" s="189" t="s">
        <v>1602</v>
      </c>
      <c r="H243" s="190">
        <v>5</v>
      </c>
      <c r="I243" s="191"/>
      <c r="J243" s="191"/>
      <c r="M243" s="187"/>
      <c r="N243" s="192"/>
      <c r="O243" s="193"/>
      <c r="P243" s="193"/>
      <c r="Q243" s="193"/>
      <c r="R243" s="193"/>
      <c r="S243" s="193"/>
      <c r="T243" s="193"/>
      <c r="U243" s="193"/>
      <c r="V243" s="193"/>
      <c r="W243" s="193"/>
      <c r="X243" s="194"/>
      <c r="AT243" s="188" t="s">
        <v>173</v>
      </c>
      <c r="AU243" s="188" t="s">
        <v>92</v>
      </c>
      <c r="AV243" s="14" t="s">
        <v>165</v>
      </c>
      <c r="AW243" s="14" t="s">
        <v>4</v>
      </c>
      <c r="AX243" s="14" t="s">
        <v>79</v>
      </c>
      <c r="AY243" s="188" t="s">
        <v>164</v>
      </c>
    </row>
    <row r="244" spans="1:65" s="13" customFormat="1" ht="11.25">
      <c r="B244" s="169"/>
      <c r="D244" s="170" t="s">
        <v>173</v>
      </c>
      <c r="E244" s="171" t="s">
        <v>1</v>
      </c>
      <c r="F244" s="172" t="s">
        <v>1603</v>
      </c>
      <c r="H244" s="173">
        <v>1</v>
      </c>
      <c r="I244" s="174"/>
      <c r="J244" s="174"/>
      <c r="M244" s="169"/>
      <c r="N244" s="175"/>
      <c r="O244" s="176"/>
      <c r="P244" s="176"/>
      <c r="Q244" s="176"/>
      <c r="R244" s="176"/>
      <c r="S244" s="176"/>
      <c r="T244" s="176"/>
      <c r="U244" s="176"/>
      <c r="V244" s="176"/>
      <c r="W244" s="176"/>
      <c r="X244" s="177"/>
      <c r="AT244" s="171" t="s">
        <v>173</v>
      </c>
      <c r="AU244" s="171" t="s">
        <v>92</v>
      </c>
      <c r="AV244" s="13" t="s">
        <v>92</v>
      </c>
      <c r="AW244" s="13" t="s">
        <v>4</v>
      </c>
      <c r="AX244" s="13" t="s">
        <v>79</v>
      </c>
      <c r="AY244" s="171" t="s">
        <v>164</v>
      </c>
    </row>
    <row r="245" spans="1:65" s="13" customFormat="1" ht="11.25">
      <c r="B245" s="169"/>
      <c r="D245" s="170" t="s">
        <v>173</v>
      </c>
      <c r="E245" s="171" t="s">
        <v>1</v>
      </c>
      <c r="F245" s="172" t="s">
        <v>1604</v>
      </c>
      <c r="H245" s="173">
        <v>1</v>
      </c>
      <c r="I245" s="174"/>
      <c r="J245" s="174"/>
      <c r="M245" s="169"/>
      <c r="N245" s="175"/>
      <c r="O245" s="176"/>
      <c r="P245" s="176"/>
      <c r="Q245" s="176"/>
      <c r="R245" s="176"/>
      <c r="S245" s="176"/>
      <c r="T245" s="176"/>
      <c r="U245" s="176"/>
      <c r="V245" s="176"/>
      <c r="W245" s="176"/>
      <c r="X245" s="177"/>
      <c r="AT245" s="171" t="s">
        <v>173</v>
      </c>
      <c r="AU245" s="171" t="s">
        <v>92</v>
      </c>
      <c r="AV245" s="13" t="s">
        <v>92</v>
      </c>
      <c r="AW245" s="13" t="s">
        <v>4</v>
      </c>
      <c r="AX245" s="13" t="s">
        <v>79</v>
      </c>
      <c r="AY245" s="171" t="s">
        <v>164</v>
      </c>
    </row>
    <row r="246" spans="1:65" s="13" customFormat="1" ht="11.25">
      <c r="B246" s="169"/>
      <c r="D246" s="170" t="s">
        <v>173</v>
      </c>
      <c r="E246" s="171" t="s">
        <v>1</v>
      </c>
      <c r="F246" s="172" t="s">
        <v>1605</v>
      </c>
      <c r="H246" s="173">
        <v>1</v>
      </c>
      <c r="I246" s="174"/>
      <c r="J246" s="174"/>
      <c r="M246" s="169"/>
      <c r="N246" s="175"/>
      <c r="O246" s="176"/>
      <c r="P246" s="176"/>
      <c r="Q246" s="176"/>
      <c r="R246" s="176"/>
      <c r="S246" s="176"/>
      <c r="T246" s="176"/>
      <c r="U246" s="176"/>
      <c r="V246" s="176"/>
      <c r="W246" s="176"/>
      <c r="X246" s="177"/>
      <c r="AT246" s="171" t="s">
        <v>173</v>
      </c>
      <c r="AU246" s="171" t="s">
        <v>92</v>
      </c>
      <c r="AV246" s="13" t="s">
        <v>92</v>
      </c>
      <c r="AW246" s="13" t="s">
        <v>4</v>
      </c>
      <c r="AX246" s="13" t="s">
        <v>79</v>
      </c>
      <c r="AY246" s="171" t="s">
        <v>164</v>
      </c>
    </row>
    <row r="247" spans="1:65" s="13" customFormat="1" ht="11.25">
      <c r="B247" s="169"/>
      <c r="D247" s="170" t="s">
        <v>173</v>
      </c>
      <c r="E247" s="171" t="s">
        <v>1</v>
      </c>
      <c r="F247" s="172" t="s">
        <v>1606</v>
      </c>
      <c r="H247" s="173">
        <v>1</v>
      </c>
      <c r="I247" s="174"/>
      <c r="J247" s="174"/>
      <c r="M247" s="169"/>
      <c r="N247" s="175"/>
      <c r="O247" s="176"/>
      <c r="P247" s="176"/>
      <c r="Q247" s="176"/>
      <c r="R247" s="176"/>
      <c r="S247" s="176"/>
      <c r="T247" s="176"/>
      <c r="U247" s="176"/>
      <c r="V247" s="176"/>
      <c r="W247" s="176"/>
      <c r="X247" s="177"/>
      <c r="AT247" s="171" t="s">
        <v>173</v>
      </c>
      <c r="AU247" s="171" t="s">
        <v>92</v>
      </c>
      <c r="AV247" s="13" t="s">
        <v>92</v>
      </c>
      <c r="AW247" s="13" t="s">
        <v>4</v>
      </c>
      <c r="AX247" s="13" t="s">
        <v>79</v>
      </c>
      <c r="AY247" s="171" t="s">
        <v>164</v>
      </c>
    </row>
    <row r="248" spans="1:65" s="14" customFormat="1" ht="11.25">
      <c r="B248" s="187"/>
      <c r="D248" s="170" t="s">
        <v>173</v>
      </c>
      <c r="E248" s="188" t="s">
        <v>1</v>
      </c>
      <c r="F248" s="189" t="s">
        <v>1607</v>
      </c>
      <c r="H248" s="190">
        <v>4</v>
      </c>
      <c r="I248" s="191"/>
      <c r="J248" s="191"/>
      <c r="M248" s="187"/>
      <c r="N248" s="192"/>
      <c r="O248" s="193"/>
      <c r="P248" s="193"/>
      <c r="Q248" s="193"/>
      <c r="R248" s="193"/>
      <c r="S248" s="193"/>
      <c r="T248" s="193"/>
      <c r="U248" s="193"/>
      <c r="V248" s="193"/>
      <c r="W248" s="193"/>
      <c r="X248" s="194"/>
      <c r="AT248" s="188" t="s">
        <v>173</v>
      </c>
      <c r="AU248" s="188" t="s">
        <v>92</v>
      </c>
      <c r="AV248" s="14" t="s">
        <v>165</v>
      </c>
      <c r="AW248" s="14" t="s">
        <v>4</v>
      </c>
      <c r="AX248" s="14" t="s">
        <v>79</v>
      </c>
      <c r="AY248" s="188" t="s">
        <v>164</v>
      </c>
    </row>
    <row r="249" spans="1:65" s="15" customFormat="1" ht="11.25">
      <c r="B249" s="195"/>
      <c r="D249" s="170" t="s">
        <v>173</v>
      </c>
      <c r="E249" s="196" t="s">
        <v>1</v>
      </c>
      <c r="F249" s="197" t="s">
        <v>267</v>
      </c>
      <c r="H249" s="198">
        <v>19</v>
      </c>
      <c r="I249" s="199"/>
      <c r="J249" s="199"/>
      <c r="M249" s="195"/>
      <c r="N249" s="200"/>
      <c r="O249" s="201"/>
      <c r="P249" s="201"/>
      <c r="Q249" s="201"/>
      <c r="R249" s="201"/>
      <c r="S249" s="201"/>
      <c r="T249" s="201"/>
      <c r="U249" s="201"/>
      <c r="V249" s="201"/>
      <c r="W249" s="201"/>
      <c r="X249" s="202"/>
      <c r="AT249" s="196" t="s">
        <v>173</v>
      </c>
      <c r="AU249" s="196" t="s">
        <v>92</v>
      </c>
      <c r="AV249" s="15" t="s">
        <v>171</v>
      </c>
      <c r="AW249" s="15" t="s">
        <v>4</v>
      </c>
      <c r="AX249" s="15" t="s">
        <v>86</v>
      </c>
      <c r="AY249" s="196" t="s">
        <v>164</v>
      </c>
    </row>
    <row r="250" spans="1:65" s="12" customFormat="1" ht="22.9" customHeight="1">
      <c r="B250" s="139"/>
      <c r="D250" s="140" t="s">
        <v>78</v>
      </c>
      <c r="E250" s="151" t="s">
        <v>205</v>
      </c>
      <c r="F250" s="151" t="s">
        <v>268</v>
      </c>
      <c r="I250" s="142"/>
      <c r="J250" s="142"/>
      <c r="K250" s="152">
        <f>BK250</f>
        <v>0</v>
      </c>
      <c r="M250" s="139"/>
      <c r="N250" s="144"/>
      <c r="O250" s="145"/>
      <c r="P250" s="145"/>
      <c r="Q250" s="146">
        <f>SUM(Q251:Q396)</f>
        <v>0</v>
      </c>
      <c r="R250" s="146">
        <f>SUM(R251:R396)</f>
        <v>0</v>
      </c>
      <c r="S250" s="145"/>
      <c r="T250" s="147">
        <f>SUM(T251:T396)</f>
        <v>0</v>
      </c>
      <c r="U250" s="145"/>
      <c r="V250" s="147">
        <f>SUM(V251:V396)</f>
        <v>0.18987280000000004</v>
      </c>
      <c r="W250" s="145"/>
      <c r="X250" s="148">
        <f>SUM(X251:X396)</f>
        <v>85.548079000000001</v>
      </c>
      <c r="AR250" s="140" t="s">
        <v>86</v>
      </c>
      <c r="AT250" s="149" t="s">
        <v>78</v>
      </c>
      <c r="AU250" s="149" t="s">
        <v>86</v>
      </c>
      <c r="AY250" s="140" t="s">
        <v>164</v>
      </c>
      <c r="BK250" s="150">
        <f>SUM(BK251:BK396)</f>
        <v>0</v>
      </c>
    </row>
    <row r="251" spans="1:65" s="2" customFormat="1" ht="24.2" customHeight="1">
      <c r="A251" s="32"/>
      <c r="B251" s="153"/>
      <c r="C251" s="154" t="s">
        <v>269</v>
      </c>
      <c r="D251" s="154" t="s">
        <v>167</v>
      </c>
      <c r="E251" s="155" t="s">
        <v>270</v>
      </c>
      <c r="F251" s="156" t="s">
        <v>271</v>
      </c>
      <c r="G251" s="157" t="s">
        <v>177</v>
      </c>
      <c r="H251" s="158">
        <v>91.34</v>
      </c>
      <c r="I251" s="159"/>
      <c r="J251" s="159"/>
      <c r="K251" s="158">
        <f>ROUND(P251*H251,3)</f>
        <v>0</v>
      </c>
      <c r="L251" s="160"/>
      <c r="M251" s="33"/>
      <c r="N251" s="161" t="s">
        <v>1</v>
      </c>
      <c r="O251" s="162" t="s">
        <v>43</v>
      </c>
      <c r="P251" s="163">
        <f>I251+J251</f>
        <v>0</v>
      </c>
      <c r="Q251" s="163">
        <f>ROUND(I251*H251,3)</f>
        <v>0</v>
      </c>
      <c r="R251" s="163">
        <f>ROUND(J251*H251,3)</f>
        <v>0</v>
      </c>
      <c r="S251" s="58"/>
      <c r="T251" s="164">
        <f>S251*H251</f>
        <v>0</v>
      </c>
      <c r="U251" s="164">
        <v>1.92E-3</v>
      </c>
      <c r="V251" s="164">
        <f>U251*H251</f>
        <v>0.17537280000000002</v>
      </c>
      <c r="W251" s="164">
        <v>0</v>
      </c>
      <c r="X251" s="165">
        <f>W251*H251</f>
        <v>0</v>
      </c>
      <c r="Y251" s="32"/>
      <c r="Z251" s="32"/>
      <c r="AA251" s="32"/>
      <c r="AB251" s="32"/>
      <c r="AC251" s="32"/>
      <c r="AD251" s="32"/>
      <c r="AE251" s="32"/>
      <c r="AR251" s="166" t="s">
        <v>171</v>
      </c>
      <c r="AT251" s="166" t="s">
        <v>167</v>
      </c>
      <c r="AU251" s="166" t="s">
        <v>92</v>
      </c>
      <c r="AY251" s="17" t="s">
        <v>164</v>
      </c>
      <c r="BE251" s="167">
        <f>IF(O251="základná",K251,0)</f>
        <v>0</v>
      </c>
      <c r="BF251" s="167">
        <f>IF(O251="znížená",K251,0)</f>
        <v>0</v>
      </c>
      <c r="BG251" s="167">
        <f>IF(O251="zákl. prenesená",K251,0)</f>
        <v>0</v>
      </c>
      <c r="BH251" s="167">
        <f>IF(O251="zníž. prenesená",K251,0)</f>
        <v>0</v>
      </c>
      <c r="BI251" s="167">
        <f>IF(O251="nulová",K251,0)</f>
        <v>0</v>
      </c>
      <c r="BJ251" s="17" t="s">
        <v>92</v>
      </c>
      <c r="BK251" s="168">
        <f>ROUND(P251*H251,3)</f>
        <v>0</v>
      </c>
      <c r="BL251" s="17" t="s">
        <v>171</v>
      </c>
      <c r="BM251" s="166" t="s">
        <v>272</v>
      </c>
    </row>
    <row r="252" spans="1:65" s="13" customFormat="1" ht="11.25">
      <c r="B252" s="169"/>
      <c r="D252" s="170" t="s">
        <v>173</v>
      </c>
      <c r="E252" s="171" t="s">
        <v>1</v>
      </c>
      <c r="F252" s="172" t="s">
        <v>1608</v>
      </c>
      <c r="H252" s="173">
        <v>91.34</v>
      </c>
      <c r="I252" s="174"/>
      <c r="J252" s="174"/>
      <c r="M252" s="169"/>
      <c r="N252" s="175"/>
      <c r="O252" s="176"/>
      <c r="P252" s="176"/>
      <c r="Q252" s="176"/>
      <c r="R252" s="176"/>
      <c r="S252" s="176"/>
      <c r="T252" s="176"/>
      <c r="U252" s="176"/>
      <c r="V252" s="176"/>
      <c r="W252" s="176"/>
      <c r="X252" s="177"/>
      <c r="AT252" s="171" t="s">
        <v>173</v>
      </c>
      <c r="AU252" s="171" t="s">
        <v>92</v>
      </c>
      <c r="AV252" s="13" t="s">
        <v>92</v>
      </c>
      <c r="AW252" s="13" t="s">
        <v>4</v>
      </c>
      <c r="AX252" s="13" t="s">
        <v>86</v>
      </c>
      <c r="AY252" s="171" t="s">
        <v>164</v>
      </c>
    </row>
    <row r="253" spans="1:65" s="2" customFormat="1" ht="14.45" customHeight="1">
      <c r="A253" s="32"/>
      <c r="B253" s="153"/>
      <c r="C253" s="154" t="s">
        <v>274</v>
      </c>
      <c r="D253" s="154" t="s">
        <v>167</v>
      </c>
      <c r="E253" s="155" t="s">
        <v>275</v>
      </c>
      <c r="F253" s="156" t="s">
        <v>276</v>
      </c>
      <c r="G253" s="157" t="s">
        <v>177</v>
      </c>
      <c r="H253" s="158">
        <v>575</v>
      </c>
      <c r="I253" s="159"/>
      <c r="J253" s="159"/>
      <c r="K253" s="158">
        <f>ROUND(P253*H253,3)</f>
        <v>0</v>
      </c>
      <c r="L253" s="160"/>
      <c r="M253" s="33"/>
      <c r="N253" s="161" t="s">
        <v>1</v>
      </c>
      <c r="O253" s="162" t="s">
        <v>43</v>
      </c>
      <c r="P253" s="163">
        <f>I253+J253</f>
        <v>0</v>
      </c>
      <c r="Q253" s="163">
        <f>ROUND(I253*H253,3)</f>
        <v>0</v>
      </c>
      <c r="R253" s="163">
        <f>ROUND(J253*H253,3)</f>
        <v>0</v>
      </c>
      <c r="S253" s="58"/>
      <c r="T253" s="164">
        <f>S253*H253</f>
        <v>0</v>
      </c>
      <c r="U253" s="164">
        <v>2.0000000000000002E-5</v>
      </c>
      <c r="V253" s="164">
        <f>U253*H253</f>
        <v>1.1500000000000002E-2</v>
      </c>
      <c r="W253" s="164">
        <v>0</v>
      </c>
      <c r="X253" s="165">
        <f>W253*H253</f>
        <v>0</v>
      </c>
      <c r="Y253" s="32"/>
      <c r="Z253" s="32"/>
      <c r="AA253" s="32"/>
      <c r="AB253" s="32"/>
      <c r="AC253" s="32"/>
      <c r="AD253" s="32"/>
      <c r="AE253" s="32"/>
      <c r="AR253" s="166" t="s">
        <v>171</v>
      </c>
      <c r="AT253" s="166" t="s">
        <v>167</v>
      </c>
      <c r="AU253" s="166" t="s">
        <v>92</v>
      </c>
      <c r="AY253" s="17" t="s">
        <v>164</v>
      </c>
      <c r="BE253" s="167">
        <f>IF(O253="základná",K253,0)</f>
        <v>0</v>
      </c>
      <c r="BF253" s="167">
        <f>IF(O253="znížená",K253,0)</f>
        <v>0</v>
      </c>
      <c r="BG253" s="167">
        <f>IF(O253="zákl. prenesená",K253,0)</f>
        <v>0</v>
      </c>
      <c r="BH253" s="167">
        <f>IF(O253="zníž. prenesená",K253,0)</f>
        <v>0</v>
      </c>
      <c r="BI253" s="167">
        <f>IF(O253="nulová",K253,0)</f>
        <v>0</v>
      </c>
      <c r="BJ253" s="17" t="s">
        <v>92</v>
      </c>
      <c r="BK253" s="168">
        <f>ROUND(P253*H253,3)</f>
        <v>0</v>
      </c>
      <c r="BL253" s="17" t="s">
        <v>171</v>
      </c>
      <c r="BM253" s="166" t="s">
        <v>277</v>
      </c>
    </row>
    <row r="254" spans="1:65" s="13" customFormat="1" ht="11.25">
      <c r="B254" s="169"/>
      <c r="D254" s="170" t="s">
        <v>173</v>
      </c>
      <c r="E254" s="171" t="s">
        <v>1</v>
      </c>
      <c r="F254" s="172" t="s">
        <v>1609</v>
      </c>
      <c r="H254" s="173">
        <v>462.5</v>
      </c>
      <c r="I254" s="174"/>
      <c r="J254" s="174"/>
      <c r="M254" s="169"/>
      <c r="N254" s="175"/>
      <c r="O254" s="176"/>
      <c r="P254" s="176"/>
      <c r="Q254" s="176"/>
      <c r="R254" s="176"/>
      <c r="S254" s="176"/>
      <c r="T254" s="176"/>
      <c r="U254" s="176"/>
      <c r="V254" s="176"/>
      <c r="W254" s="176"/>
      <c r="X254" s="177"/>
      <c r="AT254" s="171" t="s">
        <v>173</v>
      </c>
      <c r="AU254" s="171" t="s">
        <v>92</v>
      </c>
      <c r="AV254" s="13" t="s">
        <v>92</v>
      </c>
      <c r="AW254" s="13" t="s">
        <v>4</v>
      </c>
      <c r="AX254" s="13" t="s">
        <v>86</v>
      </c>
      <c r="AY254" s="171" t="s">
        <v>164</v>
      </c>
    </row>
    <row r="255" spans="1:65" s="2" customFormat="1" ht="14.45" customHeight="1">
      <c r="A255" s="32"/>
      <c r="B255" s="153"/>
      <c r="C255" s="154" t="s">
        <v>279</v>
      </c>
      <c r="D255" s="154" t="s">
        <v>167</v>
      </c>
      <c r="E255" s="155" t="s">
        <v>280</v>
      </c>
      <c r="F255" s="156" t="s">
        <v>281</v>
      </c>
      <c r="G255" s="157" t="s">
        <v>177</v>
      </c>
      <c r="H255" s="158">
        <v>2775</v>
      </c>
      <c r="I255" s="159"/>
      <c r="J255" s="159"/>
      <c r="K255" s="158">
        <f>ROUND(P255*H255,3)</f>
        <v>0</v>
      </c>
      <c r="L255" s="160"/>
      <c r="M255" s="33"/>
      <c r="N255" s="161" t="s">
        <v>1</v>
      </c>
      <c r="O255" s="162" t="s">
        <v>43</v>
      </c>
      <c r="P255" s="163">
        <f>I255+J255</f>
        <v>0</v>
      </c>
      <c r="Q255" s="163">
        <f>ROUND(I255*H255,3)</f>
        <v>0</v>
      </c>
      <c r="R255" s="163">
        <f>ROUND(J255*H255,3)</f>
        <v>0</v>
      </c>
      <c r="S255" s="58"/>
      <c r="T255" s="164">
        <f>S255*H255</f>
        <v>0</v>
      </c>
      <c r="U255" s="164">
        <v>0</v>
      </c>
      <c r="V255" s="164">
        <f>U255*H255</f>
        <v>0</v>
      </c>
      <c r="W255" s="164">
        <v>0</v>
      </c>
      <c r="X255" s="165">
        <f>W255*H255</f>
        <v>0</v>
      </c>
      <c r="Y255" s="32"/>
      <c r="Z255" s="32"/>
      <c r="AA255" s="32"/>
      <c r="AB255" s="32"/>
      <c r="AC255" s="32"/>
      <c r="AD255" s="32"/>
      <c r="AE255" s="32"/>
      <c r="AR255" s="166" t="s">
        <v>171</v>
      </c>
      <c r="AT255" s="166" t="s">
        <v>167</v>
      </c>
      <c r="AU255" s="166" t="s">
        <v>92</v>
      </c>
      <c r="AY255" s="17" t="s">
        <v>164</v>
      </c>
      <c r="BE255" s="167">
        <f>IF(O255="základná",K255,0)</f>
        <v>0</v>
      </c>
      <c r="BF255" s="167">
        <f>IF(O255="znížená",K255,0)</f>
        <v>0</v>
      </c>
      <c r="BG255" s="167">
        <f>IF(O255="zákl. prenesená",K255,0)</f>
        <v>0</v>
      </c>
      <c r="BH255" s="167">
        <f>IF(O255="zníž. prenesená",K255,0)</f>
        <v>0</v>
      </c>
      <c r="BI255" s="167">
        <f>IF(O255="nulová",K255,0)</f>
        <v>0</v>
      </c>
      <c r="BJ255" s="17" t="s">
        <v>92</v>
      </c>
      <c r="BK255" s="168">
        <f>ROUND(P255*H255,3)</f>
        <v>0</v>
      </c>
      <c r="BL255" s="17" t="s">
        <v>171</v>
      </c>
      <c r="BM255" s="166" t="s">
        <v>282</v>
      </c>
    </row>
    <row r="256" spans="1:65" s="13" customFormat="1" ht="11.25">
      <c r="B256" s="169"/>
      <c r="D256" s="170" t="s">
        <v>173</v>
      </c>
      <c r="F256" s="172" t="s">
        <v>1610</v>
      </c>
      <c r="H256" s="173">
        <v>2775</v>
      </c>
      <c r="I256" s="174"/>
      <c r="J256" s="174"/>
      <c r="M256" s="169"/>
      <c r="N256" s="175"/>
      <c r="O256" s="176"/>
      <c r="P256" s="176"/>
      <c r="Q256" s="176"/>
      <c r="R256" s="176"/>
      <c r="S256" s="176"/>
      <c r="T256" s="176"/>
      <c r="U256" s="176"/>
      <c r="V256" s="176"/>
      <c r="W256" s="176"/>
      <c r="X256" s="177"/>
      <c r="AT256" s="171" t="s">
        <v>173</v>
      </c>
      <c r="AU256" s="171" t="s">
        <v>92</v>
      </c>
      <c r="AV256" s="13" t="s">
        <v>92</v>
      </c>
      <c r="AW256" s="13" t="s">
        <v>3</v>
      </c>
      <c r="AX256" s="13" t="s">
        <v>86</v>
      </c>
      <c r="AY256" s="171" t="s">
        <v>164</v>
      </c>
    </row>
    <row r="257" spans="1:65" s="2" customFormat="1" ht="24.2" customHeight="1">
      <c r="A257" s="32"/>
      <c r="B257" s="153"/>
      <c r="C257" s="154" t="s">
        <v>284</v>
      </c>
      <c r="D257" s="154" t="s">
        <v>167</v>
      </c>
      <c r="E257" s="155" t="s">
        <v>285</v>
      </c>
      <c r="F257" s="156" t="s">
        <v>286</v>
      </c>
      <c r="G257" s="157" t="s">
        <v>170</v>
      </c>
      <c r="H257" s="158">
        <v>18.420000000000002</v>
      </c>
      <c r="I257" s="159"/>
      <c r="J257" s="159"/>
      <c r="K257" s="158">
        <f>ROUND(P257*H257,3)</f>
        <v>0</v>
      </c>
      <c r="L257" s="160"/>
      <c r="M257" s="33"/>
      <c r="N257" s="161" t="s">
        <v>1</v>
      </c>
      <c r="O257" s="162" t="s">
        <v>43</v>
      </c>
      <c r="P257" s="163">
        <f>I257+J257</f>
        <v>0</v>
      </c>
      <c r="Q257" s="163">
        <f>ROUND(I257*H257,3)</f>
        <v>0</v>
      </c>
      <c r="R257" s="163">
        <f>ROUND(J257*H257,3)</f>
        <v>0</v>
      </c>
      <c r="S257" s="58"/>
      <c r="T257" s="164">
        <f>S257*H257</f>
        <v>0</v>
      </c>
      <c r="U257" s="164">
        <v>0</v>
      </c>
      <c r="V257" s="164">
        <f>U257*H257</f>
        <v>0</v>
      </c>
      <c r="W257" s="164">
        <v>1.905</v>
      </c>
      <c r="X257" s="165">
        <f>W257*H257</f>
        <v>35.090100000000007</v>
      </c>
      <c r="Y257" s="32"/>
      <c r="Z257" s="32"/>
      <c r="AA257" s="32"/>
      <c r="AB257" s="32"/>
      <c r="AC257" s="32"/>
      <c r="AD257" s="32"/>
      <c r="AE257" s="32"/>
      <c r="AR257" s="166" t="s">
        <v>171</v>
      </c>
      <c r="AT257" s="166" t="s">
        <v>167</v>
      </c>
      <c r="AU257" s="166" t="s">
        <v>92</v>
      </c>
      <c r="AY257" s="17" t="s">
        <v>164</v>
      </c>
      <c r="BE257" s="167">
        <f>IF(O257="základná",K257,0)</f>
        <v>0</v>
      </c>
      <c r="BF257" s="167">
        <f>IF(O257="znížená",K257,0)</f>
        <v>0</v>
      </c>
      <c r="BG257" s="167">
        <f>IF(O257="zákl. prenesená",K257,0)</f>
        <v>0</v>
      </c>
      <c r="BH257" s="167">
        <f>IF(O257="zníž. prenesená",K257,0)</f>
        <v>0</v>
      </c>
      <c r="BI257" s="167">
        <f>IF(O257="nulová",K257,0)</f>
        <v>0</v>
      </c>
      <c r="BJ257" s="17" t="s">
        <v>92</v>
      </c>
      <c r="BK257" s="168">
        <f>ROUND(P257*H257,3)</f>
        <v>0</v>
      </c>
      <c r="BL257" s="17" t="s">
        <v>171</v>
      </c>
      <c r="BM257" s="166" t="s">
        <v>287</v>
      </c>
    </row>
    <row r="258" spans="1:65" s="13" customFormat="1" ht="11.25">
      <c r="B258" s="169"/>
      <c r="D258" s="170" t="s">
        <v>173</v>
      </c>
      <c r="E258" s="171" t="s">
        <v>1</v>
      </c>
      <c r="F258" s="172" t="s">
        <v>1611</v>
      </c>
      <c r="H258" s="173">
        <v>5.0999999999999996</v>
      </c>
      <c r="I258" s="174"/>
      <c r="J258" s="174"/>
      <c r="M258" s="169"/>
      <c r="N258" s="175"/>
      <c r="O258" s="176"/>
      <c r="P258" s="176"/>
      <c r="Q258" s="176"/>
      <c r="R258" s="176"/>
      <c r="S258" s="176"/>
      <c r="T258" s="176"/>
      <c r="U258" s="176"/>
      <c r="V258" s="176"/>
      <c r="W258" s="176"/>
      <c r="X258" s="177"/>
      <c r="AT258" s="171" t="s">
        <v>173</v>
      </c>
      <c r="AU258" s="171" t="s">
        <v>92</v>
      </c>
      <c r="AV258" s="13" t="s">
        <v>92</v>
      </c>
      <c r="AW258" s="13" t="s">
        <v>4</v>
      </c>
      <c r="AX258" s="13" t="s">
        <v>79</v>
      </c>
      <c r="AY258" s="171" t="s">
        <v>164</v>
      </c>
    </row>
    <row r="259" spans="1:65" s="13" customFormat="1" ht="11.25">
      <c r="B259" s="169"/>
      <c r="D259" s="170" t="s">
        <v>173</v>
      </c>
      <c r="E259" s="171" t="s">
        <v>1</v>
      </c>
      <c r="F259" s="172" t="s">
        <v>1612</v>
      </c>
      <c r="H259" s="173">
        <v>4.4000000000000004</v>
      </c>
      <c r="I259" s="174"/>
      <c r="J259" s="174"/>
      <c r="M259" s="169"/>
      <c r="N259" s="175"/>
      <c r="O259" s="176"/>
      <c r="P259" s="176"/>
      <c r="Q259" s="176"/>
      <c r="R259" s="176"/>
      <c r="S259" s="176"/>
      <c r="T259" s="176"/>
      <c r="U259" s="176"/>
      <c r="V259" s="176"/>
      <c r="W259" s="176"/>
      <c r="X259" s="177"/>
      <c r="AT259" s="171" t="s">
        <v>173</v>
      </c>
      <c r="AU259" s="171" t="s">
        <v>92</v>
      </c>
      <c r="AV259" s="13" t="s">
        <v>92</v>
      </c>
      <c r="AW259" s="13" t="s">
        <v>4</v>
      </c>
      <c r="AX259" s="13" t="s">
        <v>79</v>
      </c>
      <c r="AY259" s="171" t="s">
        <v>164</v>
      </c>
    </row>
    <row r="260" spans="1:65" s="13" customFormat="1" ht="11.25">
      <c r="B260" s="169"/>
      <c r="D260" s="170" t="s">
        <v>173</v>
      </c>
      <c r="E260" s="171" t="s">
        <v>1</v>
      </c>
      <c r="F260" s="172" t="s">
        <v>1613</v>
      </c>
      <c r="H260" s="173">
        <v>5.6</v>
      </c>
      <c r="I260" s="174"/>
      <c r="J260" s="174"/>
      <c r="M260" s="169"/>
      <c r="N260" s="175"/>
      <c r="O260" s="176"/>
      <c r="P260" s="176"/>
      <c r="Q260" s="176"/>
      <c r="R260" s="176"/>
      <c r="S260" s="176"/>
      <c r="T260" s="176"/>
      <c r="U260" s="176"/>
      <c r="V260" s="176"/>
      <c r="W260" s="176"/>
      <c r="X260" s="177"/>
      <c r="AT260" s="171" t="s">
        <v>173</v>
      </c>
      <c r="AU260" s="171" t="s">
        <v>92</v>
      </c>
      <c r="AV260" s="13" t="s">
        <v>92</v>
      </c>
      <c r="AW260" s="13" t="s">
        <v>4</v>
      </c>
      <c r="AX260" s="13" t="s">
        <v>79</v>
      </c>
      <c r="AY260" s="171" t="s">
        <v>164</v>
      </c>
    </row>
    <row r="261" spans="1:65" s="13" customFormat="1" ht="11.25">
      <c r="B261" s="169"/>
      <c r="D261" s="170" t="s">
        <v>173</v>
      </c>
      <c r="E261" s="171" t="s">
        <v>1</v>
      </c>
      <c r="F261" s="172" t="s">
        <v>1614</v>
      </c>
      <c r="H261" s="173">
        <v>3.32</v>
      </c>
      <c r="I261" s="174"/>
      <c r="J261" s="174"/>
      <c r="M261" s="169"/>
      <c r="N261" s="175"/>
      <c r="O261" s="176"/>
      <c r="P261" s="176"/>
      <c r="Q261" s="176"/>
      <c r="R261" s="176"/>
      <c r="S261" s="176"/>
      <c r="T261" s="176"/>
      <c r="U261" s="176"/>
      <c r="V261" s="176"/>
      <c r="W261" s="176"/>
      <c r="X261" s="177"/>
      <c r="AT261" s="171" t="s">
        <v>173</v>
      </c>
      <c r="AU261" s="171" t="s">
        <v>92</v>
      </c>
      <c r="AV261" s="13" t="s">
        <v>92</v>
      </c>
      <c r="AW261" s="13" t="s">
        <v>4</v>
      </c>
      <c r="AX261" s="13" t="s">
        <v>79</v>
      </c>
      <c r="AY261" s="171" t="s">
        <v>164</v>
      </c>
    </row>
    <row r="262" spans="1:65" s="15" customFormat="1" ht="11.25">
      <c r="B262" s="195"/>
      <c r="D262" s="170" t="s">
        <v>173</v>
      </c>
      <c r="E262" s="196" t="s">
        <v>1</v>
      </c>
      <c r="F262" s="197" t="s">
        <v>303</v>
      </c>
      <c r="H262" s="198">
        <v>18.419999999999998</v>
      </c>
      <c r="I262" s="199"/>
      <c r="J262" s="199"/>
      <c r="M262" s="195"/>
      <c r="N262" s="200"/>
      <c r="O262" s="201"/>
      <c r="P262" s="201"/>
      <c r="Q262" s="201"/>
      <c r="R262" s="201"/>
      <c r="S262" s="201"/>
      <c r="T262" s="201"/>
      <c r="U262" s="201"/>
      <c r="V262" s="201"/>
      <c r="W262" s="201"/>
      <c r="X262" s="202"/>
      <c r="AT262" s="196" t="s">
        <v>173</v>
      </c>
      <c r="AU262" s="196" t="s">
        <v>92</v>
      </c>
      <c r="AV262" s="15" t="s">
        <v>171</v>
      </c>
      <c r="AW262" s="15" t="s">
        <v>4</v>
      </c>
      <c r="AX262" s="15" t="s">
        <v>86</v>
      </c>
      <c r="AY262" s="196" t="s">
        <v>164</v>
      </c>
    </row>
    <row r="263" spans="1:65" s="2" customFormat="1" ht="37.9" customHeight="1">
      <c r="A263" s="32"/>
      <c r="B263" s="153"/>
      <c r="C263" s="154" t="s">
        <v>289</v>
      </c>
      <c r="D263" s="154" t="s">
        <v>167</v>
      </c>
      <c r="E263" s="155" t="s">
        <v>290</v>
      </c>
      <c r="F263" s="156" t="s">
        <v>291</v>
      </c>
      <c r="G263" s="157" t="s">
        <v>177</v>
      </c>
      <c r="H263" s="158">
        <v>92.2</v>
      </c>
      <c r="I263" s="159"/>
      <c r="J263" s="159"/>
      <c r="K263" s="158">
        <f>ROUND(P263*H263,3)</f>
        <v>0</v>
      </c>
      <c r="L263" s="160"/>
      <c r="M263" s="33"/>
      <c r="N263" s="161" t="s">
        <v>1</v>
      </c>
      <c r="O263" s="162" t="s">
        <v>43</v>
      </c>
      <c r="P263" s="163">
        <f>I263+J263</f>
        <v>0</v>
      </c>
      <c r="Q263" s="163">
        <f>ROUND(I263*H263,3)</f>
        <v>0</v>
      </c>
      <c r="R263" s="163">
        <f>ROUND(J263*H263,3)</f>
        <v>0</v>
      </c>
      <c r="S263" s="58"/>
      <c r="T263" s="164">
        <f>S263*H263</f>
        <v>0</v>
      </c>
      <c r="U263" s="164">
        <v>0</v>
      </c>
      <c r="V263" s="164">
        <f>U263*H263</f>
        <v>0</v>
      </c>
      <c r="W263" s="164">
        <v>6.5000000000000002E-2</v>
      </c>
      <c r="X263" s="165">
        <f>W263*H263</f>
        <v>5.9930000000000003</v>
      </c>
      <c r="Y263" s="32"/>
      <c r="Z263" s="32"/>
      <c r="AA263" s="32"/>
      <c r="AB263" s="32"/>
      <c r="AC263" s="32"/>
      <c r="AD263" s="32"/>
      <c r="AE263" s="32"/>
      <c r="AR263" s="166" t="s">
        <v>171</v>
      </c>
      <c r="AT263" s="166" t="s">
        <v>167</v>
      </c>
      <c r="AU263" s="166" t="s">
        <v>92</v>
      </c>
      <c r="AY263" s="17" t="s">
        <v>164</v>
      </c>
      <c r="BE263" s="167">
        <f>IF(O263="základná",K263,0)</f>
        <v>0</v>
      </c>
      <c r="BF263" s="167">
        <f>IF(O263="znížená",K263,0)</f>
        <v>0</v>
      </c>
      <c r="BG263" s="167">
        <f>IF(O263="zákl. prenesená",K263,0)</f>
        <v>0</v>
      </c>
      <c r="BH263" s="167">
        <f>IF(O263="zníž. prenesená",K263,0)</f>
        <v>0</v>
      </c>
      <c r="BI263" s="167">
        <f>IF(O263="nulová",K263,0)</f>
        <v>0</v>
      </c>
      <c r="BJ263" s="17" t="s">
        <v>92</v>
      </c>
      <c r="BK263" s="168">
        <f>ROUND(P263*H263,3)</f>
        <v>0</v>
      </c>
      <c r="BL263" s="17" t="s">
        <v>171</v>
      </c>
      <c r="BM263" s="166" t="s">
        <v>292</v>
      </c>
    </row>
    <row r="264" spans="1:65" s="13" customFormat="1" ht="11.25">
      <c r="B264" s="169"/>
      <c r="D264" s="170" t="s">
        <v>173</v>
      </c>
      <c r="E264" s="171" t="s">
        <v>1</v>
      </c>
      <c r="F264" s="172" t="s">
        <v>1615</v>
      </c>
      <c r="H264" s="173">
        <v>22.8</v>
      </c>
      <c r="I264" s="174"/>
      <c r="J264" s="174"/>
      <c r="M264" s="169"/>
      <c r="N264" s="175"/>
      <c r="O264" s="176"/>
      <c r="P264" s="176"/>
      <c r="Q264" s="176"/>
      <c r="R264" s="176"/>
      <c r="S264" s="176"/>
      <c r="T264" s="176"/>
      <c r="U264" s="176"/>
      <c r="V264" s="176"/>
      <c r="W264" s="176"/>
      <c r="X264" s="177"/>
      <c r="AT264" s="171" t="s">
        <v>173</v>
      </c>
      <c r="AU264" s="171" t="s">
        <v>92</v>
      </c>
      <c r="AV264" s="13" t="s">
        <v>92</v>
      </c>
      <c r="AW264" s="13" t="s">
        <v>4</v>
      </c>
      <c r="AX264" s="13" t="s">
        <v>79</v>
      </c>
      <c r="AY264" s="171" t="s">
        <v>164</v>
      </c>
    </row>
    <row r="265" spans="1:65" s="13" customFormat="1" ht="11.25">
      <c r="B265" s="169"/>
      <c r="D265" s="170" t="s">
        <v>173</v>
      </c>
      <c r="E265" s="171" t="s">
        <v>1</v>
      </c>
      <c r="F265" s="172" t="s">
        <v>1616</v>
      </c>
      <c r="H265" s="173">
        <v>22.1</v>
      </c>
      <c r="I265" s="174"/>
      <c r="J265" s="174"/>
      <c r="M265" s="169"/>
      <c r="N265" s="175"/>
      <c r="O265" s="176"/>
      <c r="P265" s="176"/>
      <c r="Q265" s="176"/>
      <c r="R265" s="176"/>
      <c r="S265" s="176"/>
      <c r="T265" s="176"/>
      <c r="U265" s="176"/>
      <c r="V265" s="176"/>
      <c r="W265" s="176"/>
      <c r="X265" s="177"/>
      <c r="AT265" s="171" t="s">
        <v>173</v>
      </c>
      <c r="AU265" s="171" t="s">
        <v>92</v>
      </c>
      <c r="AV265" s="13" t="s">
        <v>92</v>
      </c>
      <c r="AW265" s="13" t="s">
        <v>4</v>
      </c>
      <c r="AX265" s="13" t="s">
        <v>79</v>
      </c>
      <c r="AY265" s="171" t="s">
        <v>164</v>
      </c>
    </row>
    <row r="266" spans="1:65" s="13" customFormat="1" ht="11.25">
      <c r="B266" s="169"/>
      <c r="D266" s="170" t="s">
        <v>173</v>
      </c>
      <c r="E266" s="171" t="s">
        <v>1</v>
      </c>
      <c r="F266" s="172" t="s">
        <v>1617</v>
      </c>
      <c r="H266" s="173">
        <v>23.4</v>
      </c>
      <c r="I266" s="174"/>
      <c r="J266" s="174"/>
      <c r="M266" s="169"/>
      <c r="N266" s="175"/>
      <c r="O266" s="176"/>
      <c r="P266" s="176"/>
      <c r="Q266" s="176"/>
      <c r="R266" s="176"/>
      <c r="S266" s="176"/>
      <c r="T266" s="176"/>
      <c r="U266" s="176"/>
      <c r="V266" s="176"/>
      <c r="W266" s="176"/>
      <c r="X266" s="177"/>
      <c r="AT266" s="171" t="s">
        <v>173</v>
      </c>
      <c r="AU266" s="171" t="s">
        <v>92</v>
      </c>
      <c r="AV266" s="13" t="s">
        <v>92</v>
      </c>
      <c r="AW266" s="13" t="s">
        <v>4</v>
      </c>
      <c r="AX266" s="13" t="s">
        <v>79</v>
      </c>
      <c r="AY266" s="171" t="s">
        <v>164</v>
      </c>
    </row>
    <row r="267" spans="1:65" s="13" customFormat="1" ht="11.25">
      <c r="B267" s="169"/>
      <c r="D267" s="170" t="s">
        <v>173</v>
      </c>
      <c r="E267" s="171" t="s">
        <v>1</v>
      </c>
      <c r="F267" s="172" t="s">
        <v>1618</v>
      </c>
      <c r="H267" s="173">
        <v>23.9</v>
      </c>
      <c r="I267" s="174"/>
      <c r="J267" s="174"/>
      <c r="M267" s="169"/>
      <c r="N267" s="175"/>
      <c r="O267" s="176"/>
      <c r="P267" s="176"/>
      <c r="Q267" s="176"/>
      <c r="R267" s="176"/>
      <c r="S267" s="176"/>
      <c r="T267" s="176"/>
      <c r="U267" s="176"/>
      <c r="V267" s="176"/>
      <c r="W267" s="176"/>
      <c r="X267" s="177"/>
      <c r="AT267" s="171" t="s">
        <v>173</v>
      </c>
      <c r="AU267" s="171" t="s">
        <v>92</v>
      </c>
      <c r="AV267" s="13" t="s">
        <v>92</v>
      </c>
      <c r="AW267" s="13" t="s">
        <v>4</v>
      </c>
      <c r="AX267" s="13" t="s">
        <v>79</v>
      </c>
      <c r="AY267" s="171" t="s">
        <v>164</v>
      </c>
    </row>
    <row r="268" spans="1:65" s="15" customFormat="1" ht="11.25">
      <c r="B268" s="195"/>
      <c r="D268" s="170" t="s">
        <v>173</v>
      </c>
      <c r="E268" s="196" t="s">
        <v>1</v>
      </c>
      <c r="F268" s="197" t="s">
        <v>303</v>
      </c>
      <c r="H268" s="198">
        <v>92.200000000000017</v>
      </c>
      <c r="I268" s="199"/>
      <c r="J268" s="199"/>
      <c r="M268" s="195"/>
      <c r="N268" s="200"/>
      <c r="O268" s="201"/>
      <c r="P268" s="201"/>
      <c r="Q268" s="201"/>
      <c r="R268" s="201"/>
      <c r="S268" s="201"/>
      <c r="T268" s="201"/>
      <c r="U268" s="201"/>
      <c r="V268" s="201"/>
      <c r="W268" s="201"/>
      <c r="X268" s="202"/>
      <c r="AT268" s="196" t="s">
        <v>173</v>
      </c>
      <c r="AU268" s="196" t="s">
        <v>92</v>
      </c>
      <c r="AV268" s="15" t="s">
        <v>171</v>
      </c>
      <c r="AW268" s="15" t="s">
        <v>4</v>
      </c>
      <c r="AX268" s="15" t="s">
        <v>86</v>
      </c>
      <c r="AY268" s="196" t="s">
        <v>164</v>
      </c>
    </row>
    <row r="269" spans="1:65" s="2" customFormat="1" ht="24.2" customHeight="1">
      <c r="A269" s="32"/>
      <c r="B269" s="153"/>
      <c r="C269" s="154" t="s">
        <v>294</v>
      </c>
      <c r="D269" s="154" t="s">
        <v>167</v>
      </c>
      <c r="E269" s="155" t="s">
        <v>1619</v>
      </c>
      <c r="F269" s="156" t="s">
        <v>1620</v>
      </c>
      <c r="G269" s="157" t="s">
        <v>199</v>
      </c>
      <c r="H269" s="158">
        <v>1</v>
      </c>
      <c r="I269" s="159"/>
      <c r="J269" s="159"/>
      <c r="K269" s="158">
        <f>ROUND(P269*H269,3)</f>
        <v>0</v>
      </c>
      <c r="L269" s="160"/>
      <c r="M269" s="33"/>
      <c r="N269" s="161" t="s">
        <v>1</v>
      </c>
      <c r="O269" s="162" t="s">
        <v>43</v>
      </c>
      <c r="P269" s="163">
        <f>I269+J269</f>
        <v>0</v>
      </c>
      <c r="Q269" s="163">
        <f>ROUND(I269*H269,3)</f>
        <v>0</v>
      </c>
      <c r="R269" s="163">
        <f>ROUND(J269*H269,3)</f>
        <v>0</v>
      </c>
      <c r="S269" s="58"/>
      <c r="T269" s="164">
        <f>S269*H269</f>
        <v>0</v>
      </c>
      <c r="U269" s="164">
        <v>0</v>
      </c>
      <c r="V269" s="164">
        <f>U269*H269</f>
        <v>0</v>
      </c>
      <c r="W269" s="164">
        <v>1.2E-2</v>
      </c>
      <c r="X269" s="165">
        <f>W269*H269</f>
        <v>1.2E-2</v>
      </c>
      <c r="Y269" s="32"/>
      <c r="Z269" s="32"/>
      <c r="AA269" s="32"/>
      <c r="AB269" s="32"/>
      <c r="AC269" s="32"/>
      <c r="AD269" s="32"/>
      <c r="AE269" s="32"/>
      <c r="AR269" s="166" t="s">
        <v>171</v>
      </c>
      <c r="AT269" s="166" t="s">
        <v>167</v>
      </c>
      <c r="AU269" s="166" t="s">
        <v>92</v>
      </c>
      <c r="AY269" s="17" t="s">
        <v>164</v>
      </c>
      <c r="BE269" s="167">
        <f>IF(O269="základná",K269,0)</f>
        <v>0</v>
      </c>
      <c r="BF269" s="167">
        <f>IF(O269="znížená",K269,0)</f>
        <v>0</v>
      </c>
      <c r="BG269" s="167">
        <f>IF(O269="zákl. prenesená",K269,0)</f>
        <v>0</v>
      </c>
      <c r="BH269" s="167">
        <f>IF(O269="zníž. prenesená",K269,0)</f>
        <v>0</v>
      </c>
      <c r="BI269" s="167">
        <f>IF(O269="nulová",K269,0)</f>
        <v>0</v>
      </c>
      <c r="BJ269" s="17" t="s">
        <v>92</v>
      </c>
      <c r="BK269" s="168">
        <f>ROUND(P269*H269,3)</f>
        <v>0</v>
      </c>
      <c r="BL269" s="17" t="s">
        <v>171</v>
      </c>
      <c r="BM269" s="166" t="s">
        <v>1621</v>
      </c>
    </row>
    <row r="270" spans="1:65" s="13" customFormat="1" ht="11.25">
      <c r="B270" s="169"/>
      <c r="D270" s="170" t="s">
        <v>173</v>
      </c>
      <c r="E270" s="171" t="s">
        <v>1</v>
      </c>
      <c r="F270" s="172" t="s">
        <v>1622</v>
      </c>
      <c r="H270" s="173">
        <v>1</v>
      </c>
      <c r="I270" s="174"/>
      <c r="J270" s="174"/>
      <c r="M270" s="169"/>
      <c r="N270" s="175"/>
      <c r="O270" s="176"/>
      <c r="P270" s="176"/>
      <c r="Q270" s="176"/>
      <c r="R270" s="176"/>
      <c r="S270" s="176"/>
      <c r="T270" s="176"/>
      <c r="U270" s="176"/>
      <c r="V270" s="176"/>
      <c r="W270" s="176"/>
      <c r="X270" s="177"/>
      <c r="AT270" s="171" t="s">
        <v>173</v>
      </c>
      <c r="AU270" s="171" t="s">
        <v>92</v>
      </c>
      <c r="AV270" s="13" t="s">
        <v>92</v>
      </c>
      <c r="AW270" s="13" t="s">
        <v>4</v>
      </c>
      <c r="AX270" s="13" t="s">
        <v>86</v>
      </c>
      <c r="AY270" s="171" t="s">
        <v>164</v>
      </c>
    </row>
    <row r="271" spans="1:65" s="2" customFormat="1" ht="24.2" customHeight="1">
      <c r="A271" s="32"/>
      <c r="B271" s="153"/>
      <c r="C271" s="154" t="s">
        <v>299</v>
      </c>
      <c r="D271" s="154" t="s">
        <v>167</v>
      </c>
      <c r="E271" s="155" t="s">
        <v>295</v>
      </c>
      <c r="F271" s="156" t="s">
        <v>296</v>
      </c>
      <c r="G271" s="157" t="s">
        <v>199</v>
      </c>
      <c r="H271" s="158">
        <v>28</v>
      </c>
      <c r="I271" s="159"/>
      <c r="J271" s="159"/>
      <c r="K271" s="158">
        <f>ROUND(P271*H271,3)</f>
        <v>0</v>
      </c>
      <c r="L271" s="160"/>
      <c r="M271" s="33"/>
      <c r="N271" s="161" t="s">
        <v>1</v>
      </c>
      <c r="O271" s="162" t="s">
        <v>43</v>
      </c>
      <c r="P271" s="163">
        <f>I271+J271</f>
        <v>0</v>
      </c>
      <c r="Q271" s="163">
        <f>ROUND(I271*H271,3)</f>
        <v>0</v>
      </c>
      <c r="R271" s="163">
        <f>ROUND(J271*H271,3)</f>
        <v>0</v>
      </c>
      <c r="S271" s="58"/>
      <c r="T271" s="164">
        <f>S271*H271</f>
        <v>0</v>
      </c>
      <c r="U271" s="164">
        <v>0</v>
      </c>
      <c r="V271" s="164">
        <f>U271*H271</f>
        <v>0</v>
      </c>
      <c r="W271" s="164">
        <v>2.4E-2</v>
      </c>
      <c r="X271" s="165">
        <f>W271*H271</f>
        <v>0.67200000000000004</v>
      </c>
      <c r="Y271" s="32"/>
      <c r="Z271" s="32"/>
      <c r="AA271" s="32"/>
      <c r="AB271" s="32"/>
      <c r="AC271" s="32"/>
      <c r="AD271" s="32"/>
      <c r="AE271" s="32"/>
      <c r="AR271" s="166" t="s">
        <v>171</v>
      </c>
      <c r="AT271" s="166" t="s">
        <v>167</v>
      </c>
      <c r="AU271" s="166" t="s">
        <v>92</v>
      </c>
      <c r="AY271" s="17" t="s">
        <v>164</v>
      </c>
      <c r="BE271" s="167">
        <f>IF(O271="základná",K271,0)</f>
        <v>0</v>
      </c>
      <c r="BF271" s="167">
        <f>IF(O271="znížená",K271,0)</f>
        <v>0</v>
      </c>
      <c r="BG271" s="167">
        <f>IF(O271="zákl. prenesená",K271,0)</f>
        <v>0</v>
      </c>
      <c r="BH271" s="167">
        <f>IF(O271="zníž. prenesená",K271,0)</f>
        <v>0</v>
      </c>
      <c r="BI271" s="167">
        <f>IF(O271="nulová",K271,0)</f>
        <v>0</v>
      </c>
      <c r="BJ271" s="17" t="s">
        <v>92</v>
      </c>
      <c r="BK271" s="168">
        <f>ROUND(P271*H271,3)</f>
        <v>0</v>
      </c>
      <c r="BL271" s="17" t="s">
        <v>171</v>
      </c>
      <c r="BM271" s="166" t="s">
        <v>297</v>
      </c>
    </row>
    <row r="272" spans="1:65" s="13" customFormat="1" ht="11.25">
      <c r="B272" s="169"/>
      <c r="D272" s="170" t="s">
        <v>173</v>
      </c>
      <c r="E272" s="171" t="s">
        <v>1</v>
      </c>
      <c r="F272" s="172" t="s">
        <v>1623</v>
      </c>
      <c r="H272" s="173">
        <v>7</v>
      </c>
      <c r="I272" s="174"/>
      <c r="J272" s="174"/>
      <c r="M272" s="169"/>
      <c r="N272" s="175"/>
      <c r="O272" s="176"/>
      <c r="P272" s="176"/>
      <c r="Q272" s="176"/>
      <c r="R272" s="176"/>
      <c r="S272" s="176"/>
      <c r="T272" s="176"/>
      <c r="U272" s="176"/>
      <c r="V272" s="176"/>
      <c r="W272" s="176"/>
      <c r="X272" s="177"/>
      <c r="AT272" s="171" t="s">
        <v>173</v>
      </c>
      <c r="AU272" s="171" t="s">
        <v>92</v>
      </c>
      <c r="AV272" s="13" t="s">
        <v>92</v>
      </c>
      <c r="AW272" s="13" t="s">
        <v>4</v>
      </c>
      <c r="AX272" s="13" t="s">
        <v>79</v>
      </c>
      <c r="AY272" s="171" t="s">
        <v>164</v>
      </c>
    </row>
    <row r="273" spans="1:65" s="13" customFormat="1" ht="11.25">
      <c r="B273" s="169"/>
      <c r="D273" s="170" t="s">
        <v>173</v>
      </c>
      <c r="E273" s="171" t="s">
        <v>1</v>
      </c>
      <c r="F273" s="172" t="s">
        <v>1624</v>
      </c>
      <c r="H273" s="173">
        <v>7</v>
      </c>
      <c r="I273" s="174"/>
      <c r="J273" s="174"/>
      <c r="M273" s="169"/>
      <c r="N273" s="175"/>
      <c r="O273" s="176"/>
      <c r="P273" s="176"/>
      <c r="Q273" s="176"/>
      <c r="R273" s="176"/>
      <c r="S273" s="176"/>
      <c r="T273" s="176"/>
      <c r="U273" s="176"/>
      <c r="V273" s="176"/>
      <c r="W273" s="176"/>
      <c r="X273" s="177"/>
      <c r="AT273" s="171" t="s">
        <v>173</v>
      </c>
      <c r="AU273" s="171" t="s">
        <v>92</v>
      </c>
      <c r="AV273" s="13" t="s">
        <v>92</v>
      </c>
      <c r="AW273" s="13" t="s">
        <v>4</v>
      </c>
      <c r="AX273" s="13" t="s">
        <v>79</v>
      </c>
      <c r="AY273" s="171" t="s">
        <v>164</v>
      </c>
    </row>
    <row r="274" spans="1:65" s="13" customFormat="1" ht="11.25">
      <c r="B274" s="169"/>
      <c r="D274" s="170" t="s">
        <v>173</v>
      </c>
      <c r="E274" s="171" t="s">
        <v>1</v>
      </c>
      <c r="F274" s="172" t="s">
        <v>1625</v>
      </c>
      <c r="H274" s="173">
        <v>7</v>
      </c>
      <c r="I274" s="174"/>
      <c r="J274" s="174"/>
      <c r="M274" s="169"/>
      <c r="N274" s="175"/>
      <c r="O274" s="176"/>
      <c r="P274" s="176"/>
      <c r="Q274" s="176"/>
      <c r="R274" s="176"/>
      <c r="S274" s="176"/>
      <c r="T274" s="176"/>
      <c r="U274" s="176"/>
      <c r="V274" s="176"/>
      <c r="W274" s="176"/>
      <c r="X274" s="177"/>
      <c r="AT274" s="171" t="s">
        <v>173</v>
      </c>
      <c r="AU274" s="171" t="s">
        <v>92</v>
      </c>
      <c r="AV274" s="13" t="s">
        <v>92</v>
      </c>
      <c r="AW274" s="13" t="s">
        <v>4</v>
      </c>
      <c r="AX274" s="13" t="s">
        <v>79</v>
      </c>
      <c r="AY274" s="171" t="s">
        <v>164</v>
      </c>
    </row>
    <row r="275" spans="1:65" s="13" customFormat="1" ht="11.25">
      <c r="B275" s="169"/>
      <c r="D275" s="170" t="s">
        <v>173</v>
      </c>
      <c r="E275" s="171" t="s">
        <v>1</v>
      </c>
      <c r="F275" s="172" t="s">
        <v>1626</v>
      </c>
      <c r="H275" s="173">
        <v>7</v>
      </c>
      <c r="I275" s="174"/>
      <c r="J275" s="174"/>
      <c r="M275" s="169"/>
      <c r="N275" s="175"/>
      <c r="O275" s="176"/>
      <c r="P275" s="176"/>
      <c r="Q275" s="176"/>
      <c r="R275" s="176"/>
      <c r="S275" s="176"/>
      <c r="T275" s="176"/>
      <c r="U275" s="176"/>
      <c r="V275" s="176"/>
      <c r="W275" s="176"/>
      <c r="X275" s="177"/>
      <c r="AT275" s="171" t="s">
        <v>173</v>
      </c>
      <c r="AU275" s="171" t="s">
        <v>92</v>
      </c>
      <c r="AV275" s="13" t="s">
        <v>92</v>
      </c>
      <c r="AW275" s="13" t="s">
        <v>4</v>
      </c>
      <c r="AX275" s="13" t="s">
        <v>79</v>
      </c>
      <c r="AY275" s="171" t="s">
        <v>164</v>
      </c>
    </row>
    <row r="276" spans="1:65" s="15" customFormat="1" ht="11.25">
      <c r="B276" s="195"/>
      <c r="D276" s="170" t="s">
        <v>173</v>
      </c>
      <c r="E276" s="196" t="s">
        <v>1</v>
      </c>
      <c r="F276" s="197" t="s">
        <v>303</v>
      </c>
      <c r="H276" s="198">
        <v>28</v>
      </c>
      <c r="I276" s="199"/>
      <c r="J276" s="199"/>
      <c r="M276" s="195"/>
      <c r="N276" s="200"/>
      <c r="O276" s="201"/>
      <c r="P276" s="201"/>
      <c r="Q276" s="201"/>
      <c r="R276" s="201"/>
      <c r="S276" s="201"/>
      <c r="T276" s="201"/>
      <c r="U276" s="201"/>
      <c r="V276" s="201"/>
      <c r="W276" s="201"/>
      <c r="X276" s="202"/>
      <c r="AT276" s="196" t="s">
        <v>173</v>
      </c>
      <c r="AU276" s="196" t="s">
        <v>92</v>
      </c>
      <c r="AV276" s="15" t="s">
        <v>171</v>
      </c>
      <c r="AW276" s="15" t="s">
        <v>4</v>
      </c>
      <c r="AX276" s="15" t="s">
        <v>86</v>
      </c>
      <c r="AY276" s="196" t="s">
        <v>164</v>
      </c>
    </row>
    <row r="277" spans="1:65" s="2" customFormat="1" ht="24.2" customHeight="1">
      <c r="A277" s="32"/>
      <c r="B277" s="153"/>
      <c r="C277" s="154" t="s">
        <v>304</v>
      </c>
      <c r="D277" s="154" t="s">
        <v>167</v>
      </c>
      <c r="E277" s="155" t="s">
        <v>300</v>
      </c>
      <c r="F277" s="156" t="s">
        <v>301</v>
      </c>
      <c r="G277" s="157" t="s">
        <v>199</v>
      </c>
      <c r="H277" s="158">
        <v>19</v>
      </c>
      <c r="I277" s="159"/>
      <c r="J277" s="159"/>
      <c r="K277" s="158">
        <f>ROUND(P277*H277,3)</f>
        <v>0</v>
      </c>
      <c r="L277" s="160"/>
      <c r="M277" s="33"/>
      <c r="N277" s="161" t="s">
        <v>1</v>
      </c>
      <c r="O277" s="162" t="s">
        <v>43</v>
      </c>
      <c r="P277" s="163">
        <f>I277+J277</f>
        <v>0</v>
      </c>
      <c r="Q277" s="163">
        <f>ROUND(I277*H277,3)</f>
        <v>0</v>
      </c>
      <c r="R277" s="163">
        <f>ROUND(J277*H277,3)</f>
        <v>0</v>
      </c>
      <c r="S277" s="58"/>
      <c r="T277" s="164">
        <f>S277*H277</f>
        <v>0</v>
      </c>
      <c r="U277" s="164">
        <v>0</v>
      </c>
      <c r="V277" s="164">
        <f>U277*H277</f>
        <v>0</v>
      </c>
      <c r="W277" s="164">
        <v>2.4E-2</v>
      </c>
      <c r="X277" s="165">
        <f>W277*H277</f>
        <v>0.45600000000000002</v>
      </c>
      <c r="Y277" s="32"/>
      <c r="Z277" s="32"/>
      <c r="AA277" s="32"/>
      <c r="AB277" s="32"/>
      <c r="AC277" s="32"/>
      <c r="AD277" s="32"/>
      <c r="AE277" s="32"/>
      <c r="AR277" s="166" t="s">
        <v>171</v>
      </c>
      <c r="AT277" s="166" t="s">
        <v>167</v>
      </c>
      <c r="AU277" s="166" t="s">
        <v>92</v>
      </c>
      <c r="AY277" s="17" t="s">
        <v>164</v>
      </c>
      <c r="BE277" s="167">
        <f>IF(O277="základná",K277,0)</f>
        <v>0</v>
      </c>
      <c r="BF277" s="167">
        <f>IF(O277="znížená",K277,0)</f>
        <v>0</v>
      </c>
      <c r="BG277" s="167">
        <f>IF(O277="zákl. prenesená",K277,0)</f>
        <v>0</v>
      </c>
      <c r="BH277" s="167">
        <f>IF(O277="zníž. prenesená",K277,0)</f>
        <v>0</v>
      </c>
      <c r="BI277" s="167">
        <f>IF(O277="nulová",K277,0)</f>
        <v>0</v>
      </c>
      <c r="BJ277" s="17" t="s">
        <v>92</v>
      </c>
      <c r="BK277" s="168">
        <f>ROUND(P277*H277,3)</f>
        <v>0</v>
      </c>
      <c r="BL277" s="17" t="s">
        <v>171</v>
      </c>
      <c r="BM277" s="166" t="s">
        <v>302</v>
      </c>
    </row>
    <row r="278" spans="1:65" s="13" customFormat="1" ht="11.25">
      <c r="B278" s="169"/>
      <c r="D278" s="170" t="s">
        <v>173</v>
      </c>
      <c r="E278" s="171" t="s">
        <v>1</v>
      </c>
      <c r="F278" s="172" t="s">
        <v>1588</v>
      </c>
      <c r="H278" s="173">
        <v>1</v>
      </c>
      <c r="I278" s="174"/>
      <c r="J278" s="174"/>
      <c r="M278" s="169"/>
      <c r="N278" s="175"/>
      <c r="O278" s="176"/>
      <c r="P278" s="176"/>
      <c r="Q278" s="176"/>
      <c r="R278" s="176"/>
      <c r="S278" s="176"/>
      <c r="T278" s="176"/>
      <c r="U278" s="176"/>
      <c r="V278" s="176"/>
      <c r="W278" s="176"/>
      <c r="X278" s="177"/>
      <c r="AT278" s="171" t="s">
        <v>173</v>
      </c>
      <c r="AU278" s="171" t="s">
        <v>92</v>
      </c>
      <c r="AV278" s="13" t="s">
        <v>92</v>
      </c>
      <c r="AW278" s="13" t="s">
        <v>4</v>
      </c>
      <c r="AX278" s="13" t="s">
        <v>79</v>
      </c>
      <c r="AY278" s="171" t="s">
        <v>164</v>
      </c>
    </row>
    <row r="279" spans="1:65" s="13" customFormat="1" ht="11.25">
      <c r="B279" s="169"/>
      <c r="D279" s="170" t="s">
        <v>173</v>
      </c>
      <c r="E279" s="171" t="s">
        <v>1</v>
      </c>
      <c r="F279" s="172" t="s">
        <v>1589</v>
      </c>
      <c r="H279" s="173">
        <v>1</v>
      </c>
      <c r="I279" s="174"/>
      <c r="J279" s="174"/>
      <c r="M279" s="169"/>
      <c r="N279" s="175"/>
      <c r="O279" s="176"/>
      <c r="P279" s="176"/>
      <c r="Q279" s="176"/>
      <c r="R279" s="176"/>
      <c r="S279" s="176"/>
      <c r="T279" s="176"/>
      <c r="U279" s="176"/>
      <c r="V279" s="176"/>
      <c r="W279" s="176"/>
      <c r="X279" s="177"/>
      <c r="AT279" s="171" t="s">
        <v>173</v>
      </c>
      <c r="AU279" s="171" t="s">
        <v>92</v>
      </c>
      <c r="AV279" s="13" t="s">
        <v>92</v>
      </c>
      <c r="AW279" s="13" t="s">
        <v>4</v>
      </c>
      <c r="AX279" s="13" t="s">
        <v>79</v>
      </c>
      <c r="AY279" s="171" t="s">
        <v>164</v>
      </c>
    </row>
    <row r="280" spans="1:65" s="13" customFormat="1" ht="11.25">
      <c r="B280" s="169"/>
      <c r="D280" s="170" t="s">
        <v>173</v>
      </c>
      <c r="E280" s="171" t="s">
        <v>1</v>
      </c>
      <c r="F280" s="172" t="s">
        <v>1590</v>
      </c>
      <c r="H280" s="173">
        <v>1</v>
      </c>
      <c r="I280" s="174"/>
      <c r="J280" s="174"/>
      <c r="M280" s="169"/>
      <c r="N280" s="175"/>
      <c r="O280" s="176"/>
      <c r="P280" s="176"/>
      <c r="Q280" s="176"/>
      <c r="R280" s="176"/>
      <c r="S280" s="176"/>
      <c r="T280" s="176"/>
      <c r="U280" s="176"/>
      <c r="V280" s="176"/>
      <c r="W280" s="176"/>
      <c r="X280" s="177"/>
      <c r="AT280" s="171" t="s">
        <v>173</v>
      </c>
      <c r="AU280" s="171" t="s">
        <v>92</v>
      </c>
      <c r="AV280" s="13" t="s">
        <v>92</v>
      </c>
      <c r="AW280" s="13" t="s">
        <v>4</v>
      </c>
      <c r="AX280" s="13" t="s">
        <v>79</v>
      </c>
      <c r="AY280" s="171" t="s">
        <v>164</v>
      </c>
    </row>
    <row r="281" spans="1:65" s="13" customFormat="1" ht="11.25">
      <c r="B281" s="169"/>
      <c r="D281" s="170" t="s">
        <v>173</v>
      </c>
      <c r="E281" s="171" t="s">
        <v>1</v>
      </c>
      <c r="F281" s="172" t="s">
        <v>1591</v>
      </c>
      <c r="H281" s="173">
        <v>2</v>
      </c>
      <c r="I281" s="174"/>
      <c r="J281" s="174"/>
      <c r="M281" s="169"/>
      <c r="N281" s="175"/>
      <c r="O281" s="176"/>
      <c r="P281" s="176"/>
      <c r="Q281" s="176"/>
      <c r="R281" s="176"/>
      <c r="S281" s="176"/>
      <c r="T281" s="176"/>
      <c r="U281" s="176"/>
      <c r="V281" s="176"/>
      <c r="W281" s="176"/>
      <c r="X281" s="177"/>
      <c r="AT281" s="171" t="s">
        <v>173</v>
      </c>
      <c r="AU281" s="171" t="s">
        <v>92</v>
      </c>
      <c r="AV281" s="13" t="s">
        <v>92</v>
      </c>
      <c r="AW281" s="13" t="s">
        <v>4</v>
      </c>
      <c r="AX281" s="13" t="s">
        <v>79</v>
      </c>
      <c r="AY281" s="171" t="s">
        <v>164</v>
      </c>
    </row>
    <row r="282" spans="1:65" s="14" customFormat="1" ht="11.25">
      <c r="B282" s="187"/>
      <c r="D282" s="170" t="s">
        <v>173</v>
      </c>
      <c r="E282" s="188" t="s">
        <v>1</v>
      </c>
      <c r="F282" s="189" t="s">
        <v>1592</v>
      </c>
      <c r="H282" s="190">
        <v>5</v>
      </c>
      <c r="I282" s="191"/>
      <c r="J282" s="191"/>
      <c r="M282" s="187"/>
      <c r="N282" s="192"/>
      <c r="O282" s="193"/>
      <c r="P282" s="193"/>
      <c r="Q282" s="193"/>
      <c r="R282" s="193"/>
      <c r="S282" s="193"/>
      <c r="T282" s="193"/>
      <c r="U282" s="193"/>
      <c r="V282" s="193"/>
      <c r="W282" s="193"/>
      <c r="X282" s="194"/>
      <c r="AT282" s="188" t="s">
        <v>173</v>
      </c>
      <c r="AU282" s="188" t="s">
        <v>92</v>
      </c>
      <c r="AV282" s="14" t="s">
        <v>165</v>
      </c>
      <c r="AW282" s="14" t="s">
        <v>4</v>
      </c>
      <c r="AX282" s="14" t="s">
        <v>79</v>
      </c>
      <c r="AY282" s="188" t="s">
        <v>164</v>
      </c>
    </row>
    <row r="283" spans="1:65" s="13" customFormat="1" ht="11.25">
      <c r="B283" s="169"/>
      <c r="D283" s="170" t="s">
        <v>173</v>
      </c>
      <c r="E283" s="171" t="s">
        <v>1</v>
      </c>
      <c r="F283" s="172" t="s">
        <v>1593</v>
      </c>
      <c r="H283" s="173">
        <v>1</v>
      </c>
      <c r="I283" s="174"/>
      <c r="J283" s="174"/>
      <c r="M283" s="169"/>
      <c r="N283" s="175"/>
      <c r="O283" s="176"/>
      <c r="P283" s="176"/>
      <c r="Q283" s="176"/>
      <c r="R283" s="176"/>
      <c r="S283" s="176"/>
      <c r="T283" s="176"/>
      <c r="U283" s="176"/>
      <c r="V283" s="176"/>
      <c r="W283" s="176"/>
      <c r="X283" s="177"/>
      <c r="AT283" s="171" t="s">
        <v>173</v>
      </c>
      <c r="AU283" s="171" t="s">
        <v>92</v>
      </c>
      <c r="AV283" s="13" t="s">
        <v>92</v>
      </c>
      <c r="AW283" s="13" t="s">
        <v>4</v>
      </c>
      <c r="AX283" s="13" t="s">
        <v>79</v>
      </c>
      <c r="AY283" s="171" t="s">
        <v>164</v>
      </c>
    </row>
    <row r="284" spans="1:65" s="13" customFormat="1" ht="11.25">
      <c r="B284" s="169"/>
      <c r="D284" s="170" t="s">
        <v>173</v>
      </c>
      <c r="E284" s="171" t="s">
        <v>1</v>
      </c>
      <c r="F284" s="172" t="s">
        <v>1594</v>
      </c>
      <c r="H284" s="173">
        <v>1</v>
      </c>
      <c r="I284" s="174"/>
      <c r="J284" s="174"/>
      <c r="M284" s="169"/>
      <c r="N284" s="175"/>
      <c r="O284" s="176"/>
      <c r="P284" s="176"/>
      <c r="Q284" s="176"/>
      <c r="R284" s="176"/>
      <c r="S284" s="176"/>
      <c r="T284" s="176"/>
      <c r="U284" s="176"/>
      <c r="V284" s="176"/>
      <c r="W284" s="176"/>
      <c r="X284" s="177"/>
      <c r="AT284" s="171" t="s">
        <v>173</v>
      </c>
      <c r="AU284" s="171" t="s">
        <v>92</v>
      </c>
      <c r="AV284" s="13" t="s">
        <v>92</v>
      </c>
      <c r="AW284" s="13" t="s">
        <v>4</v>
      </c>
      <c r="AX284" s="13" t="s">
        <v>79</v>
      </c>
      <c r="AY284" s="171" t="s">
        <v>164</v>
      </c>
    </row>
    <row r="285" spans="1:65" s="13" customFormat="1" ht="11.25">
      <c r="B285" s="169"/>
      <c r="D285" s="170" t="s">
        <v>173</v>
      </c>
      <c r="E285" s="171" t="s">
        <v>1</v>
      </c>
      <c r="F285" s="172" t="s">
        <v>1595</v>
      </c>
      <c r="H285" s="173">
        <v>1</v>
      </c>
      <c r="I285" s="174"/>
      <c r="J285" s="174"/>
      <c r="M285" s="169"/>
      <c r="N285" s="175"/>
      <c r="O285" s="176"/>
      <c r="P285" s="176"/>
      <c r="Q285" s="176"/>
      <c r="R285" s="176"/>
      <c r="S285" s="176"/>
      <c r="T285" s="176"/>
      <c r="U285" s="176"/>
      <c r="V285" s="176"/>
      <c r="W285" s="176"/>
      <c r="X285" s="177"/>
      <c r="AT285" s="171" t="s">
        <v>173</v>
      </c>
      <c r="AU285" s="171" t="s">
        <v>92</v>
      </c>
      <c r="AV285" s="13" t="s">
        <v>92</v>
      </c>
      <c r="AW285" s="13" t="s">
        <v>4</v>
      </c>
      <c r="AX285" s="13" t="s">
        <v>79</v>
      </c>
      <c r="AY285" s="171" t="s">
        <v>164</v>
      </c>
    </row>
    <row r="286" spans="1:65" s="13" customFormat="1" ht="11.25">
      <c r="B286" s="169"/>
      <c r="D286" s="170" t="s">
        <v>173</v>
      </c>
      <c r="E286" s="171" t="s">
        <v>1</v>
      </c>
      <c r="F286" s="172" t="s">
        <v>1596</v>
      </c>
      <c r="H286" s="173">
        <v>2</v>
      </c>
      <c r="I286" s="174"/>
      <c r="J286" s="174"/>
      <c r="M286" s="169"/>
      <c r="N286" s="175"/>
      <c r="O286" s="176"/>
      <c r="P286" s="176"/>
      <c r="Q286" s="176"/>
      <c r="R286" s="176"/>
      <c r="S286" s="176"/>
      <c r="T286" s="176"/>
      <c r="U286" s="176"/>
      <c r="V286" s="176"/>
      <c r="W286" s="176"/>
      <c r="X286" s="177"/>
      <c r="AT286" s="171" t="s">
        <v>173</v>
      </c>
      <c r="AU286" s="171" t="s">
        <v>92</v>
      </c>
      <c r="AV286" s="13" t="s">
        <v>92</v>
      </c>
      <c r="AW286" s="13" t="s">
        <v>4</v>
      </c>
      <c r="AX286" s="13" t="s">
        <v>79</v>
      </c>
      <c r="AY286" s="171" t="s">
        <v>164</v>
      </c>
    </row>
    <row r="287" spans="1:65" s="14" customFormat="1" ht="11.25">
      <c r="B287" s="187"/>
      <c r="D287" s="170" t="s">
        <v>173</v>
      </c>
      <c r="E287" s="188" t="s">
        <v>1</v>
      </c>
      <c r="F287" s="189" t="s">
        <v>1597</v>
      </c>
      <c r="H287" s="190">
        <v>5</v>
      </c>
      <c r="I287" s="191"/>
      <c r="J287" s="191"/>
      <c r="M287" s="187"/>
      <c r="N287" s="192"/>
      <c r="O287" s="193"/>
      <c r="P287" s="193"/>
      <c r="Q287" s="193"/>
      <c r="R287" s="193"/>
      <c r="S287" s="193"/>
      <c r="T287" s="193"/>
      <c r="U287" s="193"/>
      <c r="V287" s="193"/>
      <c r="W287" s="193"/>
      <c r="X287" s="194"/>
      <c r="AT287" s="188" t="s">
        <v>173</v>
      </c>
      <c r="AU287" s="188" t="s">
        <v>92</v>
      </c>
      <c r="AV287" s="14" t="s">
        <v>165</v>
      </c>
      <c r="AW287" s="14" t="s">
        <v>4</v>
      </c>
      <c r="AX287" s="14" t="s">
        <v>79</v>
      </c>
      <c r="AY287" s="188" t="s">
        <v>164</v>
      </c>
    </row>
    <row r="288" spans="1:65" s="13" customFormat="1" ht="11.25">
      <c r="B288" s="169"/>
      <c r="D288" s="170" t="s">
        <v>173</v>
      </c>
      <c r="E288" s="171" t="s">
        <v>1</v>
      </c>
      <c r="F288" s="172" t="s">
        <v>1598</v>
      </c>
      <c r="H288" s="173">
        <v>1</v>
      </c>
      <c r="I288" s="174"/>
      <c r="J288" s="174"/>
      <c r="M288" s="169"/>
      <c r="N288" s="175"/>
      <c r="O288" s="176"/>
      <c r="P288" s="176"/>
      <c r="Q288" s="176"/>
      <c r="R288" s="176"/>
      <c r="S288" s="176"/>
      <c r="T288" s="176"/>
      <c r="U288" s="176"/>
      <c r="V288" s="176"/>
      <c r="W288" s="176"/>
      <c r="X288" s="177"/>
      <c r="AT288" s="171" t="s">
        <v>173</v>
      </c>
      <c r="AU288" s="171" t="s">
        <v>92</v>
      </c>
      <c r="AV288" s="13" t="s">
        <v>92</v>
      </c>
      <c r="AW288" s="13" t="s">
        <v>4</v>
      </c>
      <c r="AX288" s="13" t="s">
        <v>79</v>
      </c>
      <c r="AY288" s="171" t="s">
        <v>164</v>
      </c>
    </row>
    <row r="289" spans="1:65" s="13" customFormat="1" ht="11.25">
      <c r="B289" s="169"/>
      <c r="D289" s="170" t="s">
        <v>173</v>
      </c>
      <c r="E289" s="171" t="s">
        <v>1</v>
      </c>
      <c r="F289" s="172" t="s">
        <v>1599</v>
      </c>
      <c r="H289" s="173">
        <v>1</v>
      </c>
      <c r="I289" s="174"/>
      <c r="J289" s="174"/>
      <c r="M289" s="169"/>
      <c r="N289" s="175"/>
      <c r="O289" s="176"/>
      <c r="P289" s="176"/>
      <c r="Q289" s="176"/>
      <c r="R289" s="176"/>
      <c r="S289" s="176"/>
      <c r="T289" s="176"/>
      <c r="U289" s="176"/>
      <c r="V289" s="176"/>
      <c r="W289" s="176"/>
      <c r="X289" s="177"/>
      <c r="AT289" s="171" t="s">
        <v>173</v>
      </c>
      <c r="AU289" s="171" t="s">
        <v>92</v>
      </c>
      <c r="AV289" s="13" t="s">
        <v>92</v>
      </c>
      <c r="AW289" s="13" t="s">
        <v>4</v>
      </c>
      <c r="AX289" s="13" t="s">
        <v>79</v>
      </c>
      <c r="AY289" s="171" t="s">
        <v>164</v>
      </c>
    </row>
    <row r="290" spans="1:65" s="13" customFormat="1" ht="11.25">
      <c r="B290" s="169"/>
      <c r="D290" s="170" t="s">
        <v>173</v>
      </c>
      <c r="E290" s="171" t="s">
        <v>1</v>
      </c>
      <c r="F290" s="172" t="s">
        <v>1600</v>
      </c>
      <c r="H290" s="173">
        <v>1</v>
      </c>
      <c r="I290" s="174"/>
      <c r="J290" s="174"/>
      <c r="M290" s="169"/>
      <c r="N290" s="175"/>
      <c r="O290" s="176"/>
      <c r="P290" s="176"/>
      <c r="Q290" s="176"/>
      <c r="R290" s="176"/>
      <c r="S290" s="176"/>
      <c r="T290" s="176"/>
      <c r="U290" s="176"/>
      <c r="V290" s="176"/>
      <c r="W290" s="176"/>
      <c r="X290" s="177"/>
      <c r="AT290" s="171" t="s">
        <v>173</v>
      </c>
      <c r="AU290" s="171" t="s">
        <v>92</v>
      </c>
      <c r="AV290" s="13" t="s">
        <v>92</v>
      </c>
      <c r="AW290" s="13" t="s">
        <v>4</v>
      </c>
      <c r="AX290" s="13" t="s">
        <v>79</v>
      </c>
      <c r="AY290" s="171" t="s">
        <v>164</v>
      </c>
    </row>
    <row r="291" spans="1:65" s="13" customFormat="1" ht="11.25">
      <c r="B291" s="169"/>
      <c r="D291" s="170" t="s">
        <v>173</v>
      </c>
      <c r="E291" s="171" t="s">
        <v>1</v>
      </c>
      <c r="F291" s="172" t="s">
        <v>1601</v>
      </c>
      <c r="H291" s="173">
        <v>2</v>
      </c>
      <c r="I291" s="174"/>
      <c r="J291" s="174"/>
      <c r="M291" s="169"/>
      <c r="N291" s="175"/>
      <c r="O291" s="176"/>
      <c r="P291" s="176"/>
      <c r="Q291" s="176"/>
      <c r="R291" s="176"/>
      <c r="S291" s="176"/>
      <c r="T291" s="176"/>
      <c r="U291" s="176"/>
      <c r="V291" s="176"/>
      <c r="W291" s="176"/>
      <c r="X291" s="177"/>
      <c r="AT291" s="171" t="s">
        <v>173</v>
      </c>
      <c r="AU291" s="171" t="s">
        <v>92</v>
      </c>
      <c r="AV291" s="13" t="s">
        <v>92</v>
      </c>
      <c r="AW291" s="13" t="s">
        <v>4</v>
      </c>
      <c r="AX291" s="13" t="s">
        <v>79</v>
      </c>
      <c r="AY291" s="171" t="s">
        <v>164</v>
      </c>
    </row>
    <row r="292" spans="1:65" s="14" customFormat="1" ht="11.25">
      <c r="B292" s="187"/>
      <c r="D292" s="170" t="s">
        <v>173</v>
      </c>
      <c r="E292" s="188" t="s">
        <v>1</v>
      </c>
      <c r="F292" s="189" t="s">
        <v>1602</v>
      </c>
      <c r="H292" s="190">
        <v>5</v>
      </c>
      <c r="I292" s="191"/>
      <c r="J292" s="191"/>
      <c r="M292" s="187"/>
      <c r="N292" s="192"/>
      <c r="O292" s="193"/>
      <c r="P292" s="193"/>
      <c r="Q292" s="193"/>
      <c r="R292" s="193"/>
      <c r="S292" s="193"/>
      <c r="T292" s="193"/>
      <c r="U292" s="193"/>
      <c r="V292" s="193"/>
      <c r="W292" s="193"/>
      <c r="X292" s="194"/>
      <c r="AT292" s="188" t="s">
        <v>173</v>
      </c>
      <c r="AU292" s="188" t="s">
        <v>92</v>
      </c>
      <c r="AV292" s="14" t="s">
        <v>165</v>
      </c>
      <c r="AW292" s="14" t="s">
        <v>4</v>
      </c>
      <c r="AX292" s="14" t="s">
        <v>79</v>
      </c>
      <c r="AY292" s="188" t="s">
        <v>164</v>
      </c>
    </row>
    <row r="293" spans="1:65" s="13" customFormat="1" ht="11.25">
      <c r="B293" s="169"/>
      <c r="D293" s="170" t="s">
        <v>173</v>
      </c>
      <c r="E293" s="171" t="s">
        <v>1</v>
      </c>
      <c r="F293" s="172" t="s">
        <v>1603</v>
      </c>
      <c r="H293" s="173">
        <v>1</v>
      </c>
      <c r="I293" s="174"/>
      <c r="J293" s="174"/>
      <c r="M293" s="169"/>
      <c r="N293" s="175"/>
      <c r="O293" s="176"/>
      <c r="P293" s="176"/>
      <c r="Q293" s="176"/>
      <c r="R293" s="176"/>
      <c r="S293" s="176"/>
      <c r="T293" s="176"/>
      <c r="U293" s="176"/>
      <c r="V293" s="176"/>
      <c r="W293" s="176"/>
      <c r="X293" s="177"/>
      <c r="AT293" s="171" t="s">
        <v>173</v>
      </c>
      <c r="AU293" s="171" t="s">
        <v>92</v>
      </c>
      <c r="AV293" s="13" t="s">
        <v>92</v>
      </c>
      <c r="AW293" s="13" t="s">
        <v>4</v>
      </c>
      <c r="AX293" s="13" t="s">
        <v>79</v>
      </c>
      <c r="AY293" s="171" t="s">
        <v>164</v>
      </c>
    </row>
    <row r="294" spans="1:65" s="13" customFormat="1" ht="11.25">
      <c r="B294" s="169"/>
      <c r="D294" s="170" t="s">
        <v>173</v>
      </c>
      <c r="E294" s="171" t="s">
        <v>1</v>
      </c>
      <c r="F294" s="172" t="s">
        <v>1604</v>
      </c>
      <c r="H294" s="173">
        <v>1</v>
      </c>
      <c r="I294" s="174"/>
      <c r="J294" s="174"/>
      <c r="M294" s="169"/>
      <c r="N294" s="175"/>
      <c r="O294" s="176"/>
      <c r="P294" s="176"/>
      <c r="Q294" s="176"/>
      <c r="R294" s="176"/>
      <c r="S294" s="176"/>
      <c r="T294" s="176"/>
      <c r="U294" s="176"/>
      <c r="V294" s="176"/>
      <c r="W294" s="176"/>
      <c r="X294" s="177"/>
      <c r="AT294" s="171" t="s">
        <v>173</v>
      </c>
      <c r="AU294" s="171" t="s">
        <v>92</v>
      </c>
      <c r="AV294" s="13" t="s">
        <v>92</v>
      </c>
      <c r="AW294" s="13" t="s">
        <v>4</v>
      </c>
      <c r="AX294" s="13" t="s">
        <v>79</v>
      </c>
      <c r="AY294" s="171" t="s">
        <v>164</v>
      </c>
    </row>
    <row r="295" spans="1:65" s="13" customFormat="1" ht="11.25">
      <c r="B295" s="169"/>
      <c r="D295" s="170" t="s">
        <v>173</v>
      </c>
      <c r="E295" s="171" t="s">
        <v>1</v>
      </c>
      <c r="F295" s="172" t="s">
        <v>1605</v>
      </c>
      <c r="H295" s="173">
        <v>1</v>
      </c>
      <c r="I295" s="174"/>
      <c r="J295" s="174"/>
      <c r="M295" s="169"/>
      <c r="N295" s="175"/>
      <c r="O295" s="176"/>
      <c r="P295" s="176"/>
      <c r="Q295" s="176"/>
      <c r="R295" s="176"/>
      <c r="S295" s="176"/>
      <c r="T295" s="176"/>
      <c r="U295" s="176"/>
      <c r="V295" s="176"/>
      <c r="W295" s="176"/>
      <c r="X295" s="177"/>
      <c r="AT295" s="171" t="s">
        <v>173</v>
      </c>
      <c r="AU295" s="171" t="s">
        <v>92</v>
      </c>
      <c r="AV295" s="13" t="s">
        <v>92</v>
      </c>
      <c r="AW295" s="13" t="s">
        <v>4</v>
      </c>
      <c r="AX295" s="13" t="s">
        <v>79</v>
      </c>
      <c r="AY295" s="171" t="s">
        <v>164</v>
      </c>
    </row>
    <row r="296" spans="1:65" s="13" customFormat="1" ht="11.25">
      <c r="B296" s="169"/>
      <c r="D296" s="170" t="s">
        <v>173</v>
      </c>
      <c r="E296" s="171" t="s">
        <v>1</v>
      </c>
      <c r="F296" s="172" t="s">
        <v>1606</v>
      </c>
      <c r="H296" s="173">
        <v>1</v>
      </c>
      <c r="I296" s="174"/>
      <c r="J296" s="174"/>
      <c r="M296" s="169"/>
      <c r="N296" s="175"/>
      <c r="O296" s="176"/>
      <c r="P296" s="176"/>
      <c r="Q296" s="176"/>
      <c r="R296" s="176"/>
      <c r="S296" s="176"/>
      <c r="T296" s="176"/>
      <c r="U296" s="176"/>
      <c r="V296" s="176"/>
      <c r="W296" s="176"/>
      <c r="X296" s="177"/>
      <c r="AT296" s="171" t="s">
        <v>173</v>
      </c>
      <c r="AU296" s="171" t="s">
        <v>92</v>
      </c>
      <c r="AV296" s="13" t="s">
        <v>92</v>
      </c>
      <c r="AW296" s="13" t="s">
        <v>4</v>
      </c>
      <c r="AX296" s="13" t="s">
        <v>79</v>
      </c>
      <c r="AY296" s="171" t="s">
        <v>164</v>
      </c>
    </row>
    <row r="297" spans="1:65" s="14" customFormat="1" ht="11.25">
      <c r="B297" s="187"/>
      <c r="D297" s="170" t="s">
        <v>173</v>
      </c>
      <c r="E297" s="188" t="s">
        <v>1</v>
      </c>
      <c r="F297" s="189" t="s">
        <v>1607</v>
      </c>
      <c r="H297" s="190">
        <v>4</v>
      </c>
      <c r="I297" s="191"/>
      <c r="J297" s="191"/>
      <c r="M297" s="187"/>
      <c r="N297" s="192"/>
      <c r="O297" s="193"/>
      <c r="P297" s="193"/>
      <c r="Q297" s="193"/>
      <c r="R297" s="193"/>
      <c r="S297" s="193"/>
      <c r="T297" s="193"/>
      <c r="U297" s="193"/>
      <c r="V297" s="193"/>
      <c r="W297" s="193"/>
      <c r="X297" s="194"/>
      <c r="AT297" s="188" t="s">
        <v>173</v>
      </c>
      <c r="AU297" s="188" t="s">
        <v>92</v>
      </c>
      <c r="AV297" s="14" t="s">
        <v>165</v>
      </c>
      <c r="AW297" s="14" t="s">
        <v>4</v>
      </c>
      <c r="AX297" s="14" t="s">
        <v>79</v>
      </c>
      <c r="AY297" s="188" t="s">
        <v>164</v>
      </c>
    </row>
    <row r="298" spans="1:65" s="15" customFormat="1" ht="11.25">
      <c r="B298" s="195"/>
      <c r="D298" s="170" t="s">
        <v>173</v>
      </c>
      <c r="E298" s="196" t="s">
        <v>1</v>
      </c>
      <c r="F298" s="197" t="s">
        <v>303</v>
      </c>
      <c r="H298" s="198">
        <v>19</v>
      </c>
      <c r="I298" s="199"/>
      <c r="J298" s="199"/>
      <c r="M298" s="195"/>
      <c r="N298" s="200"/>
      <c r="O298" s="201"/>
      <c r="P298" s="201"/>
      <c r="Q298" s="201"/>
      <c r="R298" s="201"/>
      <c r="S298" s="201"/>
      <c r="T298" s="201"/>
      <c r="U298" s="201"/>
      <c r="V298" s="201"/>
      <c r="W298" s="201"/>
      <c r="X298" s="202"/>
      <c r="AT298" s="196" t="s">
        <v>173</v>
      </c>
      <c r="AU298" s="196" t="s">
        <v>92</v>
      </c>
      <c r="AV298" s="15" t="s">
        <v>171</v>
      </c>
      <c r="AW298" s="15" t="s">
        <v>4</v>
      </c>
      <c r="AX298" s="15" t="s">
        <v>86</v>
      </c>
      <c r="AY298" s="196" t="s">
        <v>164</v>
      </c>
    </row>
    <row r="299" spans="1:65" s="2" customFormat="1" ht="14.45" customHeight="1">
      <c r="A299" s="32"/>
      <c r="B299" s="153"/>
      <c r="C299" s="154" t="s">
        <v>312</v>
      </c>
      <c r="D299" s="154" t="s">
        <v>167</v>
      </c>
      <c r="E299" s="155" t="s">
        <v>305</v>
      </c>
      <c r="F299" s="156" t="s">
        <v>306</v>
      </c>
      <c r="G299" s="157" t="s">
        <v>177</v>
      </c>
      <c r="H299" s="158">
        <v>24.7</v>
      </c>
      <c r="I299" s="159"/>
      <c r="J299" s="159"/>
      <c r="K299" s="158">
        <f>ROUND(P299*H299,3)</f>
        <v>0</v>
      </c>
      <c r="L299" s="160"/>
      <c r="M299" s="33"/>
      <c r="N299" s="161" t="s">
        <v>1</v>
      </c>
      <c r="O299" s="162" t="s">
        <v>43</v>
      </c>
      <c r="P299" s="163">
        <f>I299+J299</f>
        <v>0</v>
      </c>
      <c r="Q299" s="163">
        <f>ROUND(I299*H299,3)</f>
        <v>0</v>
      </c>
      <c r="R299" s="163">
        <f>ROUND(J299*H299,3)</f>
        <v>0</v>
      </c>
      <c r="S299" s="58"/>
      <c r="T299" s="164">
        <f>S299*H299</f>
        <v>0</v>
      </c>
      <c r="U299" s="164">
        <v>0</v>
      </c>
      <c r="V299" s="164">
        <f>U299*H299</f>
        <v>0</v>
      </c>
      <c r="W299" s="164">
        <v>0</v>
      </c>
      <c r="X299" s="165">
        <f>W299*H299</f>
        <v>0</v>
      </c>
      <c r="Y299" s="32"/>
      <c r="Z299" s="32"/>
      <c r="AA299" s="32"/>
      <c r="AB299" s="32"/>
      <c r="AC299" s="32"/>
      <c r="AD299" s="32"/>
      <c r="AE299" s="32"/>
      <c r="AR299" s="166" t="s">
        <v>171</v>
      </c>
      <c r="AT299" s="166" t="s">
        <v>167</v>
      </c>
      <c r="AU299" s="166" t="s">
        <v>92</v>
      </c>
      <c r="AY299" s="17" t="s">
        <v>164</v>
      </c>
      <c r="BE299" s="167">
        <f>IF(O299="základná",K299,0)</f>
        <v>0</v>
      </c>
      <c r="BF299" s="167">
        <f>IF(O299="znížená",K299,0)</f>
        <v>0</v>
      </c>
      <c r="BG299" s="167">
        <f>IF(O299="zákl. prenesená",K299,0)</f>
        <v>0</v>
      </c>
      <c r="BH299" s="167">
        <f>IF(O299="zníž. prenesená",K299,0)</f>
        <v>0</v>
      </c>
      <c r="BI299" s="167">
        <f>IF(O299="nulová",K299,0)</f>
        <v>0</v>
      </c>
      <c r="BJ299" s="17" t="s">
        <v>92</v>
      </c>
      <c r="BK299" s="168">
        <f>ROUND(P299*H299,3)</f>
        <v>0</v>
      </c>
      <c r="BL299" s="17" t="s">
        <v>171</v>
      </c>
      <c r="BM299" s="166" t="s">
        <v>307</v>
      </c>
    </row>
    <row r="300" spans="1:65" s="13" customFormat="1" ht="11.25">
      <c r="B300" s="169"/>
      <c r="D300" s="170" t="s">
        <v>173</v>
      </c>
      <c r="E300" s="171" t="s">
        <v>1</v>
      </c>
      <c r="F300" s="172" t="s">
        <v>1627</v>
      </c>
      <c r="H300" s="173">
        <v>1.3</v>
      </c>
      <c r="I300" s="174"/>
      <c r="J300" s="174"/>
      <c r="M300" s="169"/>
      <c r="N300" s="175"/>
      <c r="O300" s="176"/>
      <c r="P300" s="176"/>
      <c r="Q300" s="176"/>
      <c r="R300" s="176"/>
      <c r="S300" s="176"/>
      <c r="T300" s="176"/>
      <c r="U300" s="176"/>
      <c r="V300" s="176"/>
      <c r="W300" s="176"/>
      <c r="X300" s="177"/>
      <c r="AT300" s="171" t="s">
        <v>173</v>
      </c>
      <c r="AU300" s="171" t="s">
        <v>92</v>
      </c>
      <c r="AV300" s="13" t="s">
        <v>92</v>
      </c>
      <c r="AW300" s="13" t="s">
        <v>4</v>
      </c>
      <c r="AX300" s="13" t="s">
        <v>79</v>
      </c>
      <c r="AY300" s="171" t="s">
        <v>164</v>
      </c>
    </row>
    <row r="301" spans="1:65" s="13" customFormat="1" ht="11.25">
      <c r="B301" s="169"/>
      <c r="D301" s="170" t="s">
        <v>173</v>
      </c>
      <c r="E301" s="171" t="s">
        <v>1</v>
      </c>
      <c r="F301" s="172" t="s">
        <v>1628</v>
      </c>
      <c r="H301" s="173">
        <v>1.3</v>
      </c>
      <c r="I301" s="174"/>
      <c r="J301" s="174"/>
      <c r="M301" s="169"/>
      <c r="N301" s="175"/>
      <c r="O301" s="176"/>
      <c r="P301" s="176"/>
      <c r="Q301" s="176"/>
      <c r="R301" s="176"/>
      <c r="S301" s="176"/>
      <c r="T301" s="176"/>
      <c r="U301" s="176"/>
      <c r="V301" s="176"/>
      <c r="W301" s="176"/>
      <c r="X301" s="177"/>
      <c r="AT301" s="171" t="s">
        <v>173</v>
      </c>
      <c r="AU301" s="171" t="s">
        <v>92</v>
      </c>
      <c r="AV301" s="13" t="s">
        <v>92</v>
      </c>
      <c r="AW301" s="13" t="s">
        <v>4</v>
      </c>
      <c r="AX301" s="13" t="s">
        <v>79</v>
      </c>
      <c r="AY301" s="171" t="s">
        <v>164</v>
      </c>
    </row>
    <row r="302" spans="1:65" s="13" customFormat="1" ht="11.25">
      <c r="B302" s="169"/>
      <c r="D302" s="170" t="s">
        <v>173</v>
      </c>
      <c r="E302" s="171" t="s">
        <v>1</v>
      </c>
      <c r="F302" s="172" t="s">
        <v>1629</v>
      </c>
      <c r="H302" s="173">
        <v>1.3</v>
      </c>
      <c r="I302" s="174"/>
      <c r="J302" s="174"/>
      <c r="M302" s="169"/>
      <c r="N302" s="175"/>
      <c r="O302" s="176"/>
      <c r="P302" s="176"/>
      <c r="Q302" s="176"/>
      <c r="R302" s="176"/>
      <c r="S302" s="176"/>
      <c r="T302" s="176"/>
      <c r="U302" s="176"/>
      <c r="V302" s="176"/>
      <c r="W302" s="176"/>
      <c r="X302" s="177"/>
      <c r="AT302" s="171" t="s">
        <v>173</v>
      </c>
      <c r="AU302" s="171" t="s">
        <v>92</v>
      </c>
      <c r="AV302" s="13" t="s">
        <v>92</v>
      </c>
      <c r="AW302" s="13" t="s">
        <v>4</v>
      </c>
      <c r="AX302" s="13" t="s">
        <v>79</v>
      </c>
      <c r="AY302" s="171" t="s">
        <v>164</v>
      </c>
    </row>
    <row r="303" spans="1:65" s="13" customFormat="1" ht="11.25">
      <c r="B303" s="169"/>
      <c r="D303" s="170" t="s">
        <v>173</v>
      </c>
      <c r="E303" s="171" t="s">
        <v>1</v>
      </c>
      <c r="F303" s="172" t="s">
        <v>1630</v>
      </c>
      <c r="H303" s="173">
        <v>2.6</v>
      </c>
      <c r="I303" s="174"/>
      <c r="J303" s="174"/>
      <c r="M303" s="169"/>
      <c r="N303" s="175"/>
      <c r="O303" s="176"/>
      <c r="P303" s="176"/>
      <c r="Q303" s="176"/>
      <c r="R303" s="176"/>
      <c r="S303" s="176"/>
      <c r="T303" s="176"/>
      <c r="U303" s="176"/>
      <c r="V303" s="176"/>
      <c r="W303" s="176"/>
      <c r="X303" s="177"/>
      <c r="AT303" s="171" t="s">
        <v>173</v>
      </c>
      <c r="AU303" s="171" t="s">
        <v>92</v>
      </c>
      <c r="AV303" s="13" t="s">
        <v>92</v>
      </c>
      <c r="AW303" s="13" t="s">
        <v>4</v>
      </c>
      <c r="AX303" s="13" t="s">
        <v>79</v>
      </c>
      <c r="AY303" s="171" t="s">
        <v>164</v>
      </c>
    </row>
    <row r="304" spans="1:65" s="14" customFormat="1" ht="11.25">
      <c r="B304" s="187"/>
      <c r="D304" s="170" t="s">
        <v>173</v>
      </c>
      <c r="E304" s="188" t="s">
        <v>1</v>
      </c>
      <c r="F304" s="189" t="s">
        <v>1592</v>
      </c>
      <c r="H304" s="190">
        <v>6.5</v>
      </c>
      <c r="I304" s="191"/>
      <c r="J304" s="191"/>
      <c r="M304" s="187"/>
      <c r="N304" s="192"/>
      <c r="O304" s="193"/>
      <c r="P304" s="193"/>
      <c r="Q304" s="193"/>
      <c r="R304" s="193"/>
      <c r="S304" s="193"/>
      <c r="T304" s="193"/>
      <c r="U304" s="193"/>
      <c r="V304" s="193"/>
      <c r="W304" s="193"/>
      <c r="X304" s="194"/>
      <c r="AT304" s="188" t="s">
        <v>173</v>
      </c>
      <c r="AU304" s="188" t="s">
        <v>92</v>
      </c>
      <c r="AV304" s="14" t="s">
        <v>165</v>
      </c>
      <c r="AW304" s="14" t="s">
        <v>4</v>
      </c>
      <c r="AX304" s="14" t="s">
        <v>79</v>
      </c>
      <c r="AY304" s="188" t="s">
        <v>164</v>
      </c>
    </row>
    <row r="305" spans="2:51" s="13" customFormat="1" ht="11.25">
      <c r="B305" s="169"/>
      <c r="D305" s="170" t="s">
        <v>173</v>
      </c>
      <c r="E305" s="171" t="s">
        <v>1</v>
      </c>
      <c r="F305" s="172" t="s">
        <v>1631</v>
      </c>
      <c r="H305" s="173">
        <v>1.3</v>
      </c>
      <c r="I305" s="174"/>
      <c r="J305" s="174"/>
      <c r="M305" s="169"/>
      <c r="N305" s="175"/>
      <c r="O305" s="176"/>
      <c r="P305" s="176"/>
      <c r="Q305" s="176"/>
      <c r="R305" s="176"/>
      <c r="S305" s="176"/>
      <c r="T305" s="176"/>
      <c r="U305" s="176"/>
      <c r="V305" s="176"/>
      <c r="W305" s="176"/>
      <c r="X305" s="177"/>
      <c r="AT305" s="171" t="s">
        <v>173</v>
      </c>
      <c r="AU305" s="171" t="s">
        <v>92</v>
      </c>
      <c r="AV305" s="13" t="s">
        <v>92</v>
      </c>
      <c r="AW305" s="13" t="s">
        <v>4</v>
      </c>
      <c r="AX305" s="13" t="s">
        <v>79</v>
      </c>
      <c r="AY305" s="171" t="s">
        <v>164</v>
      </c>
    </row>
    <row r="306" spans="2:51" s="13" customFormat="1" ht="11.25">
      <c r="B306" s="169"/>
      <c r="D306" s="170" t="s">
        <v>173</v>
      </c>
      <c r="E306" s="171" t="s">
        <v>1</v>
      </c>
      <c r="F306" s="172" t="s">
        <v>1632</v>
      </c>
      <c r="H306" s="173">
        <v>1.3</v>
      </c>
      <c r="I306" s="174"/>
      <c r="J306" s="174"/>
      <c r="M306" s="169"/>
      <c r="N306" s="175"/>
      <c r="O306" s="176"/>
      <c r="P306" s="176"/>
      <c r="Q306" s="176"/>
      <c r="R306" s="176"/>
      <c r="S306" s="176"/>
      <c r="T306" s="176"/>
      <c r="U306" s="176"/>
      <c r="V306" s="176"/>
      <c r="W306" s="176"/>
      <c r="X306" s="177"/>
      <c r="AT306" s="171" t="s">
        <v>173</v>
      </c>
      <c r="AU306" s="171" t="s">
        <v>92</v>
      </c>
      <c r="AV306" s="13" t="s">
        <v>92</v>
      </c>
      <c r="AW306" s="13" t="s">
        <v>4</v>
      </c>
      <c r="AX306" s="13" t="s">
        <v>79</v>
      </c>
      <c r="AY306" s="171" t="s">
        <v>164</v>
      </c>
    </row>
    <row r="307" spans="2:51" s="13" customFormat="1" ht="11.25">
      <c r="B307" s="169"/>
      <c r="D307" s="170" t="s">
        <v>173</v>
      </c>
      <c r="E307" s="171" t="s">
        <v>1</v>
      </c>
      <c r="F307" s="172" t="s">
        <v>1633</v>
      </c>
      <c r="H307" s="173">
        <v>1.3</v>
      </c>
      <c r="I307" s="174"/>
      <c r="J307" s="174"/>
      <c r="M307" s="169"/>
      <c r="N307" s="175"/>
      <c r="O307" s="176"/>
      <c r="P307" s="176"/>
      <c r="Q307" s="176"/>
      <c r="R307" s="176"/>
      <c r="S307" s="176"/>
      <c r="T307" s="176"/>
      <c r="U307" s="176"/>
      <c r="V307" s="176"/>
      <c r="W307" s="176"/>
      <c r="X307" s="177"/>
      <c r="AT307" s="171" t="s">
        <v>173</v>
      </c>
      <c r="AU307" s="171" t="s">
        <v>92</v>
      </c>
      <c r="AV307" s="13" t="s">
        <v>92</v>
      </c>
      <c r="AW307" s="13" t="s">
        <v>4</v>
      </c>
      <c r="AX307" s="13" t="s">
        <v>79</v>
      </c>
      <c r="AY307" s="171" t="s">
        <v>164</v>
      </c>
    </row>
    <row r="308" spans="2:51" s="13" customFormat="1" ht="11.25">
      <c r="B308" s="169"/>
      <c r="D308" s="170" t="s">
        <v>173</v>
      </c>
      <c r="E308" s="171" t="s">
        <v>1</v>
      </c>
      <c r="F308" s="172" t="s">
        <v>1634</v>
      </c>
      <c r="H308" s="173">
        <v>2.6</v>
      </c>
      <c r="I308" s="174"/>
      <c r="J308" s="174"/>
      <c r="M308" s="169"/>
      <c r="N308" s="175"/>
      <c r="O308" s="176"/>
      <c r="P308" s="176"/>
      <c r="Q308" s="176"/>
      <c r="R308" s="176"/>
      <c r="S308" s="176"/>
      <c r="T308" s="176"/>
      <c r="U308" s="176"/>
      <c r="V308" s="176"/>
      <c r="W308" s="176"/>
      <c r="X308" s="177"/>
      <c r="AT308" s="171" t="s">
        <v>173</v>
      </c>
      <c r="AU308" s="171" t="s">
        <v>92</v>
      </c>
      <c r="AV308" s="13" t="s">
        <v>92</v>
      </c>
      <c r="AW308" s="13" t="s">
        <v>4</v>
      </c>
      <c r="AX308" s="13" t="s">
        <v>79</v>
      </c>
      <c r="AY308" s="171" t="s">
        <v>164</v>
      </c>
    </row>
    <row r="309" spans="2:51" s="14" customFormat="1" ht="11.25">
      <c r="B309" s="187"/>
      <c r="D309" s="170" t="s">
        <v>173</v>
      </c>
      <c r="E309" s="188" t="s">
        <v>1</v>
      </c>
      <c r="F309" s="189" t="s">
        <v>1597</v>
      </c>
      <c r="H309" s="190">
        <v>6.5</v>
      </c>
      <c r="I309" s="191"/>
      <c r="J309" s="191"/>
      <c r="M309" s="187"/>
      <c r="N309" s="192"/>
      <c r="O309" s="193"/>
      <c r="P309" s="193"/>
      <c r="Q309" s="193"/>
      <c r="R309" s="193"/>
      <c r="S309" s="193"/>
      <c r="T309" s="193"/>
      <c r="U309" s="193"/>
      <c r="V309" s="193"/>
      <c r="W309" s="193"/>
      <c r="X309" s="194"/>
      <c r="AT309" s="188" t="s">
        <v>173</v>
      </c>
      <c r="AU309" s="188" t="s">
        <v>92</v>
      </c>
      <c r="AV309" s="14" t="s">
        <v>165</v>
      </c>
      <c r="AW309" s="14" t="s">
        <v>4</v>
      </c>
      <c r="AX309" s="14" t="s">
        <v>79</v>
      </c>
      <c r="AY309" s="188" t="s">
        <v>164</v>
      </c>
    </row>
    <row r="310" spans="2:51" s="13" customFormat="1" ht="11.25">
      <c r="B310" s="169"/>
      <c r="D310" s="170" t="s">
        <v>173</v>
      </c>
      <c r="E310" s="171" t="s">
        <v>1</v>
      </c>
      <c r="F310" s="172" t="s">
        <v>1635</v>
      </c>
      <c r="H310" s="173">
        <v>1.3</v>
      </c>
      <c r="I310" s="174"/>
      <c r="J310" s="174"/>
      <c r="M310" s="169"/>
      <c r="N310" s="175"/>
      <c r="O310" s="176"/>
      <c r="P310" s="176"/>
      <c r="Q310" s="176"/>
      <c r="R310" s="176"/>
      <c r="S310" s="176"/>
      <c r="T310" s="176"/>
      <c r="U310" s="176"/>
      <c r="V310" s="176"/>
      <c r="W310" s="176"/>
      <c r="X310" s="177"/>
      <c r="AT310" s="171" t="s">
        <v>173</v>
      </c>
      <c r="AU310" s="171" t="s">
        <v>92</v>
      </c>
      <c r="AV310" s="13" t="s">
        <v>92</v>
      </c>
      <c r="AW310" s="13" t="s">
        <v>4</v>
      </c>
      <c r="AX310" s="13" t="s">
        <v>79</v>
      </c>
      <c r="AY310" s="171" t="s">
        <v>164</v>
      </c>
    </row>
    <row r="311" spans="2:51" s="13" customFormat="1" ht="11.25">
      <c r="B311" s="169"/>
      <c r="D311" s="170" t="s">
        <v>173</v>
      </c>
      <c r="E311" s="171" t="s">
        <v>1</v>
      </c>
      <c r="F311" s="172" t="s">
        <v>1636</v>
      </c>
      <c r="H311" s="173">
        <v>1.3</v>
      </c>
      <c r="I311" s="174"/>
      <c r="J311" s="174"/>
      <c r="M311" s="169"/>
      <c r="N311" s="175"/>
      <c r="O311" s="176"/>
      <c r="P311" s="176"/>
      <c r="Q311" s="176"/>
      <c r="R311" s="176"/>
      <c r="S311" s="176"/>
      <c r="T311" s="176"/>
      <c r="U311" s="176"/>
      <c r="V311" s="176"/>
      <c r="W311" s="176"/>
      <c r="X311" s="177"/>
      <c r="AT311" s="171" t="s">
        <v>173</v>
      </c>
      <c r="AU311" s="171" t="s">
        <v>92</v>
      </c>
      <c r="AV311" s="13" t="s">
        <v>92</v>
      </c>
      <c r="AW311" s="13" t="s">
        <v>4</v>
      </c>
      <c r="AX311" s="13" t="s">
        <v>79</v>
      </c>
      <c r="AY311" s="171" t="s">
        <v>164</v>
      </c>
    </row>
    <row r="312" spans="2:51" s="13" customFormat="1" ht="11.25">
      <c r="B312" s="169"/>
      <c r="D312" s="170" t="s">
        <v>173</v>
      </c>
      <c r="E312" s="171" t="s">
        <v>1</v>
      </c>
      <c r="F312" s="172" t="s">
        <v>1637</v>
      </c>
      <c r="H312" s="173">
        <v>1.3</v>
      </c>
      <c r="I312" s="174"/>
      <c r="J312" s="174"/>
      <c r="M312" s="169"/>
      <c r="N312" s="175"/>
      <c r="O312" s="176"/>
      <c r="P312" s="176"/>
      <c r="Q312" s="176"/>
      <c r="R312" s="176"/>
      <c r="S312" s="176"/>
      <c r="T312" s="176"/>
      <c r="U312" s="176"/>
      <c r="V312" s="176"/>
      <c r="W312" s="176"/>
      <c r="X312" s="177"/>
      <c r="AT312" s="171" t="s">
        <v>173</v>
      </c>
      <c r="AU312" s="171" t="s">
        <v>92</v>
      </c>
      <c r="AV312" s="13" t="s">
        <v>92</v>
      </c>
      <c r="AW312" s="13" t="s">
        <v>4</v>
      </c>
      <c r="AX312" s="13" t="s">
        <v>79</v>
      </c>
      <c r="AY312" s="171" t="s">
        <v>164</v>
      </c>
    </row>
    <row r="313" spans="2:51" s="13" customFormat="1" ht="11.25">
      <c r="B313" s="169"/>
      <c r="D313" s="170" t="s">
        <v>173</v>
      </c>
      <c r="E313" s="171" t="s">
        <v>1</v>
      </c>
      <c r="F313" s="172" t="s">
        <v>1638</v>
      </c>
      <c r="H313" s="173">
        <v>2.6</v>
      </c>
      <c r="I313" s="174"/>
      <c r="J313" s="174"/>
      <c r="M313" s="169"/>
      <c r="N313" s="175"/>
      <c r="O313" s="176"/>
      <c r="P313" s="176"/>
      <c r="Q313" s="176"/>
      <c r="R313" s="176"/>
      <c r="S313" s="176"/>
      <c r="T313" s="176"/>
      <c r="U313" s="176"/>
      <c r="V313" s="176"/>
      <c r="W313" s="176"/>
      <c r="X313" s="177"/>
      <c r="AT313" s="171" t="s">
        <v>173</v>
      </c>
      <c r="AU313" s="171" t="s">
        <v>92</v>
      </c>
      <c r="AV313" s="13" t="s">
        <v>92</v>
      </c>
      <c r="AW313" s="13" t="s">
        <v>4</v>
      </c>
      <c r="AX313" s="13" t="s">
        <v>79</v>
      </c>
      <c r="AY313" s="171" t="s">
        <v>164</v>
      </c>
    </row>
    <row r="314" spans="2:51" s="14" customFormat="1" ht="11.25">
      <c r="B314" s="187"/>
      <c r="D314" s="170" t="s">
        <v>173</v>
      </c>
      <c r="E314" s="188" t="s">
        <v>1</v>
      </c>
      <c r="F314" s="189" t="s">
        <v>1602</v>
      </c>
      <c r="H314" s="190">
        <v>6.5</v>
      </c>
      <c r="I314" s="191"/>
      <c r="J314" s="191"/>
      <c r="M314" s="187"/>
      <c r="N314" s="192"/>
      <c r="O314" s="193"/>
      <c r="P314" s="193"/>
      <c r="Q314" s="193"/>
      <c r="R314" s="193"/>
      <c r="S314" s="193"/>
      <c r="T314" s="193"/>
      <c r="U314" s="193"/>
      <c r="V314" s="193"/>
      <c r="W314" s="193"/>
      <c r="X314" s="194"/>
      <c r="AT314" s="188" t="s">
        <v>173</v>
      </c>
      <c r="AU314" s="188" t="s">
        <v>92</v>
      </c>
      <c r="AV314" s="14" t="s">
        <v>165</v>
      </c>
      <c r="AW314" s="14" t="s">
        <v>4</v>
      </c>
      <c r="AX314" s="14" t="s">
        <v>79</v>
      </c>
      <c r="AY314" s="188" t="s">
        <v>164</v>
      </c>
    </row>
    <row r="315" spans="2:51" s="13" customFormat="1" ht="11.25">
      <c r="B315" s="169"/>
      <c r="D315" s="170" t="s">
        <v>173</v>
      </c>
      <c r="E315" s="171" t="s">
        <v>1</v>
      </c>
      <c r="F315" s="172" t="s">
        <v>1639</v>
      </c>
      <c r="H315" s="173">
        <v>1.3</v>
      </c>
      <c r="I315" s="174"/>
      <c r="J315" s="174"/>
      <c r="M315" s="169"/>
      <c r="N315" s="175"/>
      <c r="O315" s="176"/>
      <c r="P315" s="176"/>
      <c r="Q315" s="176"/>
      <c r="R315" s="176"/>
      <c r="S315" s="176"/>
      <c r="T315" s="176"/>
      <c r="U315" s="176"/>
      <c r="V315" s="176"/>
      <c r="W315" s="176"/>
      <c r="X315" s="177"/>
      <c r="AT315" s="171" t="s">
        <v>173</v>
      </c>
      <c r="AU315" s="171" t="s">
        <v>92</v>
      </c>
      <c r="AV315" s="13" t="s">
        <v>92</v>
      </c>
      <c r="AW315" s="13" t="s">
        <v>4</v>
      </c>
      <c r="AX315" s="13" t="s">
        <v>79</v>
      </c>
      <c r="AY315" s="171" t="s">
        <v>164</v>
      </c>
    </row>
    <row r="316" spans="2:51" s="13" customFormat="1" ht="11.25">
      <c r="B316" s="169"/>
      <c r="D316" s="170" t="s">
        <v>173</v>
      </c>
      <c r="E316" s="171" t="s">
        <v>1</v>
      </c>
      <c r="F316" s="172" t="s">
        <v>1640</v>
      </c>
      <c r="H316" s="173">
        <v>1.3</v>
      </c>
      <c r="I316" s="174"/>
      <c r="J316" s="174"/>
      <c r="M316" s="169"/>
      <c r="N316" s="175"/>
      <c r="O316" s="176"/>
      <c r="P316" s="176"/>
      <c r="Q316" s="176"/>
      <c r="R316" s="176"/>
      <c r="S316" s="176"/>
      <c r="T316" s="176"/>
      <c r="U316" s="176"/>
      <c r="V316" s="176"/>
      <c r="W316" s="176"/>
      <c r="X316" s="177"/>
      <c r="AT316" s="171" t="s">
        <v>173</v>
      </c>
      <c r="AU316" s="171" t="s">
        <v>92</v>
      </c>
      <c r="AV316" s="13" t="s">
        <v>92</v>
      </c>
      <c r="AW316" s="13" t="s">
        <v>4</v>
      </c>
      <c r="AX316" s="13" t="s">
        <v>79</v>
      </c>
      <c r="AY316" s="171" t="s">
        <v>164</v>
      </c>
    </row>
    <row r="317" spans="2:51" s="13" customFormat="1" ht="11.25">
      <c r="B317" s="169"/>
      <c r="D317" s="170" t="s">
        <v>173</v>
      </c>
      <c r="E317" s="171" t="s">
        <v>1</v>
      </c>
      <c r="F317" s="172" t="s">
        <v>1641</v>
      </c>
      <c r="H317" s="173">
        <v>1.3</v>
      </c>
      <c r="I317" s="174"/>
      <c r="J317" s="174"/>
      <c r="M317" s="169"/>
      <c r="N317" s="175"/>
      <c r="O317" s="176"/>
      <c r="P317" s="176"/>
      <c r="Q317" s="176"/>
      <c r="R317" s="176"/>
      <c r="S317" s="176"/>
      <c r="T317" s="176"/>
      <c r="U317" s="176"/>
      <c r="V317" s="176"/>
      <c r="W317" s="176"/>
      <c r="X317" s="177"/>
      <c r="AT317" s="171" t="s">
        <v>173</v>
      </c>
      <c r="AU317" s="171" t="s">
        <v>92</v>
      </c>
      <c r="AV317" s="13" t="s">
        <v>92</v>
      </c>
      <c r="AW317" s="13" t="s">
        <v>4</v>
      </c>
      <c r="AX317" s="13" t="s">
        <v>79</v>
      </c>
      <c r="AY317" s="171" t="s">
        <v>164</v>
      </c>
    </row>
    <row r="318" spans="2:51" s="13" customFormat="1" ht="11.25">
      <c r="B318" s="169"/>
      <c r="D318" s="170" t="s">
        <v>173</v>
      </c>
      <c r="E318" s="171" t="s">
        <v>1</v>
      </c>
      <c r="F318" s="172" t="s">
        <v>1642</v>
      </c>
      <c r="H318" s="173">
        <v>1.3</v>
      </c>
      <c r="I318" s="174"/>
      <c r="J318" s="174"/>
      <c r="M318" s="169"/>
      <c r="N318" s="175"/>
      <c r="O318" s="176"/>
      <c r="P318" s="176"/>
      <c r="Q318" s="176"/>
      <c r="R318" s="176"/>
      <c r="S318" s="176"/>
      <c r="T318" s="176"/>
      <c r="U318" s="176"/>
      <c r="V318" s="176"/>
      <c r="W318" s="176"/>
      <c r="X318" s="177"/>
      <c r="AT318" s="171" t="s">
        <v>173</v>
      </c>
      <c r="AU318" s="171" t="s">
        <v>92</v>
      </c>
      <c r="AV318" s="13" t="s">
        <v>92</v>
      </c>
      <c r="AW318" s="13" t="s">
        <v>4</v>
      </c>
      <c r="AX318" s="13" t="s">
        <v>79</v>
      </c>
      <c r="AY318" s="171" t="s">
        <v>164</v>
      </c>
    </row>
    <row r="319" spans="2:51" s="14" customFormat="1" ht="11.25">
      <c r="B319" s="187"/>
      <c r="D319" s="170" t="s">
        <v>173</v>
      </c>
      <c r="E319" s="188" t="s">
        <v>1</v>
      </c>
      <c r="F319" s="189" t="s">
        <v>1643</v>
      </c>
      <c r="H319" s="190">
        <v>5.2</v>
      </c>
      <c r="I319" s="191"/>
      <c r="J319" s="191"/>
      <c r="M319" s="187"/>
      <c r="N319" s="192"/>
      <c r="O319" s="193"/>
      <c r="P319" s="193"/>
      <c r="Q319" s="193"/>
      <c r="R319" s="193"/>
      <c r="S319" s="193"/>
      <c r="T319" s="193"/>
      <c r="U319" s="193"/>
      <c r="V319" s="193"/>
      <c r="W319" s="193"/>
      <c r="X319" s="194"/>
      <c r="AT319" s="188" t="s">
        <v>173</v>
      </c>
      <c r="AU319" s="188" t="s">
        <v>92</v>
      </c>
      <c r="AV319" s="14" t="s">
        <v>165</v>
      </c>
      <c r="AW319" s="14" t="s">
        <v>4</v>
      </c>
      <c r="AX319" s="14" t="s">
        <v>79</v>
      </c>
      <c r="AY319" s="188" t="s">
        <v>164</v>
      </c>
    </row>
    <row r="320" spans="2:51" s="15" customFormat="1" ht="11.25">
      <c r="B320" s="195"/>
      <c r="D320" s="170" t="s">
        <v>173</v>
      </c>
      <c r="E320" s="196" t="s">
        <v>1</v>
      </c>
      <c r="F320" s="197" t="s">
        <v>303</v>
      </c>
      <c r="H320" s="198">
        <v>24.700000000000006</v>
      </c>
      <c r="I320" s="199"/>
      <c r="J320" s="199"/>
      <c r="M320" s="195"/>
      <c r="N320" s="200"/>
      <c r="O320" s="201"/>
      <c r="P320" s="201"/>
      <c r="Q320" s="201"/>
      <c r="R320" s="201"/>
      <c r="S320" s="201"/>
      <c r="T320" s="201"/>
      <c r="U320" s="201"/>
      <c r="V320" s="201"/>
      <c r="W320" s="201"/>
      <c r="X320" s="202"/>
      <c r="AT320" s="196" t="s">
        <v>173</v>
      </c>
      <c r="AU320" s="196" t="s">
        <v>92</v>
      </c>
      <c r="AV320" s="15" t="s">
        <v>171</v>
      </c>
      <c r="AW320" s="15" t="s">
        <v>4</v>
      </c>
      <c r="AX320" s="15" t="s">
        <v>86</v>
      </c>
      <c r="AY320" s="196" t="s">
        <v>164</v>
      </c>
    </row>
    <row r="321" spans="1:65" s="2" customFormat="1" ht="14.45" customHeight="1">
      <c r="A321" s="32"/>
      <c r="B321" s="153"/>
      <c r="C321" s="154" t="s">
        <v>317</v>
      </c>
      <c r="D321" s="154" t="s">
        <v>167</v>
      </c>
      <c r="E321" s="155" t="s">
        <v>1644</v>
      </c>
      <c r="F321" s="156" t="s">
        <v>1645</v>
      </c>
      <c r="G321" s="157" t="s">
        <v>177</v>
      </c>
      <c r="H321" s="158">
        <v>8.8949999999999996</v>
      </c>
      <c r="I321" s="159"/>
      <c r="J321" s="159"/>
      <c r="K321" s="158">
        <f>ROUND(P321*H321,3)</f>
        <v>0</v>
      </c>
      <c r="L321" s="160"/>
      <c r="M321" s="33"/>
      <c r="N321" s="161" t="s">
        <v>1</v>
      </c>
      <c r="O321" s="162" t="s">
        <v>43</v>
      </c>
      <c r="P321" s="163">
        <f>I321+J321</f>
        <v>0</v>
      </c>
      <c r="Q321" s="163">
        <f>ROUND(I321*H321,3)</f>
        <v>0</v>
      </c>
      <c r="R321" s="163">
        <f>ROUND(J321*H321,3)</f>
        <v>0</v>
      </c>
      <c r="S321" s="58"/>
      <c r="T321" s="164">
        <f>S321*H321</f>
        <v>0</v>
      </c>
      <c r="U321" s="164">
        <v>0</v>
      </c>
      <c r="V321" s="164">
        <f>U321*H321</f>
        <v>0</v>
      </c>
      <c r="W321" s="164">
        <v>0</v>
      </c>
      <c r="X321" s="165">
        <f>W321*H321</f>
        <v>0</v>
      </c>
      <c r="Y321" s="32"/>
      <c r="Z321" s="32"/>
      <c r="AA321" s="32"/>
      <c r="AB321" s="32"/>
      <c r="AC321" s="32"/>
      <c r="AD321" s="32"/>
      <c r="AE321" s="32"/>
      <c r="AR321" s="166" t="s">
        <v>171</v>
      </c>
      <c r="AT321" s="166" t="s">
        <v>167</v>
      </c>
      <c r="AU321" s="166" t="s">
        <v>92</v>
      </c>
      <c r="AY321" s="17" t="s">
        <v>164</v>
      </c>
      <c r="BE321" s="167">
        <f>IF(O321="základná",K321,0)</f>
        <v>0</v>
      </c>
      <c r="BF321" s="167">
        <f>IF(O321="znížená",K321,0)</f>
        <v>0</v>
      </c>
      <c r="BG321" s="167">
        <f>IF(O321="zákl. prenesená",K321,0)</f>
        <v>0</v>
      </c>
      <c r="BH321" s="167">
        <f>IF(O321="zníž. prenesená",K321,0)</f>
        <v>0</v>
      </c>
      <c r="BI321" s="167">
        <f>IF(O321="nulová",K321,0)</f>
        <v>0</v>
      </c>
      <c r="BJ321" s="17" t="s">
        <v>92</v>
      </c>
      <c r="BK321" s="168">
        <f>ROUND(P321*H321,3)</f>
        <v>0</v>
      </c>
      <c r="BL321" s="17" t="s">
        <v>171</v>
      </c>
      <c r="BM321" s="166" t="s">
        <v>1646</v>
      </c>
    </row>
    <row r="322" spans="1:65" s="13" customFormat="1" ht="11.25">
      <c r="B322" s="169"/>
      <c r="D322" s="170" t="s">
        <v>173</v>
      </c>
      <c r="E322" s="171" t="s">
        <v>1</v>
      </c>
      <c r="F322" s="172" t="s">
        <v>1647</v>
      </c>
      <c r="H322" s="173">
        <v>2.4260000000000002</v>
      </c>
      <c r="I322" s="174"/>
      <c r="J322" s="174"/>
      <c r="M322" s="169"/>
      <c r="N322" s="175"/>
      <c r="O322" s="176"/>
      <c r="P322" s="176"/>
      <c r="Q322" s="176"/>
      <c r="R322" s="176"/>
      <c r="S322" s="176"/>
      <c r="T322" s="176"/>
      <c r="U322" s="176"/>
      <c r="V322" s="176"/>
      <c r="W322" s="176"/>
      <c r="X322" s="177"/>
      <c r="AT322" s="171" t="s">
        <v>173</v>
      </c>
      <c r="AU322" s="171" t="s">
        <v>92</v>
      </c>
      <c r="AV322" s="13" t="s">
        <v>92</v>
      </c>
      <c r="AW322" s="13" t="s">
        <v>4</v>
      </c>
      <c r="AX322" s="13" t="s">
        <v>79</v>
      </c>
      <c r="AY322" s="171" t="s">
        <v>164</v>
      </c>
    </row>
    <row r="323" spans="1:65" s="13" customFormat="1" ht="11.25">
      <c r="B323" s="169"/>
      <c r="D323" s="170" t="s">
        <v>173</v>
      </c>
      <c r="E323" s="171" t="s">
        <v>1</v>
      </c>
      <c r="F323" s="172" t="s">
        <v>1648</v>
      </c>
      <c r="H323" s="173">
        <v>2.4260000000000002</v>
      </c>
      <c r="I323" s="174"/>
      <c r="J323" s="174"/>
      <c r="M323" s="169"/>
      <c r="N323" s="175"/>
      <c r="O323" s="176"/>
      <c r="P323" s="176"/>
      <c r="Q323" s="176"/>
      <c r="R323" s="176"/>
      <c r="S323" s="176"/>
      <c r="T323" s="176"/>
      <c r="U323" s="176"/>
      <c r="V323" s="176"/>
      <c r="W323" s="176"/>
      <c r="X323" s="177"/>
      <c r="AT323" s="171" t="s">
        <v>173</v>
      </c>
      <c r="AU323" s="171" t="s">
        <v>92</v>
      </c>
      <c r="AV323" s="13" t="s">
        <v>92</v>
      </c>
      <c r="AW323" s="13" t="s">
        <v>4</v>
      </c>
      <c r="AX323" s="13" t="s">
        <v>79</v>
      </c>
      <c r="AY323" s="171" t="s">
        <v>164</v>
      </c>
    </row>
    <row r="324" spans="1:65" s="13" customFormat="1" ht="11.25">
      <c r="B324" s="169"/>
      <c r="D324" s="170" t="s">
        <v>173</v>
      </c>
      <c r="E324" s="171" t="s">
        <v>1</v>
      </c>
      <c r="F324" s="172" t="s">
        <v>1649</v>
      </c>
      <c r="H324" s="173">
        <v>2.4260000000000002</v>
      </c>
      <c r="I324" s="174"/>
      <c r="J324" s="174"/>
      <c r="M324" s="169"/>
      <c r="N324" s="175"/>
      <c r="O324" s="176"/>
      <c r="P324" s="176"/>
      <c r="Q324" s="176"/>
      <c r="R324" s="176"/>
      <c r="S324" s="176"/>
      <c r="T324" s="176"/>
      <c r="U324" s="176"/>
      <c r="V324" s="176"/>
      <c r="W324" s="176"/>
      <c r="X324" s="177"/>
      <c r="AT324" s="171" t="s">
        <v>173</v>
      </c>
      <c r="AU324" s="171" t="s">
        <v>92</v>
      </c>
      <c r="AV324" s="13" t="s">
        <v>92</v>
      </c>
      <c r="AW324" s="13" t="s">
        <v>4</v>
      </c>
      <c r="AX324" s="13" t="s">
        <v>79</v>
      </c>
      <c r="AY324" s="171" t="s">
        <v>164</v>
      </c>
    </row>
    <row r="325" spans="1:65" s="13" customFormat="1" ht="11.25">
      <c r="B325" s="169"/>
      <c r="D325" s="170" t="s">
        <v>173</v>
      </c>
      <c r="E325" s="171" t="s">
        <v>1</v>
      </c>
      <c r="F325" s="172" t="s">
        <v>1650</v>
      </c>
      <c r="H325" s="173">
        <v>1.617</v>
      </c>
      <c r="I325" s="174"/>
      <c r="J325" s="174"/>
      <c r="M325" s="169"/>
      <c r="N325" s="175"/>
      <c r="O325" s="176"/>
      <c r="P325" s="176"/>
      <c r="Q325" s="176"/>
      <c r="R325" s="176"/>
      <c r="S325" s="176"/>
      <c r="T325" s="176"/>
      <c r="U325" s="176"/>
      <c r="V325" s="176"/>
      <c r="W325" s="176"/>
      <c r="X325" s="177"/>
      <c r="AT325" s="171" t="s">
        <v>173</v>
      </c>
      <c r="AU325" s="171" t="s">
        <v>92</v>
      </c>
      <c r="AV325" s="13" t="s">
        <v>92</v>
      </c>
      <c r="AW325" s="13" t="s">
        <v>4</v>
      </c>
      <c r="AX325" s="13" t="s">
        <v>79</v>
      </c>
      <c r="AY325" s="171" t="s">
        <v>164</v>
      </c>
    </row>
    <row r="326" spans="1:65" s="15" customFormat="1" ht="11.25">
      <c r="B326" s="195"/>
      <c r="D326" s="170" t="s">
        <v>173</v>
      </c>
      <c r="E326" s="196" t="s">
        <v>1</v>
      </c>
      <c r="F326" s="197" t="s">
        <v>303</v>
      </c>
      <c r="H326" s="198">
        <v>8.8949999999999996</v>
      </c>
      <c r="I326" s="199"/>
      <c r="J326" s="199"/>
      <c r="M326" s="195"/>
      <c r="N326" s="200"/>
      <c r="O326" s="201"/>
      <c r="P326" s="201"/>
      <c r="Q326" s="201"/>
      <c r="R326" s="201"/>
      <c r="S326" s="201"/>
      <c r="T326" s="201"/>
      <c r="U326" s="201"/>
      <c r="V326" s="201"/>
      <c r="W326" s="201"/>
      <c r="X326" s="202"/>
      <c r="AT326" s="196" t="s">
        <v>173</v>
      </c>
      <c r="AU326" s="196" t="s">
        <v>92</v>
      </c>
      <c r="AV326" s="15" t="s">
        <v>171</v>
      </c>
      <c r="AW326" s="15" t="s">
        <v>4</v>
      </c>
      <c r="AX326" s="15" t="s">
        <v>86</v>
      </c>
      <c r="AY326" s="196" t="s">
        <v>164</v>
      </c>
    </row>
    <row r="327" spans="1:65" s="2" customFormat="1" ht="24.2" customHeight="1">
      <c r="A327" s="32"/>
      <c r="B327" s="153"/>
      <c r="C327" s="154" t="s">
        <v>321</v>
      </c>
      <c r="D327" s="154" t="s">
        <v>167</v>
      </c>
      <c r="E327" s="155" t="s">
        <v>1651</v>
      </c>
      <c r="F327" s="156" t="s">
        <v>1652</v>
      </c>
      <c r="G327" s="157" t="s">
        <v>177</v>
      </c>
      <c r="H327" s="158">
        <v>0.96299999999999997</v>
      </c>
      <c r="I327" s="159"/>
      <c r="J327" s="159"/>
      <c r="K327" s="158">
        <f>ROUND(P327*H327,3)</f>
        <v>0</v>
      </c>
      <c r="L327" s="160"/>
      <c r="M327" s="33"/>
      <c r="N327" s="161" t="s">
        <v>1</v>
      </c>
      <c r="O327" s="162" t="s">
        <v>43</v>
      </c>
      <c r="P327" s="163">
        <f>I327+J327</f>
        <v>0</v>
      </c>
      <c r="Q327" s="163">
        <f>ROUND(I327*H327,3)</f>
        <v>0</v>
      </c>
      <c r="R327" s="163">
        <f>ROUND(J327*H327,3)</f>
        <v>0</v>
      </c>
      <c r="S327" s="58"/>
      <c r="T327" s="164">
        <f>S327*H327</f>
        <v>0</v>
      </c>
      <c r="U327" s="164">
        <v>0</v>
      </c>
      <c r="V327" s="164">
        <f>U327*H327</f>
        <v>0</v>
      </c>
      <c r="W327" s="164">
        <v>4.1000000000000002E-2</v>
      </c>
      <c r="X327" s="165">
        <f>W327*H327</f>
        <v>3.9482999999999997E-2</v>
      </c>
      <c r="Y327" s="32"/>
      <c r="Z327" s="32"/>
      <c r="AA327" s="32"/>
      <c r="AB327" s="32"/>
      <c r="AC327" s="32"/>
      <c r="AD327" s="32"/>
      <c r="AE327" s="32"/>
      <c r="AR327" s="166" t="s">
        <v>171</v>
      </c>
      <c r="AT327" s="166" t="s">
        <v>167</v>
      </c>
      <c r="AU327" s="166" t="s">
        <v>92</v>
      </c>
      <c r="AY327" s="17" t="s">
        <v>164</v>
      </c>
      <c r="BE327" s="167">
        <f>IF(O327="základná",K327,0)</f>
        <v>0</v>
      </c>
      <c r="BF327" s="167">
        <f>IF(O327="znížená",K327,0)</f>
        <v>0</v>
      </c>
      <c r="BG327" s="167">
        <f>IF(O327="zákl. prenesená",K327,0)</f>
        <v>0</v>
      </c>
      <c r="BH327" s="167">
        <f>IF(O327="zníž. prenesená",K327,0)</f>
        <v>0</v>
      </c>
      <c r="BI327" s="167">
        <f>IF(O327="nulová",K327,0)</f>
        <v>0</v>
      </c>
      <c r="BJ327" s="17" t="s">
        <v>92</v>
      </c>
      <c r="BK327" s="168">
        <f>ROUND(P327*H327,3)</f>
        <v>0</v>
      </c>
      <c r="BL327" s="17" t="s">
        <v>171</v>
      </c>
      <c r="BM327" s="166" t="s">
        <v>1653</v>
      </c>
    </row>
    <row r="328" spans="1:65" s="13" customFormat="1" ht="11.25">
      <c r="B328" s="169"/>
      <c r="D328" s="170" t="s">
        <v>173</v>
      </c>
      <c r="E328" s="171" t="s">
        <v>1</v>
      </c>
      <c r="F328" s="172" t="s">
        <v>1654</v>
      </c>
      <c r="H328" s="173">
        <v>0.96299999999999997</v>
      </c>
      <c r="I328" s="174"/>
      <c r="J328" s="174"/>
      <c r="M328" s="169"/>
      <c r="N328" s="175"/>
      <c r="O328" s="176"/>
      <c r="P328" s="176"/>
      <c r="Q328" s="176"/>
      <c r="R328" s="176"/>
      <c r="S328" s="176"/>
      <c r="T328" s="176"/>
      <c r="U328" s="176"/>
      <c r="V328" s="176"/>
      <c r="W328" s="176"/>
      <c r="X328" s="177"/>
      <c r="AT328" s="171" t="s">
        <v>173</v>
      </c>
      <c r="AU328" s="171" t="s">
        <v>92</v>
      </c>
      <c r="AV328" s="13" t="s">
        <v>92</v>
      </c>
      <c r="AW328" s="13" t="s">
        <v>4</v>
      </c>
      <c r="AX328" s="13" t="s">
        <v>86</v>
      </c>
      <c r="AY328" s="171" t="s">
        <v>164</v>
      </c>
    </row>
    <row r="329" spans="1:65" s="2" customFormat="1" ht="24.2" customHeight="1">
      <c r="A329" s="32"/>
      <c r="B329" s="153"/>
      <c r="C329" s="154" t="s">
        <v>326</v>
      </c>
      <c r="D329" s="154" t="s">
        <v>167</v>
      </c>
      <c r="E329" s="155" t="s">
        <v>313</v>
      </c>
      <c r="F329" s="156" t="s">
        <v>314</v>
      </c>
      <c r="G329" s="157" t="s">
        <v>177</v>
      </c>
      <c r="H329" s="158">
        <v>33.095999999999997</v>
      </c>
      <c r="I329" s="159"/>
      <c r="J329" s="159"/>
      <c r="K329" s="158">
        <f>ROUND(P329*H329,3)</f>
        <v>0</v>
      </c>
      <c r="L329" s="160"/>
      <c r="M329" s="33"/>
      <c r="N329" s="161" t="s">
        <v>1</v>
      </c>
      <c r="O329" s="162" t="s">
        <v>43</v>
      </c>
      <c r="P329" s="163">
        <f>I329+J329</f>
        <v>0</v>
      </c>
      <c r="Q329" s="163">
        <f>ROUND(I329*H329,3)</f>
        <v>0</v>
      </c>
      <c r="R329" s="163">
        <f>ROUND(J329*H329,3)</f>
        <v>0</v>
      </c>
      <c r="S329" s="58"/>
      <c r="T329" s="164">
        <f>S329*H329</f>
        <v>0</v>
      </c>
      <c r="U329" s="164">
        <v>0</v>
      </c>
      <c r="V329" s="164">
        <f>U329*H329</f>
        <v>0</v>
      </c>
      <c r="W329" s="164">
        <v>7.5999999999999998E-2</v>
      </c>
      <c r="X329" s="165">
        <f>W329*H329</f>
        <v>2.5152959999999998</v>
      </c>
      <c r="Y329" s="32"/>
      <c r="Z329" s="32"/>
      <c r="AA329" s="32"/>
      <c r="AB329" s="32"/>
      <c r="AC329" s="32"/>
      <c r="AD329" s="32"/>
      <c r="AE329" s="32"/>
      <c r="AR329" s="166" t="s">
        <v>171</v>
      </c>
      <c r="AT329" s="166" t="s">
        <v>167</v>
      </c>
      <c r="AU329" s="166" t="s">
        <v>92</v>
      </c>
      <c r="AY329" s="17" t="s">
        <v>164</v>
      </c>
      <c r="BE329" s="167">
        <f>IF(O329="základná",K329,0)</f>
        <v>0</v>
      </c>
      <c r="BF329" s="167">
        <f>IF(O329="znížená",K329,0)</f>
        <v>0</v>
      </c>
      <c r="BG329" s="167">
        <f>IF(O329="zákl. prenesená",K329,0)</f>
        <v>0</v>
      </c>
      <c r="BH329" s="167">
        <f>IF(O329="zníž. prenesená",K329,0)</f>
        <v>0</v>
      </c>
      <c r="BI329" s="167">
        <f>IF(O329="nulová",K329,0)</f>
        <v>0</v>
      </c>
      <c r="BJ329" s="17" t="s">
        <v>92</v>
      </c>
      <c r="BK329" s="168">
        <f>ROUND(P329*H329,3)</f>
        <v>0</v>
      </c>
      <c r="BL329" s="17" t="s">
        <v>171</v>
      </c>
      <c r="BM329" s="166" t="s">
        <v>315</v>
      </c>
    </row>
    <row r="330" spans="1:65" s="13" customFormat="1" ht="11.25">
      <c r="B330" s="169"/>
      <c r="D330" s="170" t="s">
        <v>173</v>
      </c>
      <c r="E330" s="171" t="s">
        <v>1</v>
      </c>
      <c r="F330" s="172" t="s">
        <v>1655</v>
      </c>
      <c r="H330" s="173">
        <v>8.2739999999999991</v>
      </c>
      <c r="I330" s="174"/>
      <c r="J330" s="174"/>
      <c r="M330" s="169"/>
      <c r="N330" s="175"/>
      <c r="O330" s="176"/>
      <c r="P330" s="176"/>
      <c r="Q330" s="176"/>
      <c r="R330" s="176"/>
      <c r="S330" s="176"/>
      <c r="T330" s="176"/>
      <c r="U330" s="176"/>
      <c r="V330" s="176"/>
      <c r="W330" s="176"/>
      <c r="X330" s="177"/>
      <c r="AT330" s="171" t="s">
        <v>173</v>
      </c>
      <c r="AU330" s="171" t="s">
        <v>92</v>
      </c>
      <c r="AV330" s="13" t="s">
        <v>92</v>
      </c>
      <c r="AW330" s="13" t="s">
        <v>4</v>
      </c>
      <c r="AX330" s="13" t="s">
        <v>79</v>
      </c>
      <c r="AY330" s="171" t="s">
        <v>164</v>
      </c>
    </row>
    <row r="331" spans="1:65" s="13" customFormat="1" ht="11.25">
      <c r="B331" s="169"/>
      <c r="D331" s="170" t="s">
        <v>173</v>
      </c>
      <c r="E331" s="171" t="s">
        <v>1</v>
      </c>
      <c r="F331" s="172" t="s">
        <v>1656</v>
      </c>
      <c r="H331" s="173">
        <v>8.2739999999999991</v>
      </c>
      <c r="I331" s="174"/>
      <c r="J331" s="174"/>
      <c r="M331" s="169"/>
      <c r="N331" s="175"/>
      <c r="O331" s="176"/>
      <c r="P331" s="176"/>
      <c r="Q331" s="176"/>
      <c r="R331" s="176"/>
      <c r="S331" s="176"/>
      <c r="T331" s="176"/>
      <c r="U331" s="176"/>
      <c r="V331" s="176"/>
      <c r="W331" s="176"/>
      <c r="X331" s="177"/>
      <c r="AT331" s="171" t="s">
        <v>173</v>
      </c>
      <c r="AU331" s="171" t="s">
        <v>92</v>
      </c>
      <c r="AV331" s="13" t="s">
        <v>92</v>
      </c>
      <c r="AW331" s="13" t="s">
        <v>4</v>
      </c>
      <c r="AX331" s="13" t="s">
        <v>79</v>
      </c>
      <c r="AY331" s="171" t="s">
        <v>164</v>
      </c>
    </row>
    <row r="332" spans="1:65" s="13" customFormat="1" ht="11.25">
      <c r="B332" s="169"/>
      <c r="D332" s="170" t="s">
        <v>173</v>
      </c>
      <c r="E332" s="171" t="s">
        <v>1</v>
      </c>
      <c r="F332" s="172" t="s">
        <v>1657</v>
      </c>
      <c r="H332" s="173">
        <v>8.2739999999999991</v>
      </c>
      <c r="I332" s="174"/>
      <c r="J332" s="174"/>
      <c r="M332" s="169"/>
      <c r="N332" s="175"/>
      <c r="O332" s="176"/>
      <c r="P332" s="176"/>
      <c r="Q332" s="176"/>
      <c r="R332" s="176"/>
      <c r="S332" s="176"/>
      <c r="T332" s="176"/>
      <c r="U332" s="176"/>
      <c r="V332" s="176"/>
      <c r="W332" s="176"/>
      <c r="X332" s="177"/>
      <c r="AT332" s="171" t="s">
        <v>173</v>
      </c>
      <c r="AU332" s="171" t="s">
        <v>92</v>
      </c>
      <c r="AV332" s="13" t="s">
        <v>92</v>
      </c>
      <c r="AW332" s="13" t="s">
        <v>4</v>
      </c>
      <c r="AX332" s="13" t="s">
        <v>79</v>
      </c>
      <c r="AY332" s="171" t="s">
        <v>164</v>
      </c>
    </row>
    <row r="333" spans="1:65" s="13" customFormat="1" ht="11.25">
      <c r="B333" s="169"/>
      <c r="D333" s="170" t="s">
        <v>173</v>
      </c>
      <c r="E333" s="171" t="s">
        <v>1</v>
      </c>
      <c r="F333" s="172" t="s">
        <v>1658</v>
      </c>
      <c r="H333" s="173">
        <v>8.2739999999999991</v>
      </c>
      <c r="I333" s="174"/>
      <c r="J333" s="174"/>
      <c r="M333" s="169"/>
      <c r="N333" s="175"/>
      <c r="O333" s="176"/>
      <c r="P333" s="176"/>
      <c r="Q333" s="176"/>
      <c r="R333" s="176"/>
      <c r="S333" s="176"/>
      <c r="T333" s="176"/>
      <c r="U333" s="176"/>
      <c r="V333" s="176"/>
      <c r="W333" s="176"/>
      <c r="X333" s="177"/>
      <c r="AT333" s="171" t="s">
        <v>173</v>
      </c>
      <c r="AU333" s="171" t="s">
        <v>92</v>
      </c>
      <c r="AV333" s="13" t="s">
        <v>92</v>
      </c>
      <c r="AW333" s="13" t="s">
        <v>4</v>
      </c>
      <c r="AX333" s="13" t="s">
        <v>79</v>
      </c>
      <c r="AY333" s="171" t="s">
        <v>164</v>
      </c>
    </row>
    <row r="334" spans="1:65" s="15" customFormat="1" ht="11.25">
      <c r="B334" s="195"/>
      <c r="D334" s="170" t="s">
        <v>173</v>
      </c>
      <c r="E334" s="196" t="s">
        <v>1</v>
      </c>
      <c r="F334" s="197" t="s">
        <v>303</v>
      </c>
      <c r="H334" s="198">
        <v>33.095999999999997</v>
      </c>
      <c r="I334" s="199"/>
      <c r="J334" s="199"/>
      <c r="M334" s="195"/>
      <c r="N334" s="200"/>
      <c r="O334" s="201"/>
      <c r="P334" s="201"/>
      <c r="Q334" s="201"/>
      <c r="R334" s="201"/>
      <c r="S334" s="201"/>
      <c r="T334" s="201"/>
      <c r="U334" s="201"/>
      <c r="V334" s="201"/>
      <c r="W334" s="201"/>
      <c r="X334" s="202"/>
      <c r="AT334" s="196" t="s">
        <v>173</v>
      </c>
      <c r="AU334" s="196" t="s">
        <v>92</v>
      </c>
      <c r="AV334" s="15" t="s">
        <v>171</v>
      </c>
      <c r="AW334" s="15" t="s">
        <v>4</v>
      </c>
      <c r="AX334" s="15" t="s">
        <v>86</v>
      </c>
      <c r="AY334" s="196" t="s">
        <v>164</v>
      </c>
    </row>
    <row r="335" spans="1:65" s="2" customFormat="1" ht="14.45" customHeight="1">
      <c r="A335" s="32"/>
      <c r="B335" s="153"/>
      <c r="C335" s="154" t="s">
        <v>331</v>
      </c>
      <c r="D335" s="154" t="s">
        <v>167</v>
      </c>
      <c r="E335" s="155" t="s">
        <v>318</v>
      </c>
      <c r="F335" s="156" t="s">
        <v>319</v>
      </c>
      <c r="G335" s="157" t="s">
        <v>177</v>
      </c>
      <c r="H335" s="158">
        <v>24.7</v>
      </c>
      <c r="I335" s="159"/>
      <c r="J335" s="159"/>
      <c r="K335" s="158">
        <f>ROUND(P335*H335,3)</f>
        <v>0</v>
      </c>
      <c r="L335" s="160"/>
      <c r="M335" s="33"/>
      <c r="N335" s="161" t="s">
        <v>1</v>
      </c>
      <c r="O335" s="162" t="s">
        <v>43</v>
      </c>
      <c r="P335" s="163">
        <f>I335+J335</f>
        <v>0</v>
      </c>
      <c r="Q335" s="163">
        <f>ROUND(I335*H335,3)</f>
        <v>0</v>
      </c>
      <c r="R335" s="163">
        <f>ROUND(J335*H335,3)</f>
        <v>0</v>
      </c>
      <c r="S335" s="58"/>
      <c r="T335" s="164">
        <f>S335*H335</f>
        <v>0</v>
      </c>
      <c r="U335" s="164">
        <v>0</v>
      </c>
      <c r="V335" s="164">
        <f>U335*H335</f>
        <v>0</v>
      </c>
      <c r="W335" s="164">
        <v>0</v>
      </c>
      <c r="X335" s="165">
        <f>W335*H335</f>
        <v>0</v>
      </c>
      <c r="Y335" s="32"/>
      <c r="Z335" s="32"/>
      <c r="AA335" s="32"/>
      <c r="AB335" s="32"/>
      <c r="AC335" s="32"/>
      <c r="AD335" s="32"/>
      <c r="AE335" s="32"/>
      <c r="AR335" s="166" t="s">
        <v>171</v>
      </c>
      <c r="AT335" s="166" t="s">
        <v>167</v>
      </c>
      <c r="AU335" s="166" t="s">
        <v>92</v>
      </c>
      <c r="AY335" s="17" t="s">
        <v>164</v>
      </c>
      <c r="BE335" s="167">
        <f>IF(O335="základná",K335,0)</f>
        <v>0</v>
      </c>
      <c r="BF335" s="167">
        <f>IF(O335="znížená",K335,0)</f>
        <v>0</v>
      </c>
      <c r="BG335" s="167">
        <f>IF(O335="zákl. prenesená",K335,0)</f>
        <v>0</v>
      </c>
      <c r="BH335" s="167">
        <f>IF(O335="zníž. prenesená",K335,0)</f>
        <v>0</v>
      </c>
      <c r="BI335" s="167">
        <f>IF(O335="nulová",K335,0)</f>
        <v>0</v>
      </c>
      <c r="BJ335" s="17" t="s">
        <v>92</v>
      </c>
      <c r="BK335" s="168">
        <f>ROUND(P335*H335,3)</f>
        <v>0</v>
      </c>
      <c r="BL335" s="17" t="s">
        <v>171</v>
      </c>
      <c r="BM335" s="166" t="s">
        <v>320</v>
      </c>
    </row>
    <row r="336" spans="1:65" s="13" customFormat="1" ht="11.25">
      <c r="B336" s="169"/>
      <c r="D336" s="170" t="s">
        <v>173</v>
      </c>
      <c r="E336" s="171" t="s">
        <v>1</v>
      </c>
      <c r="F336" s="172" t="s">
        <v>1627</v>
      </c>
      <c r="H336" s="173">
        <v>1.3</v>
      </c>
      <c r="I336" s="174"/>
      <c r="J336" s="174"/>
      <c r="M336" s="169"/>
      <c r="N336" s="175"/>
      <c r="O336" s="176"/>
      <c r="P336" s="176"/>
      <c r="Q336" s="176"/>
      <c r="R336" s="176"/>
      <c r="S336" s="176"/>
      <c r="T336" s="176"/>
      <c r="U336" s="176"/>
      <c r="V336" s="176"/>
      <c r="W336" s="176"/>
      <c r="X336" s="177"/>
      <c r="AT336" s="171" t="s">
        <v>173</v>
      </c>
      <c r="AU336" s="171" t="s">
        <v>92</v>
      </c>
      <c r="AV336" s="13" t="s">
        <v>92</v>
      </c>
      <c r="AW336" s="13" t="s">
        <v>4</v>
      </c>
      <c r="AX336" s="13" t="s">
        <v>79</v>
      </c>
      <c r="AY336" s="171" t="s">
        <v>164</v>
      </c>
    </row>
    <row r="337" spans="2:51" s="13" customFormat="1" ht="11.25">
      <c r="B337" s="169"/>
      <c r="D337" s="170" t="s">
        <v>173</v>
      </c>
      <c r="E337" s="171" t="s">
        <v>1</v>
      </c>
      <c r="F337" s="172" t="s">
        <v>1628</v>
      </c>
      <c r="H337" s="173">
        <v>1.3</v>
      </c>
      <c r="I337" s="174"/>
      <c r="J337" s="174"/>
      <c r="M337" s="169"/>
      <c r="N337" s="175"/>
      <c r="O337" s="176"/>
      <c r="P337" s="176"/>
      <c r="Q337" s="176"/>
      <c r="R337" s="176"/>
      <c r="S337" s="176"/>
      <c r="T337" s="176"/>
      <c r="U337" s="176"/>
      <c r="V337" s="176"/>
      <c r="W337" s="176"/>
      <c r="X337" s="177"/>
      <c r="AT337" s="171" t="s">
        <v>173</v>
      </c>
      <c r="AU337" s="171" t="s">
        <v>92</v>
      </c>
      <c r="AV337" s="13" t="s">
        <v>92</v>
      </c>
      <c r="AW337" s="13" t="s">
        <v>4</v>
      </c>
      <c r="AX337" s="13" t="s">
        <v>79</v>
      </c>
      <c r="AY337" s="171" t="s">
        <v>164</v>
      </c>
    </row>
    <row r="338" spans="2:51" s="13" customFormat="1" ht="11.25">
      <c r="B338" s="169"/>
      <c r="D338" s="170" t="s">
        <v>173</v>
      </c>
      <c r="E338" s="171" t="s">
        <v>1</v>
      </c>
      <c r="F338" s="172" t="s">
        <v>1629</v>
      </c>
      <c r="H338" s="173">
        <v>1.3</v>
      </c>
      <c r="I338" s="174"/>
      <c r="J338" s="174"/>
      <c r="M338" s="169"/>
      <c r="N338" s="175"/>
      <c r="O338" s="176"/>
      <c r="P338" s="176"/>
      <c r="Q338" s="176"/>
      <c r="R338" s="176"/>
      <c r="S338" s="176"/>
      <c r="T338" s="176"/>
      <c r="U338" s="176"/>
      <c r="V338" s="176"/>
      <c r="W338" s="176"/>
      <c r="X338" s="177"/>
      <c r="AT338" s="171" t="s">
        <v>173</v>
      </c>
      <c r="AU338" s="171" t="s">
        <v>92</v>
      </c>
      <c r="AV338" s="13" t="s">
        <v>92</v>
      </c>
      <c r="AW338" s="13" t="s">
        <v>4</v>
      </c>
      <c r="AX338" s="13" t="s">
        <v>79</v>
      </c>
      <c r="AY338" s="171" t="s">
        <v>164</v>
      </c>
    </row>
    <row r="339" spans="2:51" s="13" customFormat="1" ht="11.25">
      <c r="B339" s="169"/>
      <c r="D339" s="170" t="s">
        <v>173</v>
      </c>
      <c r="E339" s="171" t="s">
        <v>1</v>
      </c>
      <c r="F339" s="172" t="s">
        <v>1630</v>
      </c>
      <c r="H339" s="173">
        <v>2.6</v>
      </c>
      <c r="I339" s="174"/>
      <c r="J339" s="174"/>
      <c r="M339" s="169"/>
      <c r="N339" s="175"/>
      <c r="O339" s="176"/>
      <c r="P339" s="176"/>
      <c r="Q339" s="176"/>
      <c r="R339" s="176"/>
      <c r="S339" s="176"/>
      <c r="T339" s="176"/>
      <c r="U339" s="176"/>
      <c r="V339" s="176"/>
      <c r="W339" s="176"/>
      <c r="X339" s="177"/>
      <c r="AT339" s="171" t="s">
        <v>173</v>
      </c>
      <c r="AU339" s="171" t="s">
        <v>92</v>
      </c>
      <c r="AV339" s="13" t="s">
        <v>92</v>
      </c>
      <c r="AW339" s="13" t="s">
        <v>4</v>
      </c>
      <c r="AX339" s="13" t="s">
        <v>79</v>
      </c>
      <c r="AY339" s="171" t="s">
        <v>164</v>
      </c>
    </row>
    <row r="340" spans="2:51" s="14" customFormat="1" ht="11.25">
      <c r="B340" s="187"/>
      <c r="D340" s="170" t="s">
        <v>173</v>
      </c>
      <c r="E340" s="188" t="s">
        <v>1</v>
      </c>
      <c r="F340" s="189" t="s">
        <v>1592</v>
      </c>
      <c r="H340" s="190">
        <v>6.5</v>
      </c>
      <c r="I340" s="191"/>
      <c r="J340" s="191"/>
      <c r="M340" s="187"/>
      <c r="N340" s="192"/>
      <c r="O340" s="193"/>
      <c r="P340" s="193"/>
      <c r="Q340" s="193"/>
      <c r="R340" s="193"/>
      <c r="S340" s="193"/>
      <c r="T340" s="193"/>
      <c r="U340" s="193"/>
      <c r="V340" s="193"/>
      <c r="W340" s="193"/>
      <c r="X340" s="194"/>
      <c r="AT340" s="188" t="s">
        <v>173</v>
      </c>
      <c r="AU340" s="188" t="s">
        <v>92</v>
      </c>
      <c r="AV340" s="14" t="s">
        <v>165</v>
      </c>
      <c r="AW340" s="14" t="s">
        <v>4</v>
      </c>
      <c r="AX340" s="14" t="s">
        <v>79</v>
      </c>
      <c r="AY340" s="188" t="s">
        <v>164</v>
      </c>
    </row>
    <row r="341" spans="2:51" s="13" customFormat="1" ht="11.25">
      <c r="B341" s="169"/>
      <c r="D341" s="170" t="s">
        <v>173</v>
      </c>
      <c r="E341" s="171" t="s">
        <v>1</v>
      </c>
      <c r="F341" s="172" t="s">
        <v>1631</v>
      </c>
      <c r="H341" s="173">
        <v>1.3</v>
      </c>
      <c r="I341" s="174"/>
      <c r="J341" s="174"/>
      <c r="M341" s="169"/>
      <c r="N341" s="175"/>
      <c r="O341" s="176"/>
      <c r="P341" s="176"/>
      <c r="Q341" s="176"/>
      <c r="R341" s="176"/>
      <c r="S341" s="176"/>
      <c r="T341" s="176"/>
      <c r="U341" s="176"/>
      <c r="V341" s="176"/>
      <c r="W341" s="176"/>
      <c r="X341" s="177"/>
      <c r="AT341" s="171" t="s">
        <v>173</v>
      </c>
      <c r="AU341" s="171" t="s">
        <v>92</v>
      </c>
      <c r="AV341" s="13" t="s">
        <v>92</v>
      </c>
      <c r="AW341" s="13" t="s">
        <v>4</v>
      </c>
      <c r="AX341" s="13" t="s">
        <v>79</v>
      </c>
      <c r="AY341" s="171" t="s">
        <v>164</v>
      </c>
    </row>
    <row r="342" spans="2:51" s="13" customFormat="1" ht="11.25">
      <c r="B342" s="169"/>
      <c r="D342" s="170" t="s">
        <v>173</v>
      </c>
      <c r="E342" s="171" t="s">
        <v>1</v>
      </c>
      <c r="F342" s="172" t="s">
        <v>1632</v>
      </c>
      <c r="H342" s="173">
        <v>1.3</v>
      </c>
      <c r="I342" s="174"/>
      <c r="J342" s="174"/>
      <c r="M342" s="169"/>
      <c r="N342" s="175"/>
      <c r="O342" s="176"/>
      <c r="P342" s="176"/>
      <c r="Q342" s="176"/>
      <c r="R342" s="176"/>
      <c r="S342" s="176"/>
      <c r="T342" s="176"/>
      <c r="U342" s="176"/>
      <c r="V342" s="176"/>
      <c r="W342" s="176"/>
      <c r="X342" s="177"/>
      <c r="AT342" s="171" t="s">
        <v>173</v>
      </c>
      <c r="AU342" s="171" t="s">
        <v>92</v>
      </c>
      <c r="AV342" s="13" t="s">
        <v>92</v>
      </c>
      <c r="AW342" s="13" t="s">
        <v>4</v>
      </c>
      <c r="AX342" s="13" t="s">
        <v>79</v>
      </c>
      <c r="AY342" s="171" t="s">
        <v>164</v>
      </c>
    </row>
    <row r="343" spans="2:51" s="13" customFormat="1" ht="11.25">
      <c r="B343" s="169"/>
      <c r="D343" s="170" t="s">
        <v>173</v>
      </c>
      <c r="E343" s="171" t="s">
        <v>1</v>
      </c>
      <c r="F343" s="172" t="s">
        <v>1633</v>
      </c>
      <c r="H343" s="173">
        <v>1.3</v>
      </c>
      <c r="I343" s="174"/>
      <c r="J343" s="174"/>
      <c r="M343" s="169"/>
      <c r="N343" s="175"/>
      <c r="O343" s="176"/>
      <c r="P343" s="176"/>
      <c r="Q343" s="176"/>
      <c r="R343" s="176"/>
      <c r="S343" s="176"/>
      <c r="T343" s="176"/>
      <c r="U343" s="176"/>
      <c r="V343" s="176"/>
      <c r="W343" s="176"/>
      <c r="X343" s="177"/>
      <c r="AT343" s="171" t="s">
        <v>173</v>
      </c>
      <c r="AU343" s="171" t="s">
        <v>92</v>
      </c>
      <c r="AV343" s="13" t="s">
        <v>92</v>
      </c>
      <c r="AW343" s="13" t="s">
        <v>4</v>
      </c>
      <c r="AX343" s="13" t="s">
        <v>79</v>
      </c>
      <c r="AY343" s="171" t="s">
        <v>164</v>
      </c>
    </row>
    <row r="344" spans="2:51" s="13" customFormat="1" ht="11.25">
      <c r="B344" s="169"/>
      <c r="D344" s="170" t="s">
        <v>173</v>
      </c>
      <c r="E344" s="171" t="s">
        <v>1</v>
      </c>
      <c r="F344" s="172" t="s">
        <v>1634</v>
      </c>
      <c r="H344" s="173">
        <v>2.6</v>
      </c>
      <c r="I344" s="174"/>
      <c r="J344" s="174"/>
      <c r="M344" s="169"/>
      <c r="N344" s="175"/>
      <c r="O344" s="176"/>
      <c r="P344" s="176"/>
      <c r="Q344" s="176"/>
      <c r="R344" s="176"/>
      <c r="S344" s="176"/>
      <c r="T344" s="176"/>
      <c r="U344" s="176"/>
      <c r="V344" s="176"/>
      <c r="W344" s="176"/>
      <c r="X344" s="177"/>
      <c r="AT344" s="171" t="s">
        <v>173</v>
      </c>
      <c r="AU344" s="171" t="s">
        <v>92</v>
      </c>
      <c r="AV344" s="13" t="s">
        <v>92</v>
      </c>
      <c r="AW344" s="13" t="s">
        <v>4</v>
      </c>
      <c r="AX344" s="13" t="s">
        <v>79</v>
      </c>
      <c r="AY344" s="171" t="s">
        <v>164</v>
      </c>
    </row>
    <row r="345" spans="2:51" s="14" customFormat="1" ht="11.25">
      <c r="B345" s="187"/>
      <c r="D345" s="170" t="s">
        <v>173</v>
      </c>
      <c r="E345" s="188" t="s">
        <v>1</v>
      </c>
      <c r="F345" s="189" t="s">
        <v>1597</v>
      </c>
      <c r="H345" s="190">
        <v>6.5</v>
      </c>
      <c r="I345" s="191"/>
      <c r="J345" s="191"/>
      <c r="M345" s="187"/>
      <c r="N345" s="192"/>
      <c r="O345" s="193"/>
      <c r="P345" s="193"/>
      <c r="Q345" s="193"/>
      <c r="R345" s="193"/>
      <c r="S345" s="193"/>
      <c r="T345" s="193"/>
      <c r="U345" s="193"/>
      <c r="V345" s="193"/>
      <c r="W345" s="193"/>
      <c r="X345" s="194"/>
      <c r="AT345" s="188" t="s">
        <v>173</v>
      </c>
      <c r="AU345" s="188" t="s">
        <v>92</v>
      </c>
      <c r="AV345" s="14" t="s">
        <v>165</v>
      </c>
      <c r="AW345" s="14" t="s">
        <v>4</v>
      </c>
      <c r="AX345" s="14" t="s">
        <v>79</v>
      </c>
      <c r="AY345" s="188" t="s">
        <v>164</v>
      </c>
    </row>
    <row r="346" spans="2:51" s="13" customFormat="1" ht="11.25">
      <c r="B346" s="169"/>
      <c r="D346" s="170" t="s">
        <v>173</v>
      </c>
      <c r="E346" s="171" t="s">
        <v>1</v>
      </c>
      <c r="F346" s="172" t="s">
        <v>1635</v>
      </c>
      <c r="H346" s="173">
        <v>1.3</v>
      </c>
      <c r="I346" s="174"/>
      <c r="J346" s="174"/>
      <c r="M346" s="169"/>
      <c r="N346" s="175"/>
      <c r="O346" s="176"/>
      <c r="P346" s="176"/>
      <c r="Q346" s="176"/>
      <c r="R346" s="176"/>
      <c r="S346" s="176"/>
      <c r="T346" s="176"/>
      <c r="U346" s="176"/>
      <c r="V346" s="176"/>
      <c r="W346" s="176"/>
      <c r="X346" s="177"/>
      <c r="AT346" s="171" t="s">
        <v>173</v>
      </c>
      <c r="AU346" s="171" t="s">
        <v>92</v>
      </c>
      <c r="AV346" s="13" t="s">
        <v>92</v>
      </c>
      <c r="AW346" s="13" t="s">
        <v>4</v>
      </c>
      <c r="AX346" s="13" t="s">
        <v>79</v>
      </c>
      <c r="AY346" s="171" t="s">
        <v>164</v>
      </c>
    </row>
    <row r="347" spans="2:51" s="13" customFormat="1" ht="11.25">
      <c r="B347" s="169"/>
      <c r="D347" s="170" t="s">
        <v>173</v>
      </c>
      <c r="E347" s="171" t="s">
        <v>1</v>
      </c>
      <c r="F347" s="172" t="s">
        <v>1636</v>
      </c>
      <c r="H347" s="173">
        <v>1.3</v>
      </c>
      <c r="I347" s="174"/>
      <c r="J347" s="174"/>
      <c r="M347" s="169"/>
      <c r="N347" s="175"/>
      <c r="O347" s="176"/>
      <c r="P347" s="176"/>
      <c r="Q347" s="176"/>
      <c r="R347" s="176"/>
      <c r="S347" s="176"/>
      <c r="T347" s="176"/>
      <c r="U347" s="176"/>
      <c r="V347" s="176"/>
      <c r="W347" s="176"/>
      <c r="X347" s="177"/>
      <c r="AT347" s="171" t="s">
        <v>173</v>
      </c>
      <c r="AU347" s="171" t="s">
        <v>92</v>
      </c>
      <c r="AV347" s="13" t="s">
        <v>92</v>
      </c>
      <c r="AW347" s="13" t="s">
        <v>4</v>
      </c>
      <c r="AX347" s="13" t="s">
        <v>79</v>
      </c>
      <c r="AY347" s="171" t="s">
        <v>164</v>
      </c>
    </row>
    <row r="348" spans="2:51" s="13" customFormat="1" ht="11.25">
      <c r="B348" s="169"/>
      <c r="D348" s="170" t="s">
        <v>173</v>
      </c>
      <c r="E348" s="171" t="s">
        <v>1</v>
      </c>
      <c r="F348" s="172" t="s">
        <v>1637</v>
      </c>
      <c r="H348" s="173">
        <v>1.3</v>
      </c>
      <c r="I348" s="174"/>
      <c r="J348" s="174"/>
      <c r="M348" s="169"/>
      <c r="N348" s="175"/>
      <c r="O348" s="176"/>
      <c r="P348" s="176"/>
      <c r="Q348" s="176"/>
      <c r="R348" s="176"/>
      <c r="S348" s="176"/>
      <c r="T348" s="176"/>
      <c r="U348" s="176"/>
      <c r="V348" s="176"/>
      <c r="W348" s="176"/>
      <c r="X348" s="177"/>
      <c r="AT348" s="171" t="s">
        <v>173</v>
      </c>
      <c r="AU348" s="171" t="s">
        <v>92</v>
      </c>
      <c r="AV348" s="13" t="s">
        <v>92</v>
      </c>
      <c r="AW348" s="13" t="s">
        <v>4</v>
      </c>
      <c r="AX348" s="13" t="s">
        <v>79</v>
      </c>
      <c r="AY348" s="171" t="s">
        <v>164</v>
      </c>
    </row>
    <row r="349" spans="2:51" s="13" customFormat="1" ht="11.25">
      <c r="B349" s="169"/>
      <c r="D349" s="170" t="s">
        <v>173</v>
      </c>
      <c r="E349" s="171" t="s">
        <v>1</v>
      </c>
      <c r="F349" s="172" t="s">
        <v>1638</v>
      </c>
      <c r="H349" s="173">
        <v>2.6</v>
      </c>
      <c r="I349" s="174"/>
      <c r="J349" s="174"/>
      <c r="M349" s="169"/>
      <c r="N349" s="175"/>
      <c r="O349" s="176"/>
      <c r="P349" s="176"/>
      <c r="Q349" s="176"/>
      <c r="R349" s="176"/>
      <c r="S349" s="176"/>
      <c r="T349" s="176"/>
      <c r="U349" s="176"/>
      <c r="V349" s="176"/>
      <c r="W349" s="176"/>
      <c r="X349" s="177"/>
      <c r="AT349" s="171" t="s">
        <v>173</v>
      </c>
      <c r="AU349" s="171" t="s">
        <v>92</v>
      </c>
      <c r="AV349" s="13" t="s">
        <v>92</v>
      </c>
      <c r="AW349" s="13" t="s">
        <v>4</v>
      </c>
      <c r="AX349" s="13" t="s">
        <v>79</v>
      </c>
      <c r="AY349" s="171" t="s">
        <v>164</v>
      </c>
    </row>
    <row r="350" spans="2:51" s="14" customFormat="1" ht="11.25">
      <c r="B350" s="187"/>
      <c r="D350" s="170" t="s">
        <v>173</v>
      </c>
      <c r="E350" s="188" t="s">
        <v>1</v>
      </c>
      <c r="F350" s="189" t="s">
        <v>1602</v>
      </c>
      <c r="H350" s="190">
        <v>6.5</v>
      </c>
      <c r="I350" s="191"/>
      <c r="J350" s="191"/>
      <c r="M350" s="187"/>
      <c r="N350" s="192"/>
      <c r="O350" s="193"/>
      <c r="P350" s="193"/>
      <c r="Q350" s="193"/>
      <c r="R350" s="193"/>
      <c r="S350" s="193"/>
      <c r="T350" s="193"/>
      <c r="U350" s="193"/>
      <c r="V350" s="193"/>
      <c r="W350" s="193"/>
      <c r="X350" s="194"/>
      <c r="AT350" s="188" t="s">
        <v>173</v>
      </c>
      <c r="AU350" s="188" t="s">
        <v>92</v>
      </c>
      <c r="AV350" s="14" t="s">
        <v>165</v>
      </c>
      <c r="AW350" s="14" t="s">
        <v>4</v>
      </c>
      <c r="AX350" s="14" t="s">
        <v>79</v>
      </c>
      <c r="AY350" s="188" t="s">
        <v>164</v>
      </c>
    </row>
    <row r="351" spans="2:51" s="13" customFormat="1" ht="11.25">
      <c r="B351" s="169"/>
      <c r="D351" s="170" t="s">
        <v>173</v>
      </c>
      <c r="E351" s="171" t="s">
        <v>1</v>
      </c>
      <c r="F351" s="172" t="s">
        <v>1639</v>
      </c>
      <c r="H351" s="173">
        <v>1.3</v>
      </c>
      <c r="I351" s="174"/>
      <c r="J351" s="174"/>
      <c r="M351" s="169"/>
      <c r="N351" s="175"/>
      <c r="O351" s="176"/>
      <c r="P351" s="176"/>
      <c r="Q351" s="176"/>
      <c r="R351" s="176"/>
      <c r="S351" s="176"/>
      <c r="T351" s="176"/>
      <c r="U351" s="176"/>
      <c r="V351" s="176"/>
      <c r="W351" s="176"/>
      <c r="X351" s="177"/>
      <c r="AT351" s="171" t="s">
        <v>173</v>
      </c>
      <c r="AU351" s="171" t="s">
        <v>92</v>
      </c>
      <c r="AV351" s="13" t="s">
        <v>92</v>
      </c>
      <c r="AW351" s="13" t="s">
        <v>4</v>
      </c>
      <c r="AX351" s="13" t="s">
        <v>79</v>
      </c>
      <c r="AY351" s="171" t="s">
        <v>164</v>
      </c>
    </row>
    <row r="352" spans="2:51" s="13" customFormat="1" ht="11.25">
      <c r="B352" s="169"/>
      <c r="D352" s="170" t="s">
        <v>173</v>
      </c>
      <c r="E352" s="171" t="s">
        <v>1</v>
      </c>
      <c r="F352" s="172" t="s">
        <v>1640</v>
      </c>
      <c r="H352" s="173">
        <v>1.3</v>
      </c>
      <c r="I352" s="174"/>
      <c r="J352" s="174"/>
      <c r="M352" s="169"/>
      <c r="N352" s="175"/>
      <c r="O352" s="176"/>
      <c r="P352" s="176"/>
      <c r="Q352" s="176"/>
      <c r="R352" s="176"/>
      <c r="S352" s="176"/>
      <c r="T352" s="176"/>
      <c r="U352" s="176"/>
      <c r="V352" s="176"/>
      <c r="W352" s="176"/>
      <c r="X352" s="177"/>
      <c r="AT352" s="171" t="s">
        <v>173</v>
      </c>
      <c r="AU352" s="171" t="s">
        <v>92</v>
      </c>
      <c r="AV352" s="13" t="s">
        <v>92</v>
      </c>
      <c r="AW352" s="13" t="s">
        <v>4</v>
      </c>
      <c r="AX352" s="13" t="s">
        <v>79</v>
      </c>
      <c r="AY352" s="171" t="s">
        <v>164</v>
      </c>
    </row>
    <row r="353" spans="1:65" s="13" customFormat="1" ht="11.25">
      <c r="B353" s="169"/>
      <c r="D353" s="170" t="s">
        <v>173</v>
      </c>
      <c r="E353" s="171" t="s">
        <v>1</v>
      </c>
      <c r="F353" s="172" t="s">
        <v>1641</v>
      </c>
      <c r="H353" s="173">
        <v>1.3</v>
      </c>
      <c r="I353" s="174"/>
      <c r="J353" s="174"/>
      <c r="M353" s="169"/>
      <c r="N353" s="175"/>
      <c r="O353" s="176"/>
      <c r="P353" s="176"/>
      <c r="Q353" s="176"/>
      <c r="R353" s="176"/>
      <c r="S353" s="176"/>
      <c r="T353" s="176"/>
      <c r="U353" s="176"/>
      <c r="V353" s="176"/>
      <c r="W353" s="176"/>
      <c r="X353" s="177"/>
      <c r="AT353" s="171" t="s">
        <v>173</v>
      </c>
      <c r="AU353" s="171" t="s">
        <v>92</v>
      </c>
      <c r="AV353" s="13" t="s">
        <v>92</v>
      </c>
      <c r="AW353" s="13" t="s">
        <v>4</v>
      </c>
      <c r="AX353" s="13" t="s">
        <v>79</v>
      </c>
      <c r="AY353" s="171" t="s">
        <v>164</v>
      </c>
    </row>
    <row r="354" spans="1:65" s="13" customFormat="1" ht="11.25">
      <c r="B354" s="169"/>
      <c r="D354" s="170" t="s">
        <v>173</v>
      </c>
      <c r="E354" s="171" t="s">
        <v>1</v>
      </c>
      <c r="F354" s="172" t="s">
        <v>1642</v>
      </c>
      <c r="H354" s="173">
        <v>1.3</v>
      </c>
      <c r="I354" s="174"/>
      <c r="J354" s="174"/>
      <c r="M354" s="169"/>
      <c r="N354" s="175"/>
      <c r="O354" s="176"/>
      <c r="P354" s="176"/>
      <c r="Q354" s="176"/>
      <c r="R354" s="176"/>
      <c r="S354" s="176"/>
      <c r="T354" s="176"/>
      <c r="U354" s="176"/>
      <c r="V354" s="176"/>
      <c r="W354" s="176"/>
      <c r="X354" s="177"/>
      <c r="AT354" s="171" t="s">
        <v>173</v>
      </c>
      <c r="AU354" s="171" t="s">
        <v>92</v>
      </c>
      <c r="AV354" s="13" t="s">
        <v>92</v>
      </c>
      <c r="AW354" s="13" t="s">
        <v>4</v>
      </c>
      <c r="AX354" s="13" t="s">
        <v>79</v>
      </c>
      <c r="AY354" s="171" t="s">
        <v>164</v>
      </c>
    </row>
    <row r="355" spans="1:65" s="14" customFormat="1" ht="11.25">
      <c r="B355" s="187"/>
      <c r="D355" s="170" t="s">
        <v>173</v>
      </c>
      <c r="E355" s="188" t="s">
        <v>1</v>
      </c>
      <c r="F355" s="189" t="s">
        <v>1607</v>
      </c>
      <c r="H355" s="190">
        <v>5.2</v>
      </c>
      <c r="I355" s="191"/>
      <c r="J355" s="191"/>
      <c r="M355" s="187"/>
      <c r="N355" s="192"/>
      <c r="O355" s="193"/>
      <c r="P355" s="193"/>
      <c r="Q355" s="193"/>
      <c r="R355" s="193"/>
      <c r="S355" s="193"/>
      <c r="T355" s="193"/>
      <c r="U355" s="193"/>
      <c r="V355" s="193"/>
      <c r="W355" s="193"/>
      <c r="X355" s="194"/>
      <c r="AT355" s="188" t="s">
        <v>173</v>
      </c>
      <c r="AU355" s="188" t="s">
        <v>92</v>
      </c>
      <c r="AV355" s="14" t="s">
        <v>165</v>
      </c>
      <c r="AW355" s="14" t="s">
        <v>4</v>
      </c>
      <c r="AX355" s="14" t="s">
        <v>79</v>
      </c>
      <c r="AY355" s="188" t="s">
        <v>164</v>
      </c>
    </row>
    <row r="356" spans="1:65" s="15" customFormat="1" ht="11.25">
      <c r="B356" s="195"/>
      <c r="D356" s="170" t="s">
        <v>173</v>
      </c>
      <c r="E356" s="196" t="s">
        <v>1</v>
      </c>
      <c r="F356" s="197" t="s">
        <v>303</v>
      </c>
      <c r="H356" s="198">
        <v>24.700000000000006</v>
      </c>
      <c r="I356" s="199"/>
      <c r="J356" s="199"/>
      <c r="M356" s="195"/>
      <c r="N356" s="200"/>
      <c r="O356" s="201"/>
      <c r="P356" s="201"/>
      <c r="Q356" s="201"/>
      <c r="R356" s="201"/>
      <c r="S356" s="201"/>
      <c r="T356" s="201"/>
      <c r="U356" s="201"/>
      <c r="V356" s="201"/>
      <c r="W356" s="201"/>
      <c r="X356" s="202"/>
      <c r="AT356" s="196" t="s">
        <v>173</v>
      </c>
      <c r="AU356" s="196" t="s">
        <v>92</v>
      </c>
      <c r="AV356" s="15" t="s">
        <v>171</v>
      </c>
      <c r="AW356" s="15" t="s">
        <v>4</v>
      </c>
      <c r="AX356" s="15" t="s">
        <v>86</v>
      </c>
      <c r="AY356" s="196" t="s">
        <v>164</v>
      </c>
    </row>
    <row r="357" spans="1:65" s="2" customFormat="1" ht="24.2" customHeight="1">
      <c r="A357" s="32"/>
      <c r="B357" s="153"/>
      <c r="C357" s="154" t="s">
        <v>336</v>
      </c>
      <c r="D357" s="154" t="s">
        <v>167</v>
      </c>
      <c r="E357" s="155" t="s">
        <v>322</v>
      </c>
      <c r="F357" s="156" t="s">
        <v>323</v>
      </c>
      <c r="G357" s="157" t="s">
        <v>199</v>
      </c>
      <c r="H357" s="158">
        <v>27</v>
      </c>
      <c r="I357" s="159"/>
      <c r="J357" s="159"/>
      <c r="K357" s="158">
        <f>ROUND(P357*H357,3)</f>
        <v>0</v>
      </c>
      <c r="L357" s="160"/>
      <c r="M357" s="33"/>
      <c r="N357" s="161" t="s">
        <v>1</v>
      </c>
      <c r="O357" s="162" t="s">
        <v>43</v>
      </c>
      <c r="P357" s="163">
        <f>I357+J357</f>
        <v>0</v>
      </c>
      <c r="Q357" s="163">
        <f>ROUND(I357*H357,3)</f>
        <v>0</v>
      </c>
      <c r="R357" s="163">
        <f>ROUND(J357*H357,3)</f>
        <v>0</v>
      </c>
      <c r="S357" s="58"/>
      <c r="T357" s="164">
        <f>S357*H357</f>
        <v>0</v>
      </c>
      <c r="U357" s="164">
        <v>0</v>
      </c>
      <c r="V357" s="164">
        <f>U357*H357</f>
        <v>0</v>
      </c>
      <c r="W357" s="164">
        <v>8.0000000000000002E-3</v>
      </c>
      <c r="X357" s="165">
        <f>W357*H357</f>
        <v>0.216</v>
      </c>
      <c r="Y357" s="32"/>
      <c r="Z357" s="32"/>
      <c r="AA357" s="32"/>
      <c r="AB357" s="32"/>
      <c r="AC357" s="32"/>
      <c r="AD357" s="32"/>
      <c r="AE357" s="32"/>
      <c r="AR357" s="166" t="s">
        <v>171</v>
      </c>
      <c r="AT357" s="166" t="s">
        <v>167</v>
      </c>
      <c r="AU357" s="166" t="s">
        <v>92</v>
      </c>
      <c r="AY357" s="17" t="s">
        <v>164</v>
      </c>
      <c r="BE357" s="167">
        <f>IF(O357="základná",K357,0)</f>
        <v>0</v>
      </c>
      <c r="BF357" s="167">
        <f>IF(O357="znížená",K357,0)</f>
        <v>0</v>
      </c>
      <c r="BG357" s="167">
        <f>IF(O357="zákl. prenesená",K357,0)</f>
        <v>0</v>
      </c>
      <c r="BH357" s="167">
        <f>IF(O357="zníž. prenesená",K357,0)</f>
        <v>0</v>
      </c>
      <c r="BI357" s="167">
        <f>IF(O357="nulová",K357,0)</f>
        <v>0</v>
      </c>
      <c r="BJ357" s="17" t="s">
        <v>92</v>
      </c>
      <c r="BK357" s="168">
        <f>ROUND(P357*H357,3)</f>
        <v>0</v>
      </c>
      <c r="BL357" s="17" t="s">
        <v>171</v>
      </c>
      <c r="BM357" s="166" t="s">
        <v>324</v>
      </c>
    </row>
    <row r="358" spans="1:65" s="13" customFormat="1" ht="11.25">
      <c r="B358" s="169"/>
      <c r="D358" s="170" t="s">
        <v>173</v>
      </c>
      <c r="E358" s="171" t="s">
        <v>1</v>
      </c>
      <c r="F358" s="172" t="s">
        <v>1659</v>
      </c>
      <c r="H358" s="173">
        <v>27</v>
      </c>
      <c r="I358" s="174"/>
      <c r="J358" s="174"/>
      <c r="M358" s="169"/>
      <c r="N358" s="175"/>
      <c r="O358" s="176"/>
      <c r="P358" s="176"/>
      <c r="Q358" s="176"/>
      <c r="R358" s="176"/>
      <c r="S358" s="176"/>
      <c r="T358" s="176"/>
      <c r="U358" s="176"/>
      <c r="V358" s="176"/>
      <c r="W358" s="176"/>
      <c r="X358" s="177"/>
      <c r="AT358" s="171" t="s">
        <v>173</v>
      </c>
      <c r="AU358" s="171" t="s">
        <v>92</v>
      </c>
      <c r="AV358" s="13" t="s">
        <v>92</v>
      </c>
      <c r="AW358" s="13" t="s">
        <v>4</v>
      </c>
      <c r="AX358" s="13" t="s">
        <v>86</v>
      </c>
      <c r="AY358" s="171" t="s">
        <v>164</v>
      </c>
    </row>
    <row r="359" spans="1:65" s="2" customFormat="1" ht="24.2" customHeight="1">
      <c r="A359" s="32"/>
      <c r="B359" s="153"/>
      <c r="C359" s="154" t="s">
        <v>341</v>
      </c>
      <c r="D359" s="154" t="s">
        <v>167</v>
      </c>
      <c r="E359" s="155" t="s">
        <v>327</v>
      </c>
      <c r="F359" s="156" t="s">
        <v>328</v>
      </c>
      <c r="G359" s="157" t="s">
        <v>199</v>
      </c>
      <c r="H359" s="158">
        <v>20</v>
      </c>
      <c r="I359" s="159"/>
      <c r="J359" s="159"/>
      <c r="K359" s="158">
        <f>ROUND(P359*H359,3)</f>
        <v>0</v>
      </c>
      <c r="L359" s="160"/>
      <c r="M359" s="33"/>
      <c r="N359" s="161" t="s">
        <v>1</v>
      </c>
      <c r="O359" s="162" t="s">
        <v>43</v>
      </c>
      <c r="P359" s="163">
        <f>I359+J359</f>
        <v>0</v>
      </c>
      <c r="Q359" s="163">
        <f>ROUND(I359*H359,3)</f>
        <v>0</v>
      </c>
      <c r="R359" s="163">
        <f>ROUND(J359*H359,3)</f>
        <v>0</v>
      </c>
      <c r="S359" s="58"/>
      <c r="T359" s="164">
        <f>S359*H359</f>
        <v>0</v>
      </c>
      <c r="U359" s="164">
        <v>0</v>
      </c>
      <c r="V359" s="164">
        <f>U359*H359</f>
        <v>0</v>
      </c>
      <c r="W359" s="164">
        <v>2.5999999999999999E-2</v>
      </c>
      <c r="X359" s="165">
        <f>W359*H359</f>
        <v>0.52</v>
      </c>
      <c r="Y359" s="32"/>
      <c r="Z359" s="32"/>
      <c r="AA359" s="32"/>
      <c r="AB359" s="32"/>
      <c r="AC359" s="32"/>
      <c r="AD359" s="32"/>
      <c r="AE359" s="32"/>
      <c r="AR359" s="166" t="s">
        <v>171</v>
      </c>
      <c r="AT359" s="166" t="s">
        <v>167</v>
      </c>
      <c r="AU359" s="166" t="s">
        <v>92</v>
      </c>
      <c r="AY359" s="17" t="s">
        <v>164</v>
      </c>
      <c r="BE359" s="167">
        <f>IF(O359="základná",K359,0)</f>
        <v>0</v>
      </c>
      <c r="BF359" s="167">
        <f>IF(O359="znížená",K359,0)</f>
        <v>0</v>
      </c>
      <c r="BG359" s="167">
        <f>IF(O359="zákl. prenesená",K359,0)</f>
        <v>0</v>
      </c>
      <c r="BH359" s="167">
        <f>IF(O359="zníž. prenesená",K359,0)</f>
        <v>0</v>
      </c>
      <c r="BI359" s="167">
        <f>IF(O359="nulová",K359,0)</f>
        <v>0</v>
      </c>
      <c r="BJ359" s="17" t="s">
        <v>92</v>
      </c>
      <c r="BK359" s="168">
        <f>ROUND(P359*H359,3)</f>
        <v>0</v>
      </c>
      <c r="BL359" s="17" t="s">
        <v>171</v>
      </c>
      <c r="BM359" s="166" t="s">
        <v>329</v>
      </c>
    </row>
    <row r="360" spans="1:65" s="13" customFormat="1" ht="11.25">
      <c r="B360" s="169"/>
      <c r="D360" s="170" t="s">
        <v>173</v>
      </c>
      <c r="E360" s="171" t="s">
        <v>1</v>
      </c>
      <c r="F360" s="172" t="s">
        <v>1660</v>
      </c>
      <c r="H360" s="173">
        <v>20</v>
      </c>
      <c r="I360" s="174"/>
      <c r="J360" s="174"/>
      <c r="M360" s="169"/>
      <c r="N360" s="175"/>
      <c r="O360" s="176"/>
      <c r="P360" s="176"/>
      <c r="Q360" s="176"/>
      <c r="R360" s="176"/>
      <c r="S360" s="176"/>
      <c r="T360" s="176"/>
      <c r="U360" s="176"/>
      <c r="V360" s="176"/>
      <c r="W360" s="176"/>
      <c r="X360" s="177"/>
      <c r="AT360" s="171" t="s">
        <v>173</v>
      </c>
      <c r="AU360" s="171" t="s">
        <v>92</v>
      </c>
      <c r="AV360" s="13" t="s">
        <v>92</v>
      </c>
      <c r="AW360" s="13" t="s">
        <v>4</v>
      </c>
      <c r="AX360" s="13" t="s">
        <v>86</v>
      </c>
      <c r="AY360" s="171" t="s">
        <v>164</v>
      </c>
    </row>
    <row r="361" spans="1:65" s="2" customFormat="1" ht="24.2" customHeight="1">
      <c r="A361" s="32"/>
      <c r="B361" s="153"/>
      <c r="C361" s="154" t="s">
        <v>346</v>
      </c>
      <c r="D361" s="154" t="s">
        <v>167</v>
      </c>
      <c r="E361" s="155" t="s">
        <v>332</v>
      </c>
      <c r="F361" s="156" t="s">
        <v>333</v>
      </c>
      <c r="G361" s="157" t="s">
        <v>199</v>
      </c>
      <c r="H361" s="158">
        <v>5</v>
      </c>
      <c r="I361" s="159"/>
      <c r="J361" s="159"/>
      <c r="K361" s="158">
        <f>ROUND(P361*H361,3)</f>
        <v>0</v>
      </c>
      <c r="L361" s="160"/>
      <c r="M361" s="33"/>
      <c r="N361" s="161" t="s">
        <v>1</v>
      </c>
      <c r="O361" s="162" t="s">
        <v>43</v>
      </c>
      <c r="P361" s="163">
        <f>I361+J361</f>
        <v>0</v>
      </c>
      <c r="Q361" s="163">
        <f>ROUND(I361*H361,3)</f>
        <v>0</v>
      </c>
      <c r="R361" s="163">
        <f>ROUND(J361*H361,3)</f>
        <v>0</v>
      </c>
      <c r="S361" s="58"/>
      <c r="T361" s="164">
        <f>S361*H361</f>
        <v>0</v>
      </c>
      <c r="U361" s="164">
        <v>0</v>
      </c>
      <c r="V361" s="164">
        <f>U361*H361</f>
        <v>0</v>
      </c>
      <c r="W361" s="164">
        <v>5.7000000000000002E-2</v>
      </c>
      <c r="X361" s="165">
        <f>W361*H361</f>
        <v>0.28500000000000003</v>
      </c>
      <c r="Y361" s="32"/>
      <c r="Z361" s="32"/>
      <c r="AA361" s="32"/>
      <c r="AB361" s="32"/>
      <c r="AC361" s="32"/>
      <c r="AD361" s="32"/>
      <c r="AE361" s="32"/>
      <c r="AR361" s="166" t="s">
        <v>171</v>
      </c>
      <c r="AT361" s="166" t="s">
        <v>167</v>
      </c>
      <c r="AU361" s="166" t="s">
        <v>92</v>
      </c>
      <c r="AY361" s="17" t="s">
        <v>164</v>
      </c>
      <c r="BE361" s="167">
        <f>IF(O361="základná",K361,0)</f>
        <v>0</v>
      </c>
      <c r="BF361" s="167">
        <f>IF(O361="znížená",K361,0)</f>
        <v>0</v>
      </c>
      <c r="BG361" s="167">
        <f>IF(O361="zákl. prenesená",K361,0)</f>
        <v>0</v>
      </c>
      <c r="BH361" s="167">
        <f>IF(O361="zníž. prenesená",K361,0)</f>
        <v>0</v>
      </c>
      <c r="BI361" s="167">
        <f>IF(O361="nulová",K361,0)</f>
        <v>0</v>
      </c>
      <c r="BJ361" s="17" t="s">
        <v>92</v>
      </c>
      <c r="BK361" s="168">
        <f>ROUND(P361*H361,3)</f>
        <v>0</v>
      </c>
      <c r="BL361" s="17" t="s">
        <v>171</v>
      </c>
      <c r="BM361" s="166" t="s">
        <v>334</v>
      </c>
    </row>
    <row r="362" spans="1:65" s="13" customFormat="1" ht="11.25">
      <c r="B362" s="169"/>
      <c r="D362" s="170" t="s">
        <v>173</v>
      </c>
      <c r="E362" s="171" t="s">
        <v>1</v>
      </c>
      <c r="F362" s="172" t="s">
        <v>1661</v>
      </c>
      <c r="H362" s="173">
        <v>5</v>
      </c>
      <c r="I362" s="174"/>
      <c r="J362" s="174"/>
      <c r="M362" s="169"/>
      <c r="N362" s="175"/>
      <c r="O362" s="176"/>
      <c r="P362" s="176"/>
      <c r="Q362" s="176"/>
      <c r="R362" s="176"/>
      <c r="S362" s="176"/>
      <c r="T362" s="176"/>
      <c r="U362" s="176"/>
      <c r="V362" s="176"/>
      <c r="W362" s="176"/>
      <c r="X362" s="177"/>
      <c r="AT362" s="171" t="s">
        <v>173</v>
      </c>
      <c r="AU362" s="171" t="s">
        <v>92</v>
      </c>
      <c r="AV362" s="13" t="s">
        <v>92</v>
      </c>
      <c r="AW362" s="13" t="s">
        <v>4</v>
      </c>
      <c r="AX362" s="13" t="s">
        <v>86</v>
      </c>
      <c r="AY362" s="171" t="s">
        <v>164</v>
      </c>
    </row>
    <row r="363" spans="1:65" s="2" customFormat="1" ht="24.2" customHeight="1">
      <c r="A363" s="32"/>
      <c r="B363" s="153"/>
      <c r="C363" s="154" t="s">
        <v>351</v>
      </c>
      <c r="D363" s="154" t="s">
        <v>167</v>
      </c>
      <c r="E363" s="155" t="s">
        <v>1662</v>
      </c>
      <c r="F363" s="156" t="s">
        <v>1663</v>
      </c>
      <c r="G363" s="157" t="s">
        <v>199</v>
      </c>
      <c r="H363" s="158">
        <v>2</v>
      </c>
      <c r="I363" s="159"/>
      <c r="J363" s="159"/>
      <c r="K363" s="158">
        <f>ROUND(P363*H363,3)</f>
        <v>0</v>
      </c>
      <c r="L363" s="160"/>
      <c r="M363" s="33"/>
      <c r="N363" s="161" t="s">
        <v>1</v>
      </c>
      <c r="O363" s="162" t="s">
        <v>43</v>
      </c>
      <c r="P363" s="163">
        <f>I363+J363</f>
        <v>0</v>
      </c>
      <c r="Q363" s="163">
        <f>ROUND(I363*H363,3)</f>
        <v>0</v>
      </c>
      <c r="R363" s="163">
        <f>ROUND(J363*H363,3)</f>
        <v>0</v>
      </c>
      <c r="S363" s="58"/>
      <c r="T363" s="164">
        <f>S363*H363</f>
        <v>0</v>
      </c>
      <c r="U363" s="164">
        <v>0</v>
      </c>
      <c r="V363" s="164">
        <f>U363*H363</f>
        <v>0</v>
      </c>
      <c r="W363" s="164">
        <v>0.14599999999999999</v>
      </c>
      <c r="X363" s="165">
        <f>W363*H363</f>
        <v>0.29199999999999998</v>
      </c>
      <c r="Y363" s="32"/>
      <c r="Z363" s="32"/>
      <c r="AA363" s="32"/>
      <c r="AB363" s="32"/>
      <c r="AC363" s="32"/>
      <c r="AD363" s="32"/>
      <c r="AE363" s="32"/>
      <c r="AR363" s="166" t="s">
        <v>171</v>
      </c>
      <c r="AT363" s="166" t="s">
        <v>167</v>
      </c>
      <c r="AU363" s="166" t="s">
        <v>92</v>
      </c>
      <c r="AY363" s="17" t="s">
        <v>164</v>
      </c>
      <c r="BE363" s="167">
        <f>IF(O363="základná",K363,0)</f>
        <v>0</v>
      </c>
      <c r="BF363" s="167">
        <f>IF(O363="znížená",K363,0)</f>
        <v>0</v>
      </c>
      <c r="BG363" s="167">
        <f>IF(O363="zákl. prenesená",K363,0)</f>
        <v>0</v>
      </c>
      <c r="BH363" s="167">
        <f>IF(O363="zníž. prenesená",K363,0)</f>
        <v>0</v>
      </c>
      <c r="BI363" s="167">
        <f>IF(O363="nulová",K363,0)</f>
        <v>0</v>
      </c>
      <c r="BJ363" s="17" t="s">
        <v>92</v>
      </c>
      <c r="BK363" s="168">
        <f>ROUND(P363*H363,3)</f>
        <v>0</v>
      </c>
      <c r="BL363" s="17" t="s">
        <v>171</v>
      </c>
      <c r="BM363" s="166" t="s">
        <v>1664</v>
      </c>
    </row>
    <row r="364" spans="1:65" s="13" customFormat="1" ht="11.25">
      <c r="B364" s="169"/>
      <c r="D364" s="170" t="s">
        <v>173</v>
      </c>
      <c r="E364" s="171" t="s">
        <v>1</v>
      </c>
      <c r="F364" s="172" t="s">
        <v>1665</v>
      </c>
      <c r="H364" s="173">
        <v>2</v>
      </c>
      <c r="I364" s="174"/>
      <c r="J364" s="174"/>
      <c r="M364" s="169"/>
      <c r="N364" s="175"/>
      <c r="O364" s="176"/>
      <c r="P364" s="176"/>
      <c r="Q364" s="176"/>
      <c r="R364" s="176"/>
      <c r="S364" s="176"/>
      <c r="T364" s="176"/>
      <c r="U364" s="176"/>
      <c r="V364" s="176"/>
      <c r="W364" s="176"/>
      <c r="X364" s="177"/>
      <c r="AT364" s="171" t="s">
        <v>173</v>
      </c>
      <c r="AU364" s="171" t="s">
        <v>92</v>
      </c>
      <c r="AV364" s="13" t="s">
        <v>92</v>
      </c>
      <c r="AW364" s="13" t="s">
        <v>4</v>
      </c>
      <c r="AX364" s="13" t="s">
        <v>86</v>
      </c>
      <c r="AY364" s="171" t="s">
        <v>164</v>
      </c>
    </row>
    <row r="365" spans="1:65" s="2" customFormat="1" ht="24.2" customHeight="1">
      <c r="A365" s="32"/>
      <c r="B365" s="153"/>
      <c r="C365" s="154" t="s">
        <v>357</v>
      </c>
      <c r="D365" s="154" t="s">
        <v>167</v>
      </c>
      <c r="E365" s="155" t="s">
        <v>337</v>
      </c>
      <c r="F365" s="156" t="s">
        <v>338</v>
      </c>
      <c r="G365" s="157" t="s">
        <v>199</v>
      </c>
      <c r="H365" s="158">
        <v>33</v>
      </c>
      <c r="I365" s="159"/>
      <c r="J365" s="159"/>
      <c r="K365" s="158">
        <f>ROUND(P365*H365,3)</f>
        <v>0</v>
      </c>
      <c r="L365" s="160"/>
      <c r="M365" s="33"/>
      <c r="N365" s="161" t="s">
        <v>1</v>
      </c>
      <c r="O365" s="162" t="s">
        <v>43</v>
      </c>
      <c r="P365" s="163">
        <f>I365+J365</f>
        <v>0</v>
      </c>
      <c r="Q365" s="163">
        <f>ROUND(I365*H365,3)</f>
        <v>0</v>
      </c>
      <c r="R365" s="163">
        <f>ROUND(J365*H365,3)</f>
        <v>0</v>
      </c>
      <c r="S365" s="58"/>
      <c r="T365" s="164">
        <f>S365*H365</f>
        <v>0</v>
      </c>
      <c r="U365" s="164">
        <v>0</v>
      </c>
      <c r="V365" s="164">
        <f>U365*H365</f>
        <v>0</v>
      </c>
      <c r="W365" s="164">
        <v>8.0000000000000002E-3</v>
      </c>
      <c r="X365" s="165">
        <f>W365*H365</f>
        <v>0.26400000000000001</v>
      </c>
      <c r="Y365" s="32"/>
      <c r="Z365" s="32"/>
      <c r="AA365" s="32"/>
      <c r="AB365" s="32"/>
      <c r="AC365" s="32"/>
      <c r="AD365" s="32"/>
      <c r="AE365" s="32"/>
      <c r="AR365" s="166" t="s">
        <v>171</v>
      </c>
      <c r="AT365" s="166" t="s">
        <v>167</v>
      </c>
      <c r="AU365" s="166" t="s">
        <v>92</v>
      </c>
      <c r="AY365" s="17" t="s">
        <v>164</v>
      </c>
      <c r="BE365" s="167">
        <f>IF(O365="základná",K365,0)</f>
        <v>0</v>
      </c>
      <c r="BF365" s="167">
        <f>IF(O365="znížená",K365,0)</f>
        <v>0</v>
      </c>
      <c r="BG365" s="167">
        <f>IF(O365="zákl. prenesená",K365,0)</f>
        <v>0</v>
      </c>
      <c r="BH365" s="167">
        <f>IF(O365="zníž. prenesená",K365,0)</f>
        <v>0</v>
      </c>
      <c r="BI365" s="167">
        <f>IF(O365="nulová",K365,0)</f>
        <v>0</v>
      </c>
      <c r="BJ365" s="17" t="s">
        <v>92</v>
      </c>
      <c r="BK365" s="168">
        <f>ROUND(P365*H365,3)</f>
        <v>0</v>
      </c>
      <c r="BL365" s="17" t="s">
        <v>171</v>
      </c>
      <c r="BM365" s="166" t="s">
        <v>339</v>
      </c>
    </row>
    <row r="366" spans="1:65" s="13" customFormat="1" ht="11.25">
      <c r="B366" s="169"/>
      <c r="D366" s="170" t="s">
        <v>173</v>
      </c>
      <c r="E366" s="171" t="s">
        <v>1</v>
      </c>
      <c r="F366" s="172" t="s">
        <v>1666</v>
      </c>
      <c r="H366" s="173">
        <v>33</v>
      </c>
      <c r="I366" s="174"/>
      <c r="J366" s="174"/>
      <c r="M366" s="169"/>
      <c r="N366" s="175"/>
      <c r="O366" s="176"/>
      <c r="P366" s="176"/>
      <c r="Q366" s="176"/>
      <c r="R366" s="176"/>
      <c r="S366" s="176"/>
      <c r="T366" s="176"/>
      <c r="U366" s="176"/>
      <c r="V366" s="176"/>
      <c r="W366" s="176"/>
      <c r="X366" s="177"/>
      <c r="AT366" s="171" t="s">
        <v>173</v>
      </c>
      <c r="AU366" s="171" t="s">
        <v>92</v>
      </c>
      <c r="AV366" s="13" t="s">
        <v>92</v>
      </c>
      <c r="AW366" s="13" t="s">
        <v>4</v>
      </c>
      <c r="AX366" s="13" t="s">
        <v>86</v>
      </c>
      <c r="AY366" s="171" t="s">
        <v>164</v>
      </c>
    </row>
    <row r="367" spans="1:65" s="2" customFormat="1" ht="24.2" customHeight="1">
      <c r="A367" s="32"/>
      <c r="B367" s="153"/>
      <c r="C367" s="154" t="s">
        <v>362</v>
      </c>
      <c r="D367" s="154" t="s">
        <v>167</v>
      </c>
      <c r="E367" s="155" t="s">
        <v>342</v>
      </c>
      <c r="F367" s="156" t="s">
        <v>343</v>
      </c>
      <c r="G367" s="157" t="s">
        <v>199</v>
      </c>
      <c r="H367" s="158">
        <v>15</v>
      </c>
      <c r="I367" s="159"/>
      <c r="J367" s="159"/>
      <c r="K367" s="158">
        <f>ROUND(P367*H367,3)</f>
        <v>0</v>
      </c>
      <c r="L367" s="160"/>
      <c r="M367" s="33"/>
      <c r="N367" s="161" t="s">
        <v>1</v>
      </c>
      <c r="O367" s="162" t="s">
        <v>43</v>
      </c>
      <c r="P367" s="163">
        <f>I367+J367</f>
        <v>0</v>
      </c>
      <c r="Q367" s="163">
        <f>ROUND(I367*H367,3)</f>
        <v>0</v>
      </c>
      <c r="R367" s="163">
        <f>ROUND(J367*H367,3)</f>
        <v>0</v>
      </c>
      <c r="S367" s="58"/>
      <c r="T367" s="164">
        <f>S367*H367</f>
        <v>0</v>
      </c>
      <c r="U367" s="164">
        <v>0</v>
      </c>
      <c r="V367" s="164">
        <f>U367*H367</f>
        <v>0</v>
      </c>
      <c r="W367" s="164">
        <v>3.2000000000000001E-2</v>
      </c>
      <c r="X367" s="165">
        <f>W367*H367</f>
        <v>0.48</v>
      </c>
      <c r="Y367" s="32"/>
      <c r="Z367" s="32"/>
      <c r="AA367" s="32"/>
      <c r="AB367" s="32"/>
      <c r="AC367" s="32"/>
      <c r="AD367" s="32"/>
      <c r="AE367" s="32"/>
      <c r="AR367" s="166" t="s">
        <v>171</v>
      </c>
      <c r="AT367" s="166" t="s">
        <v>167</v>
      </c>
      <c r="AU367" s="166" t="s">
        <v>92</v>
      </c>
      <c r="AY367" s="17" t="s">
        <v>164</v>
      </c>
      <c r="BE367" s="167">
        <f>IF(O367="základná",K367,0)</f>
        <v>0</v>
      </c>
      <c r="BF367" s="167">
        <f>IF(O367="znížená",K367,0)</f>
        <v>0</v>
      </c>
      <c r="BG367" s="167">
        <f>IF(O367="zákl. prenesená",K367,0)</f>
        <v>0</v>
      </c>
      <c r="BH367" s="167">
        <f>IF(O367="zníž. prenesená",K367,0)</f>
        <v>0</v>
      </c>
      <c r="BI367" s="167">
        <f>IF(O367="nulová",K367,0)</f>
        <v>0</v>
      </c>
      <c r="BJ367" s="17" t="s">
        <v>92</v>
      </c>
      <c r="BK367" s="168">
        <f>ROUND(P367*H367,3)</f>
        <v>0</v>
      </c>
      <c r="BL367" s="17" t="s">
        <v>171</v>
      </c>
      <c r="BM367" s="166" t="s">
        <v>344</v>
      </c>
    </row>
    <row r="368" spans="1:65" s="13" customFormat="1" ht="11.25">
      <c r="B368" s="169"/>
      <c r="D368" s="170" t="s">
        <v>173</v>
      </c>
      <c r="E368" s="171" t="s">
        <v>1</v>
      </c>
      <c r="F368" s="172" t="s">
        <v>1667</v>
      </c>
      <c r="H368" s="173">
        <v>15</v>
      </c>
      <c r="I368" s="174"/>
      <c r="J368" s="174"/>
      <c r="M368" s="169"/>
      <c r="N368" s="175"/>
      <c r="O368" s="176"/>
      <c r="P368" s="176"/>
      <c r="Q368" s="176"/>
      <c r="R368" s="176"/>
      <c r="S368" s="176"/>
      <c r="T368" s="176"/>
      <c r="U368" s="176"/>
      <c r="V368" s="176"/>
      <c r="W368" s="176"/>
      <c r="X368" s="177"/>
      <c r="AT368" s="171" t="s">
        <v>173</v>
      </c>
      <c r="AU368" s="171" t="s">
        <v>92</v>
      </c>
      <c r="AV368" s="13" t="s">
        <v>92</v>
      </c>
      <c r="AW368" s="13" t="s">
        <v>4</v>
      </c>
      <c r="AX368" s="13" t="s">
        <v>86</v>
      </c>
      <c r="AY368" s="171" t="s">
        <v>164</v>
      </c>
    </row>
    <row r="369" spans="1:65" s="2" customFormat="1" ht="24.2" customHeight="1">
      <c r="A369" s="32"/>
      <c r="B369" s="153"/>
      <c r="C369" s="154" t="s">
        <v>367</v>
      </c>
      <c r="D369" s="154" t="s">
        <v>167</v>
      </c>
      <c r="E369" s="155" t="s">
        <v>347</v>
      </c>
      <c r="F369" s="156" t="s">
        <v>348</v>
      </c>
      <c r="G369" s="157" t="s">
        <v>199</v>
      </c>
      <c r="H369" s="158">
        <v>4</v>
      </c>
      <c r="I369" s="159"/>
      <c r="J369" s="159"/>
      <c r="K369" s="158">
        <f>ROUND(P369*H369,3)</f>
        <v>0</v>
      </c>
      <c r="L369" s="160"/>
      <c r="M369" s="33"/>
      <c r="N369" s="161" t="s">
        <v>1</v>
      </c>
      <c r="O369" s="162" t="s">
        <v>43</v>
      </c>
      <c r="P369" s="163">
        <f>I369+J369</f>
        <v>0</v>
      </c>
      <c r="Q369" s="163">
        <f>ROUND(I369*H369,3)</f>
        <v>0</v>
      </c>
      <c r="R369" s="163">
        <f>ROUND(J369*H369,3)</f>
        <v>0</v>
      </c>
      <c r="S369" s="58"/>
      <c r="T369" s="164">
        <f>S369*H369</f>
        <v>0</v>
      </c>
      <c r="U369" s="164">
        <v>0</v>
      </c>
      <c r="V369" s="164">
        <f>U369*H369</f>
        <v>0</v>
      </c>
      <c r="W369" s="164">
        <v>0.09</v>
      </c>
      <c r="X369" s="165">
        <f>W369*H369</f>
        <v>0.36</v>
      </c>
      <c r="Y369" s="32"/>
      <c r="Z369" s="32"/>
      <c r="AA369" s="32"/>
      <c r="AB369" s="32"/>
      <c r="AC369" s="32"/>
      <c r="AD369" s="32"/>
      <c r="AE369" s="32"/>
      <c r="AR369" s="166" t="s">
        <v>171</v>
      </c>
      <c r="AT369" s="166" t="s">
        <v>167</v>
      </c>
      <c r="AU369" s="166" t="s">
        <v>92</v>
      </c>
      <c r="AY369" s="17" t="s">
        <v>164</v>
      </c>
      <c r="BE369" s="167">
        <f>IF(O369="základná",K369,0)</f>
        <v>0</v>
      </c>
      <c r="BF369" s="167">
        <f>IF(O369="znížená",K369,0)</f>
        <v>0</v>
      </c>
      <c r="BG369" s="167">
        <f>IF(O369="zákl. prenesená",K369,0)</f>
        <v>0</v>
      </c>
      <c r="BH369" s="167">
        <f>IF(O369="zníž. prenesená",K369,0)</f>
        <v>0</v>
      </c>
      <c r="BI369" s="167">
        <f>IF(O369="nulová",K369,0)</f>
        <v>0</v>
      </c>
      <c r="BJ369" s="17" t="s">
        <v>92</v>
      </c>
      <c r="BK369" s="168">
        <f>ROUND(P369*H369,3)</f>
        <v>0</v>
      </c>
      <c r="BL369" s="17" t="s">
        <v>171</v>
      </c>
      <c r="BM369" s="166" t="s">
        <v>349</v>
      </c>
    </row>
    <row r="370" spans="1:65" s="13" customFormat="1" ht="11.25">
      <c r="B370" s="169"/>
      <c r="D370" s="170" t="s">
        <v>173</v>
      </c>
      <c r="E370" s="171" t="s">
        <v>1</v>
      </c>
      <c r="F370" s="172" t="s">
        <v>1668</v>
      </c>
      <c r="H370" s="173">
        <v>4</v>
      </c>
      <c r="I370" s="174"/>
      <c r="J370" s="174"/>
      <c r="M370" s="169"/>
      <c r="N370" s="175"/>
      <c r="O370" s="176"/>
      <c r="P370" s="176"/>
      <c r="Q370" s="176"/>
      <c r="R370" s="176"/>
      <c r="S370" s="176"/>
      <c r="T370" s="176"/>
      <c r="U370" s="176"/>
      <c r="V370" s="176"/>
      <c r="W370" s="176"/>
      <c r="X370" s="177"/>
      <c r="AT370" s="171" t="s">
        <v>173</v>
      </c>
      <c r="AU370" s="171" t="s">
        <v>92</v>
      </c>
      <c r="AV370" s="13" t="s">
        <v>92</v>
      </c>
      <c r="AW370" s="13" t="s">
        <v>4</v>
      </c>
      <c r="AX370" s="13" t="s">
        <v>86</v>
      </c>
      <c r="AY370" s="171" t="s">
        <v>164</v>
      </c>
    </row>
    <row r="371" spans="1:65" s="2" customFormat="1" ht="24.2" customHeight="1">
      <c r="A371" s="32"/>
      <c r="B371" s="153"/>
      <c r="C371" s="154" t="s">
        <v>372</v>
      </c>
      <c r="D371" s="154" t="s">
        <v>167</v>
      </c>
      <c r="E371" s="155" t="s">
        <v>352</v>
      </c>
      <c r="F371" s="156" t="s">
        <v>353</v>
      </c>
      <c r="G371" s="157" t="s">
        <v>354</v>
      </c>
      <c r="H371" s="158">
        <v>11.1</v>
      </c>
      <c r="I371" s="159"/>
      <c r="J371" s="159"/>
      <c r="K371" s="158">
        <f>ROUND(P371*H371,3)</f>
        <v>0</v>
      </c>
      <c r="L371" s="160"/>
      <c r="M371" s="33"/>
      <c r="N371" s="161" t="s">
        <v>1</v>
      </c>
      <c r="O371" s="162" t="s">
        <v>43</v>
      </c>
      <c r="P371" s="163">
        <f>I371+J371</f>
        <v>0</v>
      </c>
      <c r="Q371" s="163">
        <f>ROUND(I371*H371,3)</f>
        <v>0</v>
      </c>
      <c r="R371" s="163">
        <f>ROUND(J371*H371,3)</f>
        <v>0</v>
      </c>
      <c r="S371" s="58"/>
      <c r="T371" s="164">
        <f>S371*H371</f>
        <v>0</v>
      </c>
      <c r="U371" s="164">
        <v>0</v>
      </c>
      <c r="V371" s="164">
        <f>U371*H371</f>
        <v>0</v>
      </c>
      <c r="W371" s="164">
        <v>0.01</v>
      </c>
      <c r="X371" s="165">
        <f>W371*H371</f>
        <v>0.111</v>
      </c>
      <c r="Y371" s="32"/>
      <c r="Z371" s="32"/>
      <c r="AA371" s="32"/>
      <c r="AB371" s="32"/>
      <c r="AC371" s="32"/>
      <c r="AD371" s="32"/>
      <c r="AE371" s="32"/>
      <c r="AR371" s="166" t="s">
        <v>171</v>
      </c>
      <c r="AT371" s="166" t="s">
        <v>167</v>
      </c>
      <c r="AU371" s="166" t="s">
        <v>92</v>
      </c>
      <c r="AY371" s="17" t="s">
        <v>164</v>
      </c>
      <c r="BE371" s="167">
        <f>IF(O371="základná",K371,0)</f>
        <v>0</v>
      </c>
      <c r="BF371" s="167">
        <f>IF(O371="znížená",K371,0)</f>
        <v>0</v>
      </c>
      <c r="BG371" s="167">
        <f>IF(O371="zákl. prenesená",K371,0)</f>
        <v>0</v>
      </c>
      <c r="BH371" s="167">
        <f>IF(O371="zníž. prenesená",K371,0)</f>
        <v>0</v>
      </c>
      <c r="BI371" s="167">
        <f>IF(O371="nulová",K371,0)</f>
        <v>0</v>
      </c>
      <c r="BJ371" s="17" t="s">
        <v>92</v>
      </c>
      <c r="BK371" s="168">
        <f>ROUND(P371*H371,3)</f>
        <v>0</v>
      </c>
      <c r="BL371" s="17" t="s">
        <v>171</v>
      </c>
      <c r="BM371" s="166" t="s">
        <v>355</v>
      </c>
    </row>
    <row r="372" spans="1:65" s="13" customFormat="1" ht="11.25">
      <c r="B372" s="169"/>
      <c r="D372" s="170" t="s">
        <v>173</v>
      </c>
      <c r="E372" s="171" t="s">
        <v>1</v>
      </c>
      <c r="F372" s="172" t="s">
        <v>1669</v>
      </c>
      <c r="H372" s="173">
        <v>11.1</v>
      </c>
      <c r="I372" s="174"/>
      <c r="J372" s="174"/>
      <c r="M372" s="169"/>
      <c r="N372" s="175"/>
      <c r="O372" s="176"/>
      <c r="P372" s="176"/>
      <c r="Q372" s="176"/>
      <c r="R372" s="176"/>
      <c r="S372" s="176"/>
      <c r="T372" s="176"/>
      <c r="U372" s="176"/>
      <c r="V372" s="176"/>
      <c r="W372" s="176"/>
      <c r="X372" s="177"/>
      <c r="AT372" s="171" t="s">
        <v>173</v>
      </c>
      <c r="AU372" s="171" t="s">
        <v>92</v>
      </c>
      <c r="AV372" s="13" t="s">
        <v>92</v>
      </c>
      <c r="AW372" s="13" t="s">
        <v>4</v>
      </c>
      <c r="AX372" s="13" t="s">
        <v>86</v>
      </c>
      <c r="AY372" s="171" t="s">
        <v>164</v>
      </c>
    </row>
    <row r="373" spans="1:65" s="2" customFormat="1" ht="37.9" customHeight="1">
      <c r="A373" s="32"/>
      <c r="B373" s="153"/>
      <c r="C373" s="154" t="s">
        <v>377</v>
      </c>
      <c r="D373" s="154" t="s">
        <v>167</v>
      </c>
      <c r="E373" s="155" t="s">
        <v>358</v>
      </c>
      <c r="F373" s="156" t="s">
        <v>359</v>
      </c>
      <c r="G373" s="157" t="s">
        <v>354</v>
      </c>
      <c r="H373" s="158">
        <v>210</v>
      </c>
      <c r="I373" s="159"/>
      <c r="J373" s="159"/>
      <c r="K373" s="158">
        <f>ROUND(P373*H373,3)</f>
        <v>0</v>
      </c>
      <c r="L373" s="160"/>
      <c r="M373" s="33"/>
      <c r="N373" s="161" t="s">
        <v>1</v>
      </c>
      <c r="O373" s="162" t="s">
        <v>43</v>
      </c>
      <c r="P373" s="163">
        <f>I373+J373</f>
        <v>0</v>
      </c>
      <c r="Q373" s="163">
        <f>ROUND(I373*H373,3)</f>
        <v>0</v>
      </c>
      <c r="R373" s="163">
        <f>ROUND(J373*H373,3)</f>
        <v>0</v>
      </c>
      <c r="S373" s="58"/>
      <c r="T373" s="164">
        <f>S373*H373</f>
        <v>0</v>
      </c>
      <c r="U373" s="164">
        <v>0</v>
      </c>
      <c r="V373" s="164">
        <f>U373*H373</f>
        <v>0</v>
      </c>
      <c r="W373" s="164">
        <v>1.2999999999999999E-2</v>
      </c>
      <c r="X373" s="165">
        <f>W373*H373</f>
        <v>2.73</v>
      </c>
      <c r="Y373" s="32"/>
      <c r="Z373" s="32"/>
      <c r="AA373" s="32"/>
      <c r="AB373" s="32"/>
      <c r="AC373" s="32"/>
      <c r="AD373" s="32"/>
      <c r="AE373" s="32"/>
      <c r="AR373" s="166" t="s">
        <v>171</v>
      </c>
      <c r="AT373" s="166" t="s">
        <v>167</v>
      </c>
      <c r="AU373" s="166" t="s">
        <v>92</v>
      </c>
      <c r="AY373" s="17" t="s">
        <v>164</v>
      </c>
      <c r="BE373" s="167">
        <f>IF(O373="základná",K373,0)</f>
        <v>0</v>
      </c>
      <c r="BF373" s="167">
        <f>IF(O373="znížená",K373,0)</f>
        <v>0</v>
      </c>
      <c r="BG373" s="167">
        <f>IF(O373="zákl. prenesená",K373,0)</f>
        <v>0</v>
      </c>
      <c r="BH373" s="167">
        <f>IF(O373="zníž. prenesená",K373,0)</f>
        <v>0</v>
      </c>
      <c r="BI373" s="167">
        <f>IF(O373="nulová",K373,0)</f>
        <v>0</v>
      </c>
      <c r="BJ373" s="17" t="s">
        <v>92</v>
      </c>
      <c r="BK373" s="168">
        <f>ROUND(P373*H373,3)</f>
        <v>0</v>
      </c>
      <c r="BL373" s="17" t="s">
        <v>171</v>
      </c>
      <c r="BM373" s="166" t="s">
        <v>360</v>
      </c>
    </row>
    <row r="374" spans="1:65" s="13" customFormat="1" ht="11.25">
      <c r="B374" s="169"/>
      <c r="D374" s="170" t="s">
        <v>173</v>
      </c>
      <c r="E374" s="171" t="s">
        <v>1</v>
      </c>
      <c r="F374" s="172" t="s">
        <v>1670</v>
      </c>
      <c r="H374" s="173">
        <v>210</v>
      </c>
      <c r="I374" s="174"/>
      <c r="J374" s="174"/>
      <c r="M374" s="169"/>
      <c r="N374" s="175"/>
      <c r="O374" s="176"/>
      <c r="P374" s="176"/>
      <c r="Q374" s="176"/>
      <c r="R374" s="176"/>
      <c r="S374" s="176"/>
      <c r="T374" s="176"/>
      <c r="U374" s="176"/>
      <c r="V374" s="176"/>
      <c r="W374" s="176"/>
      <c r="X374" s="177"/>
      <c r="AT374" s="171" t="s">
        <v>173</v>
      </c>
      <c r="AU374" s="171" t="s">
        <v>92</v>
      </c>
      <c r="AV374" s="13" t="s">
        <v>92</v>
      </c>
      <c r="AW374" s="13" t="s">
        <v>4</v>
      </c>
      <c r="AX374" s="13" t="s">
        <v>86</v>
      </c>
      <c r="AY374" s="171" t="s">
        <v>164</v>
      </c>
    </row>
    <row r="375" spans="1:65" s="2" customFormat="1" ht="37.9" customHeight="1">
      <c r="A375" s="32"/>
      <c r="B375" s="153"/>
      <c r="C375" s="154" t="s">
        <v>382</v>
      </c>
      <c r="D375" s="154" t="s">
        <v>167</v>
      </c>
      <c r="E375" s="155" t="s">
        <v>363</v>
      </c>
      <c r="F375" s="156" t="s">
        <v>364</v>
      </c>
      <c r="G375" s="157" t="s">
        <v>354</v>
      </c>
      <c r="H375" s="158">
        <v>50</v>
      </c>
      <c r="I375" s="159"/>
      <c r="J375" s="159"/>
      <c r="K375" s="158">
        <f>ROUND(P375*H375,3)</f>
        <v>0</v>
      </c>
      <c r="L375" s="160"/>
      <c r="M375" s="33"/>
      <c r="N375" s="161" t="s">
        <v>1</v>
      </c>
      <c r="O375" s="162" t="s">
        <v>43</v>
      </c>
      <c r="P375" s="163">
        <f>I375+J375</f>
        <v>0</v>
      </c>
      <c r="Q375" s="163">
        <f>ROUND(I375*H375,3)</f>
        <v>0</v>
      </c>
      <c r="R375" s="163">
        <f>ROUND(J375*H375,3)</f>
        <v>0</v>
      </c>
      <c r="S375" s="58"/>
      <c r="T375" s="164">
        <f>S375*H375</f>
        <v>0</v>
      </c>
      <c r="U375" s="164">
        <v>0</v>
      </c>
      <c r="V375" s="164">
        <f>U375*H375</f>
        <v>0</v>
      </c>
      <c r="W375" s="164">
        <v>1.7999999999999999E-2</v>
      </c>
      <c r="X375" s="165">
        <f>W375*H375</f>
        <v>0.89999999999999991</v>
      </c>
      <c r="Y375" s="32"/>
      <c r="Z375" s="32"/>
      <c r="AA375" s="32"/>
      <c r="AB375" s="32"/>
      <c r="AC375" s="32"/>
      <c r="AD375" s="32"/>
      <c r="AE375" s="32"/>
      <c r="AR375" s="166" t="s">
        <v>171</v>
      </c>
      <c r="AT375" s="166" t="s">
        <v>167</v>
      </c>
      <c r="AU375" s="166" t="s">
        <v>92</v>
      </c>
      <c r="AY375" s="17" t="s">
        <v>164</v>
      </c>
      <c r="BE375" s="167">
        <f>IF(O375="základná",K375,0)</f>
        <v>0</v>
      </c>
      <c r="BF375" s="167">
        <f>IF(O375="znížená",K375,0)</f>
        <v>0</v>
      </c>
      <c r="BG375" s="167">
        <f>IF(O375="zákl. prenesená",K375,0)</f>
        <v>0</v>
      </c>
      <c r="BH375" s="167">
        <f>IF(O375="zníž. prenesená",K375,0)</f>
        <v>0</v>
      </c>
      <c r="BI375" s="167">
        <f>IF(O375="nulová",K375,0)</f>
        <v>0</v>
      </c>
      <c r="BJ375" s="17" t="s">
        <v>92</v>
      </c>
      <c r="BK375" s="168">
        <f>ROUND(P375*H375,3)</f>
        <v>0</v>
      </c>
      <c r="BL375" s="17" t="s">
        <v>171</v>
      </c>
      <c r="BM375" s="166" t="s">
        <v>365</v>
      </c>
    </row>
    <row r="376" spans="1:65" s="13" customFormat="1" ht="11.25">
      <c r="B376" s="169"/>
      <c r="D376" s="170" t="s">
        <v>173</v>
      </c>
      <c r="E376" s="171" t="s">
        <v>1</v>
      </c>
      <c r="F376" s="172" t="s">
        <v>1671</v>
      </c>
      <c r="H376" s="173">
        <v>50</v>
      </c>
      <c r="I376" s="174"/>
      <c r="J376" s="174"/>
      <c r="M376" s="169"/>
      <c r="N376" s="175"/>
      <c r="O376" s="176"/>
      <c r="P376" s="176"/>
      <c r="Q376" s="176"/>
      <c r="R376" s="176"/>
      <c r="S376" s="176"/>
      <c r="T376" s="176"/>
      <c r="U376" s="176"/>
      <c r="V376" s="176"/>
      <c r="W376" s="176"/>
      <c r="X376" s="177"/>
      <c r="AT376" s="171" t="s">
        <v>173</v>
      </c>
      <c r="AU376" s="171" t="s">
        <v>92</v>
      </c>
      <c r="AV376" s="13" t="s">
        <v>92</v>
      </c>
      <c r="AW376" s="13" t="s">
        <v>4</v>
      </c>
      <c r="AX376" s="13" t="s">
        <v>86</v>
      </c>
      <c r="AY376" s="171" t="s">
        <v>164</v>
      </c>
    </row>
    <row r="377" spans="1:65" s="2" customFormat="1" ht="24.2" customHeight="1">
      <c r="A377" s="32"/>
      <c r="B377" s="153"/>
      <c r="C377" s="154" t="s">
        <v>387</v>
      </c>
      <c r="D377" s="154" t="s">
        <v>167</v>
      </c>
      <c r="E377" s="155" t="s">
        <v>368</v>
      </c>
      <c r="F377" s="156" t="s">
        <v>369</v>
      </c>
      <c r="G377" s="157" t="s">
        <v>354</v>
      </c>
      <c r="H377" s="158">
        <v>300</v>
      </c>
      <c r="I377" s="159"/>
      <c r="J377" s="159"/>
      <c r="K377" s="158">
        <f>ROUND(P377*H377,3)</f>
        <v>0</v>
      </c>
      <c r="L377" s="160"/>
      <c r="M377" s="33"/>
      <c r="N377" s="161" t="s">
        <v>1</v>
      </c>
      <c r="O377" s="162" t="s">
        <v>43</v>
      </c>
      <c r="P377" s="163">
        <f>I377+J377</f>
        <v>0</v>
      </c>
      <c r="Q377" s="163">
        <f>ROUND(I377*H377,3)</f>
        <v>0</v>
      </c>
      <c r="R377" s="163">
        <f>ROUND(J377*H377,3)</f>
        <v>0</v>
      </c>
      <c r="S377" s="58"/>
      <c r="T377" s="164">
        <f>S377*H377</f>
        <v>0</v>
      </c>
      <c r="U377" s="164">
        <v>1.0000000000000001E-5</v>
      </c>
      <c r="V377" s="164">
        <f>U377*H377</f>
        <v>3.0000000000000001E-3</v>
      </c>
      <c r="W377" s="164">
        <v>1.25E-3</v>
      </c>
      <c r="X377" s="165">
        <f>W377*H377</f>
        <v>0.375</v>
      </c>
      <c r="Y377" s="32"/>
      <c r="Z377" s="32"/>
      <c r="AA377" s="32"/>
      <c r="AB377" s="32"/>
      <c r="AC377" s="32"/>
      <c r="AD377" s="32"/>
      <c r="AE377" s="32"/>
      <c r="AR377" s="166" t="s">
        <v>171</v>
      </c>
      <c r="AT377" s="166" t="s">
        <v>167</v>
      </c>
      <c r="AU377" s="166" t="s">
        <v>92</v>
      </c>
      <c r="AY377" s="17" t="s">
        <v>164</v>
      </c>
      <c r="BE377" s="167">
        <f>IF(O377="základná",K377,0)</f>
        <v>0</v>
      </c>
      <c r="BF377" s="167">
        <f>IF(O377="znížená",K377,0)</f>
        <v>0</v>
      </c>
      <c r="BG377" s="167">
        <f>IF(O377="zákl. prenesená",K377,0)</f>
        <v>0</v>
      </c>
      <c r="BH377" s="167">
        <f>IF(O377="zníž. prenesená",K377,0)</f>
        <v>0</v>
      </c>
      <c r="BI377" s="167">
        <f>IF(O377="nulová",K377,0)</f>
        <v>0</v>
      </c>
      <c r="BJ377" s="17" t="s">
        <v>92</v>
      </c>
      <c r="BK377" s="168">
        <f>ROUND(P377*H377,3)</f>
        <v>0</v>
      </c>
      <c r="BL377" s="17" t="s">
        <v>171</v>
      </c>
      <c r="BM377" s="166" t="s">
        <v>370</v>
      </c>
    </row>
    <row r="378" spans="1:65" s="13" customFormat="1" ht="11.25">
      <c r="B378" s="169"/>
      <c r="D378" s="170" t="s">
        <v>173</v>
      </c>
      <c r="E378" s="171" t="s">
        <v>1</v>
      </c>
      <c r="F378" s="172" t="s">
        <v>1672</v>
      </c>
      <c r="H378" s="173">
        <v>300</v>
      </c>
      <c r="I378" s="174"/>
      <c r="J378" s="174"/>
      <c r="M378" s="169"/>
      <c r="N378" s="175"/>
      <c r="O378" s="176"/>
      <c r="P378" s="176"/>
      <c r="Q378" s="176"/>
      <c r="R378" s="176"/>
      <c r="S378" s="176"/>
      <c r="T378" s="176"/>
      <c r="U378" s="176"/>
      <c r="V378" s="176"/>
      <c r="W378" s="176"/>
      <c r="X378" s="177"/>
      <c r="AT378" s="171" t="s">
        <v>173</v>
      </c>
      <c r="AU378" s="171" t="s">
        <v>92</v>
      </c>
      <c r="AV378" s="13" t="s">
        <v>92</v>
      </c>
      <c r="AW378" s="13" t="s">
        <v>4</v>
      </c>
      <c r="AX378" s="13" t="s">
        <v>86</v>
      </c>
      <c r="AY378" s="171" t="s">
        <v>164</v>
      </c>
    </row>
    <row r="379" spans="1:65" s="2" customFormat="1" ht="24.2" customHeight="1">
      <c r="A379" s="32"/>
      <c r="B379" s="153"/>
      <c r="C379" s="154" t="s">
        <v>391</v>
      </c>
      <c r="D379" s="154" t="s">
        <v>167</v>
      </c>
      <c r="E379" s="155" t="s">
        <v>373</v>
      </c>
      <c r="F379" s="156" t="s">
        <v>374</v>
      </c>
      <c r="G379" s="157" t="s">
        <v>375</v>
      </c>
      <c r="H379" s="158">
        <v>0.08</v>
      </c>
      <c r="I379" s="159"/>
      <c r="J379" s="159"/>
      <c r="K379" s="158">
        <f>ROUND(P379*H379,3)</f>
        <v>0</v>
      </c>
      <c r="L379" s="160"/>
      <c r="M379" s="33"/>
      <c r="N379" s="161" t="s">
        <v>1</v>
      </c>
      <c r="O379" s="162" t="s">
        <v>43</v>
      </c>
      <c r="P379" s="163">
        <f>I379+J379</f>
        <v>0</v>
      </c>
      <c r="Q379" s="163">
        <f>ROUND(I379*H379,3)</f>
        <v>0</v>
      </c>
      <c r="R379" s="163">
        <f>ROUND(J379*H379,3)</f>
        <v>0</v>
      </c>
      <c r="S379" s="58"/>
      <c r="T379" s="164">
        <f>S379*H379</f>
        <v>0</v>
      </c>
      <c r="U379" s="164">
        <v>0</v>
      </c>
      <c r="V379" s="164">
        <f>U379*H379</f>
        <v>0</v>
      </c>
      <c r="W379" s="164">
        <v>1</v>
      </c>
      <c r="X379" s="165">
        <f>W379*H379</f>
        <v>0.08</v>
      </c>
      <c r="Y379" s="32"/>
      <c r="Z379" s="32"/>
      <c r="AA379" s="32"/>
      <c r="AB379" s="32"/>
      <c r="AC379" s="32"/>
      <c r="AD379" s="32"/>
      <c r="AE379" s="32"/>
      <c r="AR379" s="166" t="s">
        <v>171</v>
      </c>
      <c r="AT379" s="166" t="s">
        <v>167</v>
      </c>
      <c r="AU379" s="166" t="s">
        <v>92</v>
      </c>
      <c r="AY379" s="17" t="s">
        <v>164</v>
      </c>
      <c r="BE379" s="167">
        <f>IF(O379="základná",K379,0)</f>
        <v>0</v>
      </c>
      <c r="BF379" s="167">
        <f>IF(O379="znížená",K379,0)</f>
        <v>0</v>
      </c>
      <c r="BG379" s="167">
        <f>IF(O379="zákl. prenesená",K379,0)</f>
        <v>0</v>
      </c>
      <c r="BH379" s="167">
        <f>IF(O379="zníž. prenesená",K379,0)</f>
        <v>0</v>
      </c>
      <c r="BI379" s="167">
        <f>IF(O379="nulová",K379,0)</f>
        <v>0</v>
      </c>
      <c r="BJ379" s="17" t="s">
        <v>92</v>
      </c>
      <c r="BK379" s="168">
        <f>ROUND(P379*H379,3)</f>
        <v>0</v>
      </c>
      <c r="BL379" s="17" t="s">
        <v>171</v>
      </c>
      <c r="BM379" s="166" t="s">
        <v>376</v>
      </c>
    </row>
    <row r="380" spans="1:65" s="2" customFormat="1" ht="24.2" customHeight="1">
      <c r="A380" s="32"/>
      <c r="B380" s="153"/>
      <c r="C380" s="154" t="s">
        <v>396</v>
      </c>
      <c r="D380" s="154" t="s">
        <v>167</v>
      </c>
      <c r="E380" s="155" t="s">
        <v>378</v>
      </c>
      <c r="F380" s="156" t="s">
        <v>379</v>
      </c>
      <c r="G380" s="157" t="s">
        <v>177</v>
      </c>
      <c r="H380" s="158">
        <v>482.9</v>
      </c>
      <c r="I380" s="159"/>
      <c r="J380" s="159"/>
      <c r="K380" s="158">
        <f>ROUND(P380*H380,3)</f>
        <v>0</v>
      </c>
      <c r="L380" s="160"/>
      <c r="M380" s="33"/>
      <c r="N380" s="161" t="s">
        <v>1</v>
      </c>
      <c r="O380" s="162" t="s">
        <v>43</v>
      </c>
      <c r="P380" s="163">
        <f>I380+J380</f>
        <v>0</v>
      </c>
      <c r="Q380" s="163">
        <f>ROUND(I380*H380,3)</f>
        <v>0</v>
      </c>
      <c r="R380" s="163">
        <f>ROUND(J380*H380,3)</f>
        <v>0</v>
      </c>
      <c r="S380" s="58"/>
      <c r="T380" s="164">
        <f>S380*H380</f>
        <v>0</v>
      </c>
      <c r="U380" s="164">
        <v>0</v>
      </c>
      <c r="V380" s="164">
        <f>U380*H380</f>
        <v>0</v>
      </c>
      <c r="W380" s="164">
        <v>6.8000000000000005E-2</v>
      </c>
      <c r="X380" s="165">
        <f>W380*H380</f>
        <v>32.837200000000003</v>
      </c>
      <c r="Y380" s="32"/>
      <c r="Z380" s="32"/>
      <c r="AA380" s="32"/>
      <c r="AB380" s="32"/>
      <c r="AC380" s="32"/>
      <c r="AD380" s="32"/>
      <c r="AE380" s="32"/>
      <c r="AR380" s="166" t="s">
        <v>171</v>
      </c>
      <c r="AT380" s="166" t="s">
        <v>167</v>
      </c>
      <c r="AU380" s="166" t="s">
        <v>92</v>
      </c>
      <c r="AY380" s="17" t="s">
        <v>164</v>
      </c>
      <c r="BE380" s="167">
        <f>IF(O380="základná",K380,0)</f>
        <v>0</v>
      </c>
      <c r="BF380" s="167">
        <f>IF(O380="znížená",K380,0)</f>
        <v>0</v>
      </c>
      <c r="BG380" s="167">
        <f>IF(O380="zákl. prenesená",K380,0)</f>
        <v>0</v>
      </c>
      <c r="BH380" s="167">
        <f>IF(O380="zníž. prenesená",K380,0)</f>
        <v>0</v>
      </c>
      <c r="BI380" s="167">
        <f>IF(O380="nulová",K380,0)</f>
        <v>0</v>
      </c>
      <c r="BJ380" s="17" t="s">
        <v>92</v>
      </c>
      <c r="BK380" s="168">
        <f>ROUND(P380*H380,3)</f>
        <v>0</v>
      </c>
      <c r="BL380" s="17" t="s">
        <v>171</v>
      </c>
      <c r="BM380" s="166" t="s">
        <v>380</v>
      </c>
    </row>
    <row r="381" spans="1:65" s="13" customFormat="1" ht="11.25">
      <c r="B381" s="169"/>
      <c r="D381" s="170" t="s">
        <v>173</v>
      </c>
      <c r="E381" s="171" t="s">
        <v>1</v>
      </c>
      <c r="F381" s="172" t="s">
        <v>1673</v>
      </c>
      <c r="H381" s="173">
        <v>115.2</v>
      </c>
      <c r="I381" s="174"/>
      <c r="J381" s="174"/>
      <c r="M381" s="169"/>
      <c r="N381" s="175"/>
      <c r="O381" s="176"/>
      <c r="P381" s="176"/>
      <c r="Q381" s="176"/>
      <c r="R381" s="176"/>
      <c r="S381" s="176"/>
      <c r="T381" s="176"/>
      <c r="U381" s="176"/>
      <c r="V381" s="176"/>
      <c r="W381" s="176"/>
      <c r="X381" s="177"/>
      <c r="AT381" s="171" t="s">
        <v>173</v>
      </c>
      <c r="AU381" s="171" t="s">
        <v>92</v>
      </c>
      <c r="AV381" s="13" t="s">
        <v>92</v>
      </c>
      <c r="AW381" s="13" t="s">
        <v>4</v>
      </c>
      <c r="AX381" s="13" t="s">
        <v>79</v>
      </c>
      <c r="AY381" s="171" t="s">
        <v>164</v>
      </c>
    </row>
    <row r="382" spans="1:65" s="13" customFormat="1" ht="11.25">
      <c r="B382" s="169"/>
      <c r="D382" s="170" t="s">
        <v>173</v>
      </c>
      <c r="E382" s="171" t="s">
        <v>1</v>
      </c>
      <c r="F382" s="172" t="s">
        <v>1674</v>
      </c>
      <c r="H382" s="173">
        <v>126</v>
      </c>
      <c r="I382" s="174"/>
      <c r="J382" s="174"/>
      <c r="M382" s="169"/>
      <c r="N382" s="175"/>
      <c r="O382" s="176"/>
      <c r="P382" s="176"/>
      <c r="Q382" s="176"/>
      <c r="R382" s="176"/>
      <c r="S382" s="176"/>
      <c r="T382" s="176"/>
      <c r="U382" s="176"/>
      <c r="V382" s="176"/>
      <c r="W382" s="176"/>
      <c r="X382" s="177"/>
      <c r="AT382" s="171" t="s">
        <v>173</v>
      </c>
      <c r="AU382" s="171" t="s">
        <v>92</v>
      </c>
      <c r="AV382" s="13" t="s">
        <v>92</v>
      </c>
      <c r="AW382" s="13" t="s">
        <v>4</v>
      </c>
      <c r="AX382" s="13" t="s">
        <v>79</v>
      </c>
      <c r="AY382" s="171" t="s">
        <v>164</v>
      </c>
    </row>
    <row r="383" spans="1:65" s="13" customFormat="1" ht="11.25">
      <c r="B383" s="169"/>
      <c r="D383" s="170" t="s">
        <v>173</v>
      </c>
      <c r="E383" s="171" t="s">
        <v>1</v>
      </c>
      <c r="F383" s="172" t="s">
        <v>1675</v>
      </c>
      <c r="H383" s="173">
        <v>124</v>
      </c>
      <c r="I383" s="174"/>
      <c r="J383" s="174"/>
      <c r="M383" s="169"/>
      <c r="N383" s="175"/>
      <c r="O383" s="176"/>
      <c r="P383" s="176"/>
      <c r="Q383" s="176"/>
      <c r="R383" s="176"/>
      <c r="S383" s="176"/>
      <c r="T383" s="176"/>
      <c r="U383" s="176"/>
      <c r="V383" s="176"/>
      <c r="W383" s="176"/>
      <c r="X383" s="177"/>
      <c r="AT383" s="171" t="s">
        <v>173</v>
      </c>
      <c r="AU383" s="171" t="s">
        <v>92</v>
      </c>
      <c r="AV383" s="13" t="s">
        <v>92</v>
      </c>
      <c r="AW383" s="13" t="s">
        <v>4</v>
      </c>
      <c r="AX383" s="13" t="s">
        <v>79</v>
      </c>
      <c r="AY383" s="171" t="s">
        <v>164</v>
      </c>
    </row>
    <row r="384" spans="1:65" s="13" customFormat="1" ht="11.25">
      <c r="B384" s="169"/>
      <c r="D384" s="170" t="s">
        <v>173</v>
      </c>
      <c r="E384" s="171" t="s">
        <v>1</v>
      </c>
      <c r="F384" s="172" t="s">
        <v>1676</v>
      </c>
      <c r="H384" s="173">
        <v>117.7</v>
      </c>
      <c r="I384" s="174"/>
      <c r="J384" s="174"/>
      <c r="M384" s="169"/>
      <c r="N384" s="175"/>
      <c r="O384" s="176"/>
      <c r="P384" s="176"/>
      <c r="Q384" s="176"/>
      <c r="R384" s="176"/>
      <c r="S384" s="176"/>
      <c r="T384" s="176"/>
      <c r="U384" s="176"/>
      <c r="V384" s="176"/>
      <c r="W384" s="176"/>
      <c r="X384" s="177"/>
      <c r="AT384" s="171" t="s">
        <v>173</v>
      </c>
      <c r="AU384" s="171" t="s">
        <v>92</v>
      </c>
      <c r="AV384" s="13" t="s">
        <v>92</v>
      </c>
      <c r="AW384" s="13" t="s">
        <v>4</v>
      </c>
      <c r="AX384" s="13" t="s">
        <v>79</v>
      </c>
      <c r="AY384" s="171" t="s">
        <v>164</v>
      </c>
    </row>
    <row r="385" spans="1:65" s="15" customFormat="1" ht="11.25">
      <c r="B385" s="195"/>
      <c r="D385" s="170" t="s">
        <v>173</v>
      </c>
      <c r="E385" s="196" t="s">
        <v>1</v>
      </c>
      <c r="F385" s="197" t="s">
        <v>303</v>
      </c>
      <c r="H385" s="198">
        <v>482.9</v>
      </c>
      <c r="I385" s="199"/>
      <c r="J385" s="199"/>
      <c r="M385" s="195"/>
      <c r="N385" s="200"/>
      <c r="O385" s="201"/>
      <c r="P385" s="201"/>
      <c r="Q385" s="201"/>
      <c r="R385" s="201"/>
      <c r="S385" s="201"/>
      <c r="T385" s="201"/>
      <c r="U385" s="201"/>
      <c r="V385" s="201"/>
      <c r="W385" s="201"/>
      <c r="X385" s="202"/>
      <c r="AT385" s="196" t="s">
        <v>173</v>
      </c>
      <c r="AU385" s="196" t="s">
        <v>92</v>
      </c>
      <c r="AV385" s="15" t="s">
        <v>171</v>
      </c>
      <c r="AW385" s="15" t="s">
        <v>4</v>
      </c>
      <c r="AX385" s="15" t="s">
        <v>86</v>
      </c>
      <c r="AY385" s="196" t="s">
        <v>164</v>
      </c>
    </row>
    <row r="386" spans="1:65" s="2" customFormat="1" ht="14.45" customHeight="1">
      <c r="A386" s="32"/>
      <c r="B386" s="153"/>
      <c r="C386" s="154" t="s">
        <v>400</v>
      </c>
      <c r="D386" s="154" t="s">
        <v>167</v>
      </c>
      <c r="E386" s="155" t="s">
        <v>383</v>
      </c>
      <c r="F386" s="156" t="s">
        <v>384</v>
      </c>
      <c r="G386" s="157" t="s">
        <v>385</v>
      </c>
      <c r="H386" s="158">
        <v>1</v>
      </c>
      <c r="I386" s="159"/>
      <c r="J386" s="159"/>
      <c r="K386" s="158">
        <f>ROUND(P386*H386,3)</f>
        <v>0</v>
      </c>
      <c r="L386" s="160"/>
      <c r="M386" s="33"/>
      <c r="N386" s="161" t="s">
        <v>1</v>
      </c>
      <c r="O386" s="162" t="s">
        <v>43</v>
      </c>
      <c r="P386" s="163">
        <f>I386+J386</f>
        <v>0</v>
      </c>
      <c r="Q386" s="163">
        <f>ROUND(I386*H386,3)</f>
        <v>0</v>
      </c>
      <c r="R386" s="163">
        <f>ROUND(J386*H386,3)</f>
        <v>0</v>
      </c>
      <c r="S386" s="58"/>
      <c r="T386" s="164">
        <f>S386*H386</f>
        <v>0</v>
      </c>
      <c r="U386" s="164">
        <v>0</v>
      </c>
      <c r="V386" s="164">
        <f>U386*H386</f>
        <v>0</v>
      </c>
      <c r="W386" s="164">
        <v>1.32</v>
      </c>
      <c r="X386" s="165">
        <f>W386*H386</f>
        <v>1.32</v>
      </c>
      <c r="Y386" s="32"/>
      <c r="Z386" s="32"/>
      <c r="AA386" s="32"/>
      <c r="AB386" s="32"/>
      <c r="AC386" s="32"/>
      <c r="AD386" s="32"/>
      <c r="AE386" s="32"/>
      <c r="AR386" s="166" t="s">
        <v>171</v>
      </c>
      <c r="AT386" s="166" t="s">
        <v>167</v>
      </c>
      <c r="AU386" s="166" t="s">
        <v>92</v>
      </c>
      <c r="AY386" s="17" t="s">
        <v>164</v>
      </c>
      <c r="BE386" s="167">
        <f>IF(O386="základná",K386,0)</f>
        <v>0</v>
      </c>
      <c r="BF386" s="167">
        <f>IF(O386="znížená",K386,0)</f>
        <v>0</v>
      </c>
      <c r="BG386" s="167">
        <f>IF(O386="zákl. prenesená",K386,0)</f>
        <v>0</v>
      </c>
      <c r="BH386" s="167">
        <f>IF(O386="zníž. prenesená",K386,0)</f>
        <v>0</v>
      </c>
      <c r="BI386" s="167">
        <f>IF(O386="nulová",K386,0)</f>
        <v>0</v>
      </c>
      <c r="BJ386" s="17" t="s">
        <v>92</v>
      </c>
      <c r="BK386" s="168">
        <f>ROUND(P386*H386,3)</f>
        <v>0</v>
      </c>
      <c r="BL386" s="17" t="s">
        <v>171</v>
      </c>
      <c r="BM386" s="166" t="s">
        <v>386</v>
      </c>
    </row>
    <row r="387" spans="1:65" s="2" customFormat="1" ht="24.2" customHeight="1">
      <c r="A387" s="32"/>
      <c r="B387" s="153"/>
      <c r="C387" s="154" t="s">
        <v>405</v>
      </c>
      <c r="D387" s="154" t="s">
        <v>167</v>
      </c>
      <c r="E387" s="155" t="s">
        <v>388</v>
      </c>
      <c r="F387" s="156" t="s">
        <v>389</v>
      </c>
      <c r="G387" s="157" t="s">
        <v>375</v>
      </c>
      <c r="H387" s="158">
        <v>85.733999999999995</v>
      </c>
      <c r="I387" s="159"/>
      <c r="J387" s="159"/>
      <c r="K387" s="158">
        <f>ROUND(P387*H387,3)</f>
        <v>0</v>
      </c>
      <c r="L387" s="160"/>
      <c r="M387" s="33"/>
      <c r="N387" s="161" t="s">
        <v>1</v>
      </c>
      <c r="O387" s="162" t="s">
        <v>43</v>
      </c>
      <c r="P387" s="163">
        <f>I387+J387</f>
        <v>0</v>
      </c>
      <c r="Q387" s="163">
        <f>ROUND(I387*H387,3)</f>
        <v>0</v>
      </c>
      <c r="R387" s="163">
        <f>ROUND(J387*H387,3)</f>
        <v>0</v>
      </c>
      <c r="S387" s="58"/>
      <c r="T387" s="164">
        <f>S387*H387</f>
        <v>0</v>
      </c>
      <c r="U387" s="164">
        <v>0</v>
      </c>
      <c r="V387" s="164">
        <f>U387*H387</f>
        <v>0</v>
      </c>
      <c r="W387" s="164">
        <v>0</v>
      </c>
      <c r="X387" s="165">
        <f>W387*H387</f>
        <v>0</v>
      </c>
      <c r="Y387" s="32"/>
      <c r="Z387" s="32"/>
      <c r="AA387" s="32"/>
      <c r="AB387" s="32"/>
      <c r="AC387" s="32"/>
      <c r="AD387" s="32"/>
      <c r="AE387" s="32"/>
      <c r="AR387" s="166" t="s">
        <v>171</v>
      </c>
      <c r="AT387" s="166" t="s">
        <v>167</v>
      </c>
      <c r="AU387" s="166" t="s">
        <v>92</v>
      </c>
      <c r="AY387" s="17" t="s">
        <v>164</v>
      </c>
      <c r="BE387" s="167">
        <f>IF(O387="základná",K387,0)</f>
        <v>0</v>
      </c>
      <c r="BF387" s="167">
        <f>IF(O387="znížená",K387,0)</f>
        <v>0</v>
      </c>
      <c r="BG387" s="167">
        <f>IF(O387="zákl. prenesená",K387,0)</f>
        <v>0</v>
      </c>
      <c r="BH387" s="167">
        <f>IF(O387="zníž. prenesená",K387,0)</f>
        <v>0</v>
      </c>
      <c r="BI387" s="167">
        <f>IF(O387="nulová",K387,0)</f>
        <v>0</v>
      </c>
      <c r="BJ387" s="17" t="s">
        <v>92</v>
      </c>
      <c r="BK387" s="168">
        <f>ROUND(P387*H387,3)</f>
        <v>0</v>
      </c>
      <c r="BL387" s="17" t="s">
        <v>171</v>
      </c>
      <c r="BM387" s="166" t="s">
        <v>390</v>
      </c>
    </row>
    <row r="388" spans="1:65" s="2" customFormat="1" ht="24.2" customHeight="1">
      <c r="A388" s="32"/>
      <c r="B388" s="153"/>
      <c r="C388" s="154" t="s">
        <v>409</v>
      </c>
      <c r="D388" s="154" t="s">
        <v>167</v>
      </c>
      <c r="E388" s="155" t="s">
        <v>392</v>
      </c>
      <c r="F388" s="156" t="s">
        <v>393</v>
      </c>
      <c r="G388" s="157" t="s">
        <v>375</v>
      </c>
      <c r="H388" s="158">
        <v>428.67</v>
      </c>
      <c r="I388" s="159"/>
      <c r="J388" s="159"/>
      <c r="K388" s="158">
        <f>ROUND(P388*H388,3)</f>
        <v>0</v>
      </c>
      <c r="L388" s="160"/>
      <c r="M388" s="33"/>
      <c r="N388" s="161" t="s">
        <v>1</v>
      </c>
      <c r="O388" s="162" t="s">
        <v>43</v>
      </c>
      <c r="P388" s="163">
        <f>I388+J388</f>
        <v>0</v>
      </c>
      <c r="Q388" s="163">
        <f>ROUND(I388*H388,3)</f>
        <v>0</v>
      </c>
      <c r="R388" s="163">
        <f>ROUND(J388*H388,3)</f>
        <v>0</v>
      </c>
      <c r="S388" s="58"/>
      <c r="T388" s="164">
        <f>S388*H388</f>
        <v>0</v>
      </c>
      <c r="U388" s="164">
        <v>0</v>
      </c>
      <c r="V388" s="164">
        <f>U388*H388</f>
        <v>0</v>
      </c>
      <c r="W388" s="164">
        <v>0</v>
      </c>
      <c r="X388" s="165">
        <f>W388*H388</f>
        <v>0</v>
      </c>
      <c r="Y388" s="32"/>
      <c r="Z388" s="32"/>
      <c r="AA388" s="32"/>
      <c r="AB388" s="32"/>
      <c r="AC388" s="32"/>
      <c r="AD388" s="32"/>
      <c r="AE388" s="32"/>
      <c r="AR388" s="166" t="s">
        <v>171</v>
      </c>
      <c r="AT388" s="166" t="s">
        <v>167</v>
      </c>
      <c r="AU388" s="166" t="s">
        <v>92</v>
      </c>
      <c r="AY388" s="17" t="s">
        <v>164</v>
      </c>
      <c r="BE388" s="167">
        <f>IF(O388="základná",K388,0)</f>
        <v>0</v>
      </c>
      <c r="BF388" s="167">
        <f>IF(O388="znížená",K388,0)</f>
        <v>0</v>
      </c>
      <c r="BG388" s="167">
        <f>IF(O388="zákl. prenesená",K388,0)</f>
        <v>0</v>
      </c>
      <c r="BH388" s="167">
        <f>IF(O388="zníž. prenesená",K388,0)</f>
        <v>0</v>
      </c>
      <c r="BI388" s="167">
        <f>IF(O388="nulová",K388,0)</f>
        <v>0</v>
      </c>
      <c r="BJ388" s="17" t="s">
        <v>92</v>
      </c>
      <c r="BK388" s="168">
        <f>ROUND(P388*H388,3)</f>
        <v>0</v>
      </c>
      <c r="BL388" s="17" t="s">
        <v>171</v>
      </c>
      <c r="BM388" s="166" t="s">
        <v>394</v>
      </c>
    </row>
    <row r="389" spans="1:65" s="13" customFormat="1" ht="11.25">
      <c r="B389" s="169"/>
      <c r="D389" s="170" t="s">
        <v>173</v>
      </c>
      <c r="F389" s="172" t="s">
        <v>1677</v>
      </c>
      <c r="H389" s="173">
        <v>428.67</v>
      </c>
      <c r="I389" s="174"/>
      <c r="J389" s="174"/>
      <c r="M389" s="169"/>
      <c r="N389" s="175"/>
      <c r="O389" s="176"/>
      <c r="P389" s="176"/>
      <c r="Q389" s="176"/>
      <c r="R389" s="176"/>
      <c r="S389" s="176"/>
      <c r="T389" s="176"/>
      <c r="U389" s="176"/>
      <c r="V389" s="176"/>
      <c r="W389" s="176"/>
      <c r="X389" s="177"/>
      <c r="AT389" s="171" t="s">
        <v>173</v>
      </c>
      <c r="AU389" s="171" t="s">
        <v>92</v>
      </c>
      <c r="AV389" s="13" t="s">
        <v>92</v>
      </c>
      <c r="AW389" s="13" t="s">
        <v>3</v>
      </c>
      <c r="AX389" s="13" t="s">
        <v>86</v>
      </c>
      <c r="AY389" s="171" t="s">
        <v>164</v>
      </c>
    </row>
    <row r="390" spans="1:65" s="2" customFormat="1" ht="14.45" customHeight="1">
      <c r="A390" s="32"/>
      <c r="B390" s="153"/>
      <c r="C390" s="154" t="s">
        <v>414</v>
      </c>
      <c r="D390" s="154" t="s">
        <v>167</v>
      </c>
      <c r="E390" s="155" t="s">
        <v>397</v>
      </c>
      <c r="F390" s="156" t="s">
        <v>398</v>
      </c>
      <c r="G390" s="157" t="s">
        <v>375</v>
      </c>
      <c r="H390" s="158">
        <v>85.733999999999995</v>
      </c>
      <c r="I390" s="159"/>
      <c r="J390" s="159"/>
      <c r="K390" s="158">
        <f>ROUND(P390*H390,3)</f>
        <v>0</v>
      </c>
      <c r="L390" s="160"/>
      <c r="M390" s="33"/>
      <c r="N390" s="161" t="s">
        <v>1</v>
      </c>
      <c r="O390" s="162" t="s">
        <v>43</v>
      </c>
      <c r="P390" s="163">
        <f>I390+J390</f>
        <v>0</v>
      </c>
      <c r="Q390" s="163">
        <f>ROUND(I390*H390,3)</f>
        <v>0</v>
      </c>
      <c r="R390" s="163">
        <f>ROUND(J390*H390,3)</f>
        <v>0</v>
      </c>
      <c r="S390" s="58"/>
      <c r="T390" s="164">
        <f>S390*H390</f>
        <v>0</v>
      </c>
      <c r="U390" s="164">
        <v>0</v>
      </c>
      <c r="V390" s="164">
        <f>U390*H390</f>
        <v>0</v>
      </c>
      <c r="W390" s="164">
        <v>0</v>
      </c>
      <c r="X390" s="165">
        <f>W390*H390</f>
        <v>0</v>
      </c>
      <c r="Y390" s="32"/>
      <c r="Z390" s="32"/>
      <c r="AA390" s="32"/>
      <c r="AB390" s="32"/>
      <c r="AC390" s="32"/>
      <c r="AD390" s="32"/>
      <c r="AE390" s="32"/>
      <c r="AR390" s="166" t="s">
        <v>171</v>
      </c>
      <c r="AT390" s="166" t="s">
        <v>167</v>
      </c>
      <c r="AU390" s="166" t="s">
        <v>92</v>
      </c>
      <c r="AY390" s="17" t="s">
        <v>164</v>
      </c>
      <c r="BE390" s="167">
        <f>IF(O390="základná",K390,0)</f>
        <v>0</v>
      </c>
      <c r="BF390" s="167">
        <f>IF(O390="znížená",K390,0)</f>
        <v>0</v>
      </c>
      <c r="BG390" s="167">
        <f>IF(O390="zákl. prenesená",K390,0)</f>
        <v>0</v>
      </c>
      <c r="BH390" s="167">
        <f>IF(O390="zníž. prenesená",K390,0)</f>
        <v>0</v>
      </c>
      <c r="BI390" s="167">
        <f>IF(O390="nulová",K390,0)</f>
        <v>0</v>
      </c>
      <c r="BJ390" s="17" t="s">
        <v>92</v>
      </c>
      <c r="BK390" s="168">
        <f>ROUND(P390*H390,3)</f>
        <v>0</v>
      </c>
      <c r="BL390" s="17" t="s">
        <v>171</v>
      </c>
      <c r="BM390" s="166" t="s">
        <v>399</v>
      </c>
    </row>
    <row r="391" spans="1:65" s="2" customFormat="1" ht="24.2" customHeight="1">
      <c r="A391" s="32"/>
      <c r="B391" s="153"/>
      <c r="C391" s="154" t="s">
        <v>420</v>
      </c>
      <c r="D391" s="154" t="s">
        <v>167</v>
      </c>
      <c r="E391" s="155" t="s">
        <v>401</v>
      </c>
      <c r="F391" s="156" t="s">
        <v>402</v>
      </c>
      <c r="G391" s="157" t="s">
        <v>375</v>
      </c>
      <c r="H391" s="158">
        <v>2914.9560000000001</v>
      </c>
      <c r="I391" s="159"/>
      <c r="J391" s="159"/>
      <c r="K391" s="158">
        <f>ROUND(P391*H391,3)</f>
        <v>0</v>
      </c>
      <c r="L391" s="160"/>
      <c r="M391" s="33"/>
      <c r="N391" s="161" t="s">
        <v>1</v>
      </c>
      <c r="O391" s="162" t="s">
        <v>43</v>
      </c>
      <c r="P391" s="163">
        <f>I391+J391</f>
        <v>0</v>
      </c>
      <c r="Q391" s="163">
        <f>ROUND(I391*H391,3)</f>
        <v>0</v>
      </c>
      <c r="R391" s="163">
        <f>ROUND(J391*H391,3)</f>
        <v>0</v>
      </c>
      <c r="S391" s="58"/>
      <c r="T391" s="164">
        <f>S391*H391</f>
        <v>0</v>
      </c>
      <c r="U391" s="164">
        <v>0</v>
      </c>
      <c r="V391" s="164">
        <f>U391*H391</f>
        <v>0</v>
      </c>
      <c r="W391" s="164">
        <v>0</v>
      </c>
      <c r="X391" s="165">
        <f>W391*H391</f>
        <v>0</v>
      </c>
      <c r="Y391" s="32"/>
      <c r="Z391" s="32"/>
      <c r="AA391" s="32"/>
      <c r="AB391" s="32"/>
      <c r="AC391" s="32"/>
      <c r="AD391" s="32"/>
      <c r="AE391" s="32"/>
      <c r="AR391" s="166" t="s">
        <v>171</v>
      </c>
      <c r="AT391" s="166" t="s">
        <v>167</v>
      </c>
      <c r="AU391" s="166" t="s">
        <v>92</v>
      </c>
      <c r="AY391" s="17" t="s">
        <v>164</v>
      </c>
      <c r="BE391" s="167">
        <f>IF(O391="základná",K391,0)</f>
        <v>0</v>
      </c>
      <c r="BF391" s="167">
        <f>IF(O391="znížená",K391,0)</f>
        <v>0</v>
      </c>
      <c r="BG391" s="167">
        <f>IF(O391="zákl. prenesená",K391,0)</f>
        <v>0</v>
      </c>
      <c r="BH391" s="167">
        <f>IF(O391="zníž. prenesená",K391,0)</f>
        <v>0</v>
      </c>
      <c r="BI391" s="167">
        <f>IF(O391="nulová",K391,0)</f>
        <v>0</v>
      </c>
      <c r="BJ391" s="17" t="s">
        <v>92</v>
      </c>
      <c r="BK391" s="168">
        <f>ROUND(P391*H391,3)</f>
        <v>0</v>
      </c>
      <c r="BL391" s="17" t="s">
        <v>171</v>
      </c>
      <c r="BM391" s="166" t="s">
        <v>403</v>
      </c>
    </row>
    <row r="392" spans="1:65" s="13" customFormat="1" ht="11.25">
      <c r="B392" s="169"/>
      <c r="D392" s="170" t="s">
        <v>173</v>
      </c>
      <c r="F392" s="172" t="s">
        <v>1678</v>
      </c>
      <c r="H392" s="173">
        <v>2914.9560000000001</v>
      </c>
      <c r="I392" s="174"/>
      <c r="J392" s="174"/>
      <c r="M392" s="169"/>
      <c r="N392" s="175"/>
      <c r="O392" s="176"/>
      <c r="P392" s="176"/>
      <c r="Q392" s="176"/>
      <c r="R392" s="176"/>
      <c r="S392" s="176"/>
      <c r="T392" s="176"/>
      <c r="U392" s="176"/>
      <c r="V392" s="176"/>
      <c r="W392" s="176"/>
      <c r="X392" s="177"/>
      <c r="AT392" s="171" t="s">
        <v>173</v>
      </c>
      <c r="AU392" s="171" t="s">
        <v>92</v>
      </c>
      <c r="AV392" s="13" t="s">
        <v>92</v>
      </c>
      <c r="AW392" s="13" t="s">
        <v>3</v>
      </c>
      <c r="AX392" s="13" t="s">
        <v>86</v>
      </c>
      <c r="AY392" s="171" t="s">
        <v>164</v>
      </c>
    </row>
    <row r="393" spans="1:65" s="2" customFormat="1" ht="24.2" customHeight="1">
      <c r="A393" s="32"/>
      <c r="B393" s="153"/>
      <c r="C393" s="154" t="s">
        <v>428</v>
      </c>
      <c r="D393" s="154" t="s">
        <v>167</v>
      </c>
      <c r="E393" s="155" t="s">
        <v>406</v>
      </c>
      <c r="F393" s="156" t="s">
        <v>407</v>
      </c>
      <c r="G393" s="157" t="s">
        <v>375</v>
      </c>
      <c r="H393" s="158">
        <v>85.733999999999995</v>
      </c>
      <c r="I393" s="159"/>
      <c r="J393" s="159"/>
      <c r="K393" s="158">
        <f>ROUND(P393*H393,3)</f>
        <v>0</v>
      </c>
      <c r="L393" s="160"/>
      <c r="M393" s="33"/>
      <c r="N393" s="161" t="s">
        <v>1</v>
      </c>
      <c r="O393" s="162" t="s">
        <v>43</v>
      </c>
      <c r="P393" s="163">
        <f>I393+J393</f>
        <v>0</v>
      </c>
      <c r="Q393" s="163">
        <f>ROUND(I393*H393,3)</f>
        <v>0</v>
      </c>
      <c r="R393" s="163">
        <f>ROUND(J393*H393,3)</f>
        <v>0</v>
      </c>
      <c r="S393" s="58"/>
      <c r="T393" s="164">
        <f>S393*H393</f>
        <v>0</v>
      </c>
      <c r="U393" s="164">
        <v>0</v>
      </c>
      <c r="V393" s="164">
        <f>U393*H393</f>
        <v>0</v>
      </c>
      <c r="W393" s="164">
        <v>0</v>
      </c>
      <c r="X393" s="165">
        <f>W393*H393</f>
        <v>0</v>
      </c>
      <c r="Y393" s="32"/>
      <c r="Z393" s="32"/>
      <c r="AA393" s="32"/>
      <c r="AB393" s="32"/>
      <c r="AC393" s="32"/>
      <c r="AD393" s="32"/>
      <c r="AE393" s="32"/>
      <c r="AR393" s="166" t="s">
        <v>171</v>
      </c>
      <c r="AT393" s="166" t="s">
        <v>167</v>
      </c>
      <c r="AU393" s="166" t="s">
        <v>92</v>
      </c>
      <c r="AY393" s="17" t="s">
        <v>164</v>
      </c>
      <c r="BE393" s="167">
        <f>IF(O393="základná",K393,0)</f>
        <v>0</v>
      </c>
      <c r="BF393" s="167">
        <f>IF(O393="znížená",K393,0)</f>
        <v>0</v>
      </c>
      <c r="BG393" s="167">
        <f>IF(O393="zákl. prenesená",K393,0)</f>
        <v>0</v>
      </c>
      <c r="BH393" s="167">
        <f>IF(O393="zníž. prenesená",K393,0)</f>
        <v>0</v>
      </c>
      <c r="BI393" s="167">
        <f>IF(O393="nulová",K393,0)</f>
        <v>0</v>
      </c>
      <c r="BJ393" s="17" t="s">
        <v>92</v>
      </c>
      <c r="BK393" s="168">
        <f>ROUND(P393*H393,3)</f>
        <v>0</v>
      </c>
      <c r="BL393" s="17" t="s">
        <v>171</v>
      </c>
      <c r="BM393" s="166" t="s">
        <v>408</v>
      </c>
    </row>
    <row r="394" spans="1:65" s="2" customFormat="1" ht="24.2" customHeight="1">
      <c r="A394" s="32"/>
      <c r="B394" s="153"/>
      <c r="C394" s="154" t="s">
        <v>432</v>
      </c>
      <c r="D394" s="154" t="s">
        <v>167</v>
      </c>
      <c r="E394" s="155" t="s">
        <v>410</v>
      </c>
      <c r="F394" s="156" t="s">
        <v>411</v>
      </c>
      <c r="G394" s="157" t="s">
        <v>375</v>
      </c>
      <c r="H394" s="158">
        <v>1628.9459999999999</v>
      </c>
      <c r="I394" s="159"/>
      <c r="J394" s="159"/>
      <c r="K394" s="158">
        <f>ROUND(P394*H394,3)</f>
        <v>0</v>
      </c>
      <c r="L394" s="160"/>
      <c r="M394" s="33"/>
      <c r="N394" s="161" t="s">
        <v>1</v>
      </c>
      <c r="O394" s="162" t="s">
        <v>43</v>
      </c>
      <c r="P394" s="163">
        <f>I394+J394</f>
        <v>0</v>
      </c>
      <c r="Q394" s="163">
        <f>ROUND(I394*H394,3)</f>
        <v>0</v>
      </c>
      <c r="R394" s="163">
        <f>ROUND(J394*H394,3)</f>
        <v>0</v>
      </c>
      <c r="S394" s="58"/>
      <c r="T394" s="164">
        <f>S394*H394</f>
        <v>0</v>
      </c>
      <c r="U394" s="164">
        <v>0</v>
      </c>
      <c r="V394" s="164">
        <f>U394*H394</f>
        <v>0</v>
      </c>
      <c r="W394" s="164">
        <v>0</v>
      </c>
      <c r="X394" s="165">
        <f>W394*H394</f>
        <v>0</v>
      </c>
      <c r="Y394" s="32"/>
      <c r="Z394" s="32"/>
      <c r="AA394" s="32"/>
      <c r="AB394" s="32"/>
      <c r="AC394" s="32"/>
      <c r="AD394" s="32"/>
      <c r="AE394" s="32"/>
      <c r="AR394" s="166" t="s">
        <v>171</v>
      </c>
      <c r="AT394" s="166" t="s">
        <v>167</v>
      </c>
      <c r="AU394" s="166" t="s">
        <v>92</v>
      </c>
      <c r="AY394" s="17" t="s">
        <v>164</v>
      </c>
      <c r="BE394" s="167">
        <f>IF(O394="základná",K394,0)</f>
        <v>0</v>
      </c>
      <c r="BF394" s="167">
        <f>IF(O394="znížená",K394,0)</f>
        <v>0</v>
      </c>
      <c r="BG394" s="167">
        <f>IF(O394="zákl. prenesená",K394,0)</f>
        <v>0</v>
      </c>
      <c r="BH394" s="167">
        <f>IF(O394="zníž. prenesená",K394,0)</f>
        <v>0</v>
      </c>
      <c r="BI394" s="167">
        <f>IF(O394="nulová",K394,0)</f>
        <v>0</v>
      </c>
      <c r="BJ394" s="17" t="s">
        <v>92</v>
      </c>
      <c r="BK394" s="168">
        <f>ROUND(P394*H394,3)</f>
        <v>0</v>
      </c>
      <c r="BL394" s="17" t="s">
        <v>171</v>
      </c>
      <c r="BM394" s="166" t="s">
        <v>412</v>
      </c>
    </row>
    <row r="395" spans="1:65" s="13" customFormat="1" ht="11.25">
      <c r="B395" s="169"/>
      <c r="D395" s="170" t="s">
        <v>173</v>
      </c>
      <c r="F395" s="172" t="s">
        <v>1679</v>
      </c>
      <c r="H395" s="173">
        <v>1628.9459999999999</v>
      </c>
      <c r="I395" s="174"/>
      <c r="J395" s="174"/>
      <c r="M395" s="169"/>
      <c r="N395" s="175"/>
      <c r="O395" s="176"/>
      <c r="P395" s="176"/>
      <c r="Q395" s="176"/>
      <c r="R395" s="176"/>
      <c r="S395" s="176"/>
      <c r="T395" s="176"/>
      <c r="U395" s="176"/>
      <c r="V395" s="176"/>
      <c r="W395" s="176"/>
      <c r="X395" s="177"/>
      <c r="AT395" s="171" t="s">
        <v>173</v>
      </c>
      <c r="AU395" s="171" t="s">
        <v>92</v>
      </c>
      <c r="AV395" s="13" t="s">
        <v>92</v>
      </c>
      <c r="AW395" s="13" t="s">
        <v>3</v>
      </c>
      <c r="AX395" s="13" t="s">
        <v>86</v>
      </c>
      <c r="AY395" s="171" t="s">
        <v>164</v>
      </c>
    </row>
    <row r="396" spans="1:65" s="2" customFormat="1" ht="24.2" customHeight="1">
      <c r="A396" s="32"/>
      <c r="B396" s="153"/>
      <c r="C396" s="154" t="s">
        <v>436</v>
      </c>
      <c r="D396" s="154" t="s">
        <v>167</v>
      </c>
      <c r="E396" s="155" t="s">
        <v>415</v>
      </c>
      <c r="F396" s="156" t="s">
        <v>416</v>
      </c>
      <c r="G396" s="157" t="s">
        <v>375</v>
      </c>
      <c r="H396" s="158">
        <v>85.733999999999995</v>
      </c>
      <c r="I396" s="159"/>
      <c r="J396" s="159"/>
      <c r="K396" s="158">
        <f>ROUND(P396*H396,3)</f>
        <v>0</v>
      </c>
      <c r="L396" s="160"/>
      <c r="M396" s="33"/>
      <c r="N396" s="161" t="s">
        <v>1</v>
      </c>
      <c r="O396" s="162" t="s">
        <v>43</v>
      </c>
      <c r="P396" s="163">
        <f>I396+J396</f>
        <v>0</v>
      </c>
      <c r="Q396" s="163">
        <f>ROUND(I396*H396,3)</f>
        <v>0</v>
      </c>
      <c r="R396" s="163">
        <f>ROUND(J396*H396,3)</f>
        <v>0</v>
      </c>
      <c r="S396" s="58"/>
      <c r="T396" s="164">
        <f>S396*H396</f>
        <v>0</v>
      </c>
      <c r="U396" s="164">
        <v>0</v>
      </c>
      <c r="V396" s="164">
        <f>U396*H396</f>
        <v>0</v>
      </c>
      <c r="W396" s="164">
        <v>0</v>
      </c>
      <c r="X396" s="165">
        <f>W396*H396</f>
        <v>0</v>
      </c>
      <c r="Y396" s="32"/>
      <c r="Z396" s="32"/>
      <c r="AA396" s="32"/>
      <c r="AB396" s="32"/>
      <c r="AC396" s="32"/>
      <c r="AD396" s="32"/>
      <c r="AE396" s="32"/>
      <c r="AR396" s="166" t="s">
        <v>171</v>
      </c>
      <c r="AT396" s="166" t="s">
        <v>167</v>
      </c>
      <c r="AU396" s="166" t="s">
        <v>92</v>
      </c>
      <c r="AY396" s="17" t="s">
        <v>164</v>
      </c>
      <c r="BE396" s="167">
        <f>IF(O396="základná",K396,0)</f>
        <v>0</v>
      </c>
      <c r="BF396" s="167">
        <f>IF(O396="znížená",K396,0)</f>
        <v>0</v>
      </c>
      <c r="BG396" s="167">
        <f>IF(O396="zákl. prenesená",K396,0)</f>
        <v>0</v>
      </c>
      <c r="BH396" s="167">
        <f>IF(O396="zníž. prenesená",K396,0)</f>
        <v>0</v>
      </c>
      <c r="BI396" s="167">
        <f>IF(O396="nulová",K396,0)</f>
        <v>0</v>
      </c>
      <c r="BJ396" s="17" t="s">
        <v>92</v>
      </c>
      <c r="BK396" s="168">
        <f>ROUND(P396*H396,3)</f>
        <v>0</v>
      </c>
      <c r="BL396" s="17" t="s">
        <v>171</v>
      </c>
      <c r="BM396" s="166" t="s">
        <v>417</v>
      </c>
    </row>
    <row r="397" spans="1:65" s="12" customFormat="1" ht="22.9" customHeight="1">
      <c r="B397" s="139"/>
      <c r="D397" s="140" t="s">
        <v>78</v>
      </c>
      <c r="E397" s="151" t="s">
        <v>418</v>
      </c>
      <c r="F397" s="151" t="s">
        <v>419</v>
      </c>
      <c r="I397" s="142"/>
      <c r="J397" s="142"/>
      <c r="K397" s="152">
        <f>BK397</f>
        <v>0</v>
      </c>
      <c r="M397" s="139"/>
      <c r="N397" s="144"/>
      <c r="O397" s="145"/>
      <c r="P397" s="145"/>
      <c r="Q397" s="146">
        <f>Q398</f>
        <v>0</v>
      </c>
      <c r="R397" s="146">
        <f>R398</f>
        <v>0</v>
      </c>
      <c r="S397" s="145"/>
      <c r="T397" s="147">
        <f>T398</f>
        <v>0</v>
      </c>
      <c r="U397" s="145"/>
      <c r="V397" s="147">
        <f>V398</f>
        <v>0</v>
      </c>
      <c r="W397" s="145"/>
      <c r="X397" s="148">
        <f>X398</f>
        <v>0</v>
      </c>
      <c r="AR397" s="140" t="s">
        <v>86</v>
      </c>
      <c r="AT397" s="149" t="s">
        <v>78</v>
      </c>
      <c r="AU397" s="149" t="s">
        <v>86</v>
      </c>
      <c r="AY397" s="140" t="s">
        <v>164</v>
      </c>
      <c r="BK397" s="150">
        <f>BK398</f>
        <v>0</v>
      </c>
    </row>
    <row r="398" spans="1:65" s="2" customFormat="1" ht="24.2" customHeight="1">
      <c r="A398" s="32"/>
      <c r="B398" s="153"/>
      <c r="C398" s="154" t="s">
        <v>440</v>
      </c>
      <c r="D398" s="154" t="s">
        <v>167</v>
      </c>
      <c r="E398" s="155" t="s">
        <v>421</v>
      </c>
      <c r="F398" s="156" t="s">
        <v>422</v>
      </c>
      <c r="G398" s="157" t="s">
        <v>375</v>
      </c>
      <c r="H398" s="158">
        <v>23.058</v>
      </c>
      <c r="I398" s="159"/>
      <c r="J398" s="159"/>
      <c r="K398" s="158">
        <f>ROUND(P398*H398,3)</f>
        <v>0</v>
      </c>
      <c r="L398" s="160"/>
      <c r="M398" s="33"/>
      <c r="N398" s="161" t="s">
        <v>1</v>
      </c>
      <c r="O398" s="162" t="s">
        <v>43</v>
      </c>
      <c r="P398" s="163">
        <f>I398+J398</f>
        <v>0</v>
      </c>
      <c r="Q398" s="163">
        <f>ROUND(I398*H398,3)</f>
        <v>0</v>
      </c>
      <c r="R398" s="163">
        <f>ROUND(J398*H398,3)</f>
        <v>0</v>
      </c>
      <c r="S398" s="58"/>
      <c r="T398" s="164">
        <f>S398*H398</f>
        <v>0</v>
      </c>
      <c r="U398" s="164">
        <v>0</v>
      </c>
      <c r="V398" s="164">
        <f>U398*H398</f>
        <v>0</v>
      </c>
      <c r="W398" s="164">
        <v>0</v>
      </c>
      <c r="X398" s="165">
        <f>W398*H398</f>
        <v>0</v>
      </c>
      <c r="Y398" s="32"/>
      <c r="Z398" s="32"/>
      <c r="AA398" s="32"/>
      <c r="AB398" s="32"/>
      <c r="AC398" s="32"/>
      <c r="AD398" s="32"/>
      <c r="AE398" s="32"/>
      <c r="AR398" s="166" t="s">
        <v>171</v>
      </c>
      <c r="AT398" s="166" t="s">
        <v>167</v>
      </c>
      <c r="AU398" s="166" t="s">
        <v>92</v>
      </c>
      <c r="AY398" s="17" t="s">
        <v>164</v>
      </c>
      <c r="BE398" s="167">
        <f>IF(O398="základná",K398,0)</f>
        <v>0</v>
      </c>
      <c r="BF398" s="167">
        <f>IF(O398="znížená",K398,0)</f>
        <v>0</v>
      </c>
      <c r="BG398" s="167">
        <f>IF(O398="zákl. prenesená",K398,0)</f>
        <v>0</v>
      </c>
      <c r="BH398" s="167">
        <f>IF(O398="zníž. prenesená",K398,0)</f>
        <v>0</v>
      </c>
      <c r="BI398" s="167">
        <f>IF(O398="nulová",K398,0)</f>
        <v>0</v>
      </c>
      <c r="BJ398" s="17" t="s">
        <v>92</v>
      </c>
      <c r="BK398" s="168">
        <f>ROUND(P398*H398,3)</f>
        <v>0</v>
      </c>
      <c r="BL398" s="17" t="s">
        <v>171</v>
      </c>
      <c r="BM398" s="166" t="s">
        <v>423</v>
      </c>
    </row>
    <row r="399" spans="1:65" s="12" customFormat="1" ht="25.9" customHeight="1">
      <c r="B399" s="139"/>
      <c r="D399" s="140" t="s">
        <v>78</v>
      </c>
      <c r="E399" s="141" t="s">
        <v>424</v>
      </c>
      <c r="F399" s="141" t="s">
        <v>425</v>
      </c>
      <c r="I399" s="142"/>
      <c r="J399" s="142"/>
      <c r="K399" s="143">
        <f>BK399</f>
        <v>0</v>
      </c>
      <c r="M399" s="139"/>
      <c r="N399" s="144"/>
      <c r="O399" s="145"/>
      <c r="P399" s="145"/>
      <c r="Q399" s="146">
        <f>Q400+Q419+Q486+Q541+Q575+Q577+Q580+Q591+Q657+Q684+Q693+Q711+Q724+Q734+Q788</f>
        <v>0</v>
      </c>
      <c r="R399" s="146">
        <f>R400+R419+R486+R541+R575+R577+R580+R591+R657+R684+R693+R711+R724+R734+R788</f>
        <v>0</v>
      </c>
      <c r="S399" s="145"/>
      <c r="T399" s="147">
        <f>T400+T419+T486+T541+T575+T577+T580+T591+T657+T684+T693+T711+T724+T734+T788</f>
        <v>0</v>
      </c>
      <c r="U399" s="145"/>
      <c r="V399" s="147">
        <f>V400+V419+V486+V541+V575+V577+V580+V591+V657+V684+V693+V711+V724+V734+V788</f>
        <v>14.011815779999996</v>
      </c>
      <c r="W399" s="145"/>
      <c r="X399" s="148">
        <f>X400+X419+X486+X541+X575+X577+X580+X591+X657+X684+X693+X711+X724+X734+X788</f>
        <v>0.18608</v>
      </c>
      <c r="AR399" s="140" t="s">
        <v>92</v>
      </c>
      <c r="AT399" s="149" t="s">
        <v>78</v>
      </c>
      <c r="AU399" s="149" t="s">
        <v>79</v>
      </c>
      <c r="AY399" s="140" t="s">
        <v>164</v>
      </c>
      <c r="BK399" s="150">
        <f>BK400+BK419+BK486+BK541+BK575+BK577+BK580+BK591+BK657+BK684+BK693+BK711+BK724+BK734+BK788</f>
        <v>0</v>
      </c>
    </row>
    <row r="400" spans="1:65" s="12" customFormat="1" ht="22.9" customHeight="1">
      <c r="B400" s="139"/>
      <c r="D400" s="140" t="s">
        <v>78</v>
      </c>
      <c r="E400" s="151" t="s">
        <v>426</v>
      </c>
      <c r="F400" s="151" t="s">
        <v>427</v>
      </c>
      <c r="I400" s="142"/>
      <c r="J400" s="142"/>
      <c r="K400" s="152">
        <f>BK400</f>
        <v>0</v>
      </c>
      <c r="M400" s="139"/>
      <c r="N400" s="144"/>
      <c r="O400" s="145"/>
      <c r="P400" s="145"/>
      <c r="Q400" s="146">
        <f>SUM(Q401:Q418)</f>
        <v>0</v>
      </c>
      <c r="R400" s="146">
        <f>SUM(R401:R418)</f>
        <v>0</v>
      </c>
      <c r="S400" s="145"/>
      <c r="T400" s="147">
        <f>SUM(T401:T418)</f>
        <v>0</v>
      </c>
      <c r="U400" s="145"/>
      <c r="V400" s="147">
        <f>SUM(V401:V418)</f>
        <v>0</v>
      </c>
      <c r="W400" s="145"/>
      <c r="X400" s="148">
        <f>SUM(X401:X418)</f>
        <v>0</v>
      </c>
      <c r="AR400" s="140" t="s">
        <v>92</v>
      </c>
      <c r="AT400" s="149" t="s">
        <v>78</v>
      </c>
      <c r="AU400" s="149" t="s">
        <v>86</v>
      </c>
      <c r="AY400" s="140" t="s">
        <v>164</v>
      </c>
      <c r="BK400" s="150">
        <f>SUM(BK401:BK418)</f>
        <v>0</v>
      </c>
    </row>
    <row r="401" spans="1:65" s="2" customFormat="1" ht="24.2" customHeight="1">
      <c r="A401" s="32"/>
      <c r="B401" s="153"/>
      <c r="C401" s="178" t="s">
        <v>444</v>
      </c>
      <c r="D401" s="178" t="s">
        <v>244</v>
      </c>
      <c r="E401" s="179" t="s">
        <v>429</v>
      </c>
      <c r="F401" s="180" t="s">
        <v>430</v>
      </c>
      <c r="G401" s="181" t="s">
        <v>354</v>
      </c>
      <c r="H401" s="182">
        <v>50.7</v>
      </c>
      <c r="I401" s="183"/>
      <c r="J401" s="184"/>
      <c r="K401" s="182">
        <f t="shared" ref="K401:K418" si="14">ROUND(P401*H401,3)</f>
        <v>0</v>
      </c>
      <c r="L401" s="184"/>
      <c r="M401" s="185"/>
      <c r="N401" s="186" t="s">
        <v>1</v>
      </c>
      <c r="O401" s="162" t="s">
        <v>43</v>
      </c>
      <c r="P401" s="163">
        <f t="shared" ref="P401:P418" si="15">I401+J401</f>
        <v>0</v>
      </c>
      <c r="Q401" s="163">
        <f t="shared" ref="Q401:Q418" si="16">ROUND(I401*H401,3)</f>
        <v>0</v>
      </c>
      <c r="R401" s="163">
        <f t="shared" ref="R401:R418" si="17">ROUND(J401*H401,3)</f>
        <v>0</v>
      </c>
      <c r="S401" s="58"/>
      <c r="T401" s="164">
        <f t="shared" ref="T401:T418" si="18">S401*H401</f>
        <v>0</v>
      </c>
      <c r="U401" s="164">
        <v>0</v>
      </c>
      <c r="V401" s="164">
        <f t="shared" ref="V401:V418" si="19">U401*H401</f>
        <v>0</v>
      </c>
      <c r="W401" s="164">
        <v>0</v>
      </c>
      <c r="X401" s="165">
        <f t="shared" ref="X401:X418" si="20">W401*H401</f>
        <v>0</v>
      </c>
      <c r="Y401" s="32"/>
      <c r="Z401" s="32"/>
      <c r="AA401" s="32"/>
      <c r="AB401" s="32"/>
      <c r="AC401" s="32"/>
      <c r="AD401" s="32"/>
      <c r="AE401" s="32"/>
      <c r="AR401" s="166" t="s">
        <v>321</v>
      </c>
      <c r="AT401" s="166" t="s">
        <v>244</v>
      </c>
      <c r="AU401" s="166" t="s">
        <v>92</v>
      </c>
      <c r="AY401" s="17" t="s">
        <v>164</v>
      </c>
      <c r="BE401" s="167">
        <f t="shared" ref="BE401:BE418" si="21">IF(O401="základná",K401,0)</f>
        <v>0</v>
      </c>
      <c r="BF401" s="167">
        <f t="shared" ref="BF401:BF418" si="22">IF(O401="znížená",K401,0)</f>
        <v>0</v>
      </c>
      <c r="BG401" s="167">
        <f t="shared" ref="BG401:BG418" si="23">IF(O401="zákl. prenesená",K401,0)</f>
        <v>0</v>
      </c>
      <c r="BH401" s="167">
        <f t="shared" ref="BH401:BH418" si="24">IF(O401="zníž. prenesená",K401,0)</f>
        <v>0</v>
      </c>
      <c r="BI401" s="167">
        <f t="shared" ref="BI401:BI418" si="25">IF(O401="nulová",K401,0)</f>
        <v>0</v>
      </c>
      <c r="BJ401" s="17" t="s">
        <v>92</v>
      </c>
      <c r="BK401" s="168">
        <f t="shared" ref="BK401:BK418" si="26">ROUND(P401*H401,3)</f>
        <v>0</v>
      </c>
      <c r="BL401" s="17" t="s">
        <v>234</v>
      </c>
      <c r="BM401" s="166" t="s">
        <v>431</v>
      </c>
    </row>
    <row r="402" spans="1:65" s="2" customFormat="1" ht="24.2" customHeight="1">
      <c r="A402" s="32"/>
      <c r="B402" s="153"/>
      <c r="C402" s="178" t="s">
        <v>448</v>
      </c>
      <c r="D402" s="178" t="s">
        <v>244</v>
      </c>
      <c r="E402" s="179" t="s">
        <v>433</v>
      </c>
      <c r="F402" s="180" t="s">
        <v>434</v>
      </c>
      <c r="G402" s="181" t="s">
        <v>354</v>
      </c>
      <c r="H402" s="182">
        <v>15.606</v>
      </c>
      <c r="I402" s="183"/>
      <c r="J402" s="184"/>
      <c r="K402" s="182">
        <f t="shared" si="14"/>
        <v>0</v>
      </c>
      <c r="L402" s="184"/>
      <c r="M402" s="185"/>
      <c r="N402" s="186" t="s">
        <v>1</v>
      </c>
      <c r="O402" s="162" t="s">
        <v>43</v>
      </c>
      <c r="P402" s="163">
        <f t="shared" si="15"/>
        <v>0</v>
      </c>
      <c r="Q402" s="163">
        <f t="shared" si="16"/>
        <v>0</v>
      </c>
      <c r="R402" s="163">
        <f t="shared" si="17"/>
        <v>0</v>
      </c>
      <c r="S402" s="58"/>
      <c r="T402" s="164">
        <f t="shared" si="18"/>
        <v>0</v>
      </c>
      <c r="U402" s="164">
        <v>0</v>
      </c>
      <c r="V402" s="164">
        <f t="shared" si="19"/>
        <v>0</v>
      </c>
      <c r="W402" s="164">
        <v>0</v>
      </c>
      <c r="X402" s="165">
        <f t="shared" si="20"/>
        <v>0</v>
      </c>
      <c r="Y402" s="32"/>
      <c r="Z402" s="32"/>
      <c r="AA402" s="32"/>
      <c r="AB402" s="32"/>
      <c r="AC402" s="32"/>
      <c r="AD402" s="32"/>
      <c r="AE402" s="32"/>
      <c r="AR402" s="166" t="s">
        <v>321</v>
      </c>
      <c r="AT402" s="166" t="s">
        <v>244</v>
      </c>
      <c r="AU402" s="166" t="s">
        <v>92</v>
      </c>
      <c r="AY402" s="17" t="s">
        <v>164</v>
      </c>
      <c r="BE402" s="167">
        <f t="shared" si="21"/>
        <v>0</v>
      </c>
      <c r="BF402" s="167">
        <f t="shared" si="22"/>
        <v>0</v>
      </c>
      <c r="BG402" s="167">
        <f t="shared" si="23"/>
        <v>0</v>
      </c>
      <c r="BH402" s="167">
        <f t="shared" si="24"/>
        <v>0</v>
      </c>
      <c r="BI402" s="167">
        <f t="shared" si="25"/>
        <v>0</v>
      </c>
      <c r="BJ402" s="17" t="s">
        <v>92</v>
      </c>
      <c r="BK402" s="168">
        <f t="shared" si="26"/>
        <v>0</v>
      </c>
      <c r="BL402" s="17" t="s">
        <v>234</v>
      </c>
      <c r="BM402" s="166" t="s">
        <v>435</v>
      </c>
    </row>
    <row r="403" spans="1:65" s="2" customFormat="1" ht="24.2" customHeight="1">
      <c r="A403" s="32"/>
      <c r="B403" s="153"/>
      <c r="C403" s="178" t="s">
        <v>452</v>
      </c>
      <c r="D403" s="178" t="s">
        <v>244</v>
      </c>
      <c r="E403" s="179" t="s">
        <v>437</v>
      </c>
      <c r="F403" s="180" t="s">
        <v>438</v>
      </c>
      <c r="G403" s="181" t="s">
        <v>354</v>
      </c>
      <c r="H403" s="182">
        <v>36.107999999999997</v>
      </c>
      <c r="I403" s="183"/>
      <c r="J403" s="184"/>
      <c r="K403" s="182">
        <f t="shared" si="14"/>
        <v>0</v>
      </c>
      <c r="L403" s="184"/>
      <c r="M403" s="185"/>
      <c r="N403" s="186" t="s">
        <v>1</v>
      </c>
      <c r="O403" s="162" t="s">
        <v>43</v>
      </c>
      <c r="P403" s="163">
        <f t="shared" si="15"/>
        <v>0</v>
      </c>
      <c r="Q403" s="163">
        <f t="shared" si="16"/>
        <v>0</v>
      </c>
      <c r="R403" s="163">
        <f t="shared" si="17"/>
        <v>0</v>
      </c>
      <c r="S403" s="58"/>
      <c r="T403" s="164">
        <f t="shared" si="18"/>
        <v>0</v>
      </c>
      <c r="U403" s="164">
        <v>0</v>
      </c>
      <c r="V403" s="164">
        <f t="shared" si="19"/>
        <v>0</v>
      </c>
      <c r="W403" s="164">
        <v>0</v>
      </c>
      <c r="X403" s="165">
        <f t="shared" si="20"/>
        <v>0</v>
      </c>
      <c r="Y403" s="32"/>
      <c r="Z403" s="32"/>
      <c r="AA403" s="32"/>
      <c r="AB403" s="32"/>
      <c r="AC403" s="32"/>
      <c r="AD403" s="32"/>
      <c r="AE403" s="32"/>
      <c r="AR403" s="166" t="s">
        <v>321</v>
      </c>
      <c r="AT403" s="166" t="s">
        <v>244</v>
      </c>
      <c r="AU403" s="166" t="s">
        <v>92</v>
      </c>
      <c r="AY403" s="17" t="s">
        <v>164</v>
      </c>
      <c r="BE403" s="167">
        <f t="shared" si="21"/>
        <v>0</v>
      </c>
      <c r="BF403" s="167">
        <f t="shared" si="22"/>
        <v>0</v>
      </c>
      <c r="BG403" s="167">
        <f t="shared" si="23"/>
        <v>0</v>
      </c>
      <c r="BH403" s="167">
        <f t="shared" si="24"/>
        <v>0</v>
      </c>
      <c r="BI403" s="167">
        <f t="shared" si="25"/>
        <v>0</v>
      </c>
      <c r="BJ403" s="17" t="s">
        <v>92</v>
      </c>
      <c r="BK403" s="168">
        <f t="shared" si="26"/>
        <v>0</v>
      </c>
      <c r="BL403" s="17" t="s">
        <v>234</v>
      </c>
      <c r="BM403" s="166" t="s">
        <v>439</v>
      </c>
    </row>
    <row r="404" spans="1:65" s="2" customFormat="1" ht="24.2" customHeight="1">
      <c r="A404" s="32"/>
      <c r="B404" s="153"/>
      <c r="C404" s="178" t="s">
        <v>456</v>
      </c>
      <c r="D404" s="178" t="s">
        <v>244</v>
      </c>
      <c r="E404" s="179" t="s">
        <v>441</v>
      </c>
      <c r="F404" s="180" t="s">
        <v>442</v>
      </c>
      <c r="G404" s="181" t="s">
        <v>354</v>
      </c>
      <c r="H404" s="182">
        <v>127.22</v>
      </c>
      <c r="I404" s="183"/>
      <c r="J404" s="184"/>
      <c r="K404" s="182">
        <f t="shared" si="14"/>
        <v>0</v>
      </c>
      <c r="L404" s="184"/>
      <c r="M404" s="185"/>
      <c r="N404" s="186" t="s">
        <v>1</v>
      </c>
      <c r="O404" s="162" t="s">
        <v>43</v>
      </c>
      <c r="P404" s="163">
        <f t="shared" si="15"/>
        <v>0</v>
      </c>
      <c r="Q404" s="163">
        <f t="shared" si="16"/>
        <v>0</v>
      </c>
      <c r="R404" s="163">
        <f t="shared" si="17"/>
        <v>0</v>
      </c>
      <c r="S404" s="58"/>
      <c r="T404" s="164">
        <f t="shared" si="18"/>
        <v>0</v>
      </c>
      <c r="U404" s="164">
        <v>0</v>
      </c>
      <c r="V404" s="164">
        <f t="shared" si="19"/>
        <v>0</v>
      </c>
      <c r="W404" s="164">
        <v>0</v>
      </c>
      <c r="X404" s="165">
        <f t="shared" si="20"/>
        <v>0</v>
      </c>
      <c r="Y404" s="32"/>
      <c r="Z404" s="32"/>
      <c r="AA404" s="32"/>
      <c r="AB404" s="32"/>
      <c r="AC404" s="32"/>
      <c r="AD404" s="32"/>
      <c r="AE404" s="32"/>
      <c r="AR404" s="166" t="s">
        <v>321</v>
      </c>
      <c r="AT404" s="166" t="s">
        <v>244</v>
      </c>
      <c r="AU404" s="166" t="s">
        <v>92</v>
      </c>
      <c r="AY404" s="17" t="s">
        <v>164</v>
      </c>
      <c r="BE404" s="167">
        <f t="shared" si="21"/>
        <v>0</v>
      </c>
      <c r="BF404" s="167">
        <f t="shared" si="22"/>
        <v>0</v>
      </c>
      <c r="BG404" s="167">
        <f t="shared" si="23"/>
        <v>0</v>
      </c>
      <c r="BH404" s="167">
        <f t="shared" si="24"/>
        <v>0</v>
      </c>
      <c r="BI404" s="167">
        <f t="shared" si="25"/>
        <v>0</v>
      </c>
      <c r="BJ404" s="17" t="s">
        <v>92</v>
      </c>
      <c r="BK404" s="168">
        <f t="shared" si="26"/>
        <v>0</v>
      </c>
      <c r="BL404" s="17" t="s">
        <v>234</v>
      </c>
      <c r="BM404" s="166" t="s">
        <v>443</v>
      </c>
    </row>
    <row r="405" spans="1:65" s="2" customFormat="1" ht="24.2" customHeight="1">
      <c r="A405" s="32"/>
      <c r="B405" s="153"/>
      <c r="C405" s="178" t="s">
        <v>460</v>
      </c>
      <c r="D405" s="178" t="s">
        <v>244</v>
      </c>
      <c r="E405" s="179" t="s">
        <v>445</v>
      </c>
      <c r="F405" s="180" t="s">
        <v>446</v>
      </c>
      <c r="G405" s="181" t="s">
        <v>354</v>
      </c>
      <c r="H405" s="182">
        <v>68.543999999999997</v>
      </c>
      <c r="I405" s="183"/>
      <c r="J405" s="184"/>
      <c r="K405" s="182">
        <f t="shared" si="14"/>
        <v>0</v>
      </c>
      <c r="L405" s="184"/>
      <c r="M405" s="185"/>
      <c r="N405" s="186" t="s">
        <v>1</v>
      </c>
      <c r="O405" s="162" t="s">
        <v>43</v>
      </c>
      <c r="P405" s="163">
        <f t="shared" si="15"/>
        <v>0</v>
      </c>
      <c r="Q405" s="163">
        <f t="shared" si="16"/>
        <v>0</v>
      </c>
      <c r="R405" s="163">
        <f t="shared" si="17"/>
        <v>0</v>
      </c>
      <c r="S405" s="58"/>
      <c r="T405" s="164">
        <f t="shared" si="18"/>
        <v>0</v>
      </c>
      <c r="U405" s="164">
        <v>0</v>
      </c>
      <c r="V405" s="164">
        <f t="shared" si="19"/>
        <v>0</v>
      </c>
      <c r="W405" s="164">
        <v>0</v>
      </c>
      <c r="X405" s="165">
        <f t="shared" si="20"/>
        <v>0</v>
      </c>
      <c r="Y405" s="32"/>
      <c r="Z405" s="32"/>
      <c r="AA405" s="32"/>
      <c r="AB405" s="32"/>
      <c r="AC405" s="32"/>
      <c r="AD405" s="32"/>
      <c r="AE405" s="32"/>
      <c r="AR405" s="166" t="s">
        <v>321</v>
      </c>
      <c r="AT405" s="166" t="s">
        <v>244</v>
      </c>
      <c r="AU405" s="166" t="s">
        <v>92</v>
      </c>
      <c r="AY405" s="17" t="s">
        <v>164</v>
      </c>
      <c r="BE405" s="167">
        <f t="shared" si="21"/>
        <v>0</v>
      </c>
      <c r="BF405" s="167">
        <f t="shared" si="22"/>
        <v>0</v>
      </c>
      <c r="BG405" s="167">
        <f t="shared" si="23"/>
        <v>0</v>
      </c>
      <c r="BH405" s="167">
        <f t="shared" si="24"/>
        <v>0</v>
      </c>
      <c r="BI405" s="167">
        <f t="shared" si="25"/>
        <v>0</v>
      </c>
      <c r="BJ405" s="17" t="s">
        <v>92</v>
      </c>
      <c r="BK405" s="168">
        <f t="shared" si="26"/>
        <v>0</v>
      </c>
      <c r="BL405" s="17" t="s">
        <v>234</v>
      </c>
      <c r="BM405" s="166" t="s">
        <v>447</v>
      </c>
    </row>
    <row r="406" spans="1:65" s="2" customFormat="1" ht="24.2" customHeight="1">
      <c r="A406" s="32"/>
      <c r="B406" s="153"/>
      <c r="C406" s="178" t="s">
        <v>464</v>
      </c>
      <c r="D406" s="178" t="s">
        <v>244</v>
      </c>
      <c r="E406" s="179" t="s">
        <v>449</v>
      </c>
      <c r="F406" s="180" t="s">
        <v>450</v>
      </c>
      <c r="G406" s="181" t="s">
        <v>354</v>
      </c>
      <c r="H406" s="182">
        <v>20.420000000000002</v>
      </c>
      <c r="I406" s="183"/>
      <c r="J406" s="184"/>
      <c r="K406" s="182">
        <f t="shared" si="14"/>
        <v>0</v>
      </c>
      <c r="L406" s="184"/>
      <c r="M406" s="185"/>
      <c r="N406" s="186" t="s">
        <v>1</v>
      </c>
      <c r="O406" s="162" t="s">
        <v>43</v>
      </c>
      <c r="P406" s="163">
        <f t="shared" si="15"/>
        <v>0</v>
      </c>
      <c r="Q406" s="163">
        <f t="shared" si="16"/>
        <v>0</v>
      </c>
      <c r="R406" s="163">
        <f t="shared" si="17"/>
        <v>0</v>
      </c>
      <c r="S406" s="58"/>
      <c r="T406" s="164">
        <f t="shared" si="18"/>
        <v>0</v>
      </c>
      <c r="U406" s="164">
        <v>0</v>
      </c>
      <c r="V406" s="164">
        <f t="shared" si="19"/>
        <v>0</v>
      </c>
      <c r="W406" s="164">
        <v>0</v>
      </c>
      <c r="X406" s="165">
        <f t="shared" si="20"/>
        <v>0</v>
      </c>
      <c r="Y406" s="32"/>
      <c r="Z406" s="32"/>
      <c r="AA406" s="32"/>
      <c r="AB406" s="32"/>
      <c r="AC406" s="32"/>
      <c r="AD406" s="32"/>
      <c r="AE406" s="32"/>
      <c r="AR406" s="166" t="s">
        <v>321</v>
      </c>
      <c r="AT406" s="166" t="s">
        <v>244</v>
      </c>
      <c r="AU406" s="166" t="s">
        <v>92</v>
      </c>
      <c r="AY406" s="17" t="s">
        <v>164</v>
      </c>
      <c r="BE406" s="167">
        <f t="shared" si="21"/>
        <v>0</v>
      </c>
      <c r="BF406" s="167">
        <f t="shared" si="22"/>
        <v>0</v>
      </c>
      <c r="BG406" s="167">
        <f t="shared" si="23"/>
        <v>0</v>
      </c>
      <c r="BH406" s="167">
        <f t="shared" si="24"/>
        <v>0</v>
      </c>
      <c r="BI406" s="167">
        <f t="shared" si="25"/>
        <v>0</v>
      </c>
      <c r="BJ406" s="17" t="s">
        <v>92</v>
      </c>
      <c r="BK406" s="168">
        <f t="shared" si="26"/>
        <v>0</v>
      </c>
      <c r="BL406" s="17" t="s">
        <v>234</v>
      </c>
      <c r="BM406" s="166" t="s">
        <v>451</v>
      </c>
    </row>
    <row r="407" spans="1:65" s="2" customFormat="1" ht="24.2" customHeight="1">
      <c r="A407" s="32"/>
      <c r="B407" s="153"/>
      <c r="C407" s="178" t="s">
        <v>468</v>
      </c>
      <c r="D407" s="178" t="s">
        <v>244</v>
      </c>
      <c r="E407" s="179" t="s">
        <v>453</v>
      </c>
      <c r="F407" s="180" t="s">
        <v>454</v>
      </c>
      <c r="G407" s="181" t="s">
        <v>354</v>
      </c>
      <c r="H407" s="182">
        <v>16.32</v>
      </c>
      <c r="I407" s="183"/>
      <c r="J407" s="184"/>
      <c r="K407" s="182">
        <f t="shared" si="14"/>
        <v>0</v>
      </c>
      <c r="L407" s="184"/>
      <c r="M407" s="185"/>
      <c r="N407" s="186" t="s">
        <v>1</v>
      </c>
      <c r="O407" s="162" t="s">
        <v>43</v>
      </c>
      <c r="P407" s="163">
        <f t="shared" si="15"/>
        <v>0</v>
      </c>
      <c r="Q407" s="163">
        <f t="shared" si="16"/>
        <v>0</v>
      </c>
      <c r="R407" s="163">
        <f t="shared" si="17"/>
        <v>0</v>
      </c>
      <c r="S407" s="58"/>
      <c r="T407" s="164">
        <f t="shared" si="18"/>
        <v>0</v>
      </c>
      <c r="U407" s="164">
        <v>0</v>
      </c>
      <c r="V407" s="164">
        <f t="shared" si="19"/>
        <v>0</v>
      </c>
      <c r="W407" s="164">
        <v>0</v>
      </c>
      <c r="X407" s="165">
        <f t="shared" si="20"/>
        <v>0</v>
      </c>
      <c r="Y407" s="32"/>
      <c r="Z407" s="32"/>
      <c r="AA407" s="32"/>
      <c r="AB407" s="32"/>
      <c r="AC407" s="32"/>
      <c r="AD407" s="32"/>
      <c r="AE407" s="32"/>
      <c r="AR407" s="166" t="s">
        <v>321</v>
      </c>
      <c r="AT407" s="166" t="s">
        <v>244</v>
      </c>
      <c r="AU407" s="166" t="s">
        <v>92</v>
      </c>
      <c r="AY407" s="17" t="s">
        <v>164</v>
      </c>
      <c r="BE407" s="167">
        <f t="shared" si="21"/>
        <v>0</v>
      </c>
      <c r="BF407" s="167">
        <f t="shared" si="22"/>
        <v>0</v>
      </c>
      <c r="BG407" s="167">
        <f t="shared" si="23"/>
        <v>0</v>
      </c>
      <c r="BH407" s="167">
        <f t="shared" si="24"/>
        <v>0</v>
      </c>
      <c r="BI407" s="167">
        <f t="shared" si="25"/>
        <v>0</v>
      </c>
      <c r="BJ407" s="17" t="s">
        <v>92</v>
      </c>
      <c r="BK407" s="168">
        <f t="shared" si="26"/>
        <v>0</v>
      </c>
      <c r="BL407" s="17" t="s">
        <v>234</v>
      </c>
      <c r="BM407" s="166" t="s">
        <v>455</v>
      </c>
    </row>
    <row r="408" spans="1:65" s="2" customFormat="1" ht="24.2" customHeight="1">
      <c r="A408" s="32"/>
      <c r="B408" s="153"/>
      <c r="C408" s="178" t="s">
        <v>472</v>
      </c>
      <c r="D408" s="178" t="s">
        <v>244</v>
      </c>
      <c r="E408" s="179" t="s">
        <v>457</v>
      </c>
      <c r="F408" s="180" t="s">
        <v>458</v>
      </c>
      <c r="G408" s="181" t="s">
        <v>354</v>
      </c>
      <c r="H408" s="182">
        <v>24.48</v>
      </c>
      <c r="I408" s="183"/>
      <c r="J408" s="184"/>
      <c r="K408" s="182">
        <f t="shared" si="14"/>
        <v>0</v>
      </c>
      <c r="L408" s="184"/>
      <c r="M408" s="185"/>
      <c r="N408" s="186" t="s">
        <v>1</v>
      </c>
      <c r="O408" s="162" t="s">
        <v>43</v>
      </c>
      <c r="P408" s="163">
        <f t="shared" si="15"/>
        <v>0</v>
      </c>
      <c r="Q408" s="163">
        <f t="shared" si="16"/>
        <v>0</v>
      </c>
      <c r="R408" s="163">
        <f t="shared" si="17"/>
        <v>0</v>
      </c>
      <c r="S408" s="58"/>
      <c r="T408" s="164">
        <f t="shared" si="18"/>
        <v>0</v>
      </c>
      <c r="U408" s="164">
        <v>0</v>
      </c>
      <c r="V408" s="164">
        <f t="shared" si="19"/>
        <v>0</v>
      </c>
      <c r="W408" s="164">
        <v>0</v>
      </c>
      <c r="X408" s="165">
        <f t="shared" si="20"/>
        <v>0</v>
      </c>
      <c r="Y408" s="32"/>
      <c r="Z408" s="32"/>
      <c r="AA408" s="32"/>
      <c r="AB408" s="32"/>
      <c r="AC408" s="32"/>
      <c r="AD408" s="32"/>
      <c r="AE408" s="32"/>
      <c r="AR408" s="166" t="s">
        <v>321</v>
      </c>
      <c r="AT408" s="166" t="s">
        <v>244</v>
      </c>
      <c r="AU408" s="166" t="s">
        <v>92</v>
      </c>
      <c r="AY408" s="17" t="s">
        <v>164</v>
      </c>
      <c r="BE408" s="167">
        <f t="shared" si="21"/>
        <v>0</v>
      </c>
      <c r="BF408" s="167">
        <f t="shared" si="22"/>
        <v>0</v>
      </c>
      <c r="BG408" s="167">
        <f t="shared" si="23"/>
        <v>0</v>
      </c>
      <c r="BH408" s="167">
        <f t="shared" si="24"/>
        <v>0</v>
      </c>
      <c r="BI408" s="167">
        <f t="shared" si="25"/>
        <v>0</v>
      </c>
      <c r="BJ408" s="17" t="s">
        <v>92</v>
      </c>
      <c r="BK408" s="168">
        <f t="shared" si="26"/>
        <v>0</v>
      </c>
      <c r="BL408" s="17" t="s">
        <v>234</v>
      </c>
      <c r="BM408" s="166" t="s">
        <v>459</v>
      </c>
    </row>
    <row r="409" spans="1:65" s="2" customFormat="1" ht="24.2" customHeight="1">
      <c r="A409" s="32"/>
      <c r="B409" s="153"/>
      <c r="C409" s="178" t="s">
        <v>476</v>
      </c>
      <c r="D409" s="178" t="s">
        <v>244</v>
      </c>
      <c r="E409" s="179" t="s">
        <v>461</v>
      </c>
      <c r="F409" s="180" t="s">
        <v>462</v>
      </c>
      <c r="G409" s="181" t="s">
        <v>354</v>
      </c>
      <c r="H409" s="182">
        <v>22</v>
      </c>
      <c r="I409" s="183"/>
      <c r="J409" s="184"/>
      <c r="K409" s="182">
        <f t="shared" si="14"/>
        <v>0</v>
      </c>
      <c r="L409" s="184"/>
      <c r="M409" s="185"/>
      <c r="N409" s="186" t="s">
        <v>1</v>
      </c>
      <c r="O409" s="162" t="s">
        <v>43</v>
      </c>
      <c r="P409" s="163">
        <f t="shared" si="15"/>
        <v>0</v>
      </c>
      <c r="Q409" s="163">
        <f t="shared" si="16"/>
        <v>0</v>
      </c>
      <c r="R409" s="163">
        <f t="shared" si="17"/>
        <v>0</v>
      </c>
      <c r="S409" s="58"/>
      <c r="T409" s="164">
        <f t="shared" si="18"/>
        <v>0</v>
      </c>
      <c r="U409" s="164">
        <v>0</v>
      </c>
      <c r="V409" s="164">
        <f t="shared" si="19"/>
        <v>0</v>
      </c>
      <c r="W409" s="164">
        <v>0</v>
      </c>
      <c r="X409" s="165">
        <f t="shared" si="20"/>
        <v>0</v>
      </c>
      <c r="Y409" s="32"/>
      <c r="Z409" s="32"/>
      <c r="AA409" s="32"/>
      <c r="AB409" s="32"/>
      <c r="AC409" s="32"/>
      <c r="AD409" s="32"/>
      <c r="AE409" s="32"/>
      <c r="AR409" s="166" t="s">
        <v>321</v>
      </c>
      <c r="AT409" s="166" t="s">
        <v>244</v>
      </c>
      <c r="AU409" s="166" t="s">
        <v>92</v>
      </c>
      <c r="AY409" s="17" t="s">
        <v>164</v>
      </c>
      <c r="BE409" s="167">
        <f t="shared" si="21"/>
        <v>0</v>
      </c>
      <c r="BF409" s="167">
        <f t="shared" si="22"/>
        <v>0</v>
      </c>
      <c r="BG409" s="167">
        <f t="shared" si="23"/>
        <v>0</v>
      </c>
      <c r="BH409" s="167">
        <f t="shared" si="24"/>
        <v>0</v>
      </c>
      <c r="BI409" s="167">
        <f t="shared" si="25"/>
        <v>0</v>
      </c>
      <c r="BJ409" s="17" t="s">
        <v>92</v>
      </c>
      <c r="BK409" s="168">
        <f t="shared" si="26"/>
        <v>0</v>
      </c>
      <c r="BL409" s="17" t="s">
        <v>234</v>
      </c>
      <c r="BM409" s="166" t="s">
        <v>463</v>
      </c>
    </row>
    <row r="410" spans="1:65" s="2" customFormat="1" ht="24.2" customHeight="1">
      <c r="A410" s="32"/>
      <c r="B410" s="153"/>
      <c r="C410" s="178" t="s">
        <v>480</v>
      </c>
      <c r="D410" s="178" t="s">
        <v>244</v>
      </c>
      <c r="E410" s="179" t="s">
        <v>465</v>
      </c>
      <c r="F410" s="180" t="s">
        <v>466</v>
      </c>
      <c r="G410" s="181" t="s">
        <v>354</v>
      </c>
      <c r="H410" s="182">
        <v>22.44</v>
      </c>
      <c r="I410" s="183"/>
      <c r="J410" s="184"/>
      <c r="K410" s="182">
        <f t="shared" si="14"/>
        <v>0</v>
      </c>
      <c r="L410" s="184"/>
      <c r="M410" s="185"/>
      <c r="N410" s="186" t="s">
        <v>1</v>
      </c>
      <c r="O410" s="162" t="s">
        <v>43</v>
      </c>
      <c r="P410" s="163">
        <f t="shared" si="15"/>
        <v>0</v>
      </c>
      <c r="Q410" s="163">
        <f t="shared" si="16"/>
        <v>0</v>
      </c>
      <c r="R410" s="163">
        <f t="shared" si="17"/>
        <v>0</v>
      </c>
      <c r="S410" s="58"/>
      <c r="T410" s="164">
        <f t="shared" si="18"/>
        <v>0</v>
      </c>
      <c r="U410" s="164">
        <v>0</v>
      </c>
      <c r="V410" s="164">
        <f t="shared" si="19"/>
        <v>0</v>
      </c>
      <c r="W410" s="164">
        <v>0</v>
      </c>
      <c r="X410" s="165">
        <f t="shared" si="20"/>
        <v>0</v>
      </c>
      <c r="Y410" s="32"/>
      <c r="Z410" s="32"/>
      <c r="AA410" s="32"/>
      <c r="AB410" s="32"/>
      <c r="AC410" s="32"/>
      <c r="AD410" s="32"/>
      <c r="AE410" s="32"/>
      <c r="AR410" s="166" t="s">
        <v>321</v>
      </c>
      <c r="AT410" s="166" t="s">
        <v>244</v>
      </c>
      <c r="AU410" s="166" t="s">
        <v>92</v>
      </c>
      <c r="AY410" s="17" t="s">
        <v>164</v>
      </c>
      <c r="BE410" s="167">
        <f t="shared" si="21"/>
        <v>0</v>
      </c>
      <c r="BF410" s="167">
        <f t="shared" si="22"/>
        <v>0</v>
      </c>
      <c r="BG410" s="167">
        <f t="shared" si="23"/>
        <v>0</v>
      </c>
      <c r="BH410" s="167">
        <f t="shared" si="24"/>
        <v>0</v>
      </c>
      <c r="BI410" s="167">
        <f t="shared" si="25"/>
        <v>0</v>
      </c>
      <c r="BJ410" s="17" t="s">
        <v>92</v>
      </c>
      <c r="BK410" s="168">
        <f t="shared" si="26"/>
        <v>0</v>
      </c>
      <c r="BL410" s="17" t="s">
        <v>234</v>
      </c>
      <c r="BM410" s="166" t="s">
        <v>467</v>
      </c>
    </row>
    <row r="411" spans="1:65" s="2" customFormat="1" ht="14.45" customHeight="1">
      <c r="A411" s="32"/>
      <c r="B411" s="153"/>
      <c r="C411" s="178" t="s">
        <v>484</v>
      </c>
      <c r="D411" s="178" t="s">
        <v>244</v>
      </c>
      <c r="E411" s="179" t="s">
        <v>469</v>
      </c>
      <c r="F411" s="180" t="s">
        <v>470</v>
      </c>
      <c r="G411" s="181" t="s">
        <v>354</v>
      </c>
      <c r="H411" s="182">
        <v>41.9</v>
      </c>
      <c r="I411" s="183"/>
      <c r="J411" s="184"/>
      <c r="K411" s="182">
        <f t="shared" si="14"/>
        <v>0</v>
      </c>
      <c r="L411" s="184"/>
      <c r="M411" s="185"/>
      <c r="N411" s="186" t="s">
        <v>1</v>
      </c>
      <c r="O411" s="162" t="s">
        <v>43</v>
      </c>
      <c r="P411" s="163">
        <f t="shared" si="15"/>
        <v>0</v>
      </c>
      <c r="Q411" s="163">
        <f t="shared" si="16"/>
        <v>0</v>
      </c>
      <c r="R411" s="163">
        <f t="shared" si="17"/>
        <v>0</v>
      </c>
      <c r="S411" s="58"/>
      <c r="T411" s="164">
        <f t="shared" si="18"/>
        <v>0</v>
      </c>
      <c r="U411" s="164">
        <v>0</v>
      </c>
      <c r="V411" s="164">
        <f t="shared" si="19"/>
        <v>0</v>
      </c>
      <c r="W411" s="164">
        <v>0</v>
      </c>
      <c r="X411" s="165">
        <f t="shared" si="20"/>
        <v>0</v>
      </c>
      <c r="Y411" s="32"/>
      <c r="Z411" s="32"/>
      <c r="AA411" s="32"/>
      <c r="AB411" s="32"/>
      <c r="AC411" s="32"/>
      <c r="AD411" s="32"/>
      <c r="AE411" s="32"/>
      <c r="AR411" s="166" t="s">
        <v>321</v>
      </c>
      <c r="AT411" s="166" t="s">
        <v>244</v>
      </c>
      <c r="AU411" s="166" t="s">
        <v>92</v>
      </c>
      <c r="AY411" s="17" t="s">
        <v>164</v>
      </c>
      <c r="BE411" s="167">
        <f t="shared" si="21"/>
        <v>0</v>
      </c>
      <c r="BF411" s="167">
        <f t="shared" si="22"/>
        <v>0</v>
      </c>
      <c r="BG411" s="167">
        <f t="shared" si="23"/>
        <v>0</v>
      </c>
      <c r="BH411" s="167">
        <f t="shared" si="24"/>
        <v>0</v>
      </c>
      <c r="BI411" s="167">
        <f t="shared" si="25"/>
        <v>0</v>
      </c>
      <c r="BJ411" s="17" t="s">
        <v>92</v>
      </c>
      <c r="BK411" s="168">
        <f t="shared" si="26"/>
        <v>0</v>
      </c>
      <c r="BL411" s="17" t="s">
        <v>234</v>
      </c>
      <c r="BM411" s="166" t="s">
        <v>471</v>
      </c>
    </row>
    <row r="412" spans="1:65" s="2" customFormat="1" ht="24.2" customHeight="1">
      <c r="A412" s="32"/>
      <c r="B412" s="153"/>
      <c r="C412" s="178" t="s">
        <v>488</v>
      </c>
      <c r="D412" s="178" t="s">
        <v>244</v>
      </c>
      <c r="E412" s="179" t="s">
        <v>473</v>
      </c>
      <c r="F412" s="180" t="s">
        <v>474</v>
      </c>
      <c r="G412" s="181" t="s">
        <v>354</v>
      </c>
      <c r="H412" s="182">
        <v>22.44</v>
      </c>
      <c r="I412" s="183"/>
      <c r="J412" s="184"/>
      <c r="K412" s="182">
        <f t="shared" si="14"/>
        <v>0</v>
      </c>
      <c r="L412" s="184"/>
      <c r="M412" s="185"/>
      <c r="N412" s="186" t="s">
        <v>1</v>
      </c>
      <c r="O412" s="162" t="s">
        <v>43</v>
      </c>
      <c r="P412" s="163">
        <f t="shared" si="15"/>
        <v>0</v>
      </c>
      <c r="Q412" s="163">
        <f t="shared" si="16"/>
        <v>0</v>
      </c>
      <c r="R412" s="163">
        <f t="shared" si="17"/>
        <v>0</v>
      </c>
      <c r="S412" s="58"/>
      <c r="T412" s="164">
        <f t="shared" si="18"/>
        <v>0</v>
      </c>
      <c r="U412" s="164">
        <v>0</v>
      </c>
      <c r="V412" s="164">
        <f t="shared" si="19"/>
        <v>0</v>
      </c>
      <c r="W412" s="164">
        <v>0</v>
      </c>
      <c r="X412" s="165">
        <f t="shared" si="20"/>
        <v>0</v>
      </c>
      <c r="Y412" s="32"/>
      <c r="Z412" s="32"/>
      <c r="AA412" s="32"/>
      <c r="AB412" s="32"/>
      <c r="AC412" s="32"/>
      <c r="AD412" s="32"/>
      <c r="AE412" s="32"/>
      <c r="AR412" s="166" t="s">
        <v>321</v>
      </c>
      <c r="AT412" s="166" t="s">
        <v>244</v>
      </c>
      <c r="AU412" s="166" t="s">
        <v>92</v>
      </c>
      <c r="AY412" s="17" t="s">
        <v>164</v>
      </c>
      <c r="BE412" s="167">
        <f t="shared" si="21"/>
        <v>0</v>
      </c>
      <c r="BF412" s="167">
        <f t="shared" si="22"/>
        <v>0</v>
      </c>
      <c r="BG412" s="167">
        <f t="shared" si="23"/>
        <v>0</v>
      </c>
      <c r="BH412" s="167">
        <f t="shared" si="24"/>
        <v>0</v>
      </c>
      <c r="BI412" s="167">
        <f t="shared" si="25"/>
        <v>0</v>
      </c>
      <c r="BJ412" s="17" t="s">
        <v>92</v>
      </c>
      <c r="BK412" s="168">
        <f t="shared" si="26"/>
        <v>0</v>
      </c>
      <c r="BL412" s="17" t="s">
        <v>234</v>
      </c>
      <c r="BM412" s="166" t="s">
        <v>475</v>
      </c>
    </row>
    <row r="413" spans="1:65" s="2" customFormat="1" ht="24.2" customHeight="1">
      <c r="A413" s="32"/>
      <c r="B413" s="153"/>
      <c r="C413" s="178" t="s">
        <v>492</v>
      </c>
      <c r="D413" s="178" t="s">
        <v>244</v>
      </c>
      <c r="E413" s="179" t="s">
        <v>477</v>
      </c>
      <c r="F413" s="180" t="s">
        <v>478</v>
      </c>
      <c r="G413" s="181" t="s">
        <v>354</v>
      </c>
      <c r="H413" s="182">
        <v>20.196000000000002</v>
      </c>
      <c r="I413" s="183"/>
      <c r="J413" s="184"/>
      <c r="K413" s="182">
        <f t="shared" si="14"/>
        <v>0</v>
      </c>
      <c r="L413" s="184"/>
      <c r="M413" s="185"/>
      <c r="N413" s="186" t="s">
        <v>1</v>
      </c>
      <c r="O413" s="162" t="s">
        <v>43</v>
      </c>
      <c r="P413" s="163">
        <f t="shared" si="15"/>
        <v>0</v>
      </c>
      <c r="Q413" s="163">
        <f t="shared" si="16"/>
        <v>0</v>
      </c>
      <c r="R413" s="163">
        <f t="shared" si="17"/>
        <v>0</v>
      </c>
      <c r="S413" s="58"/>
      <c r="T413" s="164">
        <f t="shared" si="18"/>
        <v>0</v>
      </c>
      <c r="U413" s="164">
        <v>0</v>
      </c>
      <c r="V413" s="164">
        <f t="shared" si="19"/>
        <v>0</v>
      </c>
      <c r="W413" s="164">
        <v>0</v>
      </c>
      <c r="X413" s="165">
        <f t="shared" si="20"/>
        <v>0</v>
      </c>
      <c r="Y413" s="32"/>
      <c r="Z413" s="32"/>
      <c r="AA413" s="32"/>
      <c r="AB413" s="32"/>
      <c r="AC413" s="32"/>
      <c r="AD413" s="32"/>
      <c r="AE413" s="32"/>
      <c r="AR413" s="166" t="s">
        <v>321</v>
      </c>
      <c r="AT413" s="166" t="s">
        <v>244</v>
      </c>
      <c r="AU413" s="166" t="s">
        <v>92</v>
      </c>
      <c r="AY413" s="17" t="s">
        <v>164</v>
      </c>
      <c r="BE413" s="167">
        <f t="shared" si="21"/>
        <v>0</v>
      </c>
      <c r="BF413" s="167">
        <f t="shared" si="22"/>
        <v>0</v>
      </c>
      <c r="BG413" s="167">
        <f t="shared" si="23"/>
        <v>0</v>
      </c>
      <c r="BH413" s="167">
        <f t="shared" si="24"/>
        <v>0</v>
      </c>
      <c r="BI413" s="167">
        <f t="shared" si="25"/>
        <v>0</v>
      </c>
      <c r="BJ413" s="17" t="s">
        <v>92</v>
      </c>
      <c r="BK413" s="168">
        <f t="shared" si="26"/>
        <v>0</v>
      </c>
      <c r="BL413" s="17" t="s">
        <v>234</v>
      </c>
      <c r="BM413" s="166" t="s">
        <v>479</v>
      </c>
    </row>
    <row r="414" spans="1:65" s="2" customFormat="1" ht="24.2" customHeight="1">
      <c r="A414" s="32"/>
      <c r="B414" s="153"/>
      <c r="C414" s="178" t="s">
        <v>496</v>
      </c>
      <c r="D414" s="178" t="s">
        <v>244</v>
      </c>
      <c r="E414" s="179" t="s">
        <v>481</v>
      </c>
      <c r="F414" s="180" t="s">
        <v>482</v>
      </c>
      <c r="G414" s="181" t="s">
        <v>199</v>
      </c>
      <c r="H414" s="182">
        <v>10</v>
      </c>
      <c r="I414" s="183"/>
      <c r="J414" s="184"/>
      <c r="K414" s="182">
        <f t="shared" si="14"/>
        <v>0</v>
      </c>
      <c r="L414" s="184"/>
      <c r="M414" s="185"/>
      <c r="N414" s="186" t="s">
        <v>1</v>
      </c>
      <c r="O414" s="162" t="s">
        <v>43</v>
      </c>
      <c r="P414" s="163">
        <f t="shared" si="15"/>
        <v>0</v>
      </c>
      <c r="Q414" s="163">
        <f t="shared" si="16"/>
        <v>0</v>
      </c>
      <c r="R414" s="163">
        <f t="shared" si="17"/>
        <v>0</v>
      </c>
      <c r="S414" s="58"/>
      <c r="T414" s="164">
        <f t="shared" si="18"/>
        <v>0</v>
      </c>
      <c r="U414" s="164">
        <v>0</v>
      </c>
      <c r="V414" s="164">
        <f t="shared" si="19"/>
        <v>0</v>
      </c>
      <c r="W414" s="164">
        <v>0</v>
      </c>
      <c r="X414" s="165">
        <f t="shared" si="20"/>
        <v>0</v>
      </c>
      <c r="Y414" s="32"/>
      <c r="Z414" s="32"/>
      <c r="AA414" s="32"/>
      <c r="AB414" s="32"/>
      <c r="AC414" s="32"/>
      <c r="AD414" s="32"/>
      <c r="AE414" s="32"/>
      <c r="AR414" s="166" t="s">
        <v>321</v>
      </c>
      <c r="AT414" s="166" t="s">
        <v>244</v>
      </c>
      <c r="AU414" s="166" t="s">
        <v>92</v>
      </c>
      <c r="AY414" s="17" t="s">
        <v>164</v>
      </c>
      <c r="BE414" s="167">
        <f t="shared" si="21"/>
        <v>0</v>
      </c>
      <c r="BF414" s="167">
        <f t="shared" si="22"/>
        <v>0</v>
      </c>
      <c r="BG414" s="167">
        <f t="shared" si="23"/>
        <v>0</v>
      </c>
      <c r="BH414" s="167">
        <f t="shared" si="24"/>
        <v>0</v>
      </c>
      <c r="BI414" s="167">
        <f t="shared" si="25"/>
        <v>0</v>
      </c>
      <c r="BJ414" s="17" t="s">
        <v>92</v>
      </c>
      <c r="BK414" s="168">
        <f t="shared" si="26"/>
        <v>0</v>
      </c>
      <c r="BL414" s="17" t="s">
        <v>234</v>
      </c>
      <c r="BM414" s="166" t="s">
        <v>483</v>
      </c>
    </row>
    <row r="415" spans="1:65" s="2" customFormat="1" ht="14.45" customHeight="1">
      <c r="A415" s="32"/>
      <c r="B415" s="153"/>
      <c r="C415" s="178" t="s">
        <v>503</v>
      </c>
      <c r="D415" s="178" t="s">
        <v>244</v>
      </c>
      <c r="E415" s="179" t="s">
        <v>485</v>
      </c>
      <c r="F415" s="180" t="s">
        <v>486</v>
      </c>
      <c r="G415" s="181" t="s">
        <v>199</v>
      </c>
      <c r="H415" s="182">
        <v>10</v>
      </c>
      <c r="I415" s="183"/>
      <c r="J415" s="184"/>
      <c r="K415" s="182">
        <f t="shared" si="14"/>
        <v>0</v>
      </c>
      <c r="L415" s="184"/>
      <c r="M415" s="185"/>
      <c r="N415" s="186" t="s">
        <v>1</v>
      </c>
      <c r="O415" s="162" t="s">
        <v>43</v>
      </c>
      <c r="P415" s="163">
        <f t="shared" si="15"/>
        <v>0</v>
      </c>
      <c r="Q415" s="163">
        <f t="shared" si="16"/>
        <v>0</v>
      </c>
      <c r="R415" s="163">
        <f t="shared" si="17"/>
        <v>0</v>
      </c>
      <c r="S415" s="58"/>
      <c r="T415" s="164">
        <f t="shared" si="18"/>
        <v>0</v>
      </c>
      <c r="U415" s="164">
        <v>0</v>
      </c>
      <c r="V415" s="164">
        <f t="shared" si="19"/>
        <v>0</v>
      </c>
      <c r="W415" s="164">
        <v>0</v>
      </c>
      <c r="X415" s="165">
        <f t="shared" si="20"/>
        <v>0</v>
      </c>
      <c r="Y415" s="32"/>
      <c r="Z415" s="32"/>
      <c r="AA415" s="32"/>
      <c r="AB415" s="32"/>
      <c r="AC415" s="32"/>
      <c r="AD415" s="32"/>
      <c r="AE415" s="32"/>
      <c r="AR415" s="166" t="s">
        <v>321</v>
      </c>
      <c r="AT415" s="166" t="s">
        <v>244</v>
      </c>
      <c r="AU415" s="166" t="s">
        <v>92</v>
      </c>
      <c r="AY415" s="17" t="s">
        <v>164</v>
      </c>
      <c r="BE415" s="167">
        <f t="shared" si="21"/>
        <v>0</v>
      </c>
      <c r="BF415" s="167">
        <f t="shared" si="22"/>
        <v>0</v>
      </c>
      <c r="BG415" s="167">
        <f t="shared" si="23"/>
        <v>0</v>
      </c>
      <c r="BH415" s="167">
        <f t="shared" si="24"/>
        <v>0</v>
      </c>
      <c r="BI415" s="167">
        <f t="shared" si="25"/>
        <v>0</v>
      </c>
      <c r="BJ415" s="17" t="s">
        <v>92</v>
      </c>
      <c r="BK415" s="168">
        <f t="shared" si="26"/>
        <v>0</v>
      </c>
      <c r="BL415" s="17" t="s">
        <v>234</v>
      </c>
      <c r="BM415" s="166" t="s">
        <v>487</v>
      </c>
    </row>
    <row r="416" spans="1:65" s="2" customFormat="1" ht="24.2" customHeight="1">
      <c r="A416" s="32"/>
      <c r="B416" s="153"/>
      <c r="C416" s="178" t="s">
        <v>507</v>
      </c>
      <c r="D416" s="178" t="s">
        <v>244</v>
      </c>
      <c r="E416" s="179" t="s">
        <v>489</v>
      </c>
      <c r="F416" s="180" t="s">
        <v>490</v>
      </c>
      <c r="G416" s="181" t="s">
        <v>199</v>
      </c>
      <c r="H416" s="182">
        <v>16</v>
      </c>
      <c r="I416" s="183"/>
      <c r="J416" s="184"/>
      <c r="K416" s="182">
        <f t="shared" si="14"/>
        <v>0</v>
      </c>
      <c r="L416" s="184"/>
      <c r="M416" s="185"/>
      <c r="N416" s="186" t="s">
        <v>1</v>
      </c>
      <c r="O416" s="162" t="s">
        <v>43</v>
      </c>
      <c r="P416" s="163">
        <f t="shared" si="15"/>
        <v>0</v>
      </c>
      <c r="Q416" s="163">
        <f t="shared" si="16"/>
        <v>0</v>
      </c>
      <c r="R416" s="163">
        <f t="shared" si="17"/>
        <v>0</v>
      </c>
      <c r="S416" s="58"/>
      <c r="T416" s="164">
        <f t="shared" si="18"/>
        <v>0</v>
      </c>
      <c r="U416" s="164">
        <v>0</v>
      </c>
      <c r="V416" s="164">
        <f t="shared" si="19"/>
        <v>0</v>
      </c>
      <c r="W416" s="164">
        <v>0</v>
      </c>
      <c r="X416" s="165">
        <f t="shared" si="20"/>
        <v>0</v>
      </c>
      <c r="Y416" s="32"/>
      <c r="Z416" s="32"/>
      <c r="AA416" s="32"/>
      <c r="AB416" s="32"/>
      <c r="AC416" s="32"/>
      <c r="AD416" s="32"/>
      <c r="AE416" s="32"/>
      <c r="AR416" s="166" t="s">
        <v>321</v>
      </c>
      <c r="AT416" s="166" t="s">
        <v>244</v>
      </c>
      <c r="AU416" s="166" t="s">
        <v>92</v>
      </c>
      <c r="AY416" s="17" t="s">
        <v>164</v>
      </c>
      <c r="BE416" s="167">
        <f t="shared" si="21"/>
        <v>0</v>
      </c>
      <c r="BF416" s="167">
        <f t="shared" si="22"/>
        <v>0</v>
      </c>
      <c r="BG416" s="167">
        <f t="shared" si="23"/>
        <v>0</v>
      </c>
      <c r="BH416" s="167">
        <f t="shared" si="24"/>
        <v>0</v>
      </c>
      <c r="BI416" s="167">
        <f t="shared" si="25"/>
        <v>0</v>
      </c>
      <c r="BJ416" s="17" t="s">
        <v>92</v>
      </c>
      <c r="BK416" s="168">
        <f t="shared" si="26"/>
        <v>0</v>
      </c>
      <c r="BL416" s="17" t="s">
        <v>234</v>
      </c>
      <c r="BM416" s="166" t="s">
        <v>491</v>
      </c>
    </row>
    <row r="417" spans="1:65" s="2" customFormat="1" ht="24.2" customHeight="1">
      <c r="A417" s="32"/>
      <c r="B417" s="153"/>
      <c r="C417" s="178" t="s">
        <v>511</v>
      </c>
      <c r="D417" s="178" t="s">
        <v>244</v>
      </c>
      <c r="E417" s="179" t="s">
        <v>493</v>
      </c>
      <c r="F417" s="180" t="s">
        <v>494</v>
      </c>
      <c r="G417" s="181" t="s">
        <v>199</v>
      </c>
      <c r="H417" s="182">
        <v>16</v>
      </c>
      <c r="I417" s="183"/>
      <c r="J417" s="184"/>
      <c r="K417" s="182">
        <f t="shared" si="14"/>
        <v>0</v>
      </c>
      <c r="L417" s="184"/>
      <c r="M417" s="185"/>
      <c r="N417" s="186" t="s">
        <v>1</v>
      </c>
      <c r="O417" s="162" t="s">
        <v>43</v>
      </c>
      <c r="P417" s="163">
        <f t="shared" si="15"/>
        <v>0</v>
      </c>
      <c r="Q417" s="163">
        <f t="shared" si="16"/>
        <v>0</v>
      </c>
      <c r="R417" s="163">
        <f t="shared" si="17"/>
        <v>0</v>
      </c>
      <c r="S417" s="58"/>
      <c r="T417" s="164">
        <f t="shared" si="18"/>
        <v>0</v>
      </c>
      <c r="U417" s="164">
        <v>0</v>
      </c>
      <c r="V417" s="164">
        <f t="shared" si="19"/>
        <v>0</v>
      </c>
      <c r="W417" s="164">
        <v>0</v>
      </c>
      <c r="X417" s="165">
        <f t="shared" si="20"/>
        <v>0</v>
      </c>
      <c r="Y417" s="32"/>
      <c r="Z417" s="32"/>
      <c r="AA417" s="32"/>
      <c r="AB417" s="32"/>
      <c r="AC417" s="32"/>
      <c r="AD417" s="32"/>
      <c r="AE417" s="32"/>
      <c r="AR417" s="166" t="s">
        <v>321</v>
      </c>
      <c r="AT417" s="166" t="s">
        <v>244</v>
      </c>
      <c r="AU417" s="166" t="s">
        <v>92</v>
      </c>
      <c r="AY417" s="17" t="s">
        <v>164</v>
      </c>
      <c r="BE417" s="167">
        <f t="shared" si="21"/>
        <v>0</v>
      </c>
      <c r="BF417" s="167">
        <f t="shared" si="22"/>
        <v>0</v>
      </c>
      <c r="BG417" s="167">
        <f t="shared" si="23"/>
        <v>0</v>
      </c>
      <c r="BH417" s="167">
        <f t="shared" si="24"/>
        <v>0</v>
      </c>
      <c r="BI417" s="167">
        <f t="shared" si="25"/>
        <v>0</v>
      </c>
      <c r="BJ417" s="17" t="s">
        <v>92</v>
      </c>
      <c r="BK417" s="168">
        <f t="shared" si="26"/>
        <v>0</v>
      </c>
      <c r="BL417" s="17" t="s">
        <v>234</v>
      </c>
      <c r="BM417" s="166" t="s">
        <v>495</v>
      </c>
    </row>
    <row r="418" spans="1:65" s="2" customFormat="1" ht="24.2" customHeight="1">
      <c r="A418" s="32"/>
      <c r="B418" s="153"/>
      <c r="C418" s="178" t="s">
        <v>515</v>
      </c>
      <c r="D418" s="178" t="s">
        <v>244</v>
      </c>
      <c r="E418" s="179" t="s">
        <v>497</v>
      </c>
      <c r="F418" s="180" t="s">
        <v>498</v>
      </c>
      <c r="G418" s="181" t="s">
        <v>499</v>
      </c>
      <c r="H418" s="183"/>
      <c r="I418" s="183"/>
      <c r="J418" s="184"/>
      <c r="K418" s="182">
        <f t="shared" si="14"/>
        <v>0</v>
      </c>
      <c r="L418" s="184"/>
      <c r="M418" s="185"/>
      <c r="N418" s="186" t="s">
        <v>1</v>
      </c>
      <c r="O418" s="162" t="s">
        <v>43</v>
      </c>
      <c r="P418" s="163">
        <f t="shared" si="15"/>
        <v>0</v>
      </c>
      <c r="Q418" s="163">
        <f t="shared" si="16"/>
        <v>0</v>
      </c>
      <c r="R418" s="163">
        <f t="shared" si="17"/>
        <v>0</v>
      </c>
      <c r="S418" s="58"/>
      <c r="T418" s="164">
        <f t="shared" si="18"/>
        <v>0</v>
      </c>
      <c r="U418" s="164">
        <v>0</v>
      </c>
      <c r="V418" s="164">
        <f t="shared" si="19"/>
        <v>0</v>
      </c>
      <c r="W418" s="164">
        <v>0</v>
      </c>
      <c r="X418" s="165">
        <f t="shared" si="20"/>
        <v>0</v>
      </c>
      <c r="Y418" s="32"/>
      <c r="Z418" s="32"/>
      <c r="AA418" s="32"/>
      <c r="AB418" s="32"/>
      <c r="AC418" s="32"/>
      <c r="AD418" s="32"/>
      <c r="AE418" s="32"/>
      <c r="AR418" s="166" t="s">
        <v>321</v>
      </c>
      <c r="AT418" s="166" t="s">
        <v>244</v>
      </c>
      <c r="AU418" s="166" t="s">
        <v>92</v>
      </c>
      <c r="AY418" s="17" t="s">
        <v>164</v>
      </c>
      <c r="BE418" s="167">
        <f t="shared" si="21"/>
        <v>0</v>
      </c>
      <c r="BF418" s="167">
        <f t="shared" si="22"/>
        <v>0</v>
      </c>
      <c r="BG418" s="167">
        <f t="shared" si="23"/>
        <v>0</v>
      </c>
      <c r="BH418" s="167">
        <f t="shared" si="24"/>
        <v>0</v>
      </c>
      <c r="BI418" s="167">
        <f t="shared" si="25"/>
        <v>0</v>
      </c>
      <c r="BJ418" s="17" t="s">
        <v>92</v>
      </c>
      <c r="BK418" s="168">
        <f t="shared" si="26"/>
        <v>0</v>
      </c>
      <c r="BL418" s="17" t="s">
        <v>234</v>
      </c>
      <c r="BM418" s="166" t="s">
        <v>500</v>
      </c>
    </row>
    <row r="419" spans="1:65" s="12" customFormat="1" ht="22.9" customHeight="1">
      <c r="B419" s="139"/>
      <c r="D419" s="140" t="s">
        <v>78</v>
      </c>
      <c r="E419" s="151" t="s">
        <v>501</v>
      </c>
      <c r="F419" s="151" t="s">
        <v>502</v>
      </c>
      <c r="I419" s="142"/>
      <c r="J419" s="142"/>
      <c r="K419" s="152">
        <f>BK419</f>
        <v>0</v>
      </c>
      <c r="M419" s="139"/>
      <c r="N419" s="144"/>
      <c r="O419" s="145"/>
      <c r="P419" s="145"/>
      <c r="Q419" s="146">
        <f>SUM(Q420:Q485)</f>
        <v>0</v>
      </c>
      <c r="R419" s="146">
        <f>SUM(R420:R485)</f>
        <v>0</v>
      </c>
      <c r="S419" s="145"/>
      <c r="T419" s="147">
        <f>SUM(T420:T485)</f>
        <v>0</v>
      </c>
      <c r="U419" s="145"/>
      <c r="V419" s="147">
        <f>SUM(V420:V485)</f>
        <v>0</v>
      </c>
      <c r="W419" s="145"/>
      <c r="X419" s="148">
        <f>SUM(X420:X485)</f>
        <v>0</v>
      </c>
      <c r="AR419" s="140" t="s">
        <v>92</v>
      </c>
      <c r="AT419" s="149" t="s">
        <v>78</v>
      </c>
      <c r="AU419" s="149" t="s">
        <v>86</v>
      </c>
      <c r="AY419" s="140" t="s">
        <v>164</v>
      </c>
      <c r="BK419" s="150">
        <f>SUM(BK420:BK485)</f>
        <v>0</v>
      </c>
    </row>
    <row r="420" spans="1:65" s="2" customFormat="1" ht="24.2" customHeight="1">
      <c r="A420" s="32"/>
      <c r="B420" s="153"/>
      <c r="C420" s="178" t="s">
        <v>519</v>
      </c>
      <c r="D420" s="178" t="s">
        <v>244</v>
      </c>
      <c r="E420" s="179" t="s">
        <v>504</v>
      </c>
      <c r="F420" s="180" t="s">
        <v>505</v>
      </c>
      <c r="G420" s="181" t="s">
        <v>354</v>
      </c>
      <c r="H420" s="182">
        <v>30</v>
      </c>
      <c r="I420" s="183"/>
      <c r="J420" s="184"/>
      <c r="K420" s="182">
        <f t="shared" ref="K420:K451" si="27">ROUND(P420*H420,3)</f>
        <v>0</v>
      </c>
      <c r="L420" s="184"/>
      <c r="M420" s="185"/>
      <c r="N420" s="186" t="s">
        <v>1</v>
      </c>
      <c r="O420" s="162" t="s">
        <v>43</v>
      </c>
      <c r="P420" s="163">
        <f t="shared" ref="P420:P451" si="28">I420+J420</f>
        <v>0</v>
      </c>
      <c r="Q420" s="163">
        <f t="shared" ref="Q420:Q451" si="29">ROUND(I420*H420,3)</f>
        <v>0</v>
      </c>
      <c r="R420" s="163">
        <f t="shared" ref="R420:R451" si="30">ROUND(J420*H420,3)</f>
        <v>0</v>
      </c>
      <c r="S420" s="58"/>
      <c r="T420" s="164">
        <f t="shared" ref="T420:T451" si="31">S420*H420</f>
        <v>0</v>
      </c>
      <c r="U420" s="164">
        <v>0</v>
      </c>
      <c r="V420" s="164">
        <f t="shared" ref="V420:V451" si="32">U420*H420</f>
        <v>0</v>
      </c>
      <c r="W420" s="164">
        <v>0</v>
      </c>
      <c r="X420" s="165">
        <f t="shared" ref="X420:X451" si="33">W420*H420</f>
        <v>0</v>
      </c>
      <c r="Y420" s="32"/>
      <c r="Z420" s="32"/>
      <c r="AA420" s="32"/>
      <c r="AB420" s="32"/>
      <c r="AC420" s="32"/>
      <c r="AD420" s="32"/>
      <c r="AE420" s="32"/>
      <c r="AR420" s="166" t="s">
        <v>321</v>
      </c>
      <c r="AT420" s="166" t="s">
        <v>244</v>
      </c>
      <c r="AU420" s="166" t="s">
        <v>92</v>
      </c>
      <c r="AY420" s="17" t="s">
        <v>164</v>
      </c>
      <c r="BE420" s="167">
        <f t="shared" ref="BE420:BE451" si="34">IF(O420="základná",K420,0)</f>
        <v>0</v>
      </c>
      <c r="BF420" s="167">
        <f t="shared" ref="BF420:BF451" si="35">IF(O420="znížená",K420,0)</f>
        <v>0</v>
      </c>
      <c r="BG420" s="167">
        <f t="shared" ref="BG420:BG451" si="36">IF(O420="zákl. prenesená",K420,0)</f>
        <v>0</v>
      </c>
      <c r="BH420" s="167">
        <f t="shared" ref="BH420:BH451" si="37">IF(O420="zníž. prenesená",K420,0)</f>
        <v>0</v>
      </c>
      <c r="BI420" s="167">
        <f t="shared" ref="BI420:BI451" si="38">IF(O420="nulová",K420,0)</f>
        <v>0</v>
      </c>
      <c r="BJ420" s="17" t="s">
        <v>92</v>
      </c>
      <c r="BK420" s="168">
        <f t="shared" ref="BK420:BK451" si="39">ROUND(P420*H420,3)</f>
        <v>0</v>
      </c>
      <c r="BL420" s="17" t="s">
        <v>234</v>
      </c>
      <c r="BM420" s="166" t="s">
        <v>506</v>
      </c>
    </row>
    <row r="421" spans="1:65" s="2" customFormat="1" ht="24.2" customHeight="1">
      <c r="A421" s="32"/>
      <c r="B421" s="153"/>
      <c r="C421" s="178" t="s">
        <v>523</v>
      </c>
      <c r="D421" s="178" t="s">
        <v>244</v>
      </c>
      <c r="E421" s="179" t="s">
        <v>508</v>
      </c>
      <c r="F421" s="180" t="s">
        <v>509</v>
      </c>
      <c r="G421" s="181" t="s">
        <v>354</v>
      </c>
      <c r="H421" s="182">
        <v>50</v>
      </c>
      <c r="I421" s="183"/>
      <c r="J421" s="184"/>
      <c r="K421" s="182">
        <f t="shared" si="27"/>
        <v>0</v>
      </c>
      <c r="L421" s="184"/>
      <c r="M421" s="185"/>
      <c r="N421" s="186" t="s">
        <v>1</v>
      </c>
      <c r="O421" s="162" t="s">
        <v>43</v>
      </c>
      <c r="P421" s="163">
        <f t="shared" si="28"/>
        <v>0</v>
      </c>
      <c r="Q421" s="163">
        <f t="shared" si="29"/>
        <v>0</v>
      </c>
      <c r="R421" s="163">
        <f t="shared" si="30"/>
        <v>0</v>
      </c>
      <c r="S421" s="58"/>
      <c r="T421" s="164">
        <f t="shared" si="31"/>
        <v>0</v>
      </c>
      <c r="U421" s="164">
        <v>0</v>
      </c>
      <c r="V421" s="164">
        <f t="shared" si="32"/>
        <v>0</v>
      </c>
      <c r="W421" s="164">
        <v>0</v>
      </c>
      <c r="X421" s="165">
        <f t="shared" si="33"/>
        <v>0</v>
      </c>
      <c r="Y421" s="32"/>
      <c r="Z421" s="32"/>
      <c r="AA421" s="32"/>
      <c r="AB421" s="32"/>
      <c r="AC421" s="32"/>
      <c r="AD421" s="32"/>
      <c r="AE421" s="32"/>
      <c r="AR421" s="166" t="s">
        <v>321</v>
      </c>
      <c r="AT421" s="166" t="s">
        <v>244</v>
      </c>
      <c r="AU421" s="166" t="s">
        <v>92</v>
      </c>
      <c r="AY421" s="17" t="s">
        <v>164</v>
      </c>
      <c r="BE421" s="167">
        <f t="shared" si="34"/>
        <v>0</v>
      </c>
      <c r="BF421" s="167">
        <f t="shared" si="35"/>
        <v>0</v>
      </c>
      <c r="BG421" s="167">
        <f t="shared" si="36"/>
        <v>0</v>
      </c>
      <c r="BH421" s="167">
        <f t="shared" si="37"/>
        <v>0</v>
      </c>
      <c r="BI421" s="167">
        <f t="shared" si="38"/>
        <v>0</v>
      </c>
      <c r="BJ421" s="17" t="s">
        <v>92</v>
      </c>
      <c r="BK421" s="168">
        <f t="shared" si="39"/>
        <v>0</v>
      </c>
      <c r="BL421" s="17" t="s">
        <v>234</v>
      </c>
      <c r="BM421" s="166" t="s">
        <v>510</v>
      </c>
    </row>
    <row r="422" spans="1:65" s="2" customFormat="1" ht="24.2" customHeight="1">
      <c r="A422" s="32"/>
      <c r="B422" s="153"/>
      <c r="C422" s="178" t="s">
        <v>527</v>
      </c>
      <c r="D422" s="178" t="s">
        <v>244</v>
      </c>
      <c r="E422" s="179" t="s">
        <v>512</v>
      </c>
      <c r="F422" s="180" t="s">
        <v>513</v>
      </c>
      <c r="G422" s="181" t="s">
        <v>354</v>
      </c>
      <c r="H422" s="182">
        <v>10</v>
      </c>
      <c r="I422" s="183"/>
      <c r="J422" s="184"/>
      <c r="K422" s="182">
        <f t="shared" si="27"/>
        <v>0</v>
      </c>
      <c r="L422" s="184"/>
      <c r="M422" s="185"/>
      <c r="N422" s="186" t="s">
        <v>1</v>
      </c>
      <c r="O422" s="162" t="s">
        <v>43</v>
      </c>
      <c r="P422" s="163">
        <f t="shared" si="28"/>
        <v>0</v>
      </c>
      <c r="Q422" s="163">
        <f t="shared" si="29"/>
        <v>0</v>
      </c>
      <c r="R422" s="163">
        <f t="shared" si="30"/>
        <v>0</v>
      </c>
      <c r="S422" s="58"/>
      <c r="T422" s="164">
        <f t="shared" si="31"/>
        <v>0</v>
      </c>
      <c r="U422" s="164">
        <v>0</v>
      </c>
      <c r="V422" s="164">
        <f t="shared" si="32"/>
        <v>0</v>
      </c>
      <c r="W422" s="164">
        <v>0</v>
      </c>
      <c r="X422" s="165">
        <f t="shared" si="33"/>
        <v>0</v>
      </c>
      <c r="Y422" s="32"/>
      <c r="Z422" s="32"/>
      <c r="AA422" s="32"/>
      <c r="AB422" s="32"/>
      <c r="AC422" s="32"/>
      <c r="AD422" s="32"/>
      <c r="AE422" s="32"/>
      <c r="AR422" s="166" t="s">
        <v>321</v>
      </c>
      <c r="AT422" s="166" t="s">
        <v>244</v>
      </c>
      <c r="AU422" s="166" t="s">
        <v>92</v>
      </c>
      <c r="AY422" s="17" t="s">
        <v>164</v>
      </c>
      <c r="BE422" s="167">
        <f t="shared" si="34"/>
        <v>0</v>
      </c>
      <c r="BF422" s="167">
        <f t="shared" si="35"/>
        <v>0</v>
      </c>
      <c r="BG422" s="167">
        <f t="shared" si="36"/>
        <v>0</v>
      </c>
      <c r="BH422" s="167">
        <f t="shared" si="37"/>
        <v>0</v>
      </c>
      <c r="BI422" s="167">
        <f t="shared" si="38"/>
        <v>0</v>
      </c>
      <c r="BJ422" s="17" t="s">
        <v>92</v>
      </c>
      <c r="BK422" s="168">
        <f t="shared" si="39"/>
        <v>0</v>
      </c>
      <c r="BL422" s="17" t="s">
        <v>234</v>
      </c>
      <c r="BM422" s="166" t="s">
        <v>514</v>
      </c>
    </row>
    <row r="423" spans="1:65" s="2" customFormat="1" ht="14.45" customHeight="1">
      <c r="A423" s="32"/>
      <c r="B423" s="153"/>
      <c r="C423" s="178" t="s">
        <v>531</v>
      </c>
      <c r="D423" s="178" t="s">
        <v>244</v>
      </c>
      <c r="E423" s="179" t="s">
        <v>516</v>
      </c>
      <c r="F423" s="180" t="s">
        <v>517</v>
      </c>
      <c r="G423" s="181" t="s">
        <v>354</v>
      </c>
      <c r="H423" s="182">
        <v>25</v>
      </c>
      <c r="I423" s="183"/>
      <c r="J423" s="184"/>
      <c r="K423" s="182">
        <f t="shared" si="27"/>
        <v>0</v>
      </c>
      <c r="L423" s="184"/>
      <c r="M423" s="185"/>
      <c r="N423" s="186" t="s">
        <v>1</v>
      </c>
      <c r="O423" s="162" t="s">
        <v>43</v>
      </c>
      <c r="P423" s="163">
        <f t="shared" si="28"/>
        <v>0</v>
      </c>
      <c r="Q423" s="163">
        <f t="shared" si="29"/>
        <v>0</v>
      </c>
      <c r="R423" s="163">
        <f t="shared" si="30"/>
        <v>0</v>
      </c>
      <c r="S423" s="58"/>
      <c r="T423" s="164">
        <f t="shared" si="31"/>
        <v>0</v>
      </c>
      <c r="U423" s="164">
        <v>0</v>
      </c>
      <c r="V423" s="164">
        <f t="shared" si="32"/>
        <v>0</v>
      </c>
      <c r="W423" s="164">
        <v>0</v>
      </c>
      <c r="X423" s="165">
        <f t="shared" si="33"/>
        <v>0</v>
      </c>
      <c r="Y423" s="32"/>
      <c r="Z423" s="32"/>
      <c r="AA423" s="32"/>
      <c r="AB423" s="32"/>
      <c r="AC423" s="32"/>
      <c r="AD423" s="32"/>
      <c r="AE423" s="32"/>
      <c r="AR423" s="166" t="s">
        <v>321</v>
      </c>
      <c r="AT423" s="166" t="s">
        <v>244</v>
      </c>
      <c r="AU423" s="166" t="s">
        <v>92</v>
      </c>
      <c r="AY423" s="17" t="s">
        <v>164</v>
      </c>
      <c r="BE423" s="167">
        <f t="shared" si="34"/>
        <v>0</v>
      </c>
      <c r="BF423" s="167">
        <f t="shared" si="35"/>
        <v>0</v>
      </c>
      <c r="BG423" s="167">
        <f t="shared" si="36"/>
        <v>0</v>
      </c>
      <c r="BH423" s="167">
        <f t="shared" si="37"/>
        <v>0</v>
      </c>
      <c r="BI423" s="167">
        <f t="shared" si="38"/>
        <v>0</v>
      </c>
      <c r="BJ423" s="17" t="s">
        <v>92</v>
      </c>
      <c r="BK423" s="168">
        <f t="shared" si="39"/>
        <v>0</v>
      </c>
      <c r="BL423" s="17" t="s">
        <v>234</v>
      </c>
      <c r="BM423" s="166" t="s">
        <v>518</v>
      </c>
    </row>
    <row r="424" spans="1:65" s="2" customFormat="1" ht="24.2" customHeight="1">
      <c r="A424" s="32"/>
      <c r="B424" s="153"/>
      <c r="C424" s="178" t="s">
        <v>535</v>
      </c>
      <c r="D424" s="178" t="s">
        <v>244</v>
      </c>
      <c r="E424" s="179" t="s">
        <v>520</v>
      </c>
      <c r="F424" s="180" t="s">
        <v>521</v>
      </c>
      <c r="G424" s="181" t="s">
        <v>199</v>
      </c>
      <c r="H424" s="182">
        <v>8.75</v>
      </c>
      <c r="I424" s="183"/>
      <c r="J424" s="184"/>
      <c r="K424" s="182">
        <f t="shared" si="27"/>
        <v>0</v>
      </c>
      <c r="L424" s="184"/>
      <c r="M424" s="185"/>
      <c r="N424" s="186" t="s">
        <v>1</v>
      </c>
      <c r="O424" s="162" t="s">
        <v>43</v>
      </c>
      <c r="P424" s="163">
        <f t="shared" si="28"/>
        <v>0</v>
      </c>
      <c r="Q424" s="163">
        <f t="shared" si="29"/>
        <v>0</v>
      </c>
      <c r="R424" s="163">
        <f t="shared" si="30"/>
        <v>0</v>
      </c>
      <c r="S424" s="58"/>
      <c r="T424" s="164">
        <f t="shared" si="31"/>
        <v>0</v>
      </c>
      <c r="U424" s="164">
        <v>0</v>
      </c>
      <c r="V424" s="164">
        <f t="shared" si="32"/>
        <v>0</v>
      </c>
      <c r="W424" s="164">
        <v>0</v>
      </c>
      <c r="X424" s="165">
        <f t="shared" si="33"/>
        <v>0</v>
      </c>
      <c r="Y424" s="32"/>
      <c r="Z424" s="32"/>
      <c r="AA424" s="32"/>
      <c r="AB424" s="32"/>
      <c r="AC424" s="32"/>
      <c r="AD424" s="32"/>
      <c r="AE424" s="32"/>
      <c r="AR424" s="166" t="s">
        <v>321</v>
      </c>
      <c r="AT424" s="166" t="s">
        <v>244</v>
      </c>
      <c r="AU424" s="166" t="s">
        <v>92</v>
      </c>
      <c r="AY424" s="17" t="s">
        <v>164</v>
      </c>
      <c r="BE424" s="167">
        <f t="shared" si="34"/>
        <v>0</v>
      </c>
      <c r="BF424" s="167">
        <f t="shared" si="35"/>
        <v>0</v>
      </c>
      <c r="BG424" s="167">
        <f t="shared" si="36"/>
        <v>0</v>
      </c>
      <c r="BH424" s="167">
        <f t="shared" si="37"/>
        <v>0</v>
      </c>
      <c r="BI424" s="167">
        <f t="shared" si="38"/>
        <v>0</v>
      </c>
      <c r="BJ424" s="17" t="s">
        <v>92</v>
      </c>
      <c r="BK424" s="168">
        <f t="shared" si="39"/>
        <v>0</v>
      </c>
      <c r="BL424" s="17" t="s">
        <v>234</v>
      </c>
      <c r="BM424" s="166" t="s">
        <v>522</v>
      </c>
    </row>
    <row r="425" spans="1:65" s="2" customFormat="1" ht="14.45" customHeight="1">
      <c r="A425" s="32"/>
      <c r="B425" s="153"/>
      <c r="C425" s="178" t="s">
        <v>539</v>
      </c>
      <c r="D425" s="178" t="s">
        <v>244</v>
      </c>
      <c r="E425" s="179" t="s">
        <v>524</v>
      </c>
      <c r="F425" s="180" t="s">
        <v>525</v>
      </c>
      <c r="G425" s="181" t="s">
        <v>354</v>
      </c>
      <c r="H425" s="182">
        <v>70</v>
      </c>
      <c r="I425" s="183"/>
      <c r="J425" s="184"/>
      <c r="K425" s="182">
        <f t="shared" si="27"/>
        <v>0</v>
      </c>
      <c r="L425" s="184"/>
      <c r="M425" s="185"/>
      <c r="N425" s="186" t="s">
        <v>1</v>
      </c>
      <c r="O425" s="162" t="s">
        <v>43</v>
      </c>
      <c r="P425" s="163">
        <f t="shared" si="28"/>
        <v>0</v>
      </c>
      <c r="Q425" s="163">
        <f t="shared" si="29"/>
        <v>0</v>
      </c>
      <c r="R425" s="163">
        <f t="shared" si="30"/>
        <v>0</v>
      </c>
      <c r="S425" s="58"/>
      <c r="T425" s="164">
        <f t="shared" si="31"/>
        <v>0</v>
      </c>
      <c r="U425" s="164">
        <v>0</v>
      </c>
      <c r="V425" s="164">
        <f t="shared" si="32"/>
        <v>0</v>
      </c>
      <c r="W425" s="164">
        <v>0</v>
      </c>
      <c r="X425" s="165">
        <f t="shared" si="33"/>
        <v>0</v>
      </c>
      <c r="Y425" s="32"/>
      <c r="Z425" s="32"/>
      <c r="AA425" s="32"/>
      <c r="AB425" s="32"/>
      <c r="AC425" s="32"/>
      <c r="AD425" s="32"/>
      <c r="AE425" s="32"/>
      <c r="AR425" s="166" t="s">
        <v>321</v>
      </c>
      <c r="AT425" s="166" t="s">
        <v>244</v>
      </c>
      <c r="AU425" s="166" t="s">
        <v>92</v>
      </c>
      <c r="AY425" s="17" t="s">
        <v>164</v>
      </c>
      <c r="BE425" s="167">
        <f t="shared" si="34"/>
        <v>0</v>
      </c>
      <c r="BF425" s="167">
        <f t="shared" si="35"/>
        <v>0</v>
      </c>
      <c r="BG425" s="167">
        <f t="shared" si="36"/>
        <v>0</v>
      </c>
      <c r="BH425" s="167">
        <f t="shared" si="37"/>
        <v>0</v>
      </c>
      <c r="BI425" s="167">
        <f t="shared" si="38"/>
        <v>0</v>
      </c>
      <c r="BJ425" s="17" t="s">
        <v>92</v>
      </c>
      <c r="BK425" s="168">
        <f t="shared" si="39"/>
        <v>0</v>
      </c>
      <c r="BL425" s="17" t="s">
        <v>234</v>
      </c>
      <c r="BM425" s="166" t="s">
        <v>526</v>
      </c>
    </row>
    <row r="426" spans="1:65" s="2" customFormat="1" ht="24.2" customHeight="1">
      <c r="A426" s="32"/>
      <c r="B426" s="153"/>
      <c r="C426" s="178" t="s">
        <v>543</v>
      </c>
      <c r="D426" s="178" t="s">
        <v>244</v>
      </c>
      <c r="E426" s="179" t="s">
        <v>528</v>
      </c>
      <c r="F426" s="180" t="s">
        <v>529</v>
      </c>
      <c r="G426" s="181" t="s">
        <v>199</v>
      </c>
      <c r="H426" s="182">
        <v>24.5</v>
      </c>
      <c r="I426" s="183"/>
      <c r="J426" s="184"/>
      <c r="K426" s="182">
        <f t="shared" si="27"/>
        <v>0</v>
      </c>
      <c r="L426" s="184"/>
      <c r="M426" s="185"/>
      <c r="N426" s="186" t="s">
        <v>1</v>
      </c>
      <c r="O426" s="162" t="s">
        <v>43</v>
      </c>
      <c r="P426" s="163">
        <f t="shared" si="28"/>
        <v>0</v>
      </c>
      <c r="Q426" s="163">
        <f t="shared" si="29"/>
        <v>0</v>
      </c>
      <c r="R426" s="163">
        <f t="shared" si="30"/>
        <v>0</v>
      </c>
      <c r="S426" s="58"/>
      <c r="T426" s="164">
        <f t="shared" si="31"/>
        <v>0</v>
      </c>
      <c r="U426" s="164">
        <v>0</v>
      </c>
      <c r="V426" s="164">
        <f t="shared" si="32"/>
        <v>0</v>
      </c>
      <c r="W426" s="164">
        <v>0</v>
      </c>
      <c r="X426" s="165">
        <f t="shared" si="33"/>
        <v>0</v>
      </c>
      <c r="Y426" s="32"/>
      <c r="Z426" s="32"/>
      <c r="AA426" s="32"/>
      <c r="AB426" s="32"/>
      <c r="AC426" s="32"/>
      <c r="AD426" s="32"/>
      <c r="AE426" s="32"/>
      <c r="AR426" s="166" t="s">
        <v>321</v>
      </c>
      <c r="AT426" s="166" t="s">
        <v>244</v>
      </c>
      <c r="AU426" s="166" t="s">
        <v>92</v>
      </c>
      <c r="AY426" s="17" t="s">
        <v>164</v>
      </c>
      <c r="BE426" s="167">
        <f t="shared" si="34"/>
        <v>0</v>
      </c>
      <c r="BF426" s="167">
        <f t="shared" si="35"/>
        <v>0</v>
      </c>
      <c r="BG426" s="167">
        <f t="shared" si="36"/>
        <v>0</v>
      </c>
      <c r="BH426" s="167">
        <f t="shared" si="37"/>
        <v>0</v>
      </c>
      <c r="BI426" s="167">
        <f t="shared" si="38"/>
        <v>0</v>
      </c>
      <c r="BJ426" s="17" t="s">
        <v>92</v>
      </c>
      <c r="BK426" s="168">
        <f t="shared" si="39"/>
        <v>0</v>
      </c>
      <c r="BL426" s="17" t="s">
        <v>234</v>
      </c>
      <c r="BM426" s="166" t="s">
        <v>530</v>
      </c>
    </row>
    <row r="427" spans="1:65" s="2" customFormat="1" ht="24.2" customHeight="1">
      <c r="A427" s="32"/>
      <c r="B427" s="153"/>
      <c r="C427" s="178" t="s">
        <v>547</v>
      </c>
      <c r="D427" s="178" t="s">
        <v>244</v>
      </c>
      <c r="E427" s="179" t="s">
        <v>532</v>
      </c>
      <c r="F427" s="180" t="s">
        <v>533</v>
      </c>
      <c r="G427" s="181" t="s">
        <v>354</v>
      </c>
      <c r="H427" s="182">
        <v>15</v>
      </c>
      <c r="I427" s="183"/>
      <c r="J427" s="184"/>
      <c r="K427" s="182">
        <f t="shared" si="27"/>
        <v>0</v>
      </c>
      <c r="L427" s="184"/>
      <c r="M427" s="185"/>
      <c r="N427" s="186" t="s">
        <v>1</v>
      </c>
      <c r="O427" s="162" t="s">
        <v>43</v>
      </c>
      <c r="P427" s="163">
        <f t="shared" si="28"/>
        <v>0</v>
      </c>
      <c r="Q427" s="163">
        <f t="shared" si="29"/>
        <v>0</v>
      </c>
      <c r="R427" s="163">
        <f t="shared" si="30"/>
        <v>0</v>
      </c>
      <c r="S427" s="58"/>
      <c r="T427" s="164">
        <f t="shared" si="31"/>
        <v>0</v>
      </c>
      <c r="U427" s="164">
        <v>0</v>
      </c>
      <c r="V427" s="164">
        <f t="shared" si="32"/>
        <v>0</v>
      </c>
      <c r="W427" s="164">
        <v>0</v>
      </c>
      <c r="X427" s="165">
        <f t="shared" si="33"/>
        <v>0</v>
      </c>
      <c r="Y427" s="32"/>
      <c r="Z427" s="32"/>
      <c r="AA427" s="32"/>
      <c r="AB427" s="32"/>
      <c r="AC427" s="32"/>
      <c r="AD427" s="32"/>
      <c r="AE427" s="32"/>
      <c r="AR427" s="166" t="s">
        <v>321</v>
      </c>
      <c r="AT427" s="166" t="s">
        <v>244</v>
      </c>
      <c r="AU427" s="166" t="s">
        <v>92</v>
      </c>
      <c r="AY427" s="17" t="s">
        <v>164</v>
      </c>
      <c r="BE427" s="167">
        <f t="shared" si="34"/>
        <v>0</v>
      </c>
      <c r="BF427" s="167">
        <f t="shared" si="35"/>
        <v>0</v>
      </c>
      <c r="BG427" s="167">
        <f t="shared" si="36"/>
        <v>0</v>
      </c>
      <c r="BH427" s="167">
        <f t="shared" si="37"/>
        <v>0</v>
      </c>
      <c r="BI427" s="167">
        <f t="shared" si="38"/>
        <v>0</v>
      </c>
      <c r="BJ427" s="17" t="s">
        <v>92</v>
      </c>
      <c r="BK427" s="168">
        <f t="shared" si="39"/>
        <v>0</v>
      </c>
      <c r="BL427" s="17" t="s">
        <v>234</v>
      </c>
      <c r="BM427" s="166" t="s">
        <v>534</v>
      </c>
    </row>
    <row r="428" spans="1:65" s="2" customFormat="1" ht="24.2" customHeight="1">
      <c r="A428" s="32"/>
      <c r="B428" s="153"/>
      <c r="C428" s="178" t="s">
        <v>551</v>
      </c>
      <c r="D428" s="178" t="s">
        <v>244</v>
      </c>
      <c r="E428" s="179" t="s">
        <v>536</v>
      </c>
      <c r="F428" s="180" t="s">
        <v>537</v>
      </c>
      <c r="G428" s="181" t="s">
        <v>354</v>
      </c>
      <c r="H428" s="182">
        <v>5</v>
      </c>
      <c r="I428" s="183"/>
      <c r="J428" s="184"/>
      <c r="K428" s="182">
        <f t="shared" si="27"/>
        <v>0</v>
      </c>
      <c r="L428" s="184"/>
      <c r="M428" s="185"/>
      <c r="N428" s="186" t="s">
        <v>1</v>
      </c>
      <c r="O428" s="162" t="s">
        <v>43</v>
      </c>
      <c r="P428" s="163">
        <f t="shared" si="28"/>
        <v>0</v>
      </c>
      <c r="Q428" s="163">
        <f t="shared" si="29"/>
        <v>0</v>
      </c>
      <c r="R428" s="163">
        <f t="shared" si="30"/>
        <v>0</v>
      </c>
      <c r="S428" s="58"/>
      <c r="T428" s="164">
        <f t="shared" si="31"/>
        <v>0</v>
      </c>
      <c r="U428" s="164">
        <v>0</v>
      </c>
      <c r="V428" s="164">
        <f t="shared" si="32"/>
        <v>0</v>
      </c>
      <c r="W428" s="164">
        <v>0</v>
      </c>
      <c r="X428" s="165">
        <f t="shared" si="33"/>
        <v>0</v>
      </c>
      <c r="Y428" s="32"/>
      <c r="Z428" s="32"/>
      <c r="AA428" s="32"/>
      <c r="AB428" s="32"/>
      <c r="AC428" s="32"/>
      <c r="AD428" s="32"/>
      <c r="AE428" s="32"/>
      <c r="AR428" s="166" t="s">
        <v>321</v>
      </c>
      <c r="AT428" s="166" t="s">
        <v>244</v>
      </c>
      <c r="AU428" s="166" t="s">
        <v>92</v>
      </c>
      <c r="AY428" s="17" t="s">
        <v>164</v>
      </c>
      <c r="BE428" s="167">
        <f t="shared" si="34"/>
        <v>0</v>
      </c>
      <c r="BF428" s="167">
        <f t="shared" si="35"/>
        <v>0</v>
      </c>
      <c r="BG428" s="167">
        <f t="shared" si="36"/>
        <v>0</v>
      </c>
      <c r="BH428" s="167">
        <f t="shared" si="37"/>
        <v>0</v>
      </c>
      <c r="BI428" s="167">
        <f t="shared" si="38"/>
        <v>0</v>
      </c>
      <c r="BJ428" s="17" t="s">
        <v>92</v>
      </c>
      <c r="BK428" s="168">
        <f t="shared" si="39"/>
        <v>0</v>
      </c>
      <c r="BL428" s="17" t="s">
        <v>234</v>
      </c>
      <c r="BM428" s="166" t="s">
        <v>538</v>
      </c>
    </row>
    <row r="429" spans="1:65" s="2" customFormat="1" ht="14.45" customHeight="1">
      <c r="A429" s="32"/>
      <c r="B429" s="153"/>
      <c r="C429" s="178" t="s">
        <v>555</v>
      </c>
      <c r="D429" s="178" t="s">
        <v>244</v>
      </c>
      <c r="E429" s="179" t="s">
        <v>540</v>
      </c>
      <c r="F429" s="180" t="s">
        <v>541</v>
      </c>
      <c r="G429" s="181" t="s">
        <v>354</v>
      </c>
      <c r="H429" s="182">
        <v>35</v>
      </c>
      <c r="I429" s="183"/>
      <c r="J429" s="184"/>
      <c r="K429" s="182">
        <f t="shared" si="27"/>
        <v>0</v>
      </c>
      <c r="L429" s="184"/>
      <c r="M429" s="185"/>
      <c r="N429" s="186" t="s">
        <v>1</v>
      </c>
      <c r="O429" s="162" t="s">
        <v>43</v>
      </c>
      <c r="P429" s="163">
        <f t="shared" si="28"/>
        <v>0</v>
      </c>
      <c r="Q429" s="163">
        <f t="shared" si="29"/>
        <v>0</v>
      </c>
      <c r="R429" s="163">
        <f t="shared" si="30"/>
        <v>0</v>
      </c>
      <c r="S429" s="58"/>
      <c r="T429" s="164">
        <f t="shared" si="31"/>
        <v>0</v>
      </c>
      <c r="U429" s="164">
        <v>0</v>
      </c>
      <c r="V429" s="164">
        <f t="shared" si="32"/>
        <v>0</v>
      </c>
      <c r="W429" s="164">
        <v>0</v>
      </c>
      <c r="X429" s="165">
        <f t="shared" si="33"/>
        <v>0</v>
      </c>
      <c r="Y429" s="32"/>
      <c r="Z429" s="32"/>
      <c r="AA429" s="32"/>
      <c r="AB429" s="32"/>
      <c r="AC429" s="32"/>
      <c r="AD429" s="32"/>
      <c r="AE429" s="32"/>
      <c r="AR429" s="166" t="s">
        <v>321</v>
      </c>
      <c r="AT429" s="166" t="s">
        <v>244</v>
      </c>
      <c r="AU429" s="166" t="s">
        <v>92</v>
      </c>
      <c r="AY429" s="17" t="s">
        <v>164</v>
      </c>
      <c r="BE429" s="167">
        <f t="shared" si="34"/>
        <v>0</v>
      </c>
      <c r="BF429" s="167">
        <f t="shared" si="35"/>
        <v>0</v>
      </c>
      <c r="BG429" s="167">
        <f t="shared" si="36"/>
        <v>0</v>
      </c>
      <c r="BH429" s="167">
        <f t="shared" si="37"/>
        <v>0</v>
      </c>
      <c r="BI429" s="167">
        <f t="shared" si="38"/>
        <v>0</v>
      </c>
      <c r="BJ429" s="17" t="s">
        <v>92</v>
      </c>
      <c r="BK429" s="168">
        <f t="shared" si="39"/>
        <v>0</v>
      </c>
      <c r="BL429" s="17" t="s">
        <v>234</v>
      </c>
      <c r="BM429" s="166" t="s">
        <v>542</v>
      </c>
    </row>
    <row r="430" spans="1:65" s="2" customFormat="1" ht="24.2" customHeight="1">
      <c r="A430" s="32"/>
      <c r="B430" s="153"/>
      <c r="C430" s="178" t="s">
        <v>559</v>
      </c>
      <c r="D430" s="178" t="s">
        <v>244</v>
      </c>
      <c r="E430" s="179" t="s">
        <v>544</v>
      </c>
      <c r="F430" s="180" t="s">
        <v>545</v>
      </c>
      <c r="G430" s="181" t="s">
        <v>199</v>
      </c>
      <c r="H430" s="182">
        <v>36.75</v>
      </c>
      <c r="I430" s="183"/>
      <c r="J430" s="184"/>
      <c r="K430" s="182">
        <f t="shared" si="27"/>
        <v>0</v>
      </c>
      <c r="L430" s="184"/>
      <c r="M430" s="185"/>
      <c r="N430" s="186" t="s">
        <v>1</v>
      </c>
      <c r="O430" s="162" t="s">
        <v>43</v>
      </c>
      <c r="P430" s="163">
        <f t="shared" si="28"/>
        <v>0</v>
      </c>
      <c r="Q430" s="163">
        <f t="shared" si="29"/>
        <v>0</v>
      </c>
      <c r="R430" s="163">
        <f t="shared" si="30"/>
        <v>0</v>
      </c>
      <c r="S430" s="58"/>
      <c r="T430" s="164">
        <f t="shared" si="31"/>
        <v>0</v>
      </c>
      <c r="U430" s="164">
        <v>0</v>
      </c>
      <c r="V430" s="164">
        <f t="shared" si="32"/>
        <v>0</v>
      </c>
      <c r="W430" s="164">
        <v>0</v>
      </c>
      <c r="X430" s="165">
        <f t="shared" si="33"/>
        <v>0</v>
      </c>
      <c r="Y430" s="32"/>
      <c r="Z430" s="32"/>
      <c r="AA430" s="32"/>
      <c r="AB430" s="32"/>
      <c r="AC430" s="32"/>
      <c r="AD430" s="32"/>
      <c r="AE430" s="32"/>
      <c r="AR430" s="166" t="s">
        <v>321</v>
      </c>
      <c r="AT430" s="166" t="s">
        <v>244</v>
      </c>
      <c r="AU430" s="166" t="s">
        <v>92</v>
      </c>
      <c r="AY430" s="17" t="s">
        <v>164</v>
      </c>
      <c r="BE430" s="167">
        <f t="shared" si="34"/>
        <v>0</v>
      </c>
      <c r="BF430" s="167">
        <f t="shared" si="35"/>
        <v>0</v>
      </c>
      <c r="BG430" s="167">
        <f t="shared" si="36"/>
        <v>0</v>
      </c>
      <c r="BH430" s="167">
        <f t="shared" si="37"/>
        <v>0</v>
      </c>
      <c r="BI430" s="167">
        <f t="shared" si="38"/>
        <v>0</v>
      </c>
      <c r="BJ430" s="17" t="s">
        <v>92</v>
      </c>
      <c r="BK430" s="168">
        <f t="shared" si="39"/>
        <v>0</v>
      </c>
      <c r="BL430" s="17" t="s">
        <v>234</v>
      </c>
      <c r="BM430" s="166" t="s">
        <v>546</v>
      </c>
    </row>
    <row r="431" spans="1:65" s="2" customFormat="1" ht="14.45" customHeight="1">
      <c r="A431" s="32"/>
      <c r="B431" s="153"/>
      <c r="C431" s="178" t="s">
        <v>563</v>
      </c>
      <c r="D431" s="178" t="s">
        <v>244</v>
      </c>
      <c r="E431" s="179" t="s">
        <v>548</v>
      </c>
      <c r="F431" s="180" t="s">
        <v>549</v>
      </c>
      <c r="G431" s="181" t="s">
        <v>354</v>
      </c>
      <c r="H431" s="182">
        <v>20</v>
      </c>
      <c r="I431" s="183"/>
      <c r="J431" s="184"/>
      <c r="K431" s="182">
        <f t="shared" si="27"/>
        <v>0</v>
      </c>
      <c r="L431" s="184"/>
      <c r="M431" s="185"/>
      <c r="N431" s="186" t="s">
        <v>1</v>
      </c>
      <c r="O431" s="162" t="s">
        <v>43</v>
      </c>
      <c r="P431" s="163">
        <f t="shared" si="28"/>
        <v>0</v>
      </c>
      <c r="Q431" s="163">
        <f t="shared" si="29"/>
        <v>0</v>
      </c>
      <c r="R431" s="163">
        <f t="shared" si="30"/>
        <v>0</v>
      </c>
      <c r="S431" s="58"/>
      <c r="T431" s="164">
        <f t="shared" si="31"/>
        <v>0</v>
      </c>
      <c r="U431" s="164">
        <v>0</v>
      </c>
      <c r="V431" s="164">
        <f t="shared" si="32"/>
        <v>0</v>
      </c>
      <c r="W431" s="164">
        <v>0</v>
      </c>
      <c r="X431" s="165">
        <f t="shared" si="33"/>
        <v>0</v>
      </c>
      <c r="Y431" s="32"/>
      <c r="Z431" s="32"/>
      <c r="AA431" s="32"/>
      <c r="AB431" s="32"/>
      <c r="AC431" s="32"/>
      <c r="AD431" s="32"/>
      <c r="AE431" s="32"/>
      <c r="AR431" s="166" t="s">
        <v>321</v>
      </c>
      <c r="AT431" s="166" t="s">
        <v>244</v>
      </c>
      <c r="AU431" s="166" t="s">
        <v>92</v>
      </c>
      <c r="AY431" s="17" t="s">
        <v>164</v>
      </c>
      <c r="BE431" s="167">
        <f t="shared" si="34"/>
        <v>0</v>
      </c>
      <c r="BF431" s="167">
        <f t="shared" si="35"/>
        <v>0</v>
      </c>
      <c r="BG431" s="167">
        <f t="shared" si="36"/>
        <v>0</v>
      </c>
      <c r="BH431" s="167">
        <f t="shared" si="37"/>
        <v>0</v>
      </c>
      <c r="BI431" s="167">
        <f t="shared" si="38"/>
        <v>0</v>
      </c>
      <c r="BJ431" s="17" t="s">
        <v>92</v>
      </c>
      <c r="BK431" s="168">
        <f t="shared" si="39"/>
        <v>0</v>
      </c>
      <c r="BL431" s="17" t="s">
        <v>234</v>
      </c>
      <c r="BM431" s="166" t="s">
        <v>550</v>
      </c>
    </row>
    <row r="432" spans="1:65" s="2" customFormat="1" ht="24.2" customHeight="1">
      <c r="A432" s="32"/>
      <c r="B432" s="153"/>
      <c r="C432" s="178" t="s">
        <v>567</v>
      </c>
      <c r="D432" s="178" t="s">
        <v>244</v>
      </c>
      <c r="E432" s="179" t="s">
        <v>552</v>
      </c>
      <c r="F432" s="180" t="s">
        <v>553</v>
      </c>
      <c r="G432" s="181" t="s">
        <v>199</v>
      </c>
      <c r="H432" s="182">
        <v>21</v>
      </c>
      <c r="I432" s="183"/>
      <c r="J432" s="184"/>
      <c r="K432" s="182">
        <f t="shared" si="27"/>
        <v>0</v>
      </c>
      <c r="L432" s="184"/>
      <c r="M432" s="185"/>
      <c r="N432" s="186" t="s">
        <v>1</v>
      </c>
      <c r="O432" s="162" t="s">
        <v>43</v>
      </c>
      <c r="P432" s="163">
        <f t="shared" si="28"/>
        <v>0</v>
      </c>
      <c r="Q432" s="163">
        <f t="shared" si="29"/>
        <v>0</v>
      </c>
      <c r="R432" s="163">
        <f t="shared" si="30"/>
        <v>0</v>
      </c>
      <c r="S432" s="58"/>
      <c r="T432" s="164">
        <f t="shared" si="31"/>
        <v>0</v>
      </c>
      <c r="U432" s="164">
        <v>0</v>
      </c>
      <c r="V432" s="164">
        <f t="shared" si="32"/>
        <v>0</v>
      </c>
      <c r="W432" s="164">
        <v>0</v>
      </c>
      <c r="X432" s="165">
        <f t="shared" si="33"/>
        <v>0</v>
      </c>
      <c r="Y432" s="32"/>
      <c r="Z432" s="32"/>
      <c r="AA432" s="32"/>
      <c r="AB432" s="32"/>
      <c r="AC432" s="32"/>
      <c r="AD432" s="32"/>
      <c r="AE432" s="32"/>
      <c r="AR432" s="166" t="s">
        <v>321</v>
      </c>
      <c r="AT432" s="166" t="s">
        <v>244</v>
      </c>
      <c r="AU432" s="166" t="s">
        <v>92</v>
      </c>
      <c r="AY432" s="17" t="s">
        <v>164</v>
      </c>
      <c r="BE432" s="167">
        <f t="shared" si="34"/>
        <v>0</v>
      </c>
      <c r="BF432" s="167">
        <f t="shared" si="35"/>
        <v>0</v>
      </c>
      <c r="BG432" s="167">
        <f t="shared" si="36"/>
        <v>0</v>
      </c>
      <c r="BH432" s="167">
        <f t="shared" si="37"/>
        <v>0</v>
      </c>
      <c r="BI432" s="167">
        <f t="shared" si="38"/>
        <v>0</v>
      </c>
      <c r="BJ432" s="17" t="s">
        <v>92</v>
      </c>
      <c r="BK432" s="168">
        <f t="shared" si="39"/>
        <v>0</v>
      </c>
      <c r="BL432" s="17" t="s">
        <v>234</v>
      </c>
      <c r="BM432" s="166" t="s">
        <v>554</v>
      </c>
    </row>
    <row r="433" spans="1:65" s="2" customFormat="1" ht="14.45" customHeight="1">
      <c r="A433" s="32"/>
      <c r="B433" s="153"/>
      <c r="C433" s="178" t="s">
        <v>571</v>
      </c>
      <c r="D433" s="178" t="s">
        <v>244</v>
      </c>
      <c r="E433" s="179" t="s">
        <v>556</v>
      </c>
      <c r="F433" s="180" t="s">
        <v>557</v>
      </c>
      <c r="G433" s="181" t="s">
        <v>354</v>
      </c>
      <c r="H433" s="182">
        <v>12</v>
      </c>
      <c r="I433" s="183"/>
      <c r="J433" s="184"/>
      <c r="K433" s="182">
        <f t="shared" si="27"/>
        <v>0</v>
      </c>
      <c r="L433" s="184"/>
      <c r="M433" s="185"/>
      <c r="N433" s="186" t="s">
        <v>1</v>
      </c>
      <c r="O433" s="162" t="s">
        <v>43</v>
      </c>
      <c r="P433" s="163">
        <f t="shared" si="28"/>
        <v>0</v>
      </c>
      <c r="Q433" s="163">
        <f t="shared" si="29"/>
        <v>0</v>
      </c>
      <c r="R433" s="163">
        <f t="shared" si="30"/>
        <v>0</v>
      </c>
      <c r="S433" s="58"/>
      <c r="T433" s="164">
        <f t="shared" si="31"/>
        <v>0</v>
      </c>
      <c r="U433" s="164">
        <v>0</v>
      </c>
      <c r="V433" s="164">
        <f t="shared" si="32"/>
        <v>0</v>
      </c>
      <c r="W433" s="164">
        <v>0</v>
      </c>
      <c r="X433" s="165">
        <f t="shared" si="33"/>
        <v>0</v>
      </c>
      <c r="Y433" s="32"/>
      <c r="Z433" s="32"/>
      <c r="AA433" s="32"/>
      <c r="AB433" s="32"/>
      <c r="AC433" s="32"/>
      <c r="AD433" s="32"/>
      <c r="AE433" s="32"/>
      <c r="AR433" s="166" t="s">
        <v>321</v>
      </c>
      <c r="AT433" s="166" t="s">
        <v>244</v>
      </c>
      <c r="AU433" s="166" t="s">
        <v>92</v>
      </c>
      <c r="AY433" s="17" t="s">
        <v>164</v>
      </c>
      <c r="BE433" s="167">
        <f t="shared" si="34"/>
        <v>0</v>
      </c>
      <c r="BF433" s="167">
        <f t="shared" si="35"/>
        <v>0</v>
      </c>
      <c r="BG433" s="167">
        <f t="shared" si="36"/>
        <v>0</v>
      </c>
      <c r="BH433" s="167">
        <f t="shared" si="37"/>
        <v>0</v>
      </c>
      <c r="BI433" s="167">
        <f t="shared" si="38"/>
        <v>0</v>
      </c>
      <c r="BJ433" s="17" t="s">
        <v>92</v>
      </c>
      <c r="BK433" s="168">
        <f t="shared" si="39"/>
        <v>0</v>
      </c>
      <c r="BL433" s="17" t="s">
        <v>234</v>
      </c>
      <c r="BM433" s="166" t="s">
        <v>558</v>
      </c>
    </row>
    <row r="434" spans="1:65" s="2" customFormat="1" ht="24.2" customHeight="1">
      <c r="A434" s="32"/>
      <c r="B434" s="153"/>
      <c r="C434" s="178" t="s">
        <v>575</v>
      </c>
      <c r="D434" s="178" t="s">
        <v>244</v>
      </c>
      <c r="E434" s="179" t="s">
        <v>560</v>
      </c>
      <c r="F434" s="180" t="s">
        <v>561</v>
      </c>
      <c r="G434" s="181" t="s">
        <v>199</v>
      </c>
      <c r="H434" s="182">
        <v>12.6</v>
      </c>
      <c r="I434" s="183"/>
      <c r="J434" s="184"/>
      <c r="K434" s="182">
        <f t="shared" si="27"/>
        <v>0</v>
      </c>
      <c r="L434" s="184"/>
      <c r="M434" s="185"/>
      <c r="N434" s="186" t="s">
        <v>1</v>
      </c>
      <c r="O434" s="162" t="s">
        <v>43</v>
      </c>
      <c r="P434" s="163">
        <f t="shared" si="28"/>
        <v>0</v>
      </c>
      <c r="Q434" s="163">
        <f t="shared" si="29"/>
        <v>0</v>
      </c>
      <c r="R434" s="163">
        <f t="shared" si="30"/>
        <v>0</v>
      </c>
      <c r="S434" s="58"/>
      <c r="T434" s="164">
        <f t="shared" si="31"/>
        <v>0</v>
      </c>
      <c r="U434" s="164">
        <v>0</v>
      </c>
      <c r="V434" s="164">
        <f t="shared" si="32"/>
        <v>0</v>
      </c>
      <c r="W434" s="164">
        <v>0</v>
      </c>
      <c r="X434" s="165">
        <f t="shared" si="33"/>
        <v>0</v>
      </c>
      <c r="Y434" s="32"/>
      <c r="Z434" s="32"/>
      <c r="AA434" s="32"/>
      <c r="AB434" s="32"/>
      <c r="AC434" s="32"/>
      <c r="AD434" s="32"/>
      <c r="AE434" s="32"/>
      <c r="AR434" s="166" t="s">
        <v>321</v>
      </c>
      <c r="AT434" s="166" t="s">
        <v>244</v>
      </c>
      <c r="AU434" s="166" t="s">
        <v>92</v>
      </c>
      <c r="AY434" s="17" t="s">
        <v>164</v>
      </c>
      <c r="BE434" s="167">
        <f t="shared" si="34"/>
        <v>0</v>
      </c>
      <c r="BF434" s="167">
        <f t="shared" si="35"/>
        <v>0</v>
      </c>
      <c r="BG434" s="167">
        <f t="shared" si="36"/>
        <v>0</v>
      </c>
      <c r="BH434" s="167">
        <f t="shared" si="37"/>
        <v>0</v>
      </c>
      <c r="BI434" s="167">
        <f t="shared" si="38"/>
        <v>0</v>
      </c>
      <c r="BJ434" s="17" t="s">
        <v>92</v>
      </c>
      <c r="BK434" s="168">
        <f t="shared" si="39"/>
        <v>0</v>
      </c>
      <c r="BL434" s="17" t="s">
        <v>234</v>
      </c>
      <c r="BM434" s="166" t="s">
        <v>562</v>
      </c>
    </row>
    <row r="435" spans="1:65" s="2" customFormat="1" ht="14.45" customHeight="1">
      <c r="A435" s="32"/>
      <c r="B435" s="153"/>
      <c r="C435" s="178" t="s">
        <v>579</v>
      </c>
      <c r="D435" s="178" t="s">
        <v>244</v>
      </c>
      <c r="E435" s="179" t="s">
        <v>564</v>
      </c>
      <c r="F435" s="180" t="s">
        <v>565</v>
      </c>
      <c r="G435" s="181" t="s">
        <v>354</v>
      </c>
      <c r="H435" s="182">
        <v>5</v>
      </c>
      <c r="I435" s="183"/>
      <c r="J435" s="184"/>
      <c r="K435" s="182">
        <f t="shared" si="27"/>
        <v>0</v>
      </c>
      <c r="L435" s="184"/>
      <c r="M435" s="185"/>
      <c r="N435" s="186" t="s">
        <v>1</v>
      </c>
      <c r="O435" s="162" t="s">
        <v>43</v>
      </c>
      <c r="P435" s="163">
        <f t="shared" si="28"/>
        <v>0</v>
      </c>
      <c r="Q435" s="163">
        <f t="shared" si="29"/>
        <v>0</v>
      </c>
      <c r="R435" s="163">
        <f t="shared" si="30"/>
        <v>0</v>
      </c>
      <c r="S435" s="58"/>
      <c r="T435" s="164">
        <f t="shared" si="31"/>
        <v>0</v>
      </c>
      <c r="U435" s="164">
        <v>0</v>
      </c>
      <c r="V435" s="164">
        <f t="shared" si="32"/>
        <v>0</v>
      </c>
      <c r="W435" s="164">
        <v>0</v>
      </c>
      <c r="X435" s="165">
        <f t="shared" si="33"/>
        <v>0</v>
      </c>
      <c r="Y435" s="32"/>
      <c r="Z435" s="32"/>
      <c r="AA435" s="32"/>
      <c r="AB435" s="32"/>
      <c r="AC435" s="32"/>
      <c r="AD435" s="32"/>
      <c r="AE435" s="32"/>
      <c r="AR435" s="166" t="s">
        <v>321</v>
      </c>
      <c r="AT435" s="166" t="s">
        <v>244</v>
      </c>
      <c r="AU435" s="166" t="s">
        <v>92</v>
      </c>
      <c r="AY435" s="17" t="s">
        <v>164</v>
      </c>
      <c r="BE435" s="167">
        <f t="shared" si="34"/>
        <v>0</v>
      </c>
      <c r="BF435" s="167">
        <f t="shared" si="35"/>
        <v>0</v>
      </c>
      <c r="BG435" s="167">
        <f t="shared" si="36"/>
        <v>0</v>
      </c>
      <c r="BH435" s="167">
        <f t="shared" si="37"/>
        <v>0</v>
      </c>
      <c r="BI435" s="167">
        <f t="shared" si="38"/>
        <v>0</v>
      </c>
      <c r="BJ435" s="17" t="s">
        <v>92</v>
      </c>
      <c r="BK435" s="168">
        <f t="shared" si="39"/>
        <v>0</v>
      </c>
      <c r="BL435" s="17" t="s">
        <v>234</v>
      </c>
      <c r="BM435" s="166" t="s">
        <v>566</v>
      </c>
    </row>
    <row r="436" spans="1:65" s="2" customFormat="1" ht="24.2" customHeight="1">
      <c r="A436" s="32"/>
      <c r="B436" s="153"/>
      <c r="C436" s="178" t="s">
        <v>583</v>
      </c>
      <c r="D436" s="178" t="s">
        <v>244</v>
      </c>
      <c r="E436" s="179" t="s">
        <v>568</v>
      </c>
      <c r="F436" s="180" t="s">
        <v>569</v>
      </c>
      <c r="G436" s="181" t="s">
        <v>354</v>
      </c>
      <c r="H436" s="182">
        <v>5.25</v>
      </c>
      <c r="I436" s="183"/>
      <c r="J436" s="184"/>
      <c r="K436" s="182">
        <f t="shared" si="27"/>
        <v>0</v>
      </c>
      <c r="L436" s="184"/>
      <c r="M436" s="185"/>
      <c r="N436" s="186" t="s">
        <v>1</v>
      </c>
      <c r="O436" s="162" t="s">
        <v>43</v>
      </c>
      <c r="P436" s="163">
        <f t="shared" si="28"/>
        <v>0</v>
      </c>
      <c r="Q436" s="163">
        <f t="shared" si="29"/>
        <v>0</v>
      </c>
      <c r="R436" s="163">
        <f t="shared" si="30"/>
        <v>0</v>
      </c>
      <c r="S436" s="58"/>
      <c r="T436" s="164">
        <f t="shared" si="31"/>
        <v>0</v>
      </c>
      <c r="U436" s="164">
        <v>0</v>
      </c>
      <c r="V436" s="164">
        <f t="shared" si="32"/>
        <v>0</v>
      </c>
      <c r="W436" s="164">
        <v>0</v>
      </c>
      <c r="X436" s="165">
        <f t="shared" si="33"/>
        <v>0</v>
      </c>
      <c r="Y436" s="32"/>
      <c r="Z436" s="32"/>
      <c r="AA436" s="32"/>
      <c r="AB436" s="32"/>
      <c r="AC436" s="32"/>
      <c r="AD436" s="32"/>
      <c r="AE436" s="32"/>
      <c r="AR436" s="166" t="s">
        <v>321</v>
      </c>
      <c r="AT436" s="166" t="s">
        <v>244</v>
      </c>
      <c r="AU436" s="166" t="s">
        <v>92</v>
      </c>
      <c r="AY436" s="17" t="s">
        <v>164</v>
      </c>
      <c r="BE436" s="167">
        <f t="shared" si="34"/>
        <v>0</v>
      </c>
      <c r="BF436" s="167">
        <f t="shared" si="35"/>
        <v>0</v>
      </c>
      <c r="BG436" s="167">
        <f t="shared" si="36"/>
        <v>0</v>
      </c>
      <c r="BH436" s="167">
        <f t="shared" si="37"/>
        <v>0</v>
      </c>
      <c r="BI436" s="167">
        <f t="shared" si="38"/>
        <v>0</v>
      </c>
      <c r="BJ436" s="17" t="s">
        <v>92</v>
      </c>
      <c r="BK436" s="168">
        <f t="shared" si="39"/>
        <v>0</v>
      </c>
      <c r="BL436" s="17" t="s">
        <v>234</v>
      </c>
      <c r="BM436" s="166" t="s">
        <v>570</v>
      </c>
    </row>
    <row r="437" spans="1:65" s="2" customFormat="1" ht="14.45" customHeight="1">
      <c r="A437" s="32"/>
      <c r="B437" s="153"/>
      <c r="C437" s="178" t="s">
        <v>587</v>
      </c>
      <c r="D437" s="178" t="s">
        <v>244</v>
      </c>
      <c r="E437" s="179" t="s">
        <v>572</v>
      </c>
      <c r="F437" s="180" t="s">
        <v>573</v>
      </c>
      <c r="G437" s="181" t="s">
        <v>354</v>
      </c>
      <c r="H437" s="182">
        <v>10</v>
      </c>
      <c r="I437" s="183"/>
      <c r="J437" s="184"/>
      <c r="K437" s="182">
        <f t="shared" si="27"/>
        <v>0</v>
      </c>
      <c r="L437" s="184"/>
      <c r="M437" s="185"/>
      <c r="N437" s="186" t="s">
        <v>1</v>
      </c>
      <c r="O437" s="162" t="s">
        <v>43</v>
      </c>
      <c r="P437" s="163">
        <f t="shared" si="28"/>
        <v>0</v>
      </c>
      <c r="Q437" s="163">
        <f t="shared" si="29"/>
        <v>0</v>
      </c>
      <c r="R437" s="163">
        <f t="shared" si="30"/>
        <v>0</v>
      </c>
      <c r="S437" s="58"/>
      <c r="T437" s="164">
        <f t="shared" si="31"/>
        <v>0</v>
      </c>
      <c r="U437" s="164">
        <v>0</v>
      </c>
      <c r="V437" s="164">
        <f t="shared" si="32"/>
        <v>0</v>
      </c>
      <c r="W437" s="164">
        <v>0</v>
      </c>
      <c r="X437" s="165">
        <f t="shared" si="33"/>
        <v>0</v>
      </c>
      <c r="Y437" s="32"/>
      <c r="Z437" s="32"/>
      <c r="AA437" s="32"/>
      <c r="AB437" s="32"/>
      <c r="AC437" s="32"/>
      <c r="AD437" s="32"/>
      <c r="AE437" s="32"/>
      <c r="AR437" s="166" t="s">
        <v>321</v>
      </c>
      <c r="AT437" s="166" t="s">
        <v>244</v>
      </c>
      <c r="AU437" s="166" t="s">
        <v>92</v>
      </c>
      <c r="AY437" s="17" t="s">
        <v>164</v>
      </c>
      <c r="BE437" s="167">
        <f t="shared" si="34"/>
        <v>0</v>
      </c>
      <c r="BF437" s="167">
        <f t="shared" si="35"/>
        <v>0</v>
      </c>
      <c r="BG437" s="167">
        <f t="shared" si="36"/>
        <v>0</v>
      </c>
      <c r="BH437" s="167">
        <f t="shared" si="37"/>
        <v>0</v>
      </c>
      <c r="BI437" s="167">
        <f t="shared" si="38"/>
        <v>0</v>
      </c>
      <c r="BJ437" s="17" t="s">
        <v>92</v>
      </c>
      <c r="BK437" s="168">
        <f t="shared" si="39"/>
        <v>0</v>
      </c>
      <c r="BL437" s="17" t="s">
        <v>234</v>
      </c>
      <c r="BM437" s="166" t="s">
        <v>574</v>
      </c>
    </row>
    <row r="438" spans="1:65" s="2" customFormat="1" ht="24.2" customHeight="1">
      <c r="A438" s="32"/>
      <c r="B438" s="153"/>
      <c r="C438" s="178" t="s">
        <v>591</v>
      </c>
      <c r="D438" s="178" t="s">
        <v>244</v>
      </c>
      <c r="E438" s="179" t="s">
        <v>576</v>
      </c>
      <c r="F438" s="180" t="s">
        <v>577</v>
      </c>
      <c r="G438" s="181" t="s">
        <v>354</v>
      </c>
      <c r="H438" s="182">
        <v>10.5</v>
      </c>
      <c r="I438" s="183"/>
      <c r="J438" s="184"/>
      <c r="K438" s="182">
        <f t="shared" si="27"/>
        <v>0</v>
      </c>
      <c r="L438" s="184"/>
      <c r="M438" s="185"/>
      <c r="N438" s="186" t="s">
        <v>1</v>
      </c>
      <c r="O438" s="162" t="s">
        <v>43</v>
      </c>
      <c r="P438" s="163">
        <f t="shared" si="28"/>
        <v>0</v>
      </c>
      <c r="Q438" s="163">
        <f t="shared" si="29"/>
        <v>0</v>
      </c>
      <c r="R438" s="163">
        <f t="shared" si="30"/>
        <v>0</v>
      </c>
      <c r="S438" s="58"/>
      <c r="T438" s="164">
        <f t="shared" si="31"/>
        <v>0</v>
      </c>
      <c r="U438" s="164">
        <v>0</v>
      </c>
      <c r="V438" s="164">
        <f t="shared" si="32"/>
        <v>0</v>
      </c>
      <c r="W438" s="164">
        <v>0</v>
      </c>
      <c r="X438" s="165">
        <f t="shared" si="33"/>
        <v>0</v>
      </c>
      <c r="Y438" s="32"/>
      <c r="Z438" s="32"/>
      <c r="AA438" s="32"/>
      <c r="AB438" s="32"/>
      <c r="AC438" s="32"/>
      <c r="AD438" s="32"/>
      <c r="AE438" s="32"/>
      <c r="AR438" s="166" t="s">
        <v>321</v>
      </c>
      <c r="AT438" s="166" t="s">
        <v>244</v>
      </c>
      <c r="AU438" s="166" t="s">
        <v>92</v>
      </c>
      <c r="AY438" s="17" t="s">
        <v>164</v>
      </c>
      <c r="BE438" s="167">
        <f t="shared" si="34"/>
        <v>0</v>
      </c>
      <c r="BF438" s="167">
        <f t="shared" si="35"/>
        <v>0</v>
      </c>
      <c r="BG438" s="167">
        <f t="shared" si="36"/>
        <v>0</v>
      </c>
      <c r="BH438" s="167">
        <f t="shared" si="37"/>
        <v>0</v>
      </c>
      <c r="BI438" s="167">
        <f t="shared" si="38"/>
        <v>0</v>
      </c>
      <c r="BJ438" s="17" t="s">
        <v>92</v>
      </c>
      <c r="BK438" s="168">
        <f t="shared" si="39"/>
        <v>0</v>
      </c>
      <c r="BL438" s="17" t="s">
        <v>234</v>
      </c>
      <c r="BM438" s="166" t="s">
        <v>578</v>
      </c>
    </row>
    <row r="439" spans="1:65" s="2" customFormat="1" ht="14.45" customHeight="1">
      <c r="A439" s="32"/>
      <c r="B439" s="153"/>
      <c r="C439" s="178" t="s">
        <v>595</v>
      </c>
      <c r="D439" s="178" t="s">
        <v>244</v>
      </c>
      <c r="E439" s="179" t="s">
        <v>580</v>
      </c>
      <c r="F439" s="180" t="s">
        <v>581</v>
      </c>
      <c r="G439" s="181" t="s">
        <v>199</v>
      </c>
      <c r="H439" s="182">
        <v>7</v>
      </c>
      <c r="I439" s="183"/>
      <c r="J439" s="184"/>
      <c r="K439" s="182">
        <f t="shared" si="27"/>
        <v>0</v>
      </c>
      <c r="L439" s="184"/>
      <c r="M439" s="185"/>
      <c r="N439" s="186" t="s">
        <v>1</v>
      </c>
      <c r="O439" s="162" t="s">
        <v>43</v>
      </c>
      <c r="P439" s="163">
        <f t="shared" si="28"/>
        <v>0</v>
      </c>
      <c r="Q439" s="163">
        <f t="shared" si="29"/>
        <v>0</v>
      </c>
      <c r="R439" s="163">
        <f t="shared" si="30"/>
        <v>0</v>
      </c>
      <c r="S439" s="58"/>
      <c r="T439" s="164">
        <f t="shared" si="31"/>
        <v>0</v>
      </c>
      <c r="U439" s="164">
        <v>0</v>
      </c>
      <c r="V439" s="164">
        <f t="shared" si="32"/>
        <v>0</v>
      </c>
      <c r="W439" s="164">
        <v>0</v>
      </c>
      <c r="X439" s="165">
        <f t="shared" si="33"/>
        <v>0</v>
      </c>
      <c r="Y439" s="32"/>
      <c r="Z439" s="32"/>
      <c r="AA439" s="32"/>
      <c r="AB439" s="32"/>
      <c r="AC439" s="32"/>
      <c r="AD439" s="32"/>
      <c r="AE439" s="32"/>
      <c r="AR439" s="166" t="s">
        <v>321</v>
      </c>
      <c r="AT439" s="166" t="s">
        <v>244</v>
      </c>
      <c r="AU439" s="166" t="s">
        <v>92</v>
      </c>
      <c r="AY439" s="17" t="s">
        <v>164</v>
      </c>
      <c r="BE439" s="167">
        <f t="shared" si="34"/>
        <v>0</v>
      </c>
      <c r="BF439" s="167">
        <f t="shared" si="35"/>
        <v>0</v>
      </c>
      <c r="BG439" s="167">
        <f t="shared" si="36"/>
        <v>0</v>
      </c>
      <c r="BH439" s="167">
        <f t="shared" si="37"/>
        <v>0</v>
      </c>
      <c r="BI439" s="167">
        <f t="shared" si="38"/>
        <v>0</v>
      </c>
      <c r="BJ439" s="17" t="s">
        <v>92</v>
      </c>
      <c r="BK439" s="168">
        <f t="shared" si="39"/>
        <v>0</v>
      </c>
      <c r="BL439" s="17" t="s">
        <v>234</v>
      </c>
      <c r="BM439" s="166" t="s">
        <v>582</v>
      </c>
    </row>
    <row r="440" spans="1:65" s="2" customFormat="1" ht="24.2" customHeight="1">
      <c r="A440" s="32"/>
      <c r="B440" s="153"/>
      <c r="C440" s="178" t="s">
        <v>599</v>
      </c>
      <c r="D440" s="178" t="s">
        <v>244</v>
      </c>
      <c r="E440" s="179" t="s">
        <v>584</v>
      </c>
      <c r="F440" s="180" t="s">
        <v>585</v>
      </c>
      <c r="G440" s="181" t="s">
        <v>199</v>
      </c>
      <c r="H440" s="182">
        <v>7</v>
      </c>
      <c r="I440" s="183"/>
      <c r="J440" s="184"/>
      <c r="K440" s="182">
        <f t="shared" si="27"/>
        <v>0</v>
      </c>
      <c r="L440" s="184"/>
      <c r="M440" s="185"/>
      <c r="N440" s="186" t="s">
        <v>1</v>
      </c>
      <c r="O440" s="162" t="s">
        <v>43</v>
      </c>
      <c r="P440" s="163">
        <f t="shared" si="28"/>
        <v>0</v>
      </c>
      <c r="Q440" s="163">
        <f t="shared" si="29"/>
        <v>0</v>
      </c>
      <c r="R440" s="163">
        <f t="shared" si="30"/>
        <v>0</v>
      </c>
      <c r="S440" s="58"/>
      <c r="T440" s="164">
        <f t="shared" si="31"/>
        <v>0</v>
      </c>
      <c r="U440" s="164">
        <v>0</v>
      </c>
      <c r="V440" s="164">
        <f t="shared" si="32"/>
        <v>0</v>
      </c>
      <c r="W440" s="164">
        <v>0</v>
      </c>
      <c r="X440" s="165">
        <f t="shared" si="33"/>
        <v>0</v>
      </c>
      <c r="Y440" s="32"/>
      <c r="Z440" s="32"/>
      <c r="AA440" s="32"/>
      <c r="AB440" s="32"/>
      <c r="AC440" s="32"/>
      <c r="AD440" s="32"/>
      <c r="AE440" s="32"/>
      <c r="AR440" s="166" t="s">
        <v>321</v>
      </c>
      <c r="AT440" s="166" t="s">
        <v>244</v>
      </c>
      <c r="AU440" s="166" t="s">
        <v>92</v>
      </c>
      <c r="AY440" s="17" t="s">
        <v>164</v>
      </c>
      <c r="BE440" s="167">
        <f t="shared" si="34"/>
        <v>0</v>
      </c>
      <c r="BF440" s="167">
        <f t="shared" si="35"/>
        <v>0</v>
      </c>
      <c r="BG440" s="167">
        <f t="shared" si="36"/>
        <v>0</v>
      </c>
      <c r="BH440" s="167">
        <f t="shared" si="37"/>
        <v>0</v>
      </c>
      <c r="BI440" s="167">
        <f t="shared" si="38"/>
        <v>0</v>
      </c>
      <c r="BJ440" s="17" t="s">
        <v>92</v>
      </c>
      <c r="BK440" s="168">
        <f t="shared" si="39"/>
        <v>0</v>
      </c>
      <c r="BL440" s="17" t="s">
        <v>234</v>
      </c>
      <c r="BM440" s="166" t="s">
        <v>586</v>
      </c>
    </row>
    <row r="441" spans="1:65" s="2" customFormat="1" ht="14.45" customHeight="1">
      <c r="A441" s="32"/>
      <c r="B441" s="153"/>
      <c r="C441" s="178" t="s">
        <v>603</v>
      </c>
      <c r="D441" s="178" t="s">
        <v>244</v>
      </c>
      <c r="E441" s="179" t="s">
        <v>588</v>
      </c>
      <c r="F441" s="180" t="s">
        <v>589</v>
      </c>
      <c r="G441" s="181" t="s">
        <v>199</v>
      </c>
      <c r="H441" s="182">
        <v>2</v>
      </c>
      <c r="I441" s="183"/>
      <c r="J441" s="184"/>
      <c r="K441" s="182">
        <f t="shared" si="27"/>
        <v>0</v>
      </c>
      <c r="L441" s="184"/>
      <c r="M441" s="185"/>
      <c r="N441" s="186" t="s">
        <v>1</v>
      </c>
      <c r="O441" s="162" t="s">
        <v>43</v>
      </c>
      <c r="P441" s="163">
        <f t="shared" si="28"/>
        <v>0</v>
      </c>
      <c r="Q441" s="163">
        <f t="shared" si="29"/>
        <v>0</v>
      </c>
      <c r="R441" s="163">
        <f t="shared" si="30"/>
        <v>0</v>
      </c>
      <c r="S441" s="58"/>
      <c r="T441" s="164">
        <f t="shared" si="31"/>
        <v>0</v>
      </c>
      <c r="U441" s="164">
        <v>0</v>
      </c>
      <c r="V441" s="164">
        <f t="shared" si="32"/>
        <v>0</v>
      </c>
      <c r="W441" s="164">
        <v>0</v>
      </c>
      <c r="X441" s="165">
        <f t="shared" si="33"/>
        <v>0</v>
      </c>
      <c r="Y441" s="32"/>
      <c r="Z441" s="32"/>
      <c r="AA441" s="32"/>
      <c r="AB441" s="32"/>
      <c r="AC441" s="32"/>
      <c r="AD441" s="32"/>
      <c r="AE441" s="32"/>
      <c r="AR441" s="166" t="s">
        <v>321</v>
      </c>
      <c r="AT441" s="166" t="s">
        <v>244</v>
      </c>
      <c r="AU441" s="166" t="s">
        <v>92</v>
      </c>
      <c r="AY441" s="17" t="s">
        <v>164</v>
      </c>
      <c r="BE441" s="167">
        <f t="shared" si="34"/>
        <v>0</v>
      </c>
      <c r="BF441" s="167">
        <f t="shared" si="35"/>
        <v>0</v>
      </c>
      <c r="BG441" s="167">
        <f t="shared" si="36"/>
        <v>0</v>
      </c>
      <c r="BH441" s="167">
        <f t="shared" si="37"/>
        <v>0</v>
      </c>
      <c r="BI441" s="167">
        <f t="shared" si="38"/>
        <v>0</v>
      </c>
      <c r="BJ441" s="17" t="s">
        <v>92</v>
      </c>
      <c r="BK441" s="168">
        <f t="shared" si="39"/>
        <v>0</v>
      </c>
      <c r="BL441" s="17" t="s">
        <v>234</v>
      </c>
      <c r="BM441" s="166" t="s">
        <v>590</v>
      </c>
    </row>
    <row r="442" spans="1:65" s="2" customFormat="1" ht="24.2" customHeight="1">
      <c r="A442" s="32"/>
      <c r="B442" s="153"/>
      <c r="C442" s="178" t="s">
        <v>607</v>
      </c>
      <c r="D442" s="178" t="s">
        <v>244</v>
      </c>
      <c r="E442" s="179" t="s">
        <v>592</v>
      </c>
      <c r="F442" s="180" t="s">
        <v>593</v>
      </c>
      <c r="G442" s="181" t="s">
        <v>199</v>
      </c>
      <c r="H442" s="182">
        <v>2</v>
      </c>
      <c r="I442" s="183"/>
      <c r="J442" s="184"/>
      <c r="K442" s="182">
        <f t="shared" si="27"/>
        <v>0</v>
      </c>
      <c r="L442" s="184"/>
      <c r="M442" s="185"/>
      <c r="N442" s="186" t="s">
        <v>1</v>
      </c>
      <c r="O442" s="162" t="s">
        <v>43</v>
      </c>
      <c r="P442" s="163">
        <f t="shared" si="28"/>
        <v>0</v>
      </c>
      <c r="Q442" s="163">
        <f t="shared" si="29"/>
        <v>0</v>
      </c>
      <c r="R442" s="163">
        <f t="shared" si="30"/>
        <v>0</v>
      </c>
      <c r="S442" s="58"/>
      <c r="T442" s="164">
        <f t="shared" si="31"/>
        <v>0</v>
      </c>
      <c r="U442" s="164">
        <v>0</v>
      </c>
      <c r="V442" s="164">
        <f t="shared" si="32"/>
        <v>0</v>
      </c>
      <c r="W442" s="164">
        <v>0</v>
      </c>
      <c r="X442" s="165">
        <f t="shared" si="33"/>
        <v>0</v>
      </c>
      <c r="Y442" s="32"/>
      <c r="Z442" s="32"/>
      <c r="AA442" s="32"/>
      <c r="AB442" s="32"/>
      <c r="AC442" s="32"/>
      <c r="AD442" s="32"/>
      <c r="AE442" s="32"/>
      <c r="AR442" s="166" t="s">
        <v>321</v>
      </c>
      <c r="AT442" s="166" t="s">
        <v>244</v>
      </c>
      <c r="AU442" s="166" t="s">
        <v>92</v>
      </c>
      <c r="AY442" s="17" t="s">
        <v>164</v>
      </c>
      <c r="BE442" s="167">
        <f t="shared" si="34"/>
        <v>0</v>
      </c>
      <c r="BF442" s="167">
        <f t="shared" si="35"/>
        <v>0</v>
      </c>
      <c r="BG442" s="167">
        <f t="shared" si="36"/>
        <v>0</v>
      </c>
      <c r="BH442" s="167">
        <f t="shared" si="37"/>
        <v>0</v>
      </c>
      <c r="BI442" s="167">
        <f t="shared" si="38"/>
        <v>0</v>
      </c>
      <c r="BJ442" s="17" t="s">
        <v>92</v>
      </c>
      <c r="BK442" s="168">
        <f t="shared" si="39"/>
        <v>0</v>
      </c>
      <c r="BL442" s="17" t="s">
        <v>234</v>
      </c>
      <c r="BM442" s="166" t="s">
        <v>594</v>
      </c>
    </row>
    <row r="443" spans="1:65" s="2" customFormat="1" ht="14.45" customHeight="1">
      <c r="A443" s="32"/>
      <c r="B443" s="153"/>
      <c r="C443" s="178" t="s">
        <v>611</v>
      </c>
      <c r="D443" s="178" t="s">
        <v>244</v>
      </c>
      <c r="E443" s="179" t="s">
        <v>596</v>
      </c>
      <c r="F443" s="180" t="s">
        <v>597</v>
      </c>
      <c r="G443" s="181" t="s">
        <v>199</v>
      </c>
      <c r="H443" s="182">
        <v>10</v>
      </c>
      <c r="I443" s="183"/>
      <c r="J443" s="184"/>
      <c r="K443" s="182">
        <f t="shared" si="27"/>
        <v>0</v>
      </c>
      <c r="L443" s="184"/>
      <c r="M443" s="185"/>
      <c r="N443" s="186" t="s">
        <v>1</v>
      </c>
      <c r="O443" s="162" t="s">
        <v>43</v>
      </c>
      <c r="P443" s="163">
        <f t="shared" si="28"/>
        <v>0</v>
      </c>
      <c r="Q443" s="163">
        <f t="shared" si="29"/>
        <v>0</v>
      </c>
      <c r="R443" s="163">
        <f t="shared" si="30"/>
        <v>0</v>
      </c>
      <c r="S443" s="58"/>
      <c r="T443" s="164">
        <f t="shared" si="31"/>
        <v>0</v>
      </c>
      <c r="U443" s="164">
        <v>0</v>
      </c>
      <c r="V443" s="164">
        <f t="shared" si="32"/>
        <v>0</v>
      </c>
      <c r="W443" s="164">
        <v>0</v>
      </c>
      <c r="X443" s="165">
        <f t="shared" si="33"/>
        <v>0</v>
      </c>
      <c r="Y443" s="32"/>
      <c r="Z443" s="32"/>
      <c r="AA443" s="32"/>
      <c r="AB443" s="32"/>
      <c r="AC443" s="32"/>
      <c r="AD443" s="32"/>
      <c r="AE443" s="32"/>
      <c r="AR443" s="166" t="s">
        <v>321</v>
      </c>
      <c r="AT443" s="166" t="s">
        <v>244</v>
      </c>
      <c r="AU443" s="166" t="s">
        <v>92</v>
      </c>
      <c r="AY443" s="17" t="s">
        <v>164</v>
      </c>
      <c r="BE443" s="167">
        <f t="shared" si="34"/>
        <v>0</v>
      </c>
      <c r="BF443" s="167">
        <f t="shared" si="35"/>
        <v>0</v>
      </c>
      <c r="BG443" s="167">
        <f t="shared" si="36"/>
        <v>0</v>
      </c>
      <c r="BH443" s="167">
        <f t="shared" si="37"/>
        <v>0</v>
      </c>
      <c r="BI443" s="167">
        <f t="shared" si="38"/>
        <v>0</v>
      </c>
      <c r="BJ443" s="17" t="s">
        <v>92</v>
      </c>
      <c r="BK443" s="168">
        <f t="shared" si="39"/>
        <v>0</v>
      </c>
      <c r="BL443" s="17" t="s">
        <v>234</v>
      </c>
      <c r="BM443" s="166" t="s">
        <v>598</v>
      </c>
    </row>
    <row r="444" spans="1:65" s="2" customFormat="1" ht="24.2" customHeight="1">
      <c r="A444" s="32"/>
      <c r="B444" s="153"/>
      <c r="C444" s="178" t="s">
        <v>418</v>
      </c>
      <c r="D444" s="178" t="s">
        <v>244</v>
      </c>
      <c r="E444" s="179" t="s">
        <v>600</v>
      </c>
      <c r="F444" s="180" t="s">
        <v>601</v>
      </c>
      <c r="G444" s="181" t="s">
        <v>199</v>
      </c>
      <c r="H444" s="182">
        <v>10</v>
      </c>
      <c r="I444" s="183"/>
      <c r="J444" s="184"/>
      <c r="K444" s="182">
        <f t="shared" si="27"/>
        <v>0</v>
      </c>
      <c r="L444" s="184"/>
      <c r="M444" s="185"/>
      <c r="N444" s="186" t="s">
        <v>1</v>
      </c>
      <c r="O444" s="162" t="s">
        <v>43</v>
      </c>
      <c r="P444" s="163">
        <f t="shared" si="28"/>
        <v>0</v>
      </c>
      <c r="Q444" s="163">
        <f t="shared" si="29"/>
        <v>0</v>
      </c>
      <c r="R444" s="163">
        <f t="shared" si="30"/>
        <v>0</v>
      </c>
      <c r="S444" s="58"/>
      <c r="T444" s="164">
        <f t="shared" si="31"/>
        <v>0</v>
      </c>
      <c r="U444" s="164">
        <v>0</v>
      </c>
      <c r="V444" s="164">
        <f t="shared" si="32"/>
        <v>0</v>
      </c>
      <c r="W444" s="164">
        <v>0</v>
      </c>
      <c r="X444" s="165">
        <f t="shared" si="33"/>
        <v>0</v>
      </c>
      <c r="Y444" s="32"/>
      <c r="Z444" s="32"/>
      <c r="AA444" s="32"/>
      <c r="AB444" s="32"/>
      <c r="AC444" s="32"/>
      <c r="AD444" s="32"/>
      <c r="AE444" s="32"/>
      <c r="AR444" s="166" t="s">
        <v>321</v>
      </c>
      <c r="AT444" s="166" t="s">
        <v>244</v>
      </c>
      <c r="AU444" s="166" t="s">
        <v>92</v>
      </c>
      <c r="AY444" s="17" t="s">
        <v>164</v>
      </c>
      <c r="BE444" s="167">
        <f t="shared" si="34"/>
        <v>0</v>
      </c>
      <c r="BF444" s="167">
        <f t="shared" si="35"/>
        <v>0</v>
      </c>
      <c r="BG444" s="167">
        <f t="shared" si="36"/>
        <v>0</v>
      </c>
      <c r="BH444" s="167">
        <f t="shared" si="37"/>
        <v>0</v>
      </c>
      <c r="BI444" s="167">
        <f t="shared" si="38"/>
        <v>0</v>
      </c>
      <c r="BJ444" s="17" t="s">
        <v>92</v>
      </c>
      <c r="BK444" s="168">
        <f t="shared" si="39"/>
        <v>0</v>
      </c>
      <c r="BL444" s="17" t="s">
        <v>234</v>
      </c>
      <c r="BM444" s="166" t="s">
        <v>602</v>
      </c>
    </row>
    <row r="445" spans="1:65" s="2" customFormat="1" ht="14.45" customHeight="1">
      <c r="A445" s="32"/>
      <c r="B445" s="153"/>
      <c r="C445" s="178" t="s">
        <v>618</v>
      </c>
      <c r="D445" s="178" t="s">
        <v>244</v>
      </c>
      <c r="E445" s="179" t="s">
        <v>604</v>
      </c>
      <c r="F445" s="180" t="s">
        <v>605</v>
      </c>
      <c r="G445" s="181" t="s">
        <v>199</v>
      </c>
      <c r="H445" s="182">
        <v>10</v>
      </c>
      <c r="I445" s="183"/>
      <c r="J445" s="184"/>
      <c r="K445" s="182">
        <f t="shared" si="27"/>
        <v>0</v>
      </c>
      <c r="L445" s="184"/>
      <c r="M445" s="185"/>
      <c r="N445" s="186" t="s">
        <v>1</v>
      </c>
      <c r="O445" s="162" t="s">
        <v>43</v>
      </c>
      <c r="P445" s="163">
        <f t="shared" si="28"/>
        <v>0</v>
      </c>
      <c r="Q445" s="163">
        <f t="shared" si="29"/>
        <v>0</v>
      </c>
      <c r="R445" s="163">
        <f t="shared" si="30"/>
        <v>0</v>
      </c>
      <c r="S445" s="58"/>
      <c r="T445" s="164">
        <f t="shared" si="31"/>
        <v>0</v>
      </c>
      <c r="U445" s="164">
        <v>0</v>
      </c>
      <c r="V445" s="164">
        <f t="shared" si="32"/>
        <v>0</v>
      </c>
      <c r="W445" s="164">
        <v>0</v>
      </c>
      <c r="X445" s="165">
        <f t="shared" si="33"/>
        <v>0</v>
      </c>
      <c r="Y445" s="32"/>
      <c r="Z445" s="32"/>
      <c r="AA445" s="32"/>
      <c r="AB445" s="32"/>
      <c r="AC445" s="32"/>
      <c r="AD445" s="32"/>
      <c r="AE445" s="32"/>
      <c r="AR445" s="166" t="s">
        <v>321</v>
      </c>
      <c r="AT445" s="166" t="s">
        <v>244</v>
      </c>
      <c r="AU445" s="166" t="s">
        <v>92</v>
      </c>
      <c r="AY445" s="17" t="s">
        <v>164</v>
      </c>
      <c r="BE445" s="167">
        <f t="shared" si="34"/>
        <v>0</v>
      </c>
      <c r="BF445" s="167">
        <f t="shared" si="35"/>
        <v>0</v>
      </c>
      <c r="BG445" s="167">
        <f t="shared" si="36"/>
        <v>0</v>
      </c>
      <c r="BH445" s="167">
        <f t="shared" si="37"/>
        <v>0</v>
      </c>
      <c r="BI445" s="167">
        <f t="shared" si="38"/>
        <v>0</v>
      </c>
      <c r="BJ445" s="17" t="s">
        <v>92</v>
      </c>
      <c r="BK445" s="168">
        <f t="shared" si="39"/>
        <v>0</v>
      </c>
      <c r="BL445" s="17" t="s">
        <v>234</v>
      </c>
      <c r="BM445" s="166" t="s">
        <v>606</v>
      </c>
    </row>
    <row r="446" spans="1:65" s="2" customFormat="1" ht="24.2" customHeight="1">
      <c r="A446" s="32"/>
      <c r="B446" s="153"/>
      <c r="C446" s="178" t="s">
        <v>622</v>
      </c>
      <c r="D446" s="178" t="s">
        <v>244</v>
      </c>
      <c r="E446" s="179" t="s">
        <v>608</v>
      </c>
      <c r="F446" s="180" t="s">
        <v>609</v>
      </c>
      <c r="G446" s="181" t="s">
        <v>199</v>
      </c>
      <c r="H446" s="182">
        <v>10</v>
      </c>
      <c r="I446" s="183"/>
      <c r="J446" s="184"/>
      <c r="K446" s="182">
        <f t="shared" si="27"/>
        <v>0</v>
      </c>
      <c r="L446" s="184"/>
      <c r="M446" s="185"/>
      <c r="N446" s="186" t="s">
        <v>1</v>
      </c>
      <c r="O446" s="162" t="s">
        <v>43</v>
      </c>
      <c r="P446" s="163">
        <f t="shared" si="28"/>
        <v>0</v>
      </c>
      <c r="Q446" s="163">
        <f t="shared" si="29"/>
        <v>0</v>
      </c>
      <c r="R446" s="163">
        <f t="shared" si="30"/>
        <v>0</v>
      </c>
      <c r="S446" s="58"/>
      <c r="T446" s="164">
        <f t="shared" si="31"/>
        <v>0</v>
      </c>
      <c r="U446" s="164">
        <v>0</v>
      </c>
      <c r="V446" s="164">
        <f t="shared" si="32"/>
        <v>0</v>
      </c>
      <c r="W446" s="164">
        <v>0</v>
      </c>
      <c r="X446" s="165">
        <f t="shared" si="33"/>
        <v>0</v>
      </c>
      <c r="Y446" s="32"/>
      <c r="Z446" s="32"/>
      <c r="AA446" s="32"/>
      <c r="AB446" s="32"/>
      <c r="AC446" s="32"/>
      <c r="AD446" s="32"/>
      <c r="AE446" s="32"/>
      <c r="AR446" s="166" t="s">
        <v>321</v>
      </c>
      <c r="AT446" s="166" t="s">
        <v>244</v>
      </c>
      <c r="AU446" s="166" t="s">
        <v>92</v>
      </c>
      <c r="AY446" s="17" t="s">
        <v>164</v>
      </c>
      <c r="BE446" s="167">
        <f t="shared" si="34"/>
        <v>0</v>
      </c>
      <c r="BF446" s="167">
        <f t="shared" si="35"/>
        <v>0</v>
      </c>
      <c r="BG446" s="167">
        <f t="shared" si="36"/>
        <v>0</v>
      </c>
      <c r="BH446" s="167">
        <f t="shared" si="37"/>
        <v>0</v>
      </c>
      <c r="BI446" s="167">
        <f t="shared" si="38"/>
        <v>0</v>
      </c>
      <c r="BJ446" s="17" t="s">
        <v>92</v>
      </c>
      <c r="BK446" s="168">
        <f t="shared" si="39"/>
        <v>0</v>
      </c>
      <c r="BL446" s="17" t="s">
        <v>234</v>
      </c>
      <c r="BM446" s="166" t="s">
        <v>610</v>
      </c>
    </row>
    <row r="447" spans="1:65" s="2" customFormat="1" ht="14.45" customHeight="1">
      <c r="A447" s="32"/>
      <c r="B447" s="153"/>
      <c r="C447" s="178" t="s">
        <v>626</v>
      </c>
      <c r="D447" s="178" t="s">
        <v>244</v>
      </c>
      <c r="E447" s="179" t="s">
        <v>612</v>
      </c>
      <c r="F447" s="180" t="s">
        <v>613</v>
      </c>
      <c r="G447" s="181" t="s">
        <v>199</v>
      </c>
      <c r="H447" s="182">
        <v>5</v>
      </c>
      <c r="I447" s="183"/>
      <c r="J447" s="184"/>
      <c r="K447" s="182">
        <f t="shared" si="27"/>
        <v>0</v>
      </c>
      <c r="L447" s="184"/>
      <c r="M447" s="185"/>
      <c r="N447" s="186" t="s">
        <v>1</v>
      </c>
      <c r="O447" s="162" t="s">
        <v>43</v>
      </c>
      <c r="P447" s="163">
        <f t="shared" si="28"/>
        <v>0</v>
      </c>
      <c r="Q447" s="163">
        <f t="shared" si="29"/>
        <v>0</v>
      </c>
      <c r="R447" s="163">
        <f t="shared" si="30"/>
        <v>0</v>
      </c>
      <c r="S447" s="58"/>
      <c r="T447" s="164">
        <f t="shared" si="31"/>
        <v>0</v>
      </c>
      <c r="U447" s="164">
        <v>0</v>
      </c>
      <c r="V447" s="164">
        <f t="shared" si="32"/>
        <v>0</v>
      </c>
      <c r="W447" s="164">
        <v>0</v>
      </c>
      <c r="X447" s="165">
        <f t="shared" si="33"/>
        <v>0</v>
      </c>
      <c r="Y447" s="32"/>
      <c r="Z447" s="32"/>
      <c r="AA447" s="32"/>
      <c r="AB447" s="32"/>
      <c r="AC447" s="32"/>
      <c r="AD447" s="32"/>
      <c r="AE447" s="32"/>
      <c r="AR447" s="166" t="s">
        <v>321</v>
      </c>
      <c r="AT447" s="166" t="s">
        <v>244</v>
      </c>
      <c r="AU447" s="166" t="s">
        <v>92</v>
      </c>
      <c r="AY447" s="17" t="s">
        <v>164</v>
      </c>
      <c r="BE447" s="167">
        <f t="shared" si="34"/>
        <v>0</v>
      </c>
      <c r="BF447" s="167">
        <f t="shared" si="35"/>
        <v>0</v>
      </c>
      <c r="BG447" s="167">
        <f t="shared" si="36"/>
        <v>0</v>
      </c>
      <c r="BH447" s="167">
        <f t="shared" si="37"/>
        <v>0</v>
      </c>
      <c r="BI447" s="167">
        <f t="shared" si="38"/>
        <v>0</v>
      </c>
      <c r="BJ447" s="17" t="s">
        <v>92</v>
      </c>
      <c r="BK447" s="168">
        <f t="shared" si="39"/>
        <v>0</v>
      </c>
      <c r="BL447" s="17" t="s">
        <v>234</v>
      </c>
      <c r="BM447" s="166" t="s">
        <v>614</v>
      </c>
    </row>
    <row r="448" spans="1:65" s="2" customFormat="1" ht="24.2" customHeight="1">
      <c r="A448" s="32"/>
      <c r="B448" s="153"/>
      <c r="C448" s="178" t="s">
        <v>630</v>
      </c>
      <c r="D448" s="178" t="s">
        <v>244</v>
      </c>
      <c r="E448" s="179" t="s">
        <v>615</v>
      </c>
      <c r="F448" s="180" t="s">
        <v>616</v>
      </c>
      <c r="G448" s="181" t="s">
        <v>199</v>
      </c>
      <c r="H448" s="182">
        <v>5</v>
      </c>
      <c r="I448" s="183"/>
      <c r="J448" s="184"/>
      <c r="K448" s="182">
        <f t="shared" si="27"/>
        <v>0</v>
      </c>
      <c r="L448" s="184"/>
      <c r="M448" s="185"/>
      <c r="N448" s="186" t="s">
        <v>1</v>
      </c>
      <c r="O448" s="162" t="s">
        <v>43</v>
      </c>
      <c r="P448" s="163">
        <f t="shared" si="28"/>
        <v>0</v>
      </c>
      <c r="Q448" s="163">
        <f t="shared" si="29"/>
        <v>0</v>
      </c>
      <c r="R448" s="163">
        <f t="shared" si="30"/>
        <v>0</v>
      </c>
      <c r="S448" s="58"/>
      <c r="T448" s="164">
        <f t="shared" si="31"/>
        <v>0</v>
      </c>
      <c r="U448" s="164">
        <v>0</v>
      </c>
      <c r="V448" s="164">
        <f t="shared" si="32"/>
        <v>0</v>
      </c>
      <c r="W448" s="164">
        <v>0</v>
      </c>
      <c r="X448" s="165">
        <f t="shared" si="33"/>
        <v>0</v>
      </c>
      <c r="Y448" s="32"/>
      <c r="Z448" s="32"/>
      <c r="AA448" s="32"/>
      <c r="AB448" s="32"/>
      <c r="AC448" s="32"/>
      <c r="AD448" s="32"/>
      <c r="AE448" s="32"/>
      <c r="AR448" s="166" t="s">
        <v>321</v>
      </c>
      <c r="AT448" s="166" t="s">
        <v>244</v>
      </c>
      <c r="AU448" s="166" t="s">
        <v>92</v>
      </c>
      <c r="AY448" s="17" t="s">
        <v>164</v>
      </c>
      <c r="BE448" s="167">
        <f t="shared" si="34"/>
        <v>0</v>
      </c>
      <c r="BF448" s="167">
        <f t="shared" si="35"/>
        <v>0</v>
      </c>
      <c r="BG448" s="167">
        <f t="shared" si="36"/>
        <v>0</v>
      </c>
      <c r="BH448" s="167">
        <f t="shared" si="37"/>
        <v>0</v>
      </c>
      <c r="BI448" s="167">
        <f t="shared" si="38"/>
        <v>0</v>
      </c>
      <c r="BJ448" s="17" t="s">
        <v>92</v>
      </c>
      <c r="BK448" s="168">
        <f t="shared" si="39"/>
        <v>0</v>
      </c>
      <c r="BL448" s="17" t="s">
        <v>234</v>
      </c>
      <c r="BM448" s="166" t="s">
        <v>617</v>
      </c>
    </row>
    <row r="449" spans="1:65" s="2" customFormat="1" ht="14.45" customHeight="1">
      <c r="A449" s="32"/>
      <c r="B449" s="153"/>
      <c r="C449" s="178" t="s">
        <v>634</v>
      </c>
      <c r="D449" s="178" t="s">
        <v>244</v>
      </c>
      <c r="E449" s="179" t="s">
        <v>619</v>
      </c>
      <c r="F449" s="180" t="s">
        <v>620</v>
      </c>
      <c r="G449" s="181" t="s">
        <v>199</v>
      </c>
      <c r="H449" s="182">
        <v>10</v>
      </c>
      <c r="I449" s="183"/>
      <c r="J449" s="184"/>
      <c r="K449" s="182">
        <f t="shared" si="27"/>
        <v>0</v>
      </c>
      <c r="L449" s="184"/>
      <c r="M449" s="185"/>
      <c r="N449" s="186" t="s">
        <v>1</v>
      </c>
      <c r="O449" s="162" t="s">
        <v>43</v>
      </c>
      <c r="P449" s="163">
        <f t="shared" si="28"/>
        <v>0</v>
      </c>
      <c r="Q449" s="163">
        <f t="shared" si="29"/>
        <v>0</v>
      </c>
      <c r="R449" s="163">
        <f t="shared" si="30"/>
        <v>0</v>
      </c>
      <c r="S449" s="58"/>
      <c r="T449" s="164">
        <f t="shared" si="31"/>
        <v>0</v>
      </c>
      <c r="U449" s="164">
        <v>0</v>
      </c>
      <c r="V449" s="164">
        <f t="shared" si="32"/>
        <v>0</v>
      </c>
      <c r="W449" s="164">
        <v>0</v>
      </c>
      <c r="X449" s="165">
        <f t="shared" si="33"/>
        <v>0</v>
      </c>
      <c r="Y449" s="32"/>
      <c r="Z449" s="32"/>
      <c r="AA449" s="32"/>
      <c r="AB449" s="32"/>
      <c r="AC449" s="32"/>
      <c r="AD449" s="32"/>
      <c r="AE449" s="32"/>
      <c r="AR449" s="166" t="s">
        <v>321</v>
      </c>
      <c r="AT449" s="166" t="s">
        <v>244</v>
      </c>
      <c r="AU449" s="166" t="s">
        <v>92</v>
      </c>
      <c r="AY449" s="17" t="s">
        <v>164</v>
      </c>
      <c r="BE449" s="167">
        <f t="shared" si="34"/>
        <v>0</v>
      </c>
      <c r="BF449" s="167">
        <f t="shared" si="35"/>
        <v>0</v>
      </c>
      <c r="BG449" s="167">
        <f t="shared" si="36"/>
        <v>0</v>
      </c>
      <c r="BH449" s="167">
        <f t="shared" si="37"/>
        <v>0</v>
      </c>
      <c r="BI449" s="167">
        <f t="shared" si="38"/>
        <v>0</v>
      </c>
      <c r="BJ449" s="17" t="s">
        <v>92</v>
      </c>
      <c r="BK449" s="168">
        <f t="shared" si="39"/>
        <v>0</v>
      </c>
      <c r="BL449" s="17" t="s">
        <v>234</v>
      </c>
      <c r="BM449" s="166" t="s">
        <v>621</v>
      </c>
    </row>
    <row r="450" spans="1:65" s="2" customFormat="1" ht="24.2" customHeight="1">
      <c r="A450" s="32"/>
      <c r="B450" s="153"/>
      <c r="C450" s="178" t="s">
        <v>638</v>
      </c>
      <c r="D450" s="178" t="s">
        <v>244</v>
      </c>
      <c r="E450" s="179" t="s">
        <v>623</v>
      </c>
      <c r="F450" s="180" t="s">
        <v>624</v>
      </c>
      <c r="G450" s="181" t="s">
        <v>199</v>
      </c>
      <c r="H450" s="182">
        <v>5</v>
      </c>
      <c r="I450" s="183"/>
      <c r="J450" s="184"/>
      <c r="K450" s="182">
        <f t="shared" si="27"/>
        <v>0</v>
      </c>
      <c r="L450" s="184"/>
      <c r="M450" s="185"/>
      <c r="N450" s="186" t="s">
        <v>1</v>
      </c>
      <c r="O450" s="162" t="s">
        <v>43</v>
      </c>
      <c r="P450" s="163">
        <f t="shared" si="28"/>
        <v>0</v>
      </c>
      <c r="Q450" s="163">
        <f t="shared" si="29"/>
        <v>0</v>
      </c>
      <c r="R450" s="163">
        <f t="shared" si="30"/>
        <v>0</v>
      </c>
      <c r="S450" s="58"/>
      <c r="T450" s="164">
        <f t="shared" si="31"/>
        <v>0</v>
      </c>
      <c r="U450" s="164">
        <v>0</v>
      </c>
      <c r="V450" s="164">
        <f t="shared" si="32"/>
        <v>0</v>
      </c>
      <c r="W450" s="164">
        <v>0</v>
      </c>
      <c r="X450" s="165">
        <f t="shared" si="33"/>
        <v>0</v>
      </c>
      <c r="Y450" s="32"/>
      <c r="Z450" s="32"/>
      <c r="AA450" s="32"/>
      <c r="AB450" s="32"/>
      <c r="AC450" s="32"/>
      <c r="AD450" s="32"/>
      <c r="AE450" s="32"/>
      <c r="AR450" s="166" t="s">
        <v>321</v>
      </c>
      <c r="AT450" s="166" t="s">
        <v>244</v>
      </c>
      <c r="AU450" s="166" t="s">
        <v>92</v>
      </c>
      <c r="AY450" s="17" t="s">
        <v>164</v>
      </c>
      <c r="BE450" s="167">
        <f t="shared" si="34"/>
        <v>0</v>
      </c>
      <c r="BF450" s="167">
        <f t="shared" si="35"/>
        <v>0</v>
      </c>
      <c r="BG450" s="167">
        <f t="shared" si="36"/>
        <v>0</v>
      </c>
      <c r="BH450" s="167">
        <f t="shared" si="37"/>
        <v>0</v>
      </c>
      <c r="BI450" s="167">
        <f t="shared" si="38"/>
        <v>0</v>
      </c>
      <c r="BJ450" s="17" t="s">
        <v>92</v>
      </c>
      <c r="BK450" s="168">
        <f t="shared" si="39"/>
        <v>0</v>
      </c>
      <c r="BL450" s="17" t="s">
        <v>234</v>
      </c>
      <c r="BM450" s="166" t="s">
        <v>625</v>
      </c>
    </row>
    <row r="451" spans="1:65" s="2" customFormat="1" ht="24.2" customHeight="1">
      <c r="A451" s="32"/>
      <c r="B451" s="153"/>
      <c r="C451" s="178" t="s">
        <v>642</v>
      </c>
      <c r="D451" s="178" t="s">
        <v>244</v>
      </c>
      <c r="E451" s="179" t="s">
        <v>627</v>
      </c>
      <c r="F451" s="180" t="s">
        <v>628</v>
      </c>
      <c r="G451" s="181" t="s">
        <v>199</v>
      </c>
      <c r="H451" s="182">
        <v>5</v>
      </c>
      <c r="I451" s="183"/>
      <c r="J451" s="184"/>
      <c r="K451" s="182">
        <f t="shared" si="27"/>
        <v>0</v>
      </c>
      <c r="L451" s="184"/>
      <c r="M451" s="185"/>
      <c r="N451" s="186" t="s">
        <v>1</v>
      </c>
      <c r="O451" s="162" t="s">
        <v>43</v>
      </c>
      <c r="P451" s="163">
        <f t="shared" si="28"/>
        <v>0</v>
      </c>
      <c r="Q451" s="163">
        <f t="shared" si="29"/>
        <v>0</v>
      </c>
      <c r="R451" s="163">
        <f t="shared" si="30"/>
        <v>0</v>
      </c>
      <c r="S451" s="58"/>
      <c r="T451" s="164">
        <f t="shared" si="31"/>
        <v>0</v>
      </c>
      <c r="U451" s="164">
        <v>0</v>
      </c>
      <c r="V451" s="164">
        <f t="shared" si="32"/>
        <v>0</v>
      </c>
      <c r="W451" s="164">
        <v>0</v>
      </c>
      <c r="X451" s="165">
        <f t="shared" si="33"/>
        <v>0</v>
      </c>
      <c r="Y451" s="32"/>
      <c r="Z451" s="32"/>
      <c r="AA451" s="32"/>
      <c r="AB451" s="32"/>
      <c r="AC451" s="32"/>
      <c r="AD451" s="32"/>
      <c r="AE451" s="32"/>
      <c r="AR451" s="166" t="s">
        <v>321</v>
      </c>
      <c r="AT451" s="166" t="s">
        <v>244</v>
      </c>
      <c r="AU451" s="166" t="s">
        <v>92</v>
      </c>
      <c r="AY451" s="17" t="s">
        <v>164</v>
      </c>
      <c r="BE451" s="167">
        <f t="shared" si="34"/>
        <v>0</v>
      </c>
      <c r="BF451" s="167">
        <f t="shared" si="35"/>
        <v>0</v>
      </c>
      <c r="BG451" s="167">
        <f t="shared" si="36"/>
        <v>0</v>
      </c>
      <c r="BH451" s="167">
        <f t="shared" si="37"/>
        <v>0</v>
      </c>
      <c r="BI451" s="167">
        <f t="shared" si="38"/>
        <v>0</v>
      </c>
      <c r="BJ451" s="17" t="s">
        <v>92</v>
      </c>
      <c r="BK451" s="168">
        <f t="shared" si="39"/>
        <v>0</v>
      </c>
      <c r="BL451" s="17" t="s">
        <v>234</v>
      </c>
      <c r="BM451" s="166" t="s">
        <v>629</v>
      </c>
    </row>
    <row r="452" spans="1:65" s="2" customFormat="1" ht="14.45" customHeight="1">
      <c r="A452" s="32"/>
      <c r="B452" s="153"/>
      <c r="C452" s="178" t="s">
        <v>646</v>
      </c>
      <c r="D452" s="178" t="s">
        <v>244</v>
      </c>
      <c r="E452" s="179" t="s">
        <v>631</v>
      </c>
      <c r="F452" s="180" t="s">
        <v>632</v>
      </c>
      <c r="G452" s="181" t="s">
        <v>199</v>
      </c>
      <c r="H452" s="182">
        <v>6</v>
      </c>
      <c r="I452" s="183"/>
      <c r="J452" s="184"/>
      <c r="K452" s="182">
        <f t="shared" ref="K452:K485" si="40">ROUND(P452*H452,3)</f>
        <v>0</v>
      </c>
      <c r="L452" s="184"/>
      <c r="M452" s="185"/>
      <c r="N452" s="186" t="s">
        <v>1</v>
      </c>
      <c r="O452" s="162" t="s">
        <v>43</v>
      </c>
      <c r="P452" s="163">
        <f t="shared" ref="P452:P485" si="41">I452+J452</f>
        <v>0</v>
      </c>
      <c r="Q452" s="163">
        <f t="shared" ref="Q452:Q485" si="42">ROUND(I452*H452,3)</f>
        <v>0</v>
      </c>
      <c r="R452" s="163">
        <f t="shared" ref="R452:R485" si="43">ROUND(J452*H452,3)</f>
        <v>0</v>
      </c>
      <c r="S452" s="58"/>
      <c r="T452" s="164">
        <f t="shared" ref="T452:T483" si="44">S452*H452</f>
        <v>0</v>
      </c>
      <c r="U452" s="164">
        <v>0</v>
      </c>
      <c r="V452" s="164">
        <f t="shared" ref="V452:V483" si="45">U452*H452</f>
        <v>0</v>
      </c>
      <c r="W452" s="164">
        <v>0</v>
      </c>
      <c r="X452" s="165">
        <f t="shared" ref="X452:X483" si="46">W452*H452</f>
        <v>0</v>
      </c>
      <c r="Y452" s="32"/>
      <c r="Z452" s="32"/>
      <c r="AA452" s="32"/>
      <c r="AB452" s="32"/>
      <c r="AC452" s="32"/>
      <c r="AD452" s="32"/>
      <c r="AE452" s="32"/>
      <c r="AR452" s="166" t="s">
        <v>321</v>
      </c>
      <c r="AT452" s="166" t="s">
        <v>244</v>
      </c>
      <c r="AU452" s="166" t="s">
        <v>92</v>
      </c>
      <c r="AY452" s="17" t="s">
        <v>164</v>
      </c>
      <c r="BE452" s="167">
        <f t="shared" ref="BE452:BE485" si="47">IF(O452="základná",K452,0)</f>
        <v>0</v>
      </c>
      <c r="BF452" s="167">
        <f t="shared" ref="BF452:BF485" si="48">IF(O452="znížená",K452,0)</f>
        <v>0</v>
      </c>
      <c r="BG452" s="167">
        <f t="shared" ref="BG452:BG485" si="49">IF(O452="zákl. prenesená",K452,0)</f>
        <v>0</v>
      </c>
      <c r="BH452" s="167">
        <f t="shared" ref="BH452:BH485" si="50">IF(O452="zníž. prenesená",K452,0)</f>
        <v>0</v>
      </c>
      <c r="BI452" s="167">
        <f t="shared" ref="BI452:BI485" si="51">IF(O452="nulová",K452,0)</f>
        <v>0</v>
      </c>
      <c r="BJ452" s="17" t="s">
        <v>92</v>
      </c>
      <c r="BK452" s="168">
        <f t="shared" ref="BK452:BK485" si="52">ROUND(P452*H452,3)</f>
        <v>0</v>
      </c>
      <c r="BL452" s="17" t="s">
        <v>234</v>
      </c>
      <c r="BM452" s="166" t="s">
        <v>633</v>
      </c>
    </row>
    <row r="453" spans="1:65" s="2" customFormat="1" ht="24.2" customHeight="1">
      <c r="A453" s="32"/>
      <c r="B453" s="153"/>
      <c r="C453" s="178" t="s">
        <v>650</v>
      </c>
      <c r="D453" s="178" t="s">
        <v>244</v>
      </c>
      <c r="E453" s="179" t="s">
        <v>635</v>
      </c>
      <c r="F453" s="180" t="s">
        <v>636</v>
      </c>
      <c r="G453" s="181" t="s">
        <v>199</v>
      </c>
      <c r="H453" s="182">
        <v>6</v>
      </c>
      <c r="I453" s="183"/>
      <c r="J453" s="184"/>
      <c r="K453" s="182">
        <f t="shared" si="40"/>
        <v>0</v>
      </c>
      <c r="L453" s="184"/>
      <c r="M453" s="185"/>
      <c r="N453" s="186" t="s">
        <v>1</v>
      </c>
      <c r="O453" s="162" t="s">
        <v>43</v>
      </c>
      <c r="P453" s="163">
        <f t="shared" si="41"/>
        <v>0</v>
      </c>
      <c r="Q453" s="163">
        <f t="shared" si="42"/>
        <v>0</v>
      </c>
      <c r="R453" s="163">
        <f t="shared" si="43"/>
        <v>0</v>
      </c>
      <c r="S453" s="58"/>
      <c r="T453" s="164">
        <f t="shared" si="44"/>
        <v>0</v>
      </c>
      <c r="U453" s="164">
        <v>0</v>
      </c>
      <c r="V453" s="164">
        <f t="shared" si="45"/>
        <v>0</v>
      </c>
      <c r="W453" s="164">
        <v>0</v>
      </c>
      <c r="X453" s="165">
        <f t="shared" si="46"/>
        <v>0</v>
      </c>
      <c r="Y453" s="32"/>
      <c r="Z453" s="32"/>
      <c r="AA453" s="32"/>
      <c r="AB453" s="32"/>
      <c r="AC453" s="32"/>
      <c r="AD453" s="32"/>
      <c r="AE453" s="32"/>
      <c r="AR453" s="166" t="s">
        <v>321</v>
      </c>
      <c r="AT453" s="166" t="s">
        <v>244</v>
      </c>
      <c r="AU453" s="166" t="s">
        <v>92</v>
      </c>
      <c r="AY453" s="17" t="s">
        <v>164</v>
      </c>
      <c r="BE453" s="167">
        <f t="shared" si="47"/>
        <v>0</v>
      </c>
      <c r="BF453" s="167">
        <f t="shared" si="48"/>
        <v>0</v>
      </c>
      <c r="BG453" s="167">
        <f t="shared" si="49"/>
        <v>0</v>
      </c>
      <c r="BH453" s="167">
        <f t="shared" si="50"/>
        <v>0</v>
      </c>
      <c r="BI453" s="167">
        <f t="shared" si="51"/>
        <v>0</v>
      </c>
      <c r="BJ453" s="17" t="s">
        <v>92</v>
      </c>
      <c r="BK453" s="168">
        <f t="shared" si="52"/>
        <v>0</v>
      </c>
      <c r="BL453" s="17" t="s">
        <v>234</v>
      </c>
      <c r="BM453" s="166" t="s">
        <v>637</v>
      </c>
    </row>
    <row r="454" spans="1:65" s="2" customFormat="1" ht="14.45" customHeight="1">
      <c r="A454" s="32"/>
      <c r="B454" s="153"/>
      <c r="C454" s="178" t="s">
        <v>654</v>
      </c>
      <c r="D454" s="178" t="s">
        <v>244</v>
      </c>
      <c r="E454" s="179" t="s">
        <v>639</v>
      </c>
      <c r="F454" s="180" t="s">
        <v>640</v>
      </c>
      <c r="G454" s="181" t="s">
        <v>199</v>
      </c>
      <c r="H454" s="182">
        <v>6</v>
      </c>
      <c r="I454" s="183"/>
      <c r="J454" s="184"/>
      <c r="K454" s="182">
        <f t="shared" si="40"/>
        <v>0</v>
      </c>
      <c r="L454" s="184"/>
      <c r="M454" s="185"/>
      <c r="N454" s="186" t="s">
        <v>1</v>
      </c>
      <c r="O454" s="162" t="s">
        <v>43</v>
      </c>
      <c r="P454" s="163">
        <f t="shared" si="41"/>
        <v>0</v>
      </c>
      <c r="Q454" s="163">
        <f t="shared" si="42"/>
        <v>0</v>
      </c>
      <c r="R454" s="163">
        <f t="shared" si="43"/>
        <v>0</v>
      </c>
      <c r="S454" s="58"/>
      <c r="T454" s="164">
        <f t="shared" si="44"/>
        <v>0</v>
      </c>
      <c r="U454" s="164">
        <v>0</v>
      </c>
      <c r="V454" s="164">
        <f t="shared" si="45"/>
        <v>0</v>
      </c>
      <c r="W454" s="164">
        <v>0</v>
      </c>
      <c r="X454" s="165">
        <f t="shared" si="46"/>
        <v>0</v>
      </c>
      <c r="Y454" s="32"/>
      <c r="Z454" s="32"/>
      <c r="AA454" s="32"/>
      <c r="AB454" s="32"/>
      <c r="AC454" s="32"/>
      <c r="AD454" s="32"/>
      <c r="AE454" s="32"/>
      <c r="AR454" s="166" t="s">
        <v>321</v>
      </c>
      <c r="AT454" s="166" t="s">
        <v>244</v>
      </c>
      <c r="AU454" s="166" t="s">
        <v>92</v>
      </c>
      <c r="AY454" s="17" t="s">
        <v>164</v>
      </c>
      <c r="BE454" s="167">
        <f t="shared" si="47"/>
        <v>0</v>
      </c>
      <c r="BF454" s="167">
        <f t="shared" si="48"/>
        <v>0</v>
      </c>
      <c r="BG454" s="167">
        <f t="shared" si="49"/>
        <v>0</v>
      </c>
      <c r="BH454" s="167">
        <f t="shared" si="50"/>
        <v>0</v>
      </c>
      <c r="BI454" s="167">
        <f t="shared" si="51"/>
        <v>0</v>
      </c>
      <c r="BJ454" s="17" t="s">
        <v>92</v>
      </c>
      <c r="BK454" s="168">
        <f t="shared" si="52"/>
        <v>0</v>
      </c>
      <c r="BL454" s="17" t="s">
        <v>234</v>
      </c>
      <c r="BM454" s="166" t="s">
        <v>641</v>
      </c>
    </row>
    <row r="455" spans="1:65" s="2" customFormat="1" ht="24.2" customHeight="1">
      <c r="A455" s="32"/>
      <c r="B455" s="153"/>
      <c r="C455" s="178" t="s">
        <v>658</v>
      </c>
      <c r="D455" s="178" t="s">
        <v>244</v>
      </c>
      <c r="E455" s="179" t="s">
        <v>643</v>
      </c>
      <c r="F455" s="180" t="s">
        <v>644</v>
      </c>
      <c r="G455" s="181" t="s">
        <v>199</v>
      </c>
      <c r="H455" s="182">
        <v>6</v>
      </c>
      <c r="I455" s="183"/>
      <c r="J455" s="184"/>
      <c r="K455" s="182">
        <f t="shared" si="40"/>
        <v>0</v>
      </c>
      <c r="L455" s="184"/>
      <c r="M455" s="185"/>
      <c r="N455" s="186" t="s">
        <v>1</v>
      </c>
      <c r="O455" s="162" t="s">
        <v>43</v>
      </c>
      <c r="P455" s="163">
        <f t="shared" si="41"/>
        <v>0</v>
      </c>
      <c r="Q455" s="163">
        <f t="shared" si="42"/>
        <v>0</v>
      </c>
      <c r="R455" s="163">
        <f t="shared" si="43"/>
        <v>0</v>
      </c>
      <c r="S455" s="58"/>
      <c r="T455" s="164">
        <f t="shared" si="44"/>
        <v>0</v>
      </c>
      <c r="U455" s="164">
        <v>0</v>
      </c>
      <c r="V455" s="164">
        <f t="shared" si="45"/>
        <v>0</v>
      </c>
      <c r="W455" s="164">
        <v>0</v>
      </c>
      <c r="X455" s="165">
        <f t="shared" si="46"/>
        <v>0</v>
      </c>
      <c r="Y455" s="32"/>
      <c r="Z455" s="32"/>
      <c r="AA455" s="32"/>
      <c r="AB455" s="32"/>
      <c r="AC455" s="32"/>
      <c r="AD455" s="32"/>
      <c r="AE455" s="32"/>
      <c r="AR455" s="166" t="s">
        <v>321</v>
      </c>
      <c r="AT455" s="166" t="s">
        <v>244</v>
      </c>
      <c r="AU455" s="166" t="s">
        <v>92</v>
      </c>
      <c r="AY455" s="17" t="s">
        <v>164</v>
      </c>
      <c r="BE455" s="167">
        <f t="shared" si="47"/>
        <v>0</v>
      </c>
      <c r="BF455" s="167">
        <f t="shared" si="48"/>
        <v>0</v>
      </c>
      <c r="BG455" s="167">
        <f t="shared" si="49"/>
        <v>0</v>
      </c>
      <c r="BH455" s="167">
        <f t="shared" si="50"/>
        <v>0</v>
      </c>
      <c r="BI455" s="167">
        <f t="shared" si="51"/>
        <v>0</v>
      </c>
      <c r="BJ455" s="17" t="s">
        <v>92</v>
      </c>
      <c r="BK455" s="168">
        <f t="shared" si="52"/>
        <v>0</v>
      </c>
      <c r="BL455" s="17" t="s">
        <v>234</v>
      </c>
      <c r="BM455" s="166" t="s">
        <v>645</v>
      </c>
    </row>
    <row r="456" spans="1:65" s="2" customFormat="1" ht="14.45" customHeight="1">
      <c r="A456" s="32"/>
      <c r="B456" s="153"/>
      <c r="C456" s="178" t="s">
        <v>662</v>
      </c>
      <c r="D456" s="178" t="s">
        <v>244</v>
      </c>
      <c r="E456" s="179" t="s">
        <v>647</v>
      </c>
      <c r="F456" s="180" t="s">
        <v>648</v>
      </c>
      <c r="G456" s="181" t="s">
        <v>199</v>
      </c>
      <c r="H456" s="182">
        <v>2</v>
      </c>
      <c r="I456" s="183"/>
      <c r="J456" s="184"/>
      <c r="K456" s="182">
        <f t="shared" si="40"/>
        <v>0</v>
      </c>
      <c r="L456" s="184"/>
      <c r="M456" s="185"/>
      <c r="N456" s="186" t="s">
        <v>1</v>
      </c>
      <c r="O456" s="162" t="s">
        <v>43</v>
      </c>
      <c r="P456" s="163">
        <f t="shared" si="41"/>
        <v>0</v>
      </c>
      <c r="Q456" s="163">
        <f t="shared" si="42"/>
        <v>0</v>
      </c>
      <c r="R456" s="163">
        <f t="shared" si="43"/>
        <v>0</v>
      </c>
      <c r="S456" s="58"/>
      <c r="T456" s="164">
        <f t="shared" si="44"/>
        <v>0</v>
      </c>
      <c r="U456" s="164">
        <v>0</v>
      </c>
      <c r="V456" s="164">
        <f t="shared" si="45"/>
        <v>0</v>
      </c>
      <c r="W456" s="164">
        <v>0</v>
      </c>
      <c r="X456" s="165">
        <f t="shared" si="46"/>
        <v>0</v>
      </c>
      <c r="Y456" s="32"/>
      <c r="Z456" s="32"/>
      <c r="AA456" s="32"/>
      <c r="AB456" s="32"/>
      <c r="AC456" s="32"/>
      <c r="AD456" s="32"/>
      <c r="AE456" s="32"/>
      <c r="AR456" s="166" t="s">
        <v>321</v>
      </c>
      <c r="AT456" s="166" t="s">
        <v>244</v>
      </c>
      <c r="AU456" s="166" t="s">
        <v>92</v>
      </c>
      <c r="AY456" s="17" t="s">
        <v>164</v>
      </c>
      <c r="BE456" s="167">
        <f t="shared" si="47"/>
        <v>0</v>
      </c>
      <c r="BF456" s="167">
        <f t="shared" si="48"/>
        <v>0</v>
      </c>
      <c r="BG456" s="167">
        <f t="shared" si="49"/>
        <v>0</v>
      </c>
      <c r="BH456" s="167">
        <f t="shared" si="50"/>
        <v>0</v>
      </c>
      <c r="BI456" s="167">
        <f t="shared" si="51"/>
        <v>0</v>
      </c>
      <c r="BJ456" s="17" t="s">
        <v>92</v>
      </c>
      <c r="BK456" s="168">
        <f t="shared" si="52"/>
        <v>0</v>
      </c>
      <c r="BL456" s="17" t="s">
        <v>234</v>
      </c>
      <c r="BM456" s="166" t="s">
        <v>649</v>
      </c>
    </row>
    <row r="457" spans="1:65" s="2" customFormat="1" ht="24.2" customHeight="1">
      <c r="A457" s="32"/>
      <c r="B457" s="153"/>
      <c r="C457" s="178" t="s">
        <v>666</v>
      </c>
      <c r="D457" s="178" t="s">
        <v>244</v>
      </c>
      <c r="E457" s="179" t="s">
        <v>651</v>
      </c>
      <c r="F457" s="180" t="s">
        <v>652</v>
      </c>
      <c r="G457" s="181" t="s">
        <v>199</v>
      </c>
      <c r="H457" s="182">
        <v>2</v>
      </c>
      <c r="I457" s="183"/>
      <c r="J457" s="184"/>
      <c r="K457" s="182">
        <f t="shared" si="40"/>
        <v>0</v>
      </c>
      <c r="L457" s="184"/>
      <c r="M457" s="185"/>
      <c r="N457" s="186" t="s">
        <v>1</v>
      </c>
      <c r="O457" s="162" t="s">
        <v>43</v>
      </c>
      <c r="P457" s="163">
        <f t="shared" si="41"/>
        <v>0</v>
      </c>
      <c r="Q457" s="163">
        <f t="shared" si="42"/>
        <v>0</v>
      </c>
      <c r="R457" s="163">
        <f t="shared" si="43"/>
        <v>0</v>
      </c>
      <c r="S457" s="58"/>
      <c r="T457" s="164">
        <f t="shared" si="44"/>
        <v>0</v>
      </c>
      <c r="U457" s="164">
        <v>0</v>
      </c>
      <c r="V457" s="164">
        <f t="shared" si="45"/>
        <v>0</v>
      </c>
      <c r="W457" s="164">
        <v>0</v>
      </c>
      <c r="X457" s="165">
        <f t="shared" si="46"/>
        <v>0</v>
      </c>
      <c r="Y457" s="32"/>
      <c r="Z457" s="32"/>
      <c r="AA457" s="32"/>
      <c r="AB457" s="32"/>
      <c r="AC457" s="32"/>
      <c r="AD457" s="32"/>
      <c r="AE457" s="32"/>
      <c r="AR457" s="166" t="s">
        <v>321</v>
      </c>
      <c r="AT457" s="166" t="s">
        <v>244</v>
      </c>
      <c r="AU457" s="166" t="s">
        <v>92</v>
      </c>
      <c r="AY457" s="17" t="s">
        <v>164</v>
      </c>
      <c r="BE457" s="167">
        <f t="shared" si="47"/>
        <v>0</v>
      </c>
      <c r="BF457" s="167">
        <f t="shared" si="48"/>
        <v>0</v>
      </c>
      <c r="BG457" s="167">
        <f t="shared" si="49"/>
        <v>0</v>
      </c>
      <c r="BH457" s="167">
        <f t="shared" si="50"/>
        <v>0</v>
      </c>
      <c r="BI457" s="167">
        <f t="shared" si="51"/>
        <v>0</v>
      </c>
      <c r="BJ457" s="17" t="s">
        <v>92</v>
      </c>
      <c r="BK457" s="168">
        <f t="shared" si="52"/>
        <v>0</v>
      </c>
      <c r="BL457" s="17" t="s">
        <v>234</v>
      </c>
      <c r="BM457" s="166" t="s">
        <v>653</v>
      </c>
    </row>
    <row r="458" spans="1:65" s="2" customFormat="1" ht="14.45" customHeight="1">
      <c r="A458" s="32"/>
      <c r="B458" s="153"/>
      <c r="C458" s="178" t="s">
        <v>670</v>
      </c>
      <c r="D458" s="178" t="s">
        <v>244</v>
      </c>
      <c r="E458" s="179" t="s">
        <v>655</v>
      </c>
      <c r="F458" s="180" t="s">
        <v>656</v>
      </c>
      <c r="G458" s="181" t="s">
        <v>199</v>
      </c>
      <c r="H458" s="182">
        <v>2</v>
      </c>
      <c r="I458" s="183"/>
      <c r="J458" s="184"/>
      <c r="K458" s="182">
        <f t="shared" si="40"/>
        <v>0</v>
      </c>
      <c r="L458" s="184"/>
      <c r="M458" s="185"/>
      <c r="N458" s="186" t="s">
        <v>1</v>
      </c>
      <c r="O458" s="162" t="s">
        <v>43</v>
      </c>
      <c r="P458" s="163">
        <f t="shared" si="41"/>
        <v>0</v>
      </c>
      <c r="Q458" s="163">
        <f t="shared" si="42"/>
        <v>0</v>
      </c>
      <c r="R458" s="163">
        <f t="shared" si="43"/>
        <v>0</v>
      </c>
      <c r="S458" s="58"/>
      <c r="T458" s="164">
        <f t="shared" si="44"/>
        <v>0</v>
      </c>
      <c r="U458" s="164">
        <v>0</v>
      </c>
      <c r="V458" s="164">
        <f t="shared" si="45"/>
        <v>0</v>
      </c>
      <c r="W458" s="164">
        <v>0</v>
      </c>
      <c r="X458" s="165">
        <f t="shared" si="46"/>
        <v>0</v>
      </c>
      <c r="Y458" s="32"/>
      <c r="Z458" s="32"/>
      <c r="AA458" s="32"/>
      <c r="AB458" s="32"/>
      <c r="AC458" s="32"/>
      <c r="AD458" s="32"/>
      <c r="AE458" s="32"/>
      <c r="AR458" s="166" t="s">
        <v>321</v>
      </c>
      <c r="AT458" s="166" t="s">
        <v>244</v>
      </c>
      <c r="AU458" s="166" t="s">
        <v>92</v>
      </c>
      <c r="AY458" s="17" t="s">
        <v>164</v>
      </c>
      <c r="BE458" s="167">
        <f t="shared" si="47"/>
        <v>0</v>
      </c>
      <c r="BF458" s="167">
        <f t="shared" si="48"/>
        <v>0</v>
      </c>
      <c r="BG458" s="167">
        <f t="shared" si="49"/>
        <v>0</v>
      </c>
      <c r="BH458" s="167">
        <f t="shared" si="50"/>
        <v>0</v>
      </c>
      <c r="BI458" s="167">
        <f t="shared" si="51"/>
        <v>0</v>
      </c>
      <c r="BJ458" s="17" t="s">
        <v>92</v>
      </c>
      <c r="BK458" s="168">
        <f t="shared" si="52"/>
        <v>0</v>
      </c>
      <c r="BL458" s="17" t="s">
        <v>234</v>
      </c>
      <c r="BM458" s="166" t="s">
        <v>657</v>
      </c>
    </row>
    <row r="459" spans="1:65" s="2" customFormat="1" ht="24.2" customHeight="1">
      <c r="A459" s="32"/>
      <c r="B459" s="153"/>
      <c r="C459" s="178" t="s">
        <v>674</v>
      </c>
      <c r="D459" s="178" t="s">
        <v>244</v>
      </c>
      <c r="E459" s="179" t="s">
        <v>659</v>
      </c>
      <c r="F459" s="180" t="s">
        <v>660</v>
      </c>
      <c r="G459" s="181" t="s">
        <v>199</v>
      </c>
      <c r="H459" s="182">
        <v>2</v>
      </c>
      <c r="I459" s="183"/>
      <c r="J459" s="184"/>
      <c r="K459" s="182">
        <f t="shared" si="40"/>
        <v>0</v>
      </c>
      <c r="L459" s="184"/>
      <c r="M459" s="185"/>
      <c r="N459" s="186" t="s">
        <v>1</v>
      </c>
      <c r="O459" s="162" t="s">
        <v>43</v>
      </c>
      <c r="P459" s="163">
        <f t="shared" si="41"/>
        <v>0</v>
      </c>
      <c r="Q459" s="163">
        <f t="shared" si="42"/>
        <v>0</v>
      </c>
      <c r="R459" s="163">
        <f t="shared" si="43"/>
        <v>0</v>
      </c>
      <c r="S459" s="58"/>
      <c r="T459" s="164">
        <f t="shared" si="44"/>
        <v>0</v>
      </c>
      <c r="U459" s="164">
        <v>0</v>
      </c>
      <c r="V459" s="164">
        <f t="shared" si="45"/>
        <v>0</v>
      </c>
      <c r="W459" s="164">
        <v>0</v>
      </c>
      <c r="X459" s="165">
        <f t="shared" si="46"/>
        <v>0</v>
      </c>
      <c r="Y459" s="32"/>
      <c r="Z459" s="32"/>
      <c r="AA459" s="32"/>
      <c r="AB459" s="32"/>
      <c r="AC459" s="32"/>
      <c r="AD459" s="32"/>
      <c r="AE459" s="32"/>
      <c r="AR459" s="166" t="s">
        <v>321</v>
      </c>
      <c r="AT459" s="166" t="s">
        <v>244</v>
      </c>
      <c r="AU459" s="166" t="s">
        <v>92</v>
      </c>
      <c r="AY459" s="17" t="s">
        <v>164</v>
      </c>
      <c r="BE459" s="167">
        <f t="shared" si="47"/>
        <v>0</v>
      </c>
      <c r="BF459" s="167">
        <f t="shared" si="48"/>
        <v>0</v>
      </c>
      <c r="BG459" s="167">
        <f t="shared" si="49"/>
        <v>0</v>
      </c>
      <c r="BH459" s="167">
        <f t="shared" si="50"/>
        <v>0</v>
      </c>
      <c r="BI459" s="167">
        <f t="shared" si="51"/>
        <v>0</v>
      </c>
      <c r="BJ459" s="17" t="s">
        <v>92</v>
      </c>
      <c r="BK459" s="168">
        <f t="shared" si="52"/>
        <v>0</v>
      </c>
      <c r="BL459" s="17" t="s">
        <v>234</v>
      </c>
      <c r="BM459" s="166" t="s">
        <v>661</v>
      </c>
    </row>
    <row r="460" spans="1:65" s="2" customFormat="1" ht="14.45" customHeight="1">
      <c r="A460" s="32"/>
      <c r="B460" s="153"/>
      <c r="C460" s="178" t="s">
        <v>678</v>
      </c>
      <c r="D460" s="178" t="s">
        <v>244</v>
      </c>
      <c r="E460" s="179" t="s">
        <v>663</v>
      </c>
      <c r="F460" s="180" t="s">
        <v>664</v>
      </c>
      <c r="G460" s="181" t="s">
        <v>199</v>
      </c>
      <c r="H460" s="182">
        <v>2</v>
      </c>
      <c r="I460" s="183"/>
      <c r="J460" s="184"/>
      <c r="K460" s="182">
        <f t="shared" si="40"/>
        <v>0</v>
      </c>
      <c r="L460" s="184"/>
      <c r="M460" s="185"/>
      <c r="N460" s="186" t="s">
        <v>1</v>
      </c>
      <c r="O460" s="162" t="s">
        <v>43</v>
      </c>
      <c r="P460" s="163">
        <f t="shared" si="41"/>
        <v>0</v>
      </c>
      <c r="Q460" s="163">
        <f t="shared" si="42"/>
        <v>0</v>
      </c>
      <c r="R460" s="163">
        <f t="shared" si="43"/>
        <v>0</v>
      </c>
      <c r="S460" s="58"/>
      <c r="T460" s="164">
        <f t="shared" si="44"/>
        <v>0</v>
      </c>
      <c r="U460" s="164">
        <v>0</v>
      </c>
      <c r="V460" s="164">
        <f t="shared" si="45"/>
        <v>0</v>
      </c>
      <c r="W460" s="164">
        <v>0</v>
      </c>
      <c r="X460" s="165">
        <f t="shared" si="46"/>
        <v>0</v>
      </c>
      <c r="Y460" s="32"/>
      <c r="Z460" s="32"/>
      <c r="AA460" s="32"/>
      <c r="AB460" s="32"/>
      <c r="AC460" s="32"/>
      <c r="AD460" s="32"/>
      <c r="AE460" s="32"/>
      <c r="AR460" s="166" t="s">
        <v>321</v>
      </c>
      <c r="AT460" s="166" t="s">
        <v>244</v>
      </c>
      <c r="AU460" s="166" t="s">
        <v>92</v>
      </c>
      <c r="AY460" s="17" t="s">
        <v>164</v>
      </c>
      <c r="BE460" s="167">
        <f t="shared" si="47"/>
        <v>0</v>
      </c>
      <c r="BF460" s="167">
        <f t="shared" si="48"/>
        <v>0</v>
      </c>
      <c r="BG460" s="167">
        <f t="shared" si="49"/>
        <v>0</v>
      </c>
      <c r="BH460" s="167">
        <f t="shared" si="50"/>
        <v>0</v>
      </c>
      <c r="BI460" s="167">
        <f t="shared" si="51"/>
        <v>0</v>
      </c>
      <c r="BJ460" s="17" t="s">
        <v>92</v>
      </c>
      <c r="BK460" s="168">
        <f t="shared" si="52"/>
        <v>0</v>
      </c>
      <c r="BL460" s="17" t="s">
        <v>234</v>
      </c>
      <c r="BM460" s="166" t="s">
        <v>665</v>
      </c>
    </row>
    <row r="461" spans="1:65" s="2" customFormat="1" ht="24.2" customHeight="1">
      <c r="A461" s="32"/>
      <c r="B461" s="153"/>
      <c r="C461" s="178" t="s">
        <v>682</v>
      </c>
      <c r="D461" s="178" t="s">
        <v>244</v>
      </c>
      <c r="E461" s="179" t="s">
        <v>667</v>
      </c>
      <c r="F461" s="180" t="s">
        <v>668</v>
      </c>
      <c r="G461" s="181" t="s">
        <v>199</v>
      </c>
      <c r="H461" s="182">
        <v>2</v>
      </c>
      <c r="I461" s="183"/>
      <c r="J461" s="184"/>
      <c r="K461" s="182">
        <f t="shared" si="40"/>
        <v>0</v>
      </c>
      <c r="L461" s="184"/>
      <c r="M461" s="185"/>
      <c r="N461" s="186" t="s">
        <v>1</v>
      </c>
      <c r="O461" s="162" t="s">
        <v>43</v>
      </c>
      <c r="P461" s="163">
        <f t="shared" si="41"/>
        <v>0</v>
      </c>
      <c r="Q461" s="163">
        <f t="shared" si="42"/>
        <v>0</v>
      </c>
      <c r="R461" s="163">
        <f t="shared" si="43"/>
        <v>0</v>
      </c>
      <c r="S461" s="58"/>
      <c r="T461" s="164">
        <f t="shared" si="44"/>
        <v>0</v>
      </c>
      <c r="U461" s="164">
        <v>0</v>
      </c>
      <c r="V461" s="164">
        <f t="shared" si="45"/>
        <v>0</v>
      </c>
      <c r="W461" s="164">
        <v>0</v>
      </c>
      <c r="X461" s="165">
        <f t="shared" si="46"/>
        <v>0</v>
      </c>
      <c r="Y461" s="32"/>
      <c r="Z461" s="32"/>
      <c r="AA461" s="32"/>
      <c r="AB461" s="32"/>
      <c r="AC461" s="32"/>
      <c r="AD461" s="32"/>
      <c r="AE461" s="32"/>
      <c r="AR461" s="166" t="s">
        <v>321</v>
      </c>
      <c r="AT461" s="166" t="s">
        <v>244</v>
      </c>
      <c r="AU461" s="166" t="s">
        <v>92</v>
      </c>
      <c r="AY461" s="17" t="s">
        <v>164</v>
      </c>
      <c r="BE461" s="167">
        <f t="shared" si="47"/>
        <v>0</v>
      </c>
      <c r="BF461" s="167">
        <f t="shared" si="48"/>
        <v>0</v>
      </c>
      <c r="BG461" s="167">
        <f t="shared" si="49"/>
        <v>0</v>
      </c>
      <c r="BH461" s="167">
        <f t="shared" si="50"/>
        <v>0</v>
      </c>
      <c r="BI461" s="167">
        <f t="shared" si="51"/>
        <v>0</v>
      </c>
      <c r="BJ461" s="17" t="s">
        <v>92</v>
      </c>
      <c r="BK461" s="168">
        <f t="shared" si="52"/>
        <v>0</v>
      </c>
      <c r="BL461" s="17" t="s">
        <v>234</v>
      </c>
      <c r="BM461" s="166" t="s">
        <v>669</v>
      </c>
    </row>
    <row r="462" spans="1:65" s="2" customFormat="1" ht="14.45" customHeight="1">
      <c r="A462" s="32"/>
      <c r="B462" s="153"/>
      <c r="C462" s="178" t="s">
        <v>686</v>
      </c>
      <c r="D462" s="178" t="s">
        <v>244</v>
      </c>
      <c r="E462" s="179" t="s">
        <v>671</v>
      </c>
      <c r="F462" s="180" t="s">
        <v>672</v>
      </c>
      <c r="G462" s="181" t="s">
        <v>199</v>
      </c>
      <c r="H462" s="182">
        <v>2</v>
      </c>
      <c r="I462" s="183"/>
      <c r="J462" s="184"/>
      <c r="K462" s="182">
        <f t="shared" si="40"/>
        <v>0</v>
      </c>
      <c r="L462" s="184"/>
      <c r="M462" s="185"/>
      <c r="N462" s="186" t="s">
        <v>1</v>
      </c>
      <c r="O462" s="162" t="s">
        <v>43</v>
      </c>
      <c r="P462" s="163">
        <f t="shared" si="41"/>
        <v>0</v>
      </c>
      <c r="Q462" s="163">
        <f t="shared" si="42"/>
        <v>0</v>
      </c>
      <c r="R462" s="163">
        <f t="shared" si="43"/>
        <v>0</v>
      </c>
      <c r="S462" s="58"/>
      <c r="T462" s="164">
        <f t="shared" si="44"/>
        <v>0</v>
      </c>
      <c r="U462" s="164">
        <v>0</v>
      </c>
      <c r="V462" s="164">
        <f t="shared" si="45"/>
        <v>0</v>
      </c>
      <c r="W462" s="164">
        <v>0</v>
      </c>
      <c r="X462" s="165">
        <f t="shared" si="46"/>
        <v>0</v>
      </c>
      <c r="Y462" s="32"/>
      <c r="Z462" s="32"/>
      <c r="AA462" s="32"/>
      <c r="AB462" s="32"/>
      <c r="AC462" s="32"/>
      <c r="AD462" s="32"/>
      <c r="AE462" s="32"/>
      <c r="AR462" s="166" t="s">
        <v>321</v>
      </c>
      <c r="AT462" s="166" t="s">
        <v>244</v>
      </c>
      <c r="AU462" s="166" t="s">
        <v>92</v>
      </c>
      <c r="AY462" s="17" t="s">
        <v>164</v>
      </c>
      <c r="BE462" s="167">
        <f t="shared" si="47"/>
        <v>0</v>
      </c>
      <c r="BF462" s="167">
        <f t="shared" si="48"/>
        <v>0</v>
      </c>
      <c r="BG462" s="167">
        <f t="shared" si="49"/>
        <v>0</v>
      </c>
      <c r="BH462" s="167">
        <f t="shared" si="50"/>
        <v>0</v>
      </c>
      <c r="BI462" s="167">
        <f t="shared" si="51"/>
        <v>0</v>
      </c>
      <c r="BJ462" s="17" t="s">
        <v>92</v>
      </c>
      <c r="BK462" s="168">
        <f t="shared" si="52"/>
        <v>0</v>
      </c>
      <c r="BL462" s="17" t="s">
        <v>234</v>
      </c>
      <c r="BM462" s="166" t="s">
        <v>673</v>
      </c>
    </row>
    <row r="463" spans="1:65" s="2" customFormat="1" ht="24.2" customHeight="1">
      <c r="A463" s="32"/>
      <c r="B463" s="153"/>
      <c r="C463" s="178" t="s">
        <v>690</v>
      </c>
      <c r="D463" s="178" t="s">
        <v>244</v>
      </c>
      <c r="E463" s="179" t="s">
        <v>675</v>
      </c>
      <c r="F463" s="180" t="s">
        <v>676</v>
      </c>
      <c r="G463" s="181" t="s">
        <v>199</v>
      </c>
      <c r="H463" s="182">
        <v>2</v>
      </c>
      <c r="I463" s="183"/>
      <c r="J463" s="184"/>
      <c r="K463" s="182">
        <f t="shared" si="40"/>
        <v>0</v>
      </c>
      <c r="L463" s="184"/>
      <c r="M463" s="185"/>
      <c r="N463" s="186" t="s">
        <v>1</v>
      </c>
      <c r="O463" s="162" t="s">
        <v>43</v>
      </c>
      <c r="P463" s="163">
        <f t="shared" si="41"/>
        <v>0</v>
      </c>
      <c r="Q463" s="163">
        <f t="shared" si="42"/>
        <v>0</v>
      </c>
      <c r="R463" s="163">
        <f t="shared" si="43"/>
        <v>0</v>
      </c>
      <c r="S463" s="58"/>
      <c r="T463" s="164">
        <f t="shared" si="44"/>
        <v>0</v>
      </c>
      <c r="U463" s="164">
        <v>0</v>
      </c>
      <c r="V463" s="164">
        <f t="shared" si="45"/>
        <v>0</v>
      </c>
      <c r="W463" s="164">
        <v>0</v>
      </c>
      <c r="X463" s="165">
        <f t="shared" si="46"/>
        <v>0</v>
      </c>
      <c r="Y463" s="32"/>
      <c r="Z463" s="32"/>
      <c r="AA463" s="32"/>
      <c r="AB463" s="32"/>
      <c r="AC463" s="32"/>
      <c r="AD463" s="32"/>
      <c r="AE463" s="32"/>
      <c r="AR463" s="166" t="s">
        <v>321</v>
      </c>
      <c r="AT463" s="166" t="s">
        <v>244</v>
      </c>
      <c r="AU463" s="166" t="s">
        <v>92</v>
      </c>
      <c r="AY463" s="17" t="s">
        <v>164</v>
      </c>
      <c r="BE463" s="167">
        <f t="shared" si="47"/>
        <v>0</v>
      </c>
      <c r="BF463" s="167">
        <f t="shared" si="48"/>
        <v>0</v>
      </c>
      <c r="BG463" s="167">
        <f t="shared" si="49"/>
        <v>0</v>
      </c>
      <c r="BH463" s="167">
        <f t="shared" si="50"/>
        <v>0</v>
      </c>
      <c r="BI463" s="167">
        <f t="shared" si="51"/>
        <v>0</v>
      </c>
      <c r="BJ463" s="17" t="s">
        <v>92</v>
      </c>
      <c r="BK463" s="168">
        <f t="shared" si="52"/>
        <v>0</v>
      </c>
      <c r="BL463" s="17" t="s">
        <v>234</v>
      </c>
      <c r="BM463" s="166" t="s">
        <v>677</v>
      </c>
    </row>
    <row r="464" spans="1:65" s="2" customFormat="1" ht="14.45" customHeight="1">
      <c r="A464" s="32"/>
      <c r="B464" s="153"/>
      <c r="C464" s="178" t="s">
        <v>694</v>
      </c>
      <c r="D464" s="178" t="s">
        <v>244</v>
      </c>
      <c r="E464" s="179" t="s">
        <v>679</v>
      </c>
      <c r="F464" s="180" t="s">
        <v>680</v>
      </c>
      <c r="G464" s="181" t="s">
        <v>199</v>
      </c>
      <c r="H464" s="182">
        <v>1</v>
      </c>
      <c r="I464" s="183"/>
      <c r="J464" s="184"/>
      <c r="K464" s="182">
        <f t="shared" si="40"/>
        <v>0</v>
      </c>
      <c r="L464" s="184"/>
      <c r="M464" s="185"/>
      <c r="N464" s="186" t="s">
        <v>1</v>
      </c>
      <c r="O464" s="162" t="s">
        <v>43</v>
      </c>
      <c r="P464" s="163">
        <f t="shared" si="41"/>
        <v>0</v>
      </c>
      <c r="Q464" s="163">
        <f t="shared" si="42"/>
        <v>0</v>
      </c>
      <c r="R464" s="163">
        <f t="shared" si="43"/>
        <v>0</v>
      </c>
      <c r="S464" s="58"/>
      <c r="T464" s="164">
        <f t="shared" si="44"/>
        <v>0</v>
      </c>
      <c r="U464" s="164">
        <v>0</v>
      </c>
      <c r="V464" s="164">
        <f t="shared" si="45"/>
        <v>0</v>
      </c>
      <c r="W464" s="164">
        <v>0</v>
      </c>
      <c r="X464" s="165">
        <f t="shared" si="46"/>
        <v>0</v>
      </c>
      <c r="Y464" s="32"/>
      <c r="Z464" s="32"/>
      <c r="AA464" s="32"/>
      <c r="AB464" s="32"/>
      <c r="AC464" s="32"/>
      <c r="AD464" s="32"/>
      <c r="AE464" s="32"/>
      <c r="AR464" s="166" t="s">
        <v>321</v>
      </c>
      <c r="AT464" s="166" t="s">
        <v>244</v>
      </c>
      <c r="AU464" s="166" t="s">
        <v>92</v>
      </c>
      <c r="AY464" s="17" t="s">
        <v>164</v>
      </c>
      <c r="BE464" s="167">
        <f t="shared" si="47"/>
        <v>0</v>
      </c>
      <c r="BF464" s="167">
        <f t="shared" si="48"/>
        <v>0</v>
      </c>
      <c r="BG464" s="167">
        <f t="shared" si="49"/>
        <v>0</v>
      </c>
      <c r="BH464" s="167">
        <f t="shared" si="50"/>
        <v>0</v>
      </c>
      <c r="BI464" s="167">
        <f t="shared" si="51"/>
        <v>0</v>
      </c>
      <c r="BJ464" s="17" t="s">
        <v>92</v>
      </c>
      <c r="BK464" s="168">
        <f t="shared" si="52"/>
        <v>0</v>
      </c>
      <c r="BL464" s="17" t="s">
        <v>234</v>
      </c>
      <c r="BM464" s="166" t="s">
        <v>681</v>
      </c>
    </row>
    <row r="465" spans="1:65" s="2" customFormat="1" ht="14.45" customHeight="1">
      <c r="A465" s="32"/>
      <c r="B465" s="153"/>
      <c r="C465" s="178" t="s">
        <v>698</v>
      </c>
      <c r="D465" s="178" t="s">
        <v>244</v>
      </c>
      <c r="E465" s="179" t="s">
        <v>683</v>
      </c>
      <c r="F465" s="180" t="s">
        <v>684</v>
      </c>
      <c r="G465" s="181" t="s">
        <v>199</v>
      </c>
      <c r="H465" s="182">
        <v>1</v>
      </c>
      <c r="I465" s="183"/>
      <c r="J465" s="184"/>
      <c r="K465" s="182">
        <f t="shared" si="40"/>
        <v>0</v>
      </c>
      <c r="L465" s="184"/>
      <c r="M465" s="185"/>
      <c r="N465" s="186" t="s">
        <v>1</v>
      </c>
      <c r="O465" s="162" t="s">
        <v>43</v>
      </c>
      <c r="P465" s="163">
        <f t="shared" si="41"/>
        <v>0</v>
      </c>
      <c r="Q465" s="163">
        <f t="shared" si="42"/>
        <v>0</v>
      </c>
      <c r="R465" s="163">
        <f t="shared" si="43"/>
        <v>0</v>
      </c>
      <c r="S465" s="58"/>
      <c r="T465" s="164">
        <f t="shared" si="44"/>
        <v>0</v>
      </c>
      <c r="U465" s="164">
        <v>0</v>
      </c>
      <c r="V465" s="164">
        <f t="shared" si="45"/>
        <v>0</v>
      </c>
      <c r="W465" s="164">
        <v>0</v>
      </c>
      <c r="X465" s="165">
        <f t="shared" si="46"/>
        <v>0</v>
      </c>
      <c r="Y465" s="32"/>
      <c r="Z465" s="32"/>
      <c r="AA465" s="32"/>
      <c r="AB465" s="32"/>
      <c r="AC465" s="32"/>
      <c r="AD465" s="32"/>
      <c r="AE465" s="32"/>
      <c r="AR465" s="166" t="s">
        <v>321</v>
      </c>
      <c r="AT465" s="166" t="s">
        <v>244</v>
      </c>
      <c r="AU465" s="166" t="s">
        <v>92</v>
      </c>
      <c r="AY465" s="17" t="s">
        <v>164</v>
      </c>
      <c r="BE465" s="167">
        <f t="shared" si="47"/>
        <v>0</v>
      </c>
      <c r="BF465" s="167">
        <f t="shared" si="48"/>
        <v>0</v>
      </c>
      <c r="BG465" s="167">
        <f t="shared" si="49"/>
        <v>0</v>
      </c>
      <c r="BH465" s="167">
        <f t="shared" si="50"/>
        <v>0</v>
      </c>
      <c r="BI465" s="167">
        <f t="shared" si="51"/>
        <v>0</v>
      </c>
      <c r="BJ465" s="17" t="s">
        <v>92</v>
      </c>
      <c r="BK465" s="168">
        <f t="shared" si="52"/>
        <v>0</v>
      </c>
      <c r="BL465" s="17" t="s">
        <v>234</v>
      </c>
      <c r="BM465" s="166" t="s">
        <v>685</v>
      </c>
    </row>
    <row r="466" spans="1:65" s="2" customFormat="1" ht="14.45" customHeight="1">
      <c r="A466" s="32"/>
      <c r="B466" s="153"/>
      <c r="C466" s="178" t="s">
        <v>702</v>
      </c>
      <c r="D466" s="178" t="s">
        <v>244</v>
      </c>
      <c r="E466" s="179" t="s">
        <v>687</v>
      </c>
      <c r="F466" s="180" t="s">
        <v>688</v>
      </c>
      <c r="G466" s="181" t="s">
        <v>199</v>
      </c>
      <c r="H466" s="182">
        <v>1</v>
      </c>
      <c r="I466" s="183"/>
      <c r="J466" s="184"/>
      <c r="K466" s="182">
        <f t="shared" si="40"/>
        <v>0</v>
      </c>
      <c r="L466" s="184"/>
      <c r="M466" s="185"/>
      <c r="N466" s="186" t="s">
        <v>1</v>
      </c>
      <c r="O466" s="162" t="s">
        <v>43</v>
      </c>
      <c r="P466" s="163">
        <f t="shared" si="41"/>
        <v>0</v>
      </c>
      <c r="Q466" s="163">
        <f t="shared" si="42"/>
        <v>0</v>
      </c>
      <c r="R466" s="163">
        <f t="shared" si="43"/>
        <v>0</v>
      </c>
      <c r="S466" s="58"/>
      <c r="T466" s="164">
        <f t="shared" si="44"/>
        <v>0</v>
      </c>
      <c r="U466" s="164">
        <v>0</v>
      </c>
      <c r="V466" s="164">
        <f t="shared" si="45"/>
        <v>0</v>
      </c>
      <c r="W466" s="164">
        <v>0</v>
      </c>
      <c r="X466" s="165">
        <f t="shared" si="46"/>
        <v>0</v>
      </c>
      <c r="Y466" s="32"/>
      <c r="Z466" s="32"/>
      <c r="AA466" s="32"/>
      <c r="AB466" s="32"/>
      <c r="AC466" s="32"/>
      <c r="AD466" s="32"/>
      <c r="AE466" s="32"/>
      <c r="AR466" s="166" t="s">
        <v>321</v>
      </c>
      <c r="AT466" s="166" t="s">
        <v>244</v>
      </c>
      <c r="AU466" s="166" t="s">
        <v>92</v>
      </c>
      <c r="AY466" s="17" t="s">
        <v>164</v>
      </c>
      <c r="BE466" s="167">
        <f t="shared" si="47"/>
        <v>0</v>
      </c>
      <c r="BF466" s="167">
        <f t="shared" si="48"/>
        <v>0</v>
      </c>
      <c r="BG466" s="167">
        <f t="shared" si="49"/>
        <v>0</v>
      </c>
      <c r="BH466" s="167">
        <f t="shared" si="50"/>
        <v>0</v>
      </c>
      <c r="BI466" s="167">
        <f t="shared" si="51"/>
        <v>0</v>
      </c>
      <c r="BJ466" s="17" t="s">
        <v>92</v>
      </c>
      <c r="BK466" s="168">
        <f t="shared" si="52"/>
        <v>0</v>
      </c>
      <c r="BL466" s="17" t="s">
        <v>234</v>
      </c>
      <c r="BM466" s="166" t="s">
        <v>689</v>
      </c>
    </row>
    <row r="467" spans="1:65" s="2" customFormat="1" ht="14.45" customHeight="1">
      <c r="A467" s="32"/>
      <c r="B467" s="153"/>
      <c r="C467" s="178" t="s">
        <v>706</v>
      </c>
      <c r="D467" s="178" t="s">
        <v>244</v>
      </c>
      <c r="E467" s="179" t="s">
        <v>691</v>
      </c>
      <c r="F467" s="180" t="s">
        <v>692</v>
      </c>
      <c r="G467" s="181" t="s">
        <v>199</v>
      </c>
      <c r="H467" s="182">
        <v>1</v>
      </c>
      <c r="I467" s="183"/>
      <c r="J467" s="184"/>
      <c r="K467" s="182">
        <f t="shared" si="40"/>
        <v>0</v>
      </c>
      <c r="L467" s="184"/>
      <c r="M467" s="185"/>
      <c r="N467" s="186" t="s">
        <v>1</v>
      </c>
      <c r="O467" s="162" t="s">
        <v>43</v>
      </c>
      <c r="P467" s="163">
        <f t="shared" si="41"/>
        <v>0</v>
      </c>
      <c r="Q467" s="163">
        <f t="shared" si="42"/>
        <v>0</v>
      </c>
      <c r="R467" s="163">
        <f t="shared" si="43"/>
        <v>0</v>
      </c>
      <c r="S467" s="58"/>
      <c r="T467" s="164">
        <f t="shared" si="44"/>
        <v>0</v>
      </c>
      <c r="U467" s="164">
        <v>0</v>
      </c>
      <c r="V467" s="164">
        <f t="shared" si="45"/>
        <v>0</v>
      </c>
      <c r="W467" s="164">
        <v>0</v>
      </c>
      <c r="X467" s="165">
        <f t="shared" si="46"/>
        <v>0</v>
      </c>
      <c r="Y467" s="32"/>
      <c r="Z467" s="32"/>
      <c r="AA467" s="32"/>
      <c r="AB467" s="32"/>
      <c r="AC467" s="32"/>
      <c r="AD467" s="32"/>
      <c r="AE467" s="32"/>
      <c r="AR467" s="166" t="s">
        <v>321</v>
      </c>
      <c r="AT467" s="166" t="s">
        <v>244</v>
      </c>
      <c r="AU467" s="166" t="s">
        <v>92</v>
      </c>
      <c r="AY467" s="17" t="s">
        <v>164</v>
      </c>
      <c r="BE467" s="167">
        <f t="shared" si="47"/>
        <v>0</v>
      </c>
      <c r="BF467" s="167">
        <f t="shared" si="48"/>
        <v>0</v>
      </c>
      <c r="BG467" s="167">
        <f t="shared" si="49"/>
        <v>0</v>
      </c>
      <c r="BH467" s="167">
        <f t="shared" si="50"/>
        <v>0</v>
      </c>
      <c r="BI467" s="167">
        <f t="shared" si="51"/>
        <v>0</v>
      </c>
      <c r="BJ467" s="17" t="s">
        <v>92</v>
      </c>
      <c r="BK467" s="168">
        <f t="shared" si="52"/>
        <v>0</v>
      </c>
      <c r="BL467" s="17" t="s">
        <v>234</v>
      </c>
      <c r="BM467" s="166" t="s">
        <v>693</v>
      </c>
    </row>
    <row r="468" spans="1:65" s="2" customFormat="1" ht="14.45" customHeight="1">
      <c r="A468" s="32"/>
      <c r="B468" s="153"/>
      <c r="C468" s="178" t="s">
        <v>710</v>
      </c>
      <c r="D468" s="178" t="s">
        <v>244</v>
      </c>
      <c r="E468" s="179" t="s">
        <v>695</v>
      </c>
      <c r="F468" s="180" t="s">
        <v>696</v>
      </c>
      <c r="G468" s="181" t="s">
        <v>199</v>
      </c>
      <c r="H468" s="182">
        <v>13</v>
      </c>
      <c r="I468" s="183"/>
      <c r="J468" s="184"/>
      <c r="K468" s="182">
        <f t="shared" si="40"/>
        <v>0</v>
      </c>
      <c r="L468" s="184"/>
      <c r="M468" s="185"/>
      <c r="N468" s="186" t="s">
        <v>1</v>
      </c>
      <c r="O468" s="162" t="s">
        <v>43</v>
      </c>
      <c r="P468" s="163">
        <f t="shared" si="41"/>
        <v>0</v>
      </c>
      <c r="Q468" s="163">
        <f t="shared" si="42"/>
        <v>0</v>
      </c>
      <c r="R468" s="163">
        <f t="shared" si="43"/>
        <v>0</v>
      </c>
      <c r="S468" s="58"/>
      <c r="T468" s="164">
        <f t="shared" si="44"/>
        <v>0</v>
      </c>
      <c r="U468" s="164">
        <v>0</v>
      </c>
      <c r="V468" s="164">
        <f t="shared" si="45"/>
        <v>0</v>
      </c>
      <c r="W468" s="164">
        <v>0</v>
      </c>
      <c r="X468" s="165">
        <f t="shared" si="46"/>
        <v>0</v>
      </c>
      <c r="Y468" s="32"/>
      <c r="Z468" s="32"/>
      <c r="AA468" s="32"/>
      <c r="AB468" s="32"/>
      <c r="AC468" s="32"/>
      <c r="AD468" s="32"/>
      <c r="AE468" s="32"/>
      <c r="AR468" s="166" t="s">
        <v>321</v>
      </c>
      <c r="AT468" s="166" t="s">
        <v>244</v>
      </c>
      <c r="AU468" s="166" t="s">
        <v>92</v>
      </c>
      <c r="AY468" s="17" t="s">
        <v>164</v>
      </c>
      <c r="BE468" s="167">
        <f t="shared" si="47"/>
        <v>0</v>
      </c>
      <c r="BF468" s="167">
        <f t="shared" si="48"/>
        <v>0</v>
      </c>
      <c r="BG468" s="167">
        <f t="shared" si="49"/>
        <v>0</v>
      </c>
      <c r="BH468" s="167">
        <f t="shared" si="50"/>
        <v>0</v>
      </c>
      <c r="BI468" s="167">
        <f t="shared" si="51"/>
        <v>0</v>
      </c>
      <c r="BJ468" s="17" t="s">
        <v>92</v>
      </c>
      <c r="BK468" s="168">
        <f t="shared" si="52"/>
        <v>0</v>
      </c>
      <c r="BL468" s="17" t="s">
        <v>234</v>
      </c>
      <c r="BM468" s="166" t="s">
        <v>697</v>
      </c>
    </row>
    <row r="469" spans="1:65" s="2" customFormat="1" ht="24.2" customHeight="1">
      <c r="A469" s="32"/>
      <c r="B469" s="153"/>
      <c r="C469" s="178" t="s">
        <v>714</v>
      </c>
      <c r="D469" s="178" t="s">
        <v>244</v>
      </c>
      <c r="E469" s="179" t="s">
        <v>699</v>
      </c>
      <c r="F469" s="180" t="s">
        <v>700</v>
      </c>
      <c r="G469" s="181" t="s">
        <v>199</v>
      </c>
      <c r="H469" s="182">
        <v>13</v>
      </c>
      <c r="I469" s="183"/>
      <c r="J469" s="184"/>
      <c r="K469" s="182">
        <f t="shared" si="40"/>
        <v>0</v>
      </c>
      <c r="L469" s="184"/>
      <c r="M469" s="185"/>
      <c r="N469" s="186" t="s">
        <v>1</v>
      </c>
      <c r="O469" s="162" t="s">
        <v>43</v>
      </c>
      <c r="P469" s="163">
        <f t="shared" si="41"/>
        <v>0</v>
      </c>
      <c r="Q469" s="163">
        <f t="shared" si="42"/>
        <v>0</v>
      </c>
      <c r="R469" s="163">
        <f t="shared" si="43"/>
        <v>0</v>
      </c>
      <c r="S469" s="58"/>
      <c r="T469" s="164">
        <f t="shared" si="44"/>
        <v>0</v>
      </c>
      <c r="U469" s="164">
        <v>0</v>
      </c>
      <c r="V469" s="164">
        <f t="shared" si="45"/>
        <v>0</v>
      </c>
      <c r="W469" s="164">
        <v>0</v>
      </c>
      <c r="X469" s="165">
        <f t="shared" si="46"/>
        <v>0</v>
      </c>
      <c r="Y469" s="32"/>
      <c r="Z469" s="32"/>
      <c r="AA469" s="32"/>
      <c r="AB469" s="32"/>
      <c r="AC469" s="32"/>
      <c r="AD469" s="32"/>
      <c r="AE469" s="32"/>
      <c r="AR469" s="166" t="s">
        <v>321</v>
      </c>
      <c r="AT469" s="166" t="s">
        <v>244</v>
      </c>
      <c r="AU469" s="166" t="s">
        <v>92</v>
      </c>
      <c r="AY469" s="17" t="s">
        <v>164</v>
      </c>
      <c r="BE469" s="167">
        <f t="shared" si="47"/>
        <v>0</v>
      </c>
      <c r="BF469" s="167">
        <f t="shared" si="48"/>
        <v>0</v>
      </c>
      <c r="BG469" s="167">
        <f t="shared" si="49"/>
        <v>0</v>
      </c>
      <c r="BH469" s="167">
        <f t="shared" si="50"/>
        <v>0</v>
      </c>
      <c r="BI469" s="167">
        <f t="shared" si="51"/>
        <v>0</v>
      </c>
      <c r="BJ469" s="17" t="s">
        <v>92</v>
      </c>
      <c r="BK469" s="168">
        <f t="shared" si="52"/>
        <v>0</v>
      </c>
      <c r="BL469" s="17" t="s">
        <v>234</v>
      </c>
      <c r="BM469" s="166" t="s">
        <v>701</v>
      </c>
    </row>
    <row r="470" spans="1:65" s="2" customFormat="1" ht="24.2" customHeight="1">
      <c r="A470" s="32"/>
      <c r="B470" s="153"/>
      <c r="C470" s="178" t="s">
        <v>718</v>
      </c>
      <c r="D470" s="178" t="s">
        <v>244</v>
      </c>
      <c r="E470" s="179" t="s">
        <v>703</v>
      </c>
      <c r="F470" s="180" t="s">
        <v>704</v>
      </c>
      <c r="G470" s="181" t="s">
        <v>199</v>
      </c>
      <c r="H470" s="182">
        <v>6</v>
      </c>
      <c r="I470" s="183"/>
      <c r="J470" s="184"/>
      <c r="K470" s="182">
        <f t="shared" si="40"/>
        <v>0</v>
      </c>
      <c r="L470" s="184"/>
      <c r="M470" s="185"/>
      <c r="N470" s="186" t="s">
        <v>1</v>
      </c>
      <c r="O470" s="162" t="s">
        <v>43</v>
      </c>
      <c r="P470" s="163">
        <f t="shared" si="41"/>
        <v>0</v>
      </c>
      <c r="Q470" s="163">
        <f t="shared" si="42"/>
        <v>0</v>
      </c>
      <c r="R470" s="163">
        <f t="shared" si="43"/>
        <v>0</v>
      </c>
      <c r="S470" s="58"/>
      <c r="T470" s="164">
        <f t="shared" si="44"/>
        <v>0</v>
      </c>
      <c r="U470" s="164">
        <v>0</v>
      </c>
      <c r="V470" s="164">
        <f t="shared" si="45"/>
        <v>0</v>
      </c>
      <c r="W470" s="164">
        <v>0</v>
      </c>
      <c r="X470" s="165">
        <f t="shared" si="46"/>
        <v>0</v>
      </c>
      <c r="Y470" s="32"/>
      <c r="Z470" s="32"/>
      <c r="AA470" s="32"/>
      <c r="AB470" s="32"/>
      <c r="AC470" s="32"/>
      <c r="AD470" s="32"/>
      <c r="AE470" s="32"/>
      <c r="AR470" s="166" t="s">
        <v>321</v>
      </c>
      <c r="AT470" s="166" t="s">
        <v>244</v>
      </c>
      <c r="AU470" s="166" t="s">
        <v>92</v>
      </c>
      <c r="AY470" s="17" t="s">
        <v>164</v>
      </c>
      <c r="BE470" s="167">
        <f t="shared" si="47"/>
        <v>0</v>
      </c>
      <c r="BF470" s="167">
        <f t="shared" si="48"/>
        <v>0</v>
      </c>
      <c r="BG470" s="167">
        <f t="shared" si="49"/>
        <v>0</v>
      </c>
      <c r="BH470" s="167">
        <f t="shared" si="50"/>
        <v>0</v>
      </c>
      <c r="BI470" s="167">
        <f t="shared" si="51"/>
        <v>0</v>
      </c>
      <c r="BJ470" s="17" t="s">
        <v>92</v>
      </c>
      <c r="BK470" s="168">
        <f t="shared" si="52"/>
        <v>0</v>
      </c>
      <c r="BL470" s="17" t="s">
        <v>234</v>
      </c>
      <c r="BM470" s="166" t="s">
        <v>705</v>
      </c>
    </row>
    <row r="471" spans="1:65" s="2" customFormat="1" ht="37.9" customHeight="1">
      <c r="A471" s="32"/>
      <c r="B471" s="153"/>
      <c r="C471" s="178" t="s">
        <v>722</v>
      </c>
      <c r="D471" s="178" t="s">
        <v>244</v>
      </c>
      <c r="E471" s="179" t="s">
        <v>707</v>
      </c>
      <c r="F471" s="180" t="s">
        <v>708</v>
      </c>
      <c r="G471" s="181" t="s">
        <v>199</v>
      </c>
      <c r="H471" s="182">
        <v>6</v>
      </c>
      <c r="I471" s="183"/>
      <c r="J471" s="184"/>
      <c r="K471" s="182">
        <f t="shared" si="40"/>
        <v>0</v>
      </c>
      <c r="L471" s="184"/>
      <c r="M471" s="185"/>
      <c r="N471" s="186" t="s">
        <v>1</v>
      </c>
      <c r="O471" s="162" t="s">
        <v>43</v>
      </c>
      <c r="P471" s="163">
        <f t="shared" si="41"/>
        <v>0</v>
      </c>
      <c r="Q471" s="163">
        <f t="shared" si="42"/>
        <v>0</v>
      </c>
      <c r="R471" s="163">
        <f t="shared" si="43"/>
        <v>0</v>
      </c>
      <c r="S471" s="58"/>
      <c r="T471" s="164">
        <f t="shared" si="44"/>
        <v>0</v>
      </c>
      <c r="U471" s="164">
        <v>0</v>
      </c>
      <c r="V471" s="164">
        <f t="shared" si="45"/>
        <v>0</v>
      </c>
      <c r="W471" s="164">
        <v>0</v>
      </c>
      <c r="X471" s="165">
        <f t="shared" si="46"/>
        <v>0</v>
      </c>
      <c r="Y471" s="32"/>
      <c r="Z471" s="32"/>
      <c r="AA471" s="32"/>
      <c r="AB471" s="32"/>
      <c r="AC471" s="32"/>
      <c r="AD471" s="32"/>
      <c r="AE471" s="32"/>
      <c r="AR471" s="166" t="s">
        <v>321</v>
      </c>
      <c r="AT471" s="166" t="s">
        <v>244</v>
      </c>
      <c r="AU471" s="166" t="s">
        <v>92</v>
      </c>
      <c r="AY471" s="17" t="s">
        <v>164</v>
      </c>
      <c r="BE471" s="167">
        <f t="shared" si="47"/>
        <v>0</v>
      </c>
      <c r="BF471" s="167">
        <f t="shared" si="48"/>
        <v>0</v>
      </c>
      <c r="BG471" s="167">
        <f t="shared" si="49"/>
        <v>0</v>
      </c>
      <c r="BH471" s="167">
        <f t="shared" si="50"/>
        <v>0</v>
      </c>
      <c r="BI471" s="167">
        <f t="shared" si="51"/>
        <v>0</v>
      </c>
      <c r="BJ471" s="17" t="s">
        <v>92</v>
      </c>
      <c r="BK471" s="168">
        <f t="shared" si="52"/>
        <v>0</v>
      </c>
      <c r="BL471" s="17" t="s">
        <v>234</v>
      </c>
      <c r="BM471" s="166" t="s">
        <v>709</v>
      </c>
    </row>
    <row r="472" spans="1:65" s="2" customFormat="1" ht="24.2" customHeight="1">
      <c r="A472" s="32"/>
      <c r="B472" s="153"/>
      <c r="C472" s="178" t="s">
        <v>726</v>
      </c>
      <c r="D472" s="178" t="s">
        <v>244</v>
      </c>
      <c r="E472" s="179" t="s">
        <v>711</v>
      </c>
      <c r="F472" s="180" t="s">
        <v>712</v>
      </c>
      <c r="G472" s="181" t="s">
        <v>199</v>
      </c>
      <c r="H472" s="182">
        <v>15</v>
      </c>
      <c r="I472" s="183"/>
      <c r="J472" s="184"/>
      <c r="K472" s="182">
        <f t="shared" si="40"/>
        <v>0</v>
      </c>
      <c r="L472" s="184"/>
      <c r="M472" s="185"/>
      <c r="N472" s="186" t="s">
        <v>1</v>
      </c>
      <c r="O472" s="162" t="s">
        <v>43</v>
      </c>
      <c r="P472" s="163">
        <f t="shared" si="41"/>
        <v>0</v>
      </c>
      <c r="Q472" s="163">
        <f t="shared" si="42"/>
        <v>0</v>
      </c>
      <c r="R472" s="163">
        <f t="shared" si="43"/>
        <v>0</v>
      </c>
      <c r="S472" s="58"/>
      <c r="T472" s="164">
        <f t="shared" si="44"/>
        <v>0</v>
      </c>
      <c r="U472" s="164">
        <v>0</v>
      </c>
      <c r="V472" s="164">
        <f t="shared" si="45"/>
        <v>0</v>
      </c>
      <c r="W472" s="164">
        <v>0</v>
      </c>
      <c r="X472" s="165">
        <f t="shared" si="46"/>
        <v>0</v>
      </c>
      <c r="Y472" s="32"/>
      <c r="Z472" s="32"/>
      <c r="AA472" s="32"/>
      <c r="AB472" s="32"/>
      <c r="AC472" s="32"/>
      <c r="AD472" s="32"/>
      <c r="AE472" s="32"/>
      <c r="AR472" s="166" t="s">
        <v>321</v>
      </c>
      <c r="AT472" s="166" t="s">
        <v>244</v>
      </c>
      <c r="AU472" s="166" t="s">
        <v>92</v>
      </c>
      <c r="AY472" s="17" t="s">
        <v>164</v>
      </c>
      <c r="BE472" s="167">
        <f t="shared" si="47"/>
        <v>0</v>
      </c>
      <c r="BF472" s="167">
        <f t="shared" si="48"/>
        <v>0</v>
      </c>
      <c r="BG472" s="167">
        <f t="shared" si="49"/>
        <v>0</v>
      </c>
      <c r="BH472" s="167">
        <f t="shared" si="50"/>
        <v>0</v>
      </c>
      <c r="BI472" s="167">
        <f t="shared" si="51"/>
        <v>0</v>
      </c>
      <c r="BJ472" s="17" t="s">
        <v>92</v>
      </c>
      <c r="BK472" s="168">
        <f t="shared" si="52"/>
        <v>0</v>
      </c>
      <c r="BL472" s="17" t="s">
        <v>234</v>
      </c>
      <c r="BM472" s="166" t="s">
        <v>713</v>
      </c>
    </row>
    <row r="473" spans="1:65" s="2" customFormat="1" ht="37.9" customHeight="1">
      <c r="A473" s="32"/>
      <c r="B473" s="153"/>
      <c r="C473" s="178" t="s">
        <v>730</v>
      </c>
      <c r="D473" s="178" t="s">
        <v>244</v>
      </c>
      <c r="E473" s="179" t="s">
        <v>715</v>
      </c>
      <c r="F473" s="180" t="s">
        <v>716</v>
      </c>
      <c r="G473" s="181" t="s">
        <v>199</v>
      </c>
      <c r="H473" s="182">
        <v>15</v>
      </c>
      <c r="I473" s="183"/>
      <c r="J473" s="184"/>
      <c r="K473" s="182">
        <f t="shared" si="40"/>
        <v>0</v>
      </c>
      <c r="L473" s="184"/>
      <c r="M473" s="185"/>
      <c r="N473" s="186" t="s">
        <v>1</v>
      </c>
      <c r="O473" s="162" t="s">
        <v>43</v>
      </c>
      <c r="P473" s="163">
        <f t="shared" si="41"/>
        <v>0</v>
      </c>
      <c r="Q473" s="163">
        <f t="shared" si="42"/>
        <v>0</v>
      </c>
      <c r="R473" s="163">
        <f t="shared" si="43"/>
        <v>0</v>
      </c>
      <c r="S473" s="58"/>
      <c r="T473" s="164">
        <f t="shared" si="44"/>
        <v>0</v>
      </c>
      <c r="U473" s="164">
        <v>0</v>
      </c>
      <c r="V473" s="164">
        <f t="shared" si="45"/>
        <v>0</v>
      </c>
      <c r="W473" s="164">
        <v>0</v>
      </c>
      <c r="X473" s="165">
        <f t="shared" si="46"/>
        <v>0</v>
      </c>
      <c r="Y473" s="32"/>
      <c r="Z473" s="32"/>
      <c r="AA473" s="32"/>
      <c r="AB473" s="32"/>
      <c r="AC473" s="32"/>
      <c r="AD473" s="32"/>
      <c r="AE473" s="32"/>
      <c r="AR473" s="166" t="s">
        <v>321</v>
      </c>
      <c r="AT473" s="166" t="s">
        <v>244</v>
      </c>
      <c r="AU473" s="166" t="s">
        <v>92</v>
      </c>
      <c r="AY473" s="17" t="s">
        <v>164</v>
      </c>
      <c r="BE473" s="167">
        <f t="shared" si="47"/>
        <v>0</v>
      </c>
      <c r="BF473" s="167">
        <f t="shared" si="48"/>
        <v>0</v>
      </c>
      <c r="BG473" s="167">
        <f t="shared" si="49"/>
        <v>0</v>
      </c>
      <c r="BH473" s="167">
        <f t="shared" si="50"/>
        <v>0</v>
      </c>
      <c r="BI473" s="167">
        <f t="shared" si="51"/>
        <v>0</v>
      </c>
      <c r="BJ473" s="17" t="s">
        <v>92</v>
      </c>
      <c r="BK473" s="168">
        <f t="shared" si="52"/>
        <v>0</v>
      </c>
      <c r="BL473" s="17" t="s">
        <v>234</v>
      </c>
      <c r="BM473" s="166" t="s">
        <v>717</v>
      </c>
    </row>
    <row r="474" spans="1:65" s="2" customFormat="1" ht="24.2" customHeight="1">
      <c r="A474" s="32"/>
      <c r="B474" s="153"/>
      <c r="C474" s="178" t="s">
        <v>734</v>
      </c>
      <c r="D474" s="178" t="s">
        <v>244</v>
      </c>
      <c r="E474" s="179" t="s">
        <v>719</v>
      </c>
      <c r="F474" s="180" t="s">
        <v>720</v>
      </c>
      <c r="G474" s="181" t="s">
        <v>199</v>
      </c>
      <c r="H474" s="182">
        <v>18</v>
      </c>
      <c r="I474" s="183"/>
      <c r="J474" s="184"/>
      <c r="K474" s="182">
        <f t="shared" si="40"/>
        <v>0</v>
      </c>
      <c r="L474" s="184"/>
      <c r="M474" s="185"/>
      <c r="N474" s="186" t="s">
        <v>1</v>
      </c>
      <c r="O474" s="162" t="s">
        <v>43</v>
      </c>
      <c r="P474" s="163">
        <f t="shared" si="41"/>
        <v>0</v>
      </c>
      <c r="Q474" s="163">
        <f t="shared" si="42"/>
        <v>0</v>
      </c>
      <c r="R474" s="163">
        <f t="shared" si="43"/>
        <v>0</v>
      </c>
      <c r="S474" s="58"/>
      <c r="T474" s="164">
        <f t="shared" si="44"/>
        <v>0</v>
      </c>
      <c r="U474" s="164">
        <v>0</v>
      </c>
      <c r="V474" s="164">
        <f t="shared" si="45"/>
        <v>0</v>
      </c>
      <c r="W474" s="164">
        <v>0</v>
      </c>
      <c r="X474" s="165">
        <f t="shared" si="46"/>
        <v>0</v>
      </c>
      <c r="Y474" s="32"/>
      <c r="Z474" s="32"/>
      <c r="AA474" s="32"/>
      <c r="AB474" s="32"/>
      <c r="AC474" s="32"/>
      <c r="AD474" s="32"/>
      <c r="AE474" s="32"/>
      <c r="AR474" s="166" t="s">
        <v>321</v>
      </c>
      <c r="AT474" s="166" t="s">
        <v>244</v>
      </c>
      <c r="AU474" s="166" t="s">
        <v>92</v>
      </c>
      <c r="AY474" s="17" t="s">
        <v>164</v>
      </c>
      <c r="BE474" s="167">
        <f t="shared" si="47"/>
        <v>0</v>
      </c>
      <c r="BF474" s="167">
        <f t="shared" si="48"/>
        <v>0</v>
      </c>
      <c r="BG474" s="167">
        <f t="shared" si="49"/>
        <v>0</v>
      </c>
      <c r="BH474" s="167">
        <f t="shared" si="50"/>
        <v>0</v>
      </c>
      <c r="BI474" s="167">
        <f t="shared" si="51"/>
        <v>0</v>
      </c>
      <c r="BJ474" s="17" t="s">
        <v>92</v>
      </c>
      <c r="BK474" s="168">
        <f t="shared" si="52"/>
        <v>0</v>
      </c>
      <c r="BL474" s="17" t="s">
        <v>234</v>
      </c>
      <c r="BM474" s="166" t="s">
        <v>721</v>
      </c>
    </row>
    <row r="475" spans="1:65" s="2" customFormat="1" ht="37.9" customHeight="1">
      <c r="A475" s="32"/>
      <c r="B475" s="153"/>
      <c r="C475" s="178" t="s">
        <v>738</v>
      </c>
      <c r="D475" s="178" t="s">
        <v>244</v>
      </c>
      <c r="E475" s="179" t="s">
        <v>723</v>
      </c>
      <c r="F475" s="180" t="s">
        <v>724</v>
      </c>
      <c r="G475" s="181" t="s">
        <v>199</v>
      </c>
      <c r="H475" s="182">
        <v>18</v>
      </c>
      <c r="I475" s="183"/>
      <c r="J475" s="184"/>
      <c r="K475" s="182">
        <f t="shared" si="40"/>
        <v>0</v>
      </c>
      <c r="L475" s="184"/>
      <c r="M475" s="185"/>
      <c r="N475" s="186" t="s">
        <v>1</v>
      </c>
      <c r="O475" s="162" t="s">
        <v>43</v>
      </c>
      <c r="P475" s="163">
        <f t="shared" si="41"/>
        <v>0</v>
      </c>
      <c r="Q475" s="163">
        <f t="shared" si="42"/>
        <v>0</v>
      </c>
      <c r="R475" s="163">
        <f t="shared" si="43"/>
        <v>0</v>
      </c>
      <c r="S475" s="58"/>
      <c r="T475" s="164">
        <f t="shared" si="44"/>
        <v>0</v>
      </c>
      <c r="U475" s="164">
        <v>0</v>
      </c>
      <c r="V475" s="164">
        <f t="shared" si="45"/>
        <v>0</v>
      </c>
      <c r="W475" s="164">
        <v>0</v>
      </c>
      <c r="X475" s="165">
        <f t="shared" si="46"/>
        <v>0</v>
      </c>
      <c r="Y475" s="32"/>
      <c r="Z475" s="32"/>
      <c r="AA475" s="32"/>
      <c r="AB475" s="32"/>
      <c r="AC475" s="32"/>
      <c r="AD475" s="32"/>
      <c r="AE475" s="32"/>
      <c r="AR475" s="166" t="s">
        <v>321</v>
      </c>
      <c r="AT475" s="166" t="s">
        <v>244</v>
      </c>
      <c r="AU475" s="166" t="s">
        <v>92</v>
      </c>
      <c r="AY475" s="17" t="s">
        <v>164</v>
      </c>
      <c r="BE475" s="167">
        <f t="shared" si="47"/>
        <v>0</v>
      </c>
      <c r="BF475" s="167">
        <f t="shared" si="48"/>
        <v>0</v>
      </c>
      <c r="BG475" s="167">
        <f t="shared" si="49"/>
        <v>0</v>
      </c>
      <c r="BH475" s="167">
        <f t="shared" si="50"/>
        <v>0</v>
      </c>
      <c r="BI475" s="167">
        <f t="shared" si="51"/>
        <v>0</v>
      </c>
      <c r="BJ475" s="17" t="s">
        <v>92</v>
      </c>
      <c r="BK475" s="168">
        <f t="shared" si="52"/>
        <v>0</v>
      </c>
      <c r="BL475" s="17" t="s">
        <v>234</v>
      </c>
      <c r="BM475" s="166" t="s">
        <v>725</v>
      </c>
    </row>
    <row r="476" spans="1:65" s="2" customFormat="1" ht="24.2" customHeight="1">
      <c r="A476" s="32"/>
      <c r="B476" s="153"/>
      <c r="C476" s="178" t="s">
        <v>742</v>
      </c>
      <c r="D476" s="178" t="s">
        <v>244</v>
      </c>
      <c r="E476" s="179" t="s">
        <v>727</v>
      </c>
      <c r="F476" s="180" t="s">
        <v>728</v>
      </c>
      <c r="G476" s="181" t="s">
        <v>199</v>
      </c>
      <c r="H476" s="182">
        <v>21</v>
      </c>
      <c r="I476" s="183"/>
      <c r="J476" s="184"/>
      <c r="K476" s="182">
        <f t="shared" si="40"/>
        <v>0</v>
      </c>
      <c r="L476" s="184"/>
      <c r="M476" s="185"/>
      <c r="N476" s="186" t="s">
        <v>1</v>
      </c>
      <c r="O476" s="162" t="s">
        <v>43</v>
      </c>
      <c r="P476" s="163">
        <f t="shared" si="41"/>
        <v>0</v>
      </c>
      <c r="Q476" s="163">
        <f t="shared" si="42"/>
        <v>0</v>
      </c>
      <c r="R476" s="163">
        <f t="shared" si="43"/>
        <v>0</v>
      </c>
      <c r="S476" s="58"/>
      <c r="T476" s="164">
        <f t="shared" si="44"/>
        <v>0</v>
      </c>
      <c r="U476" s="164">
        <v>0</v>
      </c>
      <c r="V476" s="164">
        <f t="shared" si="45"/>
        <v>0</v>
      </c>
      <c r="W476" s="164">
        <v>0</v>
      </c>
      <c r="X476" s="165">
        <f t="shared" si="46"/>
        <v>0</v>
      </c>
      <c r="Y476" s="32"/>
      <c r="Z476" s="32"/>
      <c r="AA476" s="32"/>
      <c r="AB476" s="32"/>
      <c r="AC476" s="32"/>
      <c r="AD476" s="32"/>
      <c r="AE476" s="32"/>
      <c r="AR476" s="166" t="s">
        <v>321</v>
      </c>
      <c r="AT476" s="166" t="s">
        <v>244</v>
      </c>
      <c r="AU476" s="166" t="s">
        <v>92</v>
      </c>
      <c r="AY476" s="17" t="s">
        <v>164</v>
      </c>
      <c r="BE476" s="167">
        <f t="shared" si="47"/>
        <v>0</v>
      </c>
      <c r="BF476" s="167">
        <f t="shared" si="48"/>
        <v>0</v>
      </c>
      <c r="BG476" s="167">
        <f t="shared" si="49"/>
        <v>0</v>
      </c>
      <c r="BH476" s="167">
        <f t="shared" si="50"/>
        <v>0</v>
      </c>
      <c r="BI476" s="167">
        <f t="shared" si="51"/>
        <v>0</v>
      </c>
      <c r="BJ476" s="17" t="s">
        <v>92</v>
      </c>
      <c r="BK476" s="168">
        <f t="shared" si="52"/>
        <v>0</v>
      </c>
      <c r="BL476" s="17" t="s">
        <v>234</v>
      </c>
      <c r="BM476" s="166" t="s">
        <v>729</v>
      </c>
    </row>
    <row r="477" spans="1:65" s="2" customFormat="1" ht="37.9" customHeight="1">
      <c r="A477" s="32"/>
      <c r="B477" s="153"/>
      <c r="C477" s="178" t="s">
        <v>746</v>
      </c>
      <c r="D477" s="178" t="s">
        <v>244</v>
      </c>
      <c r="E477" s="179" t="s">
        <v>731</v>
      </c>
      <c r="F477" s="180" t="s">
        <v>732</v>
      </c>
      <c r="G477" s="181" t="s">
        <v>199</v>
      </c>
      <c r="H477" s="182">
        <v>19</v>
      </c>
      <c r="I477" s="183"/>
      <c r="J477" s="184"/>
      <c r="K477" s="182">
        <f t="shared" si="40"/>
        <v>0</v>
      </c>
      <c r="L477" s="184"/>
      <c r="M477" s="185"/>
      <c r="N477" s="186" t="s">
        <v>1</v>
      </c>
      <c r="O477" s="162" t="s">
        <v>43</v>
      </c>
      <c r="P477" s="163">
        <f t="shared" si="41"/>
        <v>0</v>
      </c>
      <c r="Q477" s="163">
        <f t="shared" si="42"/>
        <v>0</v>
      </c>
      <c r="R477" s="163">
        <f t="shared" si="43"/>
        <v>0</v>
      </c>
      <c r="S477" s="58"/>
      <c r="T477" s="164">
        <f t="shared" si="44"/>
        <v>0</v>
      </c>
      <c r="U477" s="164">
        <v>0</v>
      </c>
      <c r="V477" s="164">
        <f t="shared" si="45"/>
        <v>0</v>
      </c>
      <c r="W477" s="164">
        <v>0</v>
      </c>
      <c r="X477" s="165">
        <f t="shared" si="46"/>
        <v>0</v>
      </c>
      <c r="Y477" s="32"/>
      <c r="Z477" s="32"/>
      <c r="AA477" s="32"/>
      <c r="AB477" s="32"/>
      <c r="AC477" s="32"/>
      <c r="AD477" s="32"/>
      <c r="AE477" s="32"/>
      <c r="AR477" s="166" t="s">
        <v>321</v>
      </c>
      <c r="AT477" s="166" t="s">
        <v>244</v>
      </c>
      <c r="AU477" s="166" t="s">
        <v>92</v>
      </c>
      <c r="AY477" s="17" t="s">
        <v>164</v>
      </c>
      <c r="BE477" s="167">
        <f t="shared" si="47"/>
        <v>0</v>
      </c>
      <c r="BF477" s="167">
        <f t="shared" si="48"/>
        <v>0</v>
      </c>
      <c r="BG477" s="167">
        <f t="shared" si="49"/>
        <v>0</v>
      </c>
      <c r="BH477" s="167">
        <f t="shared" si="50"/>
        <v>0</v>
      </c>
      <c r="BI477" s="167">
        <f t="shared" si="51"/>
        <v>0</v>
      </c>
      <c r="BJ477" s="17" t="s">
        <v>92</v>
      </c>
      <c r="BK477" s="168">
        <f t="shared" si="52"/>
        <v>0</v>
      </c>
      <c r="BL477" s="17" t="s">
        <v>234</v>
      </c>
      <c r="BM477" s="166" t="s">
        <v>733</v>
      </c>
    </row>
    <row r="478" spans="1:65" s="2" customFormat="1" ht="37.9" customHeight="1">
      <c r="A478" s="32"/>
      <c r="B478" s="153"/>
      <c r="C478" s="178" t="s">
        <v>750</v>
      </c>
      <c r="D478" s="178" t="s">
        <v>244</v>
      </c>
      <c r="E478" s="179" t="s">
        <v>735</v>
      </c>
      <c r="F478" s="180" t="s">
        <v>736</v>
      </c>
      <c r="G478" s="181" t="s">
        <v>199</v>
      </c>
      <c r="H478" s="182">
        <v>2</v>
      </c>
      <c r="I478" s="183"/>
      <c r="J478" s="184"/>
      <c r="K478" s="182">
        <f t="shared" si="40"/>
        <v>0</v>
      </c>
      <c r="L478" s="184"/>
      <c r="M478" s="185"/>
      <c r="N478" s="186" t="s">
        <v>1</v>
      </c>
      <c r="O478" s="162" t="s">
        <v>43</v>
      </c>
      <c r="P478" s="163">
        <f t="shared" si="41"/>
        <v>0</v>
      </c>
      <c r="Q478" s="163">
        <f t="shared" si="42"/>
        <v>0</v>
      </c>
      <c r="R478" s="163">
        <f t="shared" si="43"/>
        <v>0</v>
      </c>
      <c r="S478" s="58"/>
      <c r="T478" s="164">
        <f t="shared" si="44"/>
        <v>0</v>
      </c>
      <c r="U478" s="164">
        <v>0</v>
      </c>
      <c r="V478" s="164">
        <f t="shared" si="45"/>
        <v>0</v>
      </c>
      <c r="W478" s="164">
        <v>0</v>
      </c>
      <c r="X478" s="165">
        <f t="shared" si="46"/>
        <v>0</v>
      </c>
      <c r="Y478" s="32"/>
      <c r="Z478" s="32"/>
      <c r="AA478" s="32"/>
      <c r="AB478" s="32"/>
      <c r="AC478" s="32"/>
      <c r="AD478" s="32"/>
      <c r="AE478" s="32"/>
      <c r="AR478" s="166" t="s">
        <v>321</v>
      </c>
      <c r="AT478" s="166" t="s">
        <v>244</v>
      </c>
      <c r="AU478" s="166" t="s">
        <v>92</v>
      </c>
      <c r="AY478" s="17" t="s">
        <v>164</v>
      </c>
      <c r="BE478" s="167">
        <f t="shared" si="47"/>
        <v>0</v>
      </c>
      <c r="BF478" s="167">
        <f t="shared" si="48"/>
        <v>0</v>
      </c>
      <c r="BG478" s="167">
        <f t="shared" si="49"/>
        <v>0</v>
      </c>
      <c r="BH478" s="167">
        <f t="shared" si="50"/>
        <v>0</v>
      </c>
      <c r="BI478" s="167">
        <f t="shared" si="51"/>
        <v>0</v>
      </c>
      <c r="BJ478" s="17" t="s">
        <v>92</v>
      </c>
      <c r="BK478" s="168">
        <f t="shared" si="52"/>
        <v>0</v>
      </c>
      <c r="BL478" s="17" t="s">
        <v>234</v>
      </c>
      <c r="BM478" s="166" t="s">
        <v>737</v>
      </c>
    </row>
    <row r="479" spans="1:65" s="2" customFormat="1" ht="24.2" customHeight="1">
      <c r="A479" s="32"/>
      <c r="B479" s="153"/>
      <c r="C479" s="178" t="s">
        <v>754</v>
      </c>
      <c r="D479" s="178" t="s">
        <v>244</v>
      </c>
      <c r="E479" s="179" t="s">
        <v>739</v>
      </c>
      <c r="F479" s="180" t="s">
        <v>740</v>
      </c>
      <c r="G479" s="181" t="s">
        <v>199</v>
      </c>
      <c r="H479" s="182">
        <v>28</v>
      </c>
      <c r="I479" s="183"/>
      <c r="J479" s="184"/>
      <c r="K479" s="182">
        <f t="shared" si="40"/>
        <v>0</v>
      </c>
      <c r="L479" s="184"/>
      <c r="M479" s="185"/>
      <c r="N479" s="186" t="s">
        <v>1</v>
      </c>
      <c r="O479" s="162" t="s">
        <v>43</v>
      </c>
      <c r="P479" s="163">
        <f t="shared" si="41"/>
        <v>0</v>
      </c>
      <c r="Q479" s="163">
        <f t="shared" si="42"/>
        <v>0</v>
      </c>
      <c r="R479" s="163">
        <f t="shared" si="43"/>
        <v>0</v>
      </c>
      <c r="S479" s="58"/>
      <c r="T479" s="164">
        <f t="shared" si="44"/>
        <v>0</v>
      </c>
      <c r="U479" s="164">
        <v>0</v>
      </c>
      <c r="V479" s="164">
        <f t="shared" si="45"/>
        <v>0</v>
      </c>
      <c r="W479" s="164">
        <v>0</v>
      </c>
      <c r="X479" s="165">
        <f t="shared" si="46"/>
        <v>0</v>
      </c>
      <c r="Y479" s="32"/>
      <c r="Z479" s="32"/>
      <c r="AA479" s="32"/>
      <c r="AB479" s="32"/>
      <c r="AC479" s="32"/>
      <c r="AD479" s="32"/>
      <c r="AE479" s="32"/>
      <c r="AR479" s="166" t="s">
        <v>321</v>
      </c>
      <c r="AT479" s="166" t="s">
        <v>244</v>
      </c>
      <c r="AU479" s="166" t="s">
        <v>92</v>
      </c>
      <c r="AY479" s="17" t="s">
        <v>164</v>
      </c>
      <c r="BE479" s="167">
        <f t="shared" si="47"/>
        <v>0</v>
      </c>
      <c r="BF479" s="167">
        <f t="shared" si="48"/>
        <v>0</v>
      </c>
      <c r="BG479" s="167">
        <f t="shared" si="49"/>
        <v>0</v>
      </c>
      <c r="BH479" s="167">
        <f t="shared" si="50"/>
        <v>0</v>
      </c>
      <c r="BI479" s="167">
        <f t="shared" si="51"/>
        <v>0</v>
      </c>
      <c r="BJ479" s="17" t="s">
        <v>92</v>
      </c>
      <c r="BK479" s="168">
        <f t="shared" si="52"/>
        <v>0</v>
      </c>
      <c r="BL479" s="17" t="s">
        <v>234</v>
      </c>
      <c r="BM479" s="166" t="s">
        <v>741</v>
      </c>
    </row>
    <row r="480" spans="1:65" s="2" customFormat="1" ht="24.2" customHeight="1">
      <c r="A480" s="32"/>
      <c r="B480" s="153"/>
      <c r="C480" s="178" t="s">
        <v>758</v>
      </c>
      <c r="D480" s="178" t="s">
        <v>244</v>
      </c>
      <c r="E480" s="179" t="s">
        <v>743</v>
      </c>
      <c r="F480" s="180" t="s">
        <v>744</v>
      </c>
      <c r="G480" s="181" t="s">
        <v>199</v>
      </c>
      <c r="H480" s="182">
        <v>30</v>
      </c>
      <c r="I480" s="183"/>
      <c r="J480" s="184"/>
      <c r="K480" s="182">
        <f t="shared" si="40"/>
        <v>0</v>
      </c>
      <c r="L480" s="184"/>
      <c r="M480" s="185"/>
      <c r="N480" s="186" t="s">
        <v>1</v>
      </c>
      <c r="O480" s="162" t="s">
        <v>43</v>
      </c>
      <c r="P480" s="163">
        <f t="shared" si="41"/>
        <v>0</v>
      </c>
      <c r="Q480" s="163">
        <f t="shared" si="42"/>
        <v>0</v>
      </c>
      <c r="R480" s="163">
        <f t="shared" si="43"/>
        <v>0</v>
      </c>
      <c r="S480" s="58"/>
      <c r="T480" s="164">
        <f t="shared" si="44"/>
        <v>0</v>
      </c>
      <c r="U480" s="164">
        <v>0</v>
      </c>
      <c r="V480" s="164">
        <f t="shared" si="45"/>
        <v>0</v>
      </c>
      <c r="W480" s="164">
        <v>0</v>
      </c>
      <c r="X480" s="165">
        <f t="shared" si="46"/>
        <v>0</v>
      </c>
      <c r="Y480" s="32"/>
      <c r="Z480" s="32"/>
      <c r="AA480" s="32"/>
      <c r="AB480" s="32"/>
      <c r="AC480" s="32"/>
      <c r="AD480" s="32"/>
      <c r="AE480" s="32"/>
      <c r="AR480" s="166" t="s">
        <v>321</v>
      </c>
      <c r="AT480" s="166" t="s">
        <v>244</v>
      </c>
      <c r="AU480" s="166" t="s">
        <v>92</v>
      </c>
      <c r="AY480" s="17" t="s">
        <v>164</v>
      </c>
      <c r="BE480" s="167">
        <f t="shared" si="47"/>
        <v>0</v>
      </c>
      <c r="BF480" s="167">
        <f t="shared" si="48"/>
        <v>0</v>
      </c>
      <c r="BG480" s="167">
        <f t="shared" si="49"/>
        <v>0</v>
      </c>
      <c r="BH480" s="167">
        <f t="shared" si="50"/>
        <v>0</v>
      </c>
      <c r="BI480" s="167">
        <f t="shared" si="51"/>
        <v>0</v>
      </c>
      <c r="BJ480" s="17" t="s">
        <v>92</v>
      </c>
      <c r="BK480" s="168">
        <f t="shared" si="52"/>
        <v>0</v>
      </c>
      <c r="BL480" s="17" t="s">
        <v>234</v>
      </c>
      <c r="BM480" s="166" t="s">
        <v>745</v>
      </c>
    </row>
    <row r="481" spans="1:65" s="2" customFormat="1" ht="24.2" customHeight="1">
      <c r="A481" s="32"/>
      <c r="B481" s="153"/>
      <c r="C481" s="178" t="s">
        <v>762</v>
      </c>
      <c r="D481" s="178" t="s">
        <v>244</v>
      </c>
      <c r="E481" s="179" t="s">
        <v>747</v>
      </c>
      <c r="F481" s="180" t="s">
        <v>748</v>
      </c>
      <c r="G481" s="181" t="s">
        <v>354</v>
      </c>
      <c r="H481" s="182">
        <v>165</v>
      </c>
      <c r="I481" s="183"/>
      <c r="J481" s="184"/>
      <c r="K481" s="182">
        <f t="shared" si="40"/>
        <v>0</v>
      </c>
      <c r="L481" s="184"/>
      <c r="M481" s="185"/>
      <c r="N481" s="186" t="s">
        <v>1</v>
      </c>
      <c r="O481" s="162" t="s">
        <v>43</v>
      </c>
      <c r="P481" s="163">
        <f t="shared" si="41"/>
        <v>0</v>
      </c>
      <c r="Q481" s="163">
        <f t="shared" si="42"/>
        <v>0</v>
      </c>
      <c r="R481" s="163">
        <f t="shared" si="43"/>
        <v>0</v>
      </c>
      <c r="S481" s="58"/>
      <c r="T481" s="164">
        <f t="shared" si="44"/>
        <v>0</v>
      </c>
      <c r="U481" s="164">
        <v>0</v>
      </c>
      <c r="V481" s="164">
        <f t="shared" si="45"/>
        <v>0</v>
      </c>
      <c r="W481" s="164">
        <v>0</v>
      </c>
      <c r="X481" s="165">
        <f t="shared" si="46"/>
        <v>0</v>
      </c>
      <c r="Y481" s="32"/>
      <c r="Z481" s="32"/>
      <c r="AA481" s="32"/>
      <c r="AB481" s="32"/>
      <c r="AC481" s="32"/>
      <c r="AD481" s="32"/>
      <c r="AE481" s="32"/>
      <c r="AR481" s="166" t="s">
        <v>321</v>
      </c>
      <c r="AT481" s="166" t="s">
        <v>244</v>
      </c>
      <c r="AU481" s="166" t="s">
        <v>92</v>
      </c>
      <c r="AY481" s="17" t="s">
        <v>164</v>
      </c>
      <c r="BE481" s="167">
        <f t="shared" si="47"/>
        <v>0</v>
      </c>
      <c r="BF481" s="167">
        <f t="shared" si="48"/>
        <v>0</v>
      </c>
      <c r="BG481" s="167">
        <f t="shared" si="49"/>
        <v>0</v>
      </c>
      <c r="BH481" s="167">
        <f t="shared" si="50"/>
        <v>0</v>
      </c>
      <c r="BI481" s="167">
        <f t="shared" si="51"/>
        <v>0</v>
      </c>
      <c r="BJ481" s="17" t="s">
        <v>92</v>
      </c>
      <c r="BK481" s="168">
        <f t="shared" si="52"/>
        <v>0</v>
      </c>
      <c r="BL481" s="17" t="s">
        <v>234</v>
      </c>
      <c r="BM481" s="166" t="s">
        <v>749</v>
      </c>
    </row>
    <row r="482" spans="1:65" s="2" customFormat="1" ht="24.2" customHeight="1">
      <c r="A482" s="32"/>
      <c r="B482" s="153"/>
      <c r="C482" s="178" t="s">
        <v>768</v>
      </c>
      <c r="D482" s="178" t="s">
        <v>244</v>
      </c>
      <c r="E482" s="179" t="s">
        <v>751</v>
      </c>
      <c r="F482" s="180" t="s">
        <v>752</v>
      </c>
      <c r="G482" s="181" t="s">
        <v>354</v>
      </c>
      <c r="H482" s="182">
        <v>20</v>
      </c>
      <c r="I482" s="183"/>
      <c r="J482" s="184"/>
      <c r="K482" s="182">
        <f t="shared" si="40"/>
        <v>0</v>
      </c>
      <c r="L482" s="184"/>
      <c r="M482" s="185"/>
      <c r="N482" s="186" t="s">
        <v>1</v>
      </c>
      <c r="O482" s="162" t="s">
        <v>43</v>
      </c>
      <c r="P482" s="163">
        <f t="shared" si="41"/>
        <v>0</v>
      </c>
      <c r="Q482" s="163">
        <f t="shared" si="42"/>
        <v>0</v>
      </c>
      <c r="R482" s="163">
        <f t="shared" si="43"/>
        <v>0</v>
      </c>
      <c r="S482" s="58"/>
      <c r="T482" s="164">
        <f t="shared" si="44"/>
        <v>0</v>
      </c>
      <c r="U482" s="164">
        <v>0</v>
      </c>
      <c r="V482" s="164">
        <f t="shared" si="45"/>
        <v>0</v>
      </c>
      <c r="W482" s="164">
        <v>0</v>
      </c>
      <c r="X482" s="165">
        <f t="shared" si="46"/>
        <v>0</v>
      </c>
      <c r="Y482" s="32"/>
      <c r="Z482" s="32"/>
      <c r="AA482" s="32"/>
      <c r="AB482" s="32"/>
      <c r="AC482" s="32"/>
      <c r="AD482" s="32"/>
      <c r="AE482" s="32"/>
      <c r="AR482" s="166" t="s">
        <v>321</v>
      </c>
      <c r="AT482" s="166" t="s">
        <v>244</v>
      </c>
      <c r="AU482" s="166" t="s">
        <v>92</v>
      </c>
      <c r="AY482" s="17" t="s">
        <v>164</v>
      </c>
      <c r="BE482" s="167">
        <f t="shared" si="47"/>
        <v>0</v>
      </c>
      <c r="BF482" s="167">
        <f t="shared" si="48"/>
        <v>0</v>
      </c>
      <c r="BG482" s="167">
        <f t="shared" si="49"/>
        <v>0</v>
      </c>
      <c r="BH482" s="167">
        <f t="shared" si="50"/>
        <v>0</v>
      </c>
      <c r="BI482" s="167">
        <f t="shared" si="51"/>
        <v>0</v>
      </c>
      <c r="BJ482" s="17" t="s">
        <v>92</v>
      </c>
      <c r="BK482" s="168">
        <f t="shared" si="52"/>
        <v>0</v>
      </c>
      <c r="BL482" s="17" t="s">
        <v>234</v>
      </c>
      <c r="BM482" s="166" t="s">
        <v>753</v>
      </c>
    </row>
    <row r="483" spans="1:65" s="2" customFormat="1" ht="24.2" customHeight="1">
      <c r="A483" s="32"/>
      <c r="B483" s="153"/>
      <c r="C483" s="178" t="s">
        <v>772</v>
      </c>
      <c r="D483" s="178" t="s">
        <v>244</v>
      </c>
      <c r="E483" s="179" t="s">
        <v>755</v>
      </c>
      <c r="F483" s="180" t="s">
        <v>756</v>
      </c>
      <c r="G483" s="181" t="s">
        <v>375</v>
      </c>
      <c r="H483" s="182">
        <v>2.0219999999999998</v>
      </c>
      <c r="I483" s="183"/>
      <c r="J483" s="184"/>
      <c r="K483" s="182">
        <f t="shared" si="40"/>
        <v>0</v>
      </c>
      <c r="L483" s="184"/>
      <c r="M483" s="185"/>
      <c r="N483" s="186" t="s">
        <v>1</v>
      </c>
      <c r="O483" s="162" t="s">
        <v>43</v>
      </c>
      <c r="P483" s="163">
        <f t="shared" si="41"/>
        <v>0</v>
      </c>
      <c r="Q483" s="163">
        <f t="shared" si="42"/>
        <v>0</v>
      </c>
      <c r="R483" s="163">
        <f t="shared" si="43"/>
        <v>0</v>
      </c>
      <c r="S483" s="58"/>
      <c r="T483" s="164">
        <f t="shared" si="44"/>
        <v>0</v>
      </c>
      <c r="U483" s="164">
        <v>0</v>
      </c>
      <c r="V483" s="164">
        <f t="shared" si="45"/>
        <v>0</v>
      </c>
      <c r="W483" s="164">
        <v>0</v>
      </c>
      <c r="X483" s="165">
        <f t="shared" si="46"/>
        <v>0</v>
      </c>
      <c r="Y483" s="32"/>
      <c r="Z483" s="32"/>
      <c r="AA483" s="32"/>
      <c r="AB483" s="32"/>
      <c r="AC483" s="32"/>
      <c r="AD483" s="32"/>
      <c r="AE483" s="32"/>
      <c r="AR483" s="166" t="s">
        <v>321</v>
      </c>
      <c r="AT483" s="166" t="s">
        <v>244</v>
      </c>
      <c r="AU483" s="166" t="s">
        <v>92</v>
      </c>
      <c r="AY483" s="17" t="s">
        <v>164</v>
      </c>
      <c r="BE483" s="167">
        <f t="shared" si="47"/>
        <v>0</v>
      </c>
      <c r="BF483" s="167">
        <f t="shared" si="48"/>
        <v>0</v>
      </c>
      <c r="BG483" s="167">
        <f t="shared" si="49"/>
        <v>0</v>
      </c>
      <c r="BH483" s="167">
        <f t="shared" si="50"/>
        <v>0</v>
      </c>
      <c r="BI483" s="167">
        <f t="shared" si="51"/>
        <v>0</v>
      </c>
      <c r="BJ483" s="17" t="s">
        <v>92</v>
      </c>
      <c r="BK483" s="168">
        <f t="shared" si="52"/>
        <v>0</v>
      </c>
      <c r="BL483" s="17" t="s">
        <v>234</v>
      </c>
      <c r="BM483" s="166" t="s">
        <v>757</v>
      </c>
    </row>
    <row r="484" spans="1:65" s="2" customFormat="1" ht="24.2" customHeight="1">
      <c r="A484" s="32"/>
      <c r="B484" s="153"/>
      <c r="C484" s="178" t="s">
        <v>776</v>
      </c>
      <c r="D484" s="178" t="s">
        <v>244</v>
      </c>
      <c r="E484" s="179" t="s">
        <v>759</v>
      </c>
      <c r="F484" s="180" t="s">
        <v>760</v>
      </c>
      <c r="G484" s="181" t="s">
        <v>199</v>
      </c>
      <c r="H484" s="182">
        <v>4</v>
      </c>
      <c r="I484" s="183"/>
      <c r="J484" s="184"/>
      <c r="K484" s="182">
        <f t="shared" si="40"/>
        <v>0</v>
      </c>
      <c r="L484" s="184"/>
      <c r="M484" s="185"/>
      <c r="N484" s="186" t="s">
        <v>1</v>
      </c>
      <c r="O484" s="162" t="s">
        <v>43</v>
      </c>
      <c r="P484" s="163">
        <f t="shared" si="41"/>
        <v>0</v>
      </c>
      <c r="Q484" s="163">
        <f t="shared" si="42"/>
        <v>0</v>
      </c>
      <c r="R484" s="163">
        <f t="shared" si="43"/>
        <v>0</v>
      </c>
      <c r="S484" s="58"/>
      <c r="T484" s="164">
        <f t="shared" ref="T484:T515" si="53">S484*H484</f>
        <v>0</v>
      </c>
      <c r="U484" s="164">
        <v>0</v>
      </c>
      <c r="V484" s="164">
        <f t="shared" ref="V484:V515" si="54">U484*H484</f>
        <v>0</v>
      </c>
      <c r="W484" s="164">
        <v>0</v>
      </c>
      <c r="X484" s="165">
        <f t="shared" ref="X484:X515" si="55">W484*H484</f>
        <v>0</v>
      </c>
      <c r="Y484" s="32"/>
      <c r="Z484" s="32"/>
      <c r="AA484" s="32"/>
      <c r="AB484" s="32"/>
      <c r="AC484" s="32"/>
      <c r="AD484" s="32"/>
      <c r="AE484" s="32"/>
      <c r="AR484" s="166" t="s">
        <v>321</v>
      </c>
      <c r="AT484" s="166" t="s">
        <v>244</v>
      </c>
      <c r="AU484" s="166" t="s">
        <v>92</v>
      </c>
      <c r="AY484" s="17" t="s">
        <v>164</v>
      </c>
      <c r="BE484" s="167">
        <f t="shared" si="47"/>
        <v>0</v>
      </c>
      <c r="BF484" s="167">
        <f t="shared" si="48"/>
        <v>0</v>
      </c>
      <c r="BG484" s="167">
        <f t="shared" si="49"/>
        <v>0</v>
      </c>
      <c r="BH484" s="167">
        <f t="shared" si="50"/>
        <v>0</v>
      </c>
      <c r="BI484" s="167">
        <f t="shared" si="51"/>
        <v>0</v>
      </c>
      <c r="BJ484" s="17" t="s">
        <v>92</v>
      </c>
      <c r="BK484" s="168">
        <f t="shared" si="52"/>
        <v>0</v>
      </c>
      <c r="BL484" s="17" t="s">
        <v>234</v>
      </c>
      <c r="BM484" s="166" t="s">
        <v>761</v>
      </c>
    </row>
    <row r="485" spans="1:65" s="2" customFormat="1" ht="24.2" customHeight="1">
      <c r="A485" s="32"/>
      <c r="B485" s="153"/>
      <c r="C485" s="178" t="s">
        <v>780</v>
      </c>
      <c r="D485" s="178" t="s">
        <v>244</v>
      </c>
      <c r="E485" s="179" t="s">
        <v>763</v>
      </c>
      <c r="F485" s="180" t="s">
        <v>764</v>
      </c>
      <c r="G485" s="181" t="s">
        <v>499</v>
      </c>
      <c r="H485" s="183"/>
      <c r="I485" s="183"/>
      <c r="J485" s="184"/>
      <c r="K485" s="182">
        <f t="shared" si="40"/>
        <v>0</v>
      </c>
      <c r="L485" s="184"/>
      <c r="M485" s="185"/>
      <c r="N485" s="186" t="s">
        <v>1</v>
      </c>
      <c r="O485" s="162" t="s">
        <v>43</v>
      </c>
      <c r="P485" s="163">
        <f t="shared" si="41"/>
        <v>0</v>
      </c>
      <c r="Q485" s="163">
        <f t="shared" si="42"/>
        <v>0</v>
      </c>
      <c r="R485" s="163">
        <f t="shared" si="43"/>
        <v>0</v>
      </c>
      <c r="S485" s="58"/>
      <c r="T485" s="164">
        <f t="shared" si="53"/>
        <v>0</v>
      </c>
      <c r="U485" s="164">
        <v>0</v>
      </c>
      <c r="V485" s="164">
        <f t="shared" si="54"/>
        <v>0</v>
      </c>
      <c r="W485" s="164">
        <v>0</v>
      </c>
      <c r="X485" s="165">
        <f t="shared" si="55"/>
        <v>0</v>
      </c>
      <c r="Y485" s="32"/>
      <c r="Z485" s="32"/>
      <c r="AA485" s="32"/>
      <c r="AB485" s="32"/>
      <c r="AC485" s="32"/>
      <c r="AD485" s="32"/>
      <c r="AE485" s="32"/>
      <c r="AR485" s="166" t="s">
        <v>321</v>
      </c>
      <c r="AT485" s="166" t="s">
        <v>244</v>
      </c>
      <c r="AU485" s="166" t="s">
        <v>92</v>
      </c>
      <c r="AY485" s="17" t="s">
        <v>164</v>
      </c>
      <c r="BE485" s="167">
        <f t="shared" si="47"/>
        <v>0</v>
      </c>
      <c r="BF485" s="167">
        <f t="shared" si="48"/>
        <v>0</v>
      </c>
      <c r="BG485" s="167">
        <f t="shared" si="49"/>
        <v>0</v>
      </c>
      <c r="BH485" s="167">
        <f t="shared" si="50"/>
        <v>0</v>
      </c>
      <c r="BI485" s="167">
        <f t="shared" si="51"/>
        <v>0</v>
      </c>
      <c r="BJ485" s="17" t="s">
        <v>92</v>
      </c>
      <c r="BK485" s="168">
        <f t="shared" si="52"/>
        <v>0</v>
      </c>
      <c r="BL485" s="17" t="s">
        <v>234</v>
      </c>
      <c r="BM485" s="166" t="s">
        <v>765</v>
      </c>
    </row>
    <row r="486" spans="1:65" s="12" customFormat="1" ht="22.9" customHeight="1">
      <c r="B486" s="139"/>
      <c r="D486" s="140" t="s">
        <v>78</v>
      </c>
      <c r="E486" s="151" t="s">
        <v>766</v>
      </c>
      <c r="F486" s="151" t="s">
        <v>767</v>
      </c>
      <c r="I486" s="142"/>
      <c r="J486" s="142"/>
      <c r="K486" s="152">
        <f>BK486</f>
        <v>0</v>
      </c>
      <c r="M486" s="139"/>
      <c r="N486" s="144"/>
      <c r="O486" s="145"/>
      <c r="P486" s="145"/>
      <c r="Q486" s="146">
        <f>SUM(Q487:Q540)</f>
        <v>0</v>
      </c>
      <c r="R486" s="146">
        <f>SUM(R487:R540)</f>
        <v>0</v>
      </c>
      <c r="S486" s="145"/>
      <c r="T486" s="147">
        <f>SUM(T487:T540)</f>
        <v>0</v>
      </c>
      <c r="U486" s="145"/>
      <c r="V486" s="147">
        <f>SUM(V487:V540)</f>
        <v>0</v>
      </c>
      <c r="W486" s="145"/>
      <c r="X486" s="148">
        <f>SUM(X487:X540)</f>
        <v>0</v>
      </c>
      <c r="AR486" s="140" t="s">
        <v>92</v>
      </c>
      <c r="AT486" s="149" t="s">
        <v>78</v>
      </c>
      <c r="AU486" s="149" t="s">
        <v>86</v>
      </c>
      <c r="AY486" s="140" t="s">
        <v>164</v>
      </c>
      <c r="BK486" s="150">
        <f>SUM(BK487:BK540)</f>
        <v>0</v>
      </c>
    </row>
    <row r="487" spans="1:65" s="2" customFormat="1" ht="24.2" customHeight="1">
      <c r="A487" s="32"/>
      <c r="B487" s="153"/>
      <c r="C487" s="178" t="s">
        <v>784</v>
      </c>
      <c r="D487" s="178" t="s">
        <v>244</v>
      </c>
      <c r="E487" s="179" t="s">
        <v>769</v>
      </c>
      <c r="F487" s="180" t="s">
        <v>770</v>
      </c>
      <c r="G487" s="181" t="s">
        <v>354</v>
      </c>
      <c r="H487" s="182">
        <v>20</v>
      </c>
      <c r="I487" s="183"/>
      <c r="J487" s="184"/>
      <c r="K487" s="182">
        <f t="shared" ref="K487:K518" si="56">ROUND(P487*H487,3)</f>
        <v>0</v>
      </c>
      <c r="L487" s="184"/>
      <c r="M487" s="185"/>
      <c r="N487" s="186" t="s">
        <v>1</v>
      </c>
      <c r="O487" s="162" t="s">
        <v>43</v>
      </c>
      <c r="P487" s="163">
        <f t="shared" ref="P487:P518" si="57">I487+J487</f>
        <v>0</v>
      </c>
      <c r="Q487" s="163">
        <f t="shared" ref="Q487:Q518" si="58">ROUND(I487*H487,3)</f>
        <v>0</v>
      </c>
      <c r="R487" s="163">
        <f t="shared" ref="R487:R518" si="59">ROUND(J487*H487,3)</f>
        <v>0</v>
      </c>
      <c r="S487" s="58"/>
      <c r="T487" s="164">
        <f t="shared" ref="T487:T518" si="60">S487*H487</f>
        <v>0</v>
      </c>
      <c r="U487" s="164">
        <v>0</v>
      </c>
      <c r="V487" s="164">
        <f t="shared" ref="V487:V518" si="61">U487*H487</f>
        <v>0</v>
      </c>
      <c r="W487" s="164">
        <v>0</v>
      </c>
      <c r="X487" s="165">
        <f t="shared" ref="X487:X518" si="62">W487*H487</f>
        <v>0</v>
      </c>
      <c r="Y487" s="32"/>
      <c r="Z487" s="32"/>
      <c r="AA487" s="32"/>
      <c r="AB487" s="32"/>
      <c r="AC487" s="32"/>
      <c r="AD487" s="32"/>
      <c r="AE487" s="32"/>
      <c r="AR487" s="166" t="s">
        <v>321</v>
      </c>
      <c r="AT487" s="166" t="s">
        <v>244</v>
      </c>
      <c r="AU487" s="166" t="s">
        <v>92</v>
      </c>
      <c r="AY487" s="17" t="s">
        <v>164</v>
      </c>
      <c r="BE487" s="167">
        <f t="shared" ref="BE487:BE518" si="63">IF(O487="základná",K487,0)</f>
        <v>0</v>
      </c>
      <c r="BF487" s="167">
        <f t="shared" ref="BF487:BF518" si="64">IF(O487="znížená",K487,0)</f>
        <v>0</v>
      </c>
      <c r="BG487" s="167">
        <f t="shared" ref="BG487:BG518" si="65">IF(O487="zákl. prenesená",K487,0)</f>
        <v>0</v>
      </c>
      <c r="BH487" s="167">
        <f t="shared" ref="BH487:BH518" si="66">IF(O487="zníž. prenesená",K487,0)</f>
        <v>0</v>
      </c>
      <c r="BI487" s="167">
        <f t="shared" ref="BI487:BI518" si="67">IF(O487="nulová",K487,0)</f>
        <v>0</v>
      </c>
      <c r="BJ487" s="17" t="s">
        <v>92</v>
      </c>
      <c r="BK487" s="168">
        <f t="shared" ref="BK487:BK518" si="68">ROUND(P487*H487,3)</f>
        <v>0</v>
      </c>
      <c r="BL487" s="17" t="s">
        <v>234</v>
      </c>
      <c r="BM487" s="166" t="s">
        <v>771</v>
      </c>
    </row>
    <row r="488" spans="1:65" s="2" customFormat="1" ht="24.2" customHeight="1">
      <c r="A488" s="32"/>
      <c r="B488" s="153"/>
      <c r="C488" s="178" t="s">
        <v>788</v>
      </c>
      <c r="D488" s="178" t="s">
        <v>244</v>
      </c>
      <c r="E488" s="179" t="s">
        <v>773</v>
      </c>
      <c r="F488" s="180" t="s">
        <v>774</v>
      </c>
      <c r="G488" s="181" t="s">
        <v>354</v>
      </c>
      <c r="H488" s="182">
        <v>150</v>
      </c>
      <c r="I488" s="183"/>
      <c r="J488" s="184"/>
      <c r="K488" s="182">
        <f t="shared" si="56"/>
        <v>0</v>
      </c>
      <c r="L488" s="184"/>
      <c r="M488" s="185"/>
      <c r="N488" s="186" t="s">
        <v>1</v>
      </c>
      <c r="O488" s="162" t="s">
        <v>43</v>
      </c>
      <c r="P488" s="163">
        <f t="shared" si="57"/>
        <v>0</v>
      </c>
      <c r="Q488" s="163">
        <f t="shared" si="58"/>
        <v>0</v>
      </c>
      <c r="R488" s="163">
        <f t="shared" si="59"/>
        <v>0</v>
      </c>
      <c r="S488" s="58"/>
      <c r="T488" s="164">
        <f t="shared" si="60"/>
        <v>0</v>
      </c>
      <c r="U488" s="164">
        <v>0</v>
      </c>
      <c r="V488" s="164">
        <f t="shared" si="61"/>
        <v>0</v>
      </c>
      <c r="W488" s="164">
        <v>0</v>
      </c>
      <c r="X488" s="165">
        <f t="shared" si="62"/>
        <v>0</v>
      </c>
      <c r="Y488" s="32"/>
      <c r="Z488" s="32"/>
      <c r="AA488" s="32"/>
      <c r="AB488" s="32"/>
      <c r="AC488" s="32"/>
      <c r="AD488" s="32"/>
      <c r="AE488" s="32"/>
      <c r="AR488" s="166" t="s">
        <v>321</v>
      </c>
      <c r="AT488" s="166" t="s">
        <v>244</v>
      </c>
      <c r="AU488" s="166" t="s">
        <v>92</v>
      </c>
      <c r="AY488" s="17" t="s">
        <v>164</v>
      </c>
      <c r="BE488" s="167">
        <f t="shared" si="63"/>
        <v>0</v>
      </c>
      <c r="BF488" s="167">
        <f t="shared" si="64"/>
        <v>0</v>
      </c>
      <c r="BG488" s="167">
        <f t="shared" si="65"/>
        <v>0</v>
      </c>
      <c r="BH488" s="167">
        <f t="shared" si="66"/>
        <v>0</v>
      </c>
      <c r="BI488" s="167">
        <f t="shared" si="67"/>
        <v>0</v>
      </c>
      <c r="BJ488" s="17" t="s">
        <v>92</v>
      </c>
      <c r="BK488" s="168">
        <f t="shared" si="68"/>
        <v>0</v>
      </c>
      <c r="BL488" s="17" t="s">
        <v>234</v>
      </c>
      <c r="BM488" s="166" t="s">
        <v>775</v>
      </c>
    </row>
    <row r="489" spans="1:65" s="2" customFormat="1" ht="24.2" customHeight="1">
      <c r="A489" s="32"/>
      <c r="B489" s="153"/>
      <c r="C489" s="178" t="s">
        <v>792</v>
      </c>
      <c r="D489" s="178" t="s">
        <v>244</v>
      </c>
      <c r="E489" s="179" t="s">
        <v>777</v>
      </c>
      <c r="F489" s="180" t="s">
        <v>778</v>
      </c>
      <c r="G489" s="181" t="s">
        <v>354</v>
      </c>
      <c r="H489" s="182">
        <v>42.38</v>
      </c>
      <c r="I489" s="183"/>
      <c r="J489" s="184"/>
      <c r="K489" s="182">
        <f t="shared" si="56"/>
        <v>0</v>
      </c>
      <c r="L489" s="184"/>
      <c r="M489" s="185"/>
      <c r="N489" s="186" t="s">
        <v>1</v>
      </c>
      <c r="O489" s="162" t="s">
        <v>43</v>
      </c>
      <c r="P489" s="163">
        <f t="shared" si="57"/>
        <v>0</v>
      </c>
      <c r="Q489" s="163">
        <f t="shared" si="58"/>
        <v>0</v>
      </c>
      <c r="R489" s="163">
        <f t="shared" si="59"/>
        <v>0</v>
      </c>
      <c r="S489" s="58"/>
      <c r="T489" s="164">
        <f t="shared" si="60"/>
        <v>0</v>
      </c>
      <c r="U489" s="164">
        <v>0</v>
      </c>
      <c r="V489" s="164">
        <f t="shared" si="61"/>
        <v>0</v>
      </c>
      <c r="W489" s="164">
        <v>0</v>
      </c>
      <c r="X489" s="165">
        <f t="shared" si="62"/>
        <v>0</v>
      </c>
      <c r="Y489" s="32"/>
      <c r="Z489" s="32"/>
      <c r="AA489" s="32"/>
      <c r="AB489" s="32"/>
      <c r="AC489" s="32"/>
      <c r="AD489" s="32"/>
      <c r="AE489" s="32"/>
      <c r="AR489" s="166" t="s">
        <v>321</v>
      </c>
      <c r="AT489" s="166" t="s">
        <v>244</v>
      </c>
      <c r="AU489" s="166" t="s">
        <v>92</v>
      </c>
      <c r="AY489" s="17" t="s">
        <v>164</v>
      </c>
      <c r="BE489" s="167">
        <f t="shared" si="63"/>
        <v>0</v>
      </c>
      <c r="BF489" s="167">
        <f t="shared" si="64"/>
        <v>0</v>
      </c>
      <c r="BG489" s="167">
        <f t="shared" si="65"/>
        <v>0</v>
      </c>
      <c r="BH489" s="167">
        <f t="shared" si="66"/>
        <v>0</v>
      </c>
      <c r="BI489" s="167">
        <f t="shared" si="67"/>
        <v>0</v>
      </c>
      <c r="BJ489" s="17" t="s">
        <v>92</v>
      </c>
      <c r="BK489" s="168">
        <f t="shared" si="68"/>
        <v>0</v>
      </c>
      <c r="BL489" s="17" t="s">
        <v>234</v>
      </c>
      <c r="BM489" s="166" t="s">
        <v>779</v>
      </c>
    </row>
    <row r="490" spans="1:65" s="2" customFormat="1" ht="24.2" customHeight="1">
      <c r="A490" s="32"/>
      <c r="B490" s="153"/>
      <c r="C490" s="178" t="s">
        <v>796</v>
      </c>
      <c r="D490" s="178" t="s">
        <v>244</v>
      </c>
      <c r="E490" s="179" t="s">
        <v>781</v>
      </c>
      <c r="F490" s="180" t="s">
        <v>782</v>
      </c>
      <c r="G490" s="181" t="s">
        <v>354</v>
      </c>
      <c r="H490" s="182">
        <v>123.12</v>
      </c>
      <c r="I490" s="183"/>
      <c r="J490" s="184"/>
      <c r="K490" s="182">
        <f t="shared" si="56"/>
        <v>0</v>
      </c>
      <c r="L490" s="184"/>
      <c r="M490" s="185"/>
      <c r="N490" s="186" t="s">
        <v>1</v>
      </c>
      <c r="O490" s="162" t="s">
        <v>43</v>
      </c>
      <c r="P490" s="163">
        <f t="shared" si="57"/>
        <v>0</v>
      </c>
      <c r="Q490" s="163">
        <f t="shared" si="58"/>
        <v>0</v>
      </c>
      <c r="R490" s="163">
        <f t="shared" si="59"/>
        <v>0</v>
      </c>
      <c r="S490" s="58"/>
      <c r="T490" s="164">
        <f t="shared" si="60"/>
        <v>0</v>
      </c>
      <c r="U490" s="164">
        <v>0</v>
      </c>
      <c r="V490" s="164">
        <f t="shared" si="61"/>
        <v>0</v>
      </c>
      <c r="W490" s="164">
        <v>0</v>
      </c>
      <c r="X490" s="165">
        <f t="shared" si="62"/>
        <v>0</v>
      </c>
      <c r="Y490" s="32"/>
      <c r="Z490" s="32"/>
      <c r="AA490" s="32"/>
      <c r="AB490" s="32"/>
      <c r="AC490" s="32"/>
      <c r="AD490" s="32"/>
      <c r="AE490" s="32"/>
      <c r="AR490" s="166" t="s">
        <v>321</v>
      </c>
      <c r="AT490" s="166" t="s">
        <v>244</v>
      </c>
      <c r="AU490" s="166" t="s">
        <v>92</v>
      </c>
      <c r="AY490" s="17" t="s">
        <v>164</v>
      </c>
      <c r="BE490" s="167">
        <f t="shared" si="63"/>
        <v>0</v>
      </c>
      <c r="BF490" s="167">
        <f t="shared" si="64"/>
        <v>0</v>
      </c>
      <c r="BG490" s="167">
        <f t="shared" si="65"/>
        <v>0</v>
      </c>
      <c r="BH490" s="167">
        <f t="shared" si="66"/>
        <v>0</v>
      </c>
      <c r="BI490" s="167">
        <f t="shared" si="67"/>
        <v>0</v>
      </c>
      <c r="BJ490" s="17" t="s">
        <v>92</v>
      </c>
      <c r="BK490" s="168">
        <f t="shared" si="68"/>
        <v>0</v>
      </c>
      <c r="BL490" s="17" t="s">
        <v>234</v>
      </c>
      <c r="BM490" s="166" t="s">
        <v>783</v>
      </c>
    </row>
    <row r="491" spans="1:65" s="2" customFormat="1" ht="24.2" customHeight="1">
      <c r="A491" s="32"/>
      <c r="B491" s="153"/>
      <c r="C491" s="178" t="s">
        <v>800</v>
      </c>
      <c r="D491" s="178" t="s">
        <v>244</v>
      </c>
      <c r="E491" s="179" t="s">
        <v>785</v>
      </c>
      <c r="F491" s="180" t="s">
        <v>786</v>
      </c>
      <c r="G491" s="181" t="s">
        <v>354</v>
      </c>
      <c r="H491" s="182">
        <v>42.96</v>
      </c>
      <c r="I491" s="183"/>
      <c r="J491" s="184"/>
      <c r="K491" s="182">
        <f t="shared" si="56"/>
        <v>0</v>
      </c>
      <c r="L491" s="184"/>
      <c r="M491" s="185"/>
      <c r="N491" s="186" t="s">
        <v>1</v>
      </c>
      <c r="O491" s="162" t="s">
        <v>43</v>
      </c>
      <c r="P491" s="163">
        <f t="shared" si="57"/>
        <v>0</v>
      </c>
      <c r="Q491" s="163">
        <f t="shared" si="58"/>
        <v>0</v>
      </c>
      <c r="R491" s="163">
        <f t="shared" si="59"/>
        <v>0</v>
      </c>
      <c r="S491" s="58"/>
      <c r="T491" s="164">
        <f t="shared" si="60"/>
        <v>0</v>
      </c>
      <c r="U491" s="164">
        <v>0</v>
      </c>
      <c r="V491" s="164">
        <f t="shared" si="61"/>
        <v>0</v>
      </c>
      <c r="W491" s="164">
        <v>0</v>
      </c>
      <c r="X491" s="165">
        <f t="shared" si="62"/>
        <v>0</v>
      </c>
      <c r="Y491" s="32"/>
      <c r="Z491" s="32"/>
      <c r="AA491" s="32"/>
      <c r="AB491" s="32"/>
      <c r="AC491" s="32"/>
      <c r="AD491" s="32"/>
      <c r="AE491" s="32"/>
      <c r="AR491" s="166" t="s">
        <v>321</v>
      </c>
      <c r="AT491" s="166" t="s">
        <v>244</v>
      </c>
      <c r="AU491" s="166" t="s">
        <v>92</v>
      </c>
      <c r="AY491" s="17" t="s">
        <v>164</v>
      </c>
      <c r="BE491" s="167">
        <f t="shared" si="63"/>
        <v>0</v>
      </c>
      <c r="BF491" s="167">
        <f t="shared" si="64"/>
        <v>0</v>
      </c>
      <c r="BG491" s="167">
        <f t="shared" si="65"/>
        <v>0</v>
      </c>
      <c r="BH491" s="167">
        <f t="shared" si="66"/>
        <v>0</v>
      </c>
      <c r="BI491" s="167">
        <f t="shared" si="67"/>
        <v>0</v>
      </c>
      <c r="BJ491" s="17" t="s">
        <v>92</v>
      </c>
      <c r="BK491" s="168">
        <f t="shared" si="68"/>
        <v>0</v>
      </c>
      <c r="BL491" s="17" t="s">
        <v>234</v>
      </c>
      <c r="BM491" s="166" t="s">
        <v>787</v>
      </c>
    </row>
    <row r="492" spans="1:65" s="2" customFormat="1" ht="24.2" customHeight="1">
      <c r="A492" s="32"/>
      <c r="B492" s="153"/>
      <c r="C492" s="178" t="s">
        <v>804</v>
      </c>
      <c r="D492" s="178" t="s">
        <v>244</v>
      </c>
      <c r="E492" s="179" t="s">
        <v>789</v>
      </c>
      <c r="F492" s="180" t="s">
        <v>790</v>
      </c>
      <c r="G492" s="181" t="s">
        <v>354</v>
      </c>
      <c r="H492" s="182">
        <v>55.2</v>
      </c>
      <c r="I492" s="183"/>
      <c r="J492" s="184"/>
      <c r="K492" s="182">
        <f t="shared" si="56"/>
        <v>0</v>
      </c>
      <c r="L492" s="184"/>
      <c r="M492" s="185"/>
      <c r="N492" s="186" t="s">
        <v>1</v>
      </c>
      <c r="O492" s="162" t="s">
        <v>43</v>
      </c>
      <c r="P492" s="163">
        <f t="shared" si="57"/>
        <v>0</v>
      </c>
      <c r="Q492" s="163">
        <f t="shared" si="58"/>
        <v>0</v>
      </c>
      <c r="R492" s="163">
        <f t="shared" si="59"/>
        <v>0</v>
      </c>
      <c r="S492" s="58"/>
      <c r="T492" s="164">
        <f t="shared" si="60"/>
        <v>0</v>
      </c>
      <c r="U492" s="164">
        <v>0</v>
      </c>
      <c r="V492" s="164">
        <f t="shared" si="61"/>
        <v>0</v>
      </c>
      <c r="W492" s="164">
        <v>0</v>
      </c>
      <c r="X492" s="165">
        <f t="shared" si="62"/>
        <v>0</v>
      </c>
      <c r="Y492" s="32"/>
      <c r="Z492" s="32"/>
      <c r="AA492" s="32"/>
      <c r="AB492" s="32"/>
      <c r="AC492" s="32"/>
      <c r="AD492" s="32"/>
      <c r="AE492" s="32"/>
      <c r="AR492" s="166" t="s">
        <v>321</v>
      </c>
      <c r="AT492" s="166" t="s">
        <v>244</v>
      </c>
      <c r="AU492" s="166" t="s">
        <v>92</v>
      </c>
      <c r="AY492" s="17" t="s">
        <v>164</v>
      </c>
      <c r="BE492" s="167">
        <f t="shared" si="63"/>
        <v>0</v>
      </c>
      <c r="BF492" s="167">
        <f t="shared" si="64"/>
        <v>0</v>
      </c>
      <c r="BG492" s="167">
        <f t="shared" si="65"/>
        <v>0</v>
      </c>
      <c r="BH492" s="167">
        <f t="shared" si="66"/>
        <v>0</v>
      </c>
      <c r="BI492" s="167">
        <f t="shared" si="67"/>
        <v>0</v>
      </c>
      <c r="BJ492" s="17" t="s">
        <v>92</v>
      </c>
      <c r="BK492" s="168">
        <f t="shared" si="68"/>
        <v>0</v>
      </c>
      <c r="BL492" s="17" t="s">
        <v>234</v>
      </c>
      <c r="BM492" s="166" t="s">
        <v>791</v>
      </c>
    </row>
    <row r="493" spans="1:65" s="2" customFormat="1" ht="24.2" customHeight="1">
      <c r="A493" s="32"/>
      <c r="B493" s="153"/>
      <c r="C493" s="178" t="s">
        <v>808</v>
      </c>
      <c r="D493" s="178" t="s">
        <v>244</v>
      </c>
      <c r="E493" s="179" t="s">
        <v>793</v>
      </c>
      <c r="F493" s="180" t="s">
        <v>794</v>
      </c>
      <c r="G493" s="181" t="s">
        <v>354</v>
      </c>
      <c r="H493" s="182">
        <v>26.4</v>
      </c>
      <c r="I493" s="183"/>
      <c r="J493" s="184"/>
      <c r="K493" s="182">
        <f t="shared" si="56"/>
        <v>0</v>
      </c>
      <c r="L493" s="184"/>
      <c r="M493" s="185"/>
      <c r="N493" s="186" t="s">
        <v>1</v>
      </c>
      <c r="O493" s="162" t="s">
        <v>43</v>
      </c>
      <c r="P493" s="163">
        <f t="shared" si="57"/>
        <v>0</v>
      </c>
      <c r="Q493" s="163">
        <f t="shared" si="58"/>
        <v>0</v>
      </c>
      <c r="R493" s="163">
        <f t="shared" si="59"/>
        <v>0</v>
      </c>
      <c r="S493" s="58"/>
      <c r="T493" s="164">
        <f t="shared" si="60"/>
        <v>0</v>
      </c>
      <c r="U493" s="164">
        <v>0</v>
      </c>
      <c r="V493" s="164">
        <f t="shared" si="61"/>
        <v>0</v>
      </c>
      <c r="W493" s="164">
        <v>0</v>
      </c>
      <c r="X493" s="165">
        <f t="shared" si="62"/>
        <v>0</v>
      </c>
      <c r="Y493" s="32"/>
      <c r="Z493" s="32"/>
      <c r="AA493" s="32"/>
      <c r="AB493" s="32"/>
      <c r="AC493" s="32"/>
      <c r="AD493" s="32"/>
      <c r="AE493" s="32"/>
      <c r="AR493" s="166" t="s">
        <v>321</v>
      </c>
      <c r="AT493" s="166" t="s">
        <v>244</v>
      </c>
      <c r="AU493" s="166" t="s">
        <v>92</v>
      </c>
      <c r="AY493" s="17" t="s">
        <v>164</v>
      </c>
      <c r="BE493" s="167">
        <f t="shared" si="63"/>
        <v>0</v>
      </c>
      <c r="BF493" s="167">
        <f t="shared" si="64"/>
        <v>0</v>
      </c>
      <c r="BG493" s="167">
        <f t="shared" si="65"/>
        <v>0</v>
      </c>
      <c r="BH493" s="167">
        <f t="shared" si="66"/>
        <v>0</v>
      </c>
      <c r="BI493" s="167">
        <f t="shared" si="67"/>
        <v>0</v>
      </c>
      <c r="BJ493" s="17" t="s">
        <v>92</v>
      </c>
      <c r="BK493" s="168">
        <f t="shared" si="68"/>
        <v>0</v>
      </c>
      <c r="BL493" s="17" t="s">
        <v>234</v>
      </c>
      <c r="BM493" s="166" t="s">
        <v>795</v>
      </c>
    </row>
    <row r="494" spans="1:65" s="2" customFormat="1" ht="24.2" customHeight="1">
      <c r="A494" s="32"/>
      <c r="B494" s="153"/>
      <c r="C494" s="178" t="s">
        <v>812</v>
      </c>
      <c r="D494" s="178" t="s">
        <v>244</v>
      </c>
      <c r="E494" s="179" t="s">
        <v>797</v>
      </c>
      <c r="F494" s="180" t="s">
        <v>798</v>
      </c>
      <c r="G494" s="181" t="s">
        <v>199</v>
      </c>
      <c r="H494" s="182">
        <v>21</v>
      </c>
      <c r="I494" s="183"/>
      <c r="J494" s="184"/>
      <c r="K494" s="182">
        <f t="shared" si="56"/>
        <v>0</v>
      </c>
      <c r="L494" s="184"/>
      <c r="M494" s="185"/>
      <c r="N494" s="186" t="s">
        <v>1</v>
      </c>
      <c r="O494" s="162" t="s">
        <v>43</v>
      </c>
      <c r="P494" s="163">
        <f t="shared" si="57"/>
        <v>0</v>
      </c>
      <c r="Q494" s="163">
        <f t="shared" si="58"/>
        <v>0</v>
      </c>
      <c r="R494" s="163">
        <f t="shared" si="59"/>
        <v>0</v>
      </c>
      <c r="S494" s="58"/>
      <c r="T494" s="164">
        <f t="shared" si="60"/>
        <v>0</v>
      </c>
      <c r="U494" s="164">
        <v>0</v>
      </c>
      <c r="V494" s="164">
        <f t="shared" si="61"/>
        <v>0</v>
      </c>
      <c r="W494" s="164">
        <v>0</v>
      </c>
      <c r="X494" s="165">
        <f t="shared" si="62"/>
        <v>0</v>
      </c>
      <c r="Y494" s="32"/>
      <c r="Z494" s="32"/>
      <c r="AA494" s="32"/>
      <c r="AB494" s="32"/>
      <c r="AC494" s="32"/>
      <c r="AD494" s="32"/>
      <c r="AE494" s="32"/>
      <c r="AR494" s="166" t="s">
        <v>321</v>
      </c>
      <c r="AT494" s="166" t="s">
        <v>244</v>
      </c>
      <c r="AU494" s="166" t="s">
        <v>92</v>
      </c>
      <c r="AY494" s="17" t="s">
        <v>164</v>
      </c>
      <c r="BE494" s="167">
        <f t="shared" si="63"/>
        <v>0</v>
      </c>
      <c r="BF494" s="167">
        <f t="shared" si="64"/>
        <v>0</v>
      </c>
      <c r="BG494" s="167">
        <f t="shared" si="65"/>
        <v>0</v>
      </c>
      <c r="BH494" s="167">
        <f t="shared" si="66"/>
        <v>0</v>
      </c>
      <c r="BI494" s="167">
        <f t="shared" si="67"/>
        <v>0</v>
      </c>
      <c r="BJ494" s="17" t="s">
        <v>92</v>
      </c>
      <c r="BK494" s="168">
        <f t="shared" si="68"/>
        <v>0</v>
      </c>
      <c r="BL494" s="17" t="s">
        <v>234</v>
      </c>
      <c r="BM494" s="166" t="s">
        <v>799</v>
      </c>
    </row>
    <row r="495" spans="1:65" s="2" customFormat="1" ht="24.2" customHeight="1">
      <c r="A495" s="32"/>
      <c r="B495" s="153"/>
      <c r="C495" s="178" t="s">
        <v>816</v>
      </c>
      <c r="D495" s="178" t="s">
        <v>244</v>
      </c>
      <c r="E495" s="179" t="s">
        <v>801</v>
      </c>
      <c r="F495" s="180" t="s">
        <v>802</v>
      </c>
      <c r="G495" s="181" t="s">
        <v>199</v>
      </c>
      <c r="H495" s="182">
        <v>21</v>
      </c>
      <c r="I495" s="183"/>
      <c r="J495" s="184"/>
      <c r="K495" s="182">
        <f t="shared" si="56"/>
        <v>0</v>
      </c>
      <c r="L495" s="184"/>
      <c r="M495" s="185"/>
      <c r="N495" s="186" t="s">
        <v>1</v>
      </c>
      <c r="O495" s="162" t="s">
        <v>43</v>
      </c>
      <c r="P495" s="163">
        <f t="shared" si="57"/>
        <v>0</v>
      </c>
      <c r="Q495" s="163">
        <f t="shared" si="58"/>
        <v>0</v>
      </c>
      <c r="R495" s="163">
        <f t="shared" si="59"/>
        <v>0</v>
      </c>
      <c r="S495" s="58"/>
      <c r="T495" s="164">
        <f t="shared" si="60"/>
        <v>0</v>
      </c>
      <c r="U495" s="164">
        <v>0</v>
      </c>
      <c r="V495" s="164">
        <f t="shared" si="61"/>
        <v>0</v>
      </c>
      <c r="W495" s="164">
        <v>0</v>
      </c>
      <c r="X495" s="165">
        <f t="shared" si="62"/>
        <v>0</v>
      </c>
      <c r="Y495" s="32"/>
      <c r="Z495" s="32"/>
      <c r="AA495" s="32"/>
      <c r="AB495" s="32"/>
      <c r="AC495" s="32"/>
      <c r="AD495" s="32"/>
      <c r="AE495" s="32"/>
      <c r="AR495" s="166" t="s">
        <v>321</v>
      </c>
      <c r="AT495" s="166" t="s">
        <v>244</v>
      </c>
      <c r="AU495" s="166" t="s">
        <v>92</v>
      </c>
      <c r="AY495" s="17" t="s">
        <v>164</v>
      </c>
      <c r="BE495" s="167">
        <f t="shared" si="63"/>
        <v>0</v>
      </c>
      <c r="BF495" s="167">
        <f t="shared" si="64"/>
        <v>0</v>
      </c>
      <c r="BG495" s="167">
        <f t="shared" si="65"/>
        <v>0</v>
      </c>
      <c r="BH495" s="167">
        <f t="shared" si="66"/>
        <v>0</v>
      </c>
      <c r="BI495" s="167">
        <f t="shared" si="67"/>
        <v>0</v>
      </c>
      <c r="BJ495" s="17" t="s">
        <v>92</v>
      </c>
      <c r="BK495" s="168">
        <f t="shared" si="68"/>
        <v>0</v>
      </c>
      <c r="BL495" s="17" t="s">
        <v>234</v>
      </c>
      <c r="BM495" s="166" t="s">
        <v>803</v>
      </c>
    </row>
    <row r="496" spans="1:65" s="2" customFormat="1" ht="24.2" customHeight="1">
      <c r="A496" s="32"/>
      <c r="B496" s="153"/>
      <c r="C496" s="178" t="s">
        <v>820</v>
      </c>
      <c r="D496" s="178" t="s">
        <v>244</v>
      </c>
      <c r="E496" s="179" t="s">
        <v>805</v>
      </c>
      <c r="F496" s="180" t="s">
        <v>806</v>
      </c>
      <c r="G496" s="181" t="s">
        <v>199</v>
      </c>
      <c r="H496" s="182">
        <v>14</v>
      </c>
      <c r="I496" s="183"/>
      <c r="J496" s="184"/>
      <c r="K496" s="182">
        <f t="shared" si="56"/>
        <v>0</v>
      </c>
      <c r="L496" s="184"/>
      <c r="M496" s="185"/>
      <c r="N496" s="186" t="s">
        <v>1</v>
      </c>
      <c r="O496" s="162" t="s">
        <v>43</v>
      </c>
      <c r="P496" s="163">
        <f t="shared" si="57"/>
        <v>0</v>
      </c>
      <c r="Q496" s="163">
        <f t="shared" si="58"/>
        <v>0</v>
      </c>
      <c r="R496" s="163">
        <f t="shared" si="59"/>
        <v>0</v>
      </c>
      <c r="S496" s="58"/>
      <c r="T496" s="164">
        <f t="shared" si="60"/>
        <v>0</v>
      </c>
      <c r="U496" s="164">
        <v>0</v>
      </c>
      <c r="V496" s="164">
        <f t="shared" si="61"/>
        <v>0</v>
      </c>
      <c r="W496" s="164">
        <v>0</v>
      </c>
      <c r="X496" s="165">
        <f t="shared" si="62"/>
        <v>0</v>
      </c>
      <c r="Y496" s="32"/>
      <c r="Z496" s="32"/>
      <c r="AA496" s="32"/>
      <c r="AB496" s="32"/>
      <c r="AC496" s="32"/>
      <c r="AD496" s="32"/>
      <c r="AE496" s="32"/>
      <c r="AR496" s="166" t="s">
        <v>321</v>
      </c>
      <c r="AT496" s="166" t="s">
        <v>244</v>
      </c>
      <c r="AU496" s="166" t="s">
        <v>92</v>
      </c>
      <c r="AY496" s="17" t="s">
        <v>164</v>
      </c>
      <c r="BE496" s="167">
        <f t="shared" si="63"/>
        <v>0</v>
      </c>
      <c r="BF496" s="167">
        <f t="shared" si="64"/>
        <v>0</v>
      </c>
      <c r="BG496" s="167">
        <f t="shared" si="65"/>
        <v>0</v>
      </c>
      <c r="BH496" s="167">
        <f t="shared" si="66"/>
        <v>0</v>
      </c>
      <c r="BI496" s="167">
        <f t="shared" si="67"/>
        <v>0</v>
      </c>
      <c r="BJ496" s="17" t="s">
        <v>92</v>
      </c>
      <c r="BK496" s="168">
        <f t="shared" si="68"/>
        <v>0</v>
      </c>
      <c r="BL496" s="17" t="s">
        <v>234</v>
      </c>
      <c r="BM496" s="166" t="s">
        <v>807</v>
      </c>
    </row>
    <row r="497" spans="1:65" s="2" customFormat="1" ht="24.2" customHeight="1">
      <c r="A497" s="32"/>
      <c r="B497" s="153"/>
      <c r="C497" s="178" t="s">
        <v>824</v>
      </c>
      <c r="D497" s="178" t="s">
        <v>244</v>
      </c>
      <c r="E497" s="179" t="s">
        <v>809</v>
      </c>
      <c r="F497" s="180" t="s">
        <v>810</v>
      </c>
      <c r="G497" s="181" t="s">
        <v>199</v>
      </c>
      <c r="H497" s="182">
        <v>5</v>
      </c>
      <c r="I497" s="183"/>
      <c r="J497" s="184"/>
      <c r="K497" s="182">
        <f t="shared" si="56"/>
        <v>0</v>
      </c>
      <c r="L497" s="184"/>
      <c r="M497" s="185"/>
      <c r="N497" s="186" t="s">
        <v>1</v>
      </c>
      <c r="O497" s="162" t="s">
        <v>43</v>
      </c>
      <c r="P497" s="163">
        <f t="shared" si="57"/>
        <v>0</v>
      </c>
      <c r="Q497" s="163">
        <f t="shared" si="58"/>
        <v>0</v>
      </c>
      <c r="R497" s="163">
        <f t="shared" si="59"/>
        <v>0</v>
      </c>
      <c r="S497" s="58"/>
      <c r="T497" s="164">
        <f t="shared" si="60"/>
        <v>0</v>
      </c>
      <c r="U497" s="164">
        <v>0</v>
      </c>
      <c r="V497" s="164">
        <f t="shared" si="61"/>
        <v>0</v>
      </c>
      <c r="W497" s="164">
        <v>0</v>
      </c>
      <c r="X497" s="165">
        <f t="shared" si="62"/>
        <v>0</v>
      </c>
      <c r="Y497" s="32"/>
      <c r="Z497" s="32"/>
      <c r="AA497" s="32"/>
      <c r="AB497" s="32"/>
      <c r="AC497" s="32"/>
      <c r="AD497" s="32"/>
      <c r="AE497" s="32"/>
      <c r="AR497" s="166" t="s">
        <v>321</v>
      </c>
      <c r="AT497" s="166" t="s">
        <v>244</v>
      </c>
      <c r="AU497" s="166" t="s">
        <v>92</v>
      </c>
      <c r="AY497" s="17" t="s">
        <v>164</v>
      </c>
      <c r="BE497" s="167">
        <f t="shared" si="63"/>
        <v>0</v>
      </c>
      <c r="BF497" s="167">
        <f t="shared" si="64"/>
        <v>0</v>
      </c>
      <c r="BG497" s="167">
        <f t="shared" si="65"/>
        <v>0</v>
      </c>
      <c r="BH497" s="167">
        <f t="shared" si="66"/>
        <v>0</v>
      </c>
      <c r="BI497" s="167">
        <f t="shared" si="67"/>
        <v>0</v>
      </c>
      <c r="BJ497" s="17" t="s">
        <v>92</v>
      </c>
      <c r="BK497" s="168">
        <f t="shared" si="68"/>
        <v>0</v>
      </c>
      <c r="BL497" s="17" t="s">
        <v>234</v>
      </c>
      <c r="BM497" s="166" t="s">
        <v>811</v>
      </c>
    </row>
    <row r="498" spans="1:65" s="2" customFormat="1" ht="24.2" customHeight="1">
      <c r="A498" s="32"/>
      <c r="B498" s="153"/>
      <c r="C498" s="178" t="s">
        <v>828</v>
      </c>
      <c r="D498" s="178" t="s">
        <v>244</v>
      </c>
      <c r="E498" s="179" t="s">
        <v>813</v>
      </c>
      <c r="F498" s="180" t="s">
        <v>814</v>
      </c>
      <c r="G498" s="181" t="s">
        <v>199</v>
      </c>
      <c r="H498" s="182">
        <v>4</v>
      </c>
      <c r="I498" s="183"/>
      <c r="J498" s="184"/>
      <c r="K498" s="182">
        <f t="shared" si="56"/>
        <v>0</v>
      </c>
      <c r="L498" s="184"/>
      <c r="M498" s="185"/>
      <c r="N498" s="186" t="s">
        <v>1</v>
      </c>
      <c r="O498" s="162" t="s">
        <v>43</v>
      </c>
      <c r="P498" s="163">
        <f t="shared" si="57"/>
        <v>0</v>
      </c>
      <c r="Q498" s="163">
        <f t="shared" si="58"/>
        <v>0</v>
      </c>
      <c r="R498" s="163">
        <f t="shared" si="59"/>
        <v>0</v>
      </c>
      <c r="S498" s="58"/>
      <c r="T498" s="164">
        <f t="shared" si="60"/>
        <v>0</v>
      </c>
      <c r="U498" s="164">
        <v>0</v>
      </c>
      <c r="V498" s="164">
        <f t="shared" si="61"/>
        <v>0</v>
      </c>
      <c r="W498" s="164">
        <v>0</v>
      </c>
      <c r="X498" s="165">
        <f t="shared" si="62"/>
        <v>0</v>
      </c>
      <c r="Y498" s="32"/>
      <c r="Z498" s="32"/>
      <c r="AA498" s="32"/>
      <c r="AB498" s="32"/>
      <c r="AC498" s="32"/>
      <c r="AD498" s="32"/>
      <c r="AE498" s="32"/>
      <c r="AR498" s="166" t="s">
        <v>321</v>
      </c>
      <c r="AT498" s="166" t="s">
        <v>244</v>
      </c>
      <c r="AU498" s="166" t="s">
        <v>92</v>
      </c>
      <c r="AY498" s="17" t="s">
        <v>164</v>
      </c>
      <c r="BE498" s="167">
        <f t="shared" si="63"/>
        <v>0</v>
      </c>
      <c r="BF498" s="167">
        <f t="shared" si="64"/>
        <v>0</v>
      </c>
      <c r="BG498" s="167">
        <f t="shared" si="65"/>
        <v>0</v>
      </c>
      <c r="BH498" s="167">
        <f t="shared" si="66"/>
        <v>0</v>
      </c>
      <c r="BI498" s="167">
        <f t="shared" si="67"/>
        <v>0</v>
      </c>
      <c r="BJ498" s="17" t="s">
        <v>92</v>
      </c>
      <c r="BK498" s="168">
        <f t="shared" si="68"/>
        <v>0</v>
      </c>
      <c r="BL498" s="17" t="s">
        <v>234</v>
      </c>
      <c r="BM498" s="166" t="s">
        <v>815</v>
      </c>
    </row>
    <row r="499" spans="1:65" s="2" customFormat="1" ht="24.2" customHeight="1">
      <c r="A499" s="32"/>
      <c r="B499" s="153"/>
      <c r="C499" s="178" t="s">
        <v>832</v>
      </c>
      <c r="D499" s="178" t="s">
        <v>244</v>
      </c>
      <c r="E499" s="179" t="s">
        <v>817</v>
      </c>
      <c r="F499" s="180" t="s">
        <v>818</v>
      </c>
      <c r="G499" s="181" t="s">
        <v>199</v>
      </c>
      <c r="H499" s="182">
        <v>5</v>
      </c>
      <c r="I499" s="183"/>
      <c r="J499" s="184"/>
      <c r="K499" s="182">
        <f t="shared" si="56"/>
        <v>0</v>
      </c>
      <c r="L499" s="184"/>
      <c r="M499" s="185"/>
      <c r="N499" s="186" t="s">
        <v>1</v>
      </c>
      <c r="O499" s="162" t="s">
        <v>43</v>
      </c>
      <c r="P499" s="163">
        <f t="shared" si="57"/>
        <v>0</v>
      </c>
      <c r="Q499" s="163">
        <f t="shared" si="58"/>
        <v>0</v>
      </c>
      <c r="R499" s="163">
        <f t="shared" si="59"/>
        <v>0</v>
      </c>
      <c r="S499" s="58"/>
      <c r="T499" s="164">
        <f t="shared" si="60"/>
        <v>0</v>
      </c>
      <c r="U499" s="164">
        <v>0</v>
      </c>
      <c r="V499" s="164">
        <f t="shared" si="61"/>
        <v>0</v>
      </c>
      <c r="W499" s="164">
        <v>0</v>
      </c>
      <c r="X499" s="165">
        <f t="shared" si="62"/>
        <v>0</v>
      </c>
      <c r="Y499" s="32"/>
      <c r="Z499" s="32"/>
      <c r="AA499" s="32"/>
      <c r="AB499" s="32"/>
      <c r="AC499" s="32"/>
      <c r="AD499" s="32"/>
      <c r="AE499" s="32"/>
      <c r="AR499" s="166" t="s">
        <v>321</v>
      </c>
      <c r="AT499" s="166" t="s">
        <v>244</v>
      </c>
      <c r="AU499" s="166" t="s">
        <v>92</v>
      </c>
      <c r="AY499" s="17" t="s">
        <v>164</v>
      </c>
      <c r="BE499" s="167">
        <f t="shared" si="63"/>
        <v>0</v>
      </c>
      <c r="BF499" s="167">
        <f t="shared" si="64"/>
        <v>0</v>
      </c>
      <c r="BG499" s="167">
        <f t="shared" si="65"/>
        <v>0</v>
      </c>
      <c r="BH499" s="167">
        <f t="shared" si="66"/>
        <v>0</v>
      </c>
      <c r="BI499" s="167">
        <f t="shared" si="67"/>
        <v>0</v>
      </c>
      <c r="BJ499" s="17" t="s">
        <v>92</v>
      </c>
      <c r="BK499" s="168">
        <f t="shared" si="68"/>
        <v>0</v>
      </c>
      <c r="BL499" s="17" t="s">
        <v>234</v>
      </c>
      <c r="BM499" s="166" t="s">
        <v>819</v>
      </c>
    </row>
    <row r="500" spans="1:65" s="2" customFormat="1" ht="24.2" customHeight="1">
      <c r="A500" s="32"/>
      <c r="B500" s="153"/>
      <c r="C500" s="178" t="s">
        <v>836</v>
      </c>
      <c r="D500" s="178" t="s">
        <v>244</v>
      </c>
      <c r="E500" s="179" t="s">
        <v>821</v>
      </c>
      <c r="F500" s="180" t="s">
        <v>822</v>
      </c>
      <c r="G500" s="181" t="s">
        <v>199</v>
      </c>
      <c r="H500" s="182">
        <v>10</v>
      </c>
      <c r="I500" s="183"/>
      <c r="J500" s="184"/>
      <c r="K500" s="182">
        <f t="shared" si="56"/>
        <v>0</v>
      </c>
      <c r="L500" s="184"/>
      <c r="M500" s="185"/>
      <c r="N500" s="186" t="s">
        <v>1</v>
      </c>
      <c r="O500" s="162" t="s">
        <v>43</v>
      </c>
      <c r="P500" s="163">
        <f t="shared" si="57"/>
        <v>0</v>
      </c>
      <c r="Q500" s="163">
        <f t="shared" si="58"/>
        <v>0</v>
      </c>
      <c r="R500" s="163">
        <f t="shared" si="59"/>
        <v>0</v>
      </c>
      <c r="S500" s="58"/>
      <c r="T500" s="164">
        <f t="shared" si="60"/>
        <v>0</v>
      </c>
      <c r="U500" s="164">
        <v>0</v>
      </c>
      <c r="V500" s="164">
        <f t="shared" si="61"/>
        <v>0</v>
      </c>
      <c r="W500" s="164">
        <v>0</v>
      </c>
      <c r="X500" s="165">
        <f t="shared" si="62"/>
        <v>0</v>
      </c>
      <c r="Y500" s="32"/>
      <c r="Z500" s="32"/>
      <c r="AA500" s="32"/>
      <c r="AB500" s="32"/>
      <c r="AC500" s="32"/>
      <c r="AD500" s="32"/>
      <c r="AE500" s="32"/>
      <c r="AR500" s="166" t="s">
        <v>321</v>
      </c>
      <c r="AT500" s="166" t="s">
        <v>244</v>
      </c>
      <c r="AU500" s="166" t="s">
        <v>92</v>
      </c>
      <c r="AY500" s="17" t="s">
        <v>164</v>
      </c>
      <c r="BE500" s="167">
        <f t="shared" si="63"/>
        <v>0</v>
      </c>
      <c r="BF500" s="167">
        <f t="shared" si="64"/>
        <v>0</v>
      </c>
      <c r="BG500" s="167">
        <f t="shared" si="65"/>
        <v>0</v>
      </c>
      <c r="BH500" s="167">
        <f t="shared" si="66"/>
        <v>0</v>
      </c>
      <c r="BI500" s="167">
        <f t="shared" si="67"/>
        <v>0</v>
      </c>
      <c r="BJ500" s="17" t="s">
        <v>92</v>
      </c>
      <c r="BK500" s="168">
        <f t="shared" si="68"/>
        <v>0</v>
      </c>
      <c r="BL500" s="17" t="s">
        <v>234</v>
      </c>
      <c r="BM500" s="166" t="s">
        <v>823</v>
      </c>
    </row>
    <row r="501" spans="1:65" s="2" customFormat="1" ht="24.2" customHeight="1">
      <c r="A501" s="32"/>
      <c r="B501" s="153"/>
      <c r="C501" s="178" t="s">
        <v>840</v>
      </c>
      <c r="D501" s="178" t="s">
        <v>244</v>
      </c>
      <c r="E501" s="179" t="s">
        <v>825</v>
      </c>
      <c r="F501" s="180" t="s">
        <v>826</v>
      </c>
      <c r="G501" s="181" t="s">
        <v>199</v>
      </c>
      <c r="H501" s="182">
        <v>1</v>
      </c>
      <c r="I501" s="183"/>
      <c r="J501" s="184"/>
      <c r="K501" s="182">
        <f t="shared" si="56"/>
        <v>0</v>
      </c>
      <c r="L501" s="184"/>
      <c r="M501" s="185"/>
      <c r="N501" s="186" t="s">
        <v>1</v>
      </c>
      <c r="O501" s="162" t="s">
        <v>43</v>
      </c>
      <c r="P501" s="163">
        <f t="shared" si="57"/>
        <v>0</v>
      </c>
      <c r="Q501" s="163">
        <f t="shared" si="58"/>
        <v>0</v>
      </c>
      <c r="R501" s="163">
        <f t="shared" si="59"/>
        <v>0</v>
      </c>
      <c r="S501" s="58"/>
      <c r="T501" s="164">
        <f t="shared" si="60"/>
        <v>0</v>
      </c>
      <c r="U501" s="164">
        <v>0</v>
      </c>
      <c r="V501" s="164">
        <f t="shared" si="61"/>
        <v>0</v>
      </c>
      <c r="W501" s="164">
        <v>0</v>
      </c>
      <c r="X501" s="165">
        <f t="shared" si="62"/>
        <v>0</v>
      </c>
      <c r="Y501" s="32"/>
      <c r="Z501" s="32"/>
      <c r="AA501" s="32"/>
      <c r="AB501" s="32"/>
      <c r="AC501" s="32"/>
      <c r="AD501" s="32"/>
      <c r="AE501" s="32"/>
      <c r="AR501" s="166" t="s">
        <v>321</v>
      </c>
      <c r="AT501" s="166" t="s">
        <v>244</v>
      </c>
      <c r="AU501" s="166" t="s">
        <v>92</v>
      </c>
      <c r="AY501" s="17" t="s">
        <v>164</v>
      </c>
      <c r="BE501" s="167">
        <f t="shared" si="63"/>
        <v>0</v>
      </c>
      <c r="BF501" s="167">
        <f t="shared" si="64"/>
        <v>0</v>
      </c>
      <c r="BG501" s="167">
        <f t="shared" si="65"/>
        <v>0</v>
      </c>
      <c r="BH501" s="167">
        <f t="shared" si="66"/>
        <v>0</v>
      </c>
      <c r="BI501" s="167">
        <f t="shared" si="67"/>
        <v>0</v>
      </c>
      <c r="BJ501" s="17" t="s">
        <v>92</v>
      </c>
      <c r="BK501" s="168">
        <f t="shared" si="68"/>
        <v>0</v>
      </c>
      <c r="BL501" s="17" t="s">
        <v>234</v>
      </c>
      <c r="BM501" s="166" t="s">
        <v>827</v>
      </c>
    </row>
    <row r="502" spans="1:65" s="2" customFormat="1" ht="24.2" customHeight="1">
      <c r="A502" s="32"/>
      <c r="B502" s="153"/>
      <c r="C502" s="178" t="s">
        <v>844</v>
      </c>
      <c r="D502" s="178" t="s">
        <v>244</v>
      </c>
      <c r="E502" s="179" t="s">
        <v>829</v>
      </c>
      <c r="F502" s="180" t="s">
        <v>830</v>
      </c>
      <c r="G502" s="181" t="s">
        <v>199</v>
      </c>
      <c r="H502" s="182">
        <v>2</v>
      </c>
      <c r="I502" s="183"/>
      <c r="J502" s="184"/>
      <c r="K502" s="182">
        <f t="shared" si="56"/>
        <v>0</v>
      </c>
      <c r="L502" s="184"/>
      <c r="M502" s="185"/>
      <c r="N502" s="186" t="s">
        <v>1</v>
      </c>
      <c r="O502" s="162" t="s">
        <v>43</v>
      </c>
      <c r="P502" s="163">
        <f t="shared" si="57"/>
        <v>0</v>
      </c>
      <c r="Q502" s="163">
        <f t="shared" si="58"/>
        <v>0</v>
      </c>
      <c r="R502" s="163">
        <f t="shared" si="59"/>
        <v>0</v>
      </c>
      <c r="S502" s="58"/>
      <c r="T502" s="164">
        <f t="shared" si="60"/>
        <v>0</v>
      </c>
      <c r="U502" s="164">
        <v>0</v>
      </c>
      <c r="V502" s="164">
        <f t="shared" si="61"/>
        <v>0</v>
      </c>
      <c r="W502" s="164">
        <v>0</v>
      </c>
      <c r="X502" s="165">
        <f t="shared" si="62"/>
        <v>0</v>
      </c>
      <c r="Y502" s="32"/>
      <c r="Z502" s="32"/>
      <c r="AA502" s="32"/>
      <c r="AB502" s="32"/>
      <c r="AC502" s="32"/>
      <c r="AD502" s="32"/>
      <c r="AE502" s="32"/>
      <c r="AR502" s="166" t="s">
        <v>321</v>
      </c>
      <c r="AT502" s="166" t="s">
        <v>244</v>
      </c>
      <c r="AU502" s="166" t="s">
        <v>92</v>
      </c>
      <c r="AY502" s="17" t="s">
        <v>164</v>
      </c>
      <c r="BE502" s="167">
        <f t="shared" si="63"/>
        <v>0</v>
      </c>
      <c r="BF502" s="167">
        <f t="shared" si="64"/>
        <v>0</v>
      </c>
      <c r="BG502" s="167">
        <f t="shared" si="65"/>
        <v>0</v>
      </c>
      <c r="BH502" s="167">
        <f t="shared" si="66"/>
        <v>0</v>
      </c>
      <c r="BI502" s="167">
        <f t="shared" si="67"/>
        <v>0</v>
      </c>
      <c r="BJ502" s="17" t="s">
        <v>92</v>
      </c>
      <c r="BK502" s="168">
        <f t="shared" si="68"/>
        <v>0</v>
      </c>
      <c r="BL502" s="17" t="s">
        <v>234</v>
      </c>
      <c r="BM502" s="166" t="s">
        <v>831</v>
      </c>
    </row>
    <row r="503" spans="1:65" s="2" customFormat="1" ht="24.2" customHeight="1">
      <c r="A503" s="32"/>
      <c r="B503" s="153"/>
      <c r="C503" s="178" t="s">
        <v>848</v>
      </c>
      <c r="D503" s="178" t="s">
        <v>244</v>
      </c>
      <c r="E503" s="179" t="s">
        <v>833</v>
      </c>
      <c r="F503" s="180" t="s">
        <v>834</v>
      </c>
      <c r="G503" s="181" t="s">
        <v>199</v>
      </c>
      <c r="H503" s="182">
        <v>1</v>
      </c>
      <c r="I503" s="183"/>
      <c r="J503" s="184"/>
      <c r="K503" s="182">
        <f t="shared" si="56"/>
        <v>0</v>
      </c>
      <c r="L503" s="184"/>
      <c r="M503" s="185"/>
      <c r="N503" s="186" t="s">
        <v>1</v>
      </c>
      <c r="O503" s="162" t="s">
        <v>43</v>
      </c>
      <c r="P503" s="163">
        <f t="shared" si="57"/>
        <v>0</v>
      </c>
      <c r="Q503" s="163">
        <f t="shared" si="58"/>
        <v>0</v>
      </c>
      <c r="R503" s="163">
        <f t="shared" si="59"/>
        <v>0</v>
      </c>
      <c r="S503" s="58"/>
      <c r="T503" s="164">
        <f t="shared" si="60"/>
        <v>0</v>
      </c>
      <c r="U503" s="164">
        <v>0</v>
      </c>
      <c r="V503" s="164">
        <f t="shared" si="61"/>
        <v>0</v>
      </c>
      <c r="W503" s="164">
        <v>0</v>
      </c>
      <c r="X503" s="165">
        <f t="shared" si="62"/>
        <v>0</v>
      </c>
      <c r="Y503" s="32"/>
      <c r="Z503" s="32"/>
      <c r="AA503" s="32"/>
      <c r="AB503" s="32"/>
      <c r="AC503" s="32"/>
      <c r="AD503" s="32"/>
      <c r="AE503" s="32"/>
      <c r="AR503" s="166" t="s">
        <v>321</v>
      </c>
      <c r="AT503" s="166" t="s">
        <v>244</v>
      </c>
      <c r="AU503" s="166" t="s">
        <v>92</v>
      </c>
      <c r="AY503" s="17" t="s">
        <v>164</v>
      </c>
      <c r="BE503" s="167">
        <f t="shared" si="63"/>
        <v>0</v>
      </c>
      <c r="BF503" s="167">
        <f t="shared" si="64"/>
        <v>0</v>
      </c>
      <c r="BG503" s="167">
        <f t="shared" si="65"/>
        <v>0</v>
      </c>
      <c r="BH503" s="167">
        <f t="shared" si="66"/>
        <v>0</v>
      </c>
      <c r="BI503" s="167">
        <f t="shared" si="67"/>
        <v>0</v>
      </c>
      <c r="BJ503" s="17" t="s">
        <v>92</v>
      </c>
      <c r="BK503" s="168">
        <f t="shared" si="68"/>
        <v>0</v>
      </c>
      <c r="BL503" s="17" t="s">
        <v>234</v>
      </c>
      <c r="BM503" s="166" t="s">
        <v>835</v>
      </c>
    </row>
    <row r="504" spans="1:65" s="2" customFormat="1" ht="24.2" customHeight="1">
      <c r="A504" s="32"/>
      <c r="B504" s="153"/>
      <c r="C504" s="178" t="s">
        <v>852</v>
      </c>
      <c r="D504" s="178" t="s">
        <v>244</v>
      </c>
      <c r="E504" s="179" t="s">
        <v>837</v>
      </c>
      <c r="F504" s="180" t="s">
        <v>838</v>
      </c>
      <c r="G504" s="181" t="s">
        <v>199</v>
      </c>
      <c r="H504" s="182">
        <v>6</v>
      </c>
      <c r="I504" s="183"/>
      <c r="J504" s="184"/>
      <c r="K504" s="182">
        <f t="shared" si="56"/>
        <v>0</v>
      </c>
      <c r="L504" s="184"/>
      <c r="M504" s="185"/>
      <c r="N504" s="186" t="s">
        <v>1</v>
      </c>
      <c r="O504" s="162" t="s">
        <v>43</v>
      </c>
      <c r="P504" s="163">
        <f t="shared" si="57"/>
        <v>0</v>
      </c>
      <c r="Q504" s="163">
        <f t="shared" si="58"/>
        <v>0</v>
      </c>
      <c r="R504" s="163">
        <f t="shared" si="59"/>
        <v>0</v>
      </c>
      <c r="S504" s="58"/>
      <c r="T504" s="164">
        <f t="shared" si="60"/>
        <v>0</v>
      </c>
      <c r="U504" s="164">
        <v>0</v>
      </c>
      <c r="V504" s="164">
        <f t="shared" si="61"/>
        <v>0</v>
      </c>
      <c r="W504" s="164">
        <v>0</v>
      </c>
      <c r="X504" s="165">
        <f t="shared" si="62"/>
        <v>0</v>
      </c>
      <c r="Y504" s="32"/>
      <c r="Z504" s="32"/>
      <c r="AA504" s="32"/>
      <c r="AB504" s="32"/>
      <c r="AC504" s="32"/>
      <c r="AD504" s="32"/>
      <c r="AE504" s="32"/>
      <c r="AR504" s="166" t="s">
        <v>321</v>
      </c>
      <c r="AT504" s="166" t="s">
        <v>244</v>
      </c>
      <c r="AU504" s="166" t="s">
        <v>92</v>
      </c>
      <c r="AY504" s="17" t="s">
        <v>164</v>
      </c>
      <c r="BE504" s="167">
        <f t="shared" si="63"/>
        <v>0</v>
      </c>
      <c r="BF504" s="167">
        <f t="shared" si="64"/>
        <v>0</v>
      </c>
      <c r="BG504" s="167">
        <f t="shared" si="65"/>
        <v>0</v>
      </c>
      <c r="BH504" s="167">
        <f t="shared" si="66"/>
        <v>0</v>
      </c>
      <c r="BI504" s="167">
        <f t="shared" si="67"/>
        <v>0</v>
      </c>
      <c r="BJ504" s="17" t="s">
        <v>92</v>
      </c>
      <c r="BK504" s="168">
        <f t="shared" si="68"/>
        <v>0</v>
      </c>
      <c r="BL504" s="17" t="s">
        <v>234</v>
      </c>
      <c r="BM504" s="166" t="s">
        <v>839</v>
      </c>
    </row>
    <row r="505" spans="1:65" s="2" customFormat="1" ht="24.2" customHeight="1">
      <c r="A505" s="32"/>
      <c r="B505" s="153"/>
      <c r="C505" s="178" t="s">
        <v>856</v>
      </c>
      <c r="D505" s="178" t="s">
        <v>244</v>
      </c>
      <c r="E505" s="179" t="s">
        <v>841</v>
      </c>
      <c r="F505" s="180" t="s">
        <v>842</v>
      </c>
      <c r="G505" s="181" t="s">
        <v>199</v>
      </c>
      <c r="H505" s="182">
        <v>3</v>
      </c>
      <c r="I505" s="183"/>
      <c r="J505" s="184"/>
      <c r="K505" s="182">
        <f t="shared" si="56"/>
        <v>0</v>
      </c>
      <c r="L505" s="184"/>
      <c r="M505" s="185"/>
      <c r="N505" s="186" t="s">
        <v>1</v>
      </c>
      <c r="O505" s="162" t="s">
        <v>43</v>
      </c>
      <c r="P505" s="163">
        <f t="shared" si="57"/>
        <v>0</v>
      </c>
      <c r="Q505" s="163">
        <f t="shared" si="58"/>
        <v>0</v>
      </c>
      <c r="R505" s="163">
        <f t="shared" si="59"/>
        <v>0</v>
      </c>
      <c r="S505" s="58"/>
      <c r="T505" s="164">
        <f t="shared" si="60"/>
        <v>0</v>
      </c>
      <c r="U505" s="164">
        <v>0</v>
      </c>
      <c r="V505" s="164">
        <f t="shared" si="61"/>
        <v>0</v>
      </c>
      <c r="W505" s="164">
        <v>0</v>
      </c>
      <c r="X505" s="165">
        <f t="shared" si="62"/>
        <v>0</v>
      </c>
      <c r="Y505" s="32"/>
      <c r="Z505" s="32"/>
      <c r="AA505" s="32"/>
      <c r="AB505" s="32"/>
      <c r="AC505" s="32"/>
      <c r="AD505" s="32"/>
      <c r="AE505" s="32"/>
      <c r="AR505" s="166" t="s">
        <v>321</v>
      </c>
      <c r="AT505" s="166" t="s">
        <v>244</v>
      </c>
      <c r="AU505" s="166" t="s">
        <v>92</v>
      </c>
      <c r="AY505" s="17" t="s">
        <v>164</v>
      </c>
      <c r="BE505" s="167">
        <f t="shared" si="63"/>
        <v>0</v>
      </c>
      <c r="BF505" s="167">
        <f t="shared" si="64"/>
        <v>0</v>
      </c>
      <c r="BG505" s="167">
        <f t="shared" si="65"/>
        <v>0</v>
      </c>
      <c r="BH505" s="167">
        <f t="shared" si="66"/>
        <v>0</v>
      </c>
      <c r="BI505" s="167">
        <f t="shared" si="67"/>
        <v>0</v>
      </c>
      <c r="BJ505" s="17" t="s">
        <v>92</v>
      </c>
      <c r="BK505" s="168">
        <f t="shared" si="68"/>
        <v>0</v>
      </c>
      <c r="BL505" s="17" t="s">
        <v>234</v>
      </c>
      <c r="BM505" s="166" t="s">
        <v>843</v>
      </c>
    </row>
    <row r="506" spans="1:65" s="2" customFormat="1" ht="24.2" customHeight="1">
      <c r="A506" s="32"/>
      <c r="B506" s="153"/>
      <c r="C506" s="178" t="s">
        <v>860</v>
      </c>
      <c r="D506" s="178" t="s">
        <v>244</v>
      </c>
      <c r="E506" s="179" t="s">
        <v>845</v>
      </c>
      <c r="F506" s="180" t="s">
        <v>846</v>
      </c>
      <c r="G506" s="181" t="s">
        <v>199</v>
      </c>
      <c r="H506" s="182">
        <v>3</v>
      </c>
      <c r="I506" s="183"/>
      <c r="J506" s="184"/>
      <c r="K506" s="182">
        <f t="shared" si="56"/>
        <v>0</v>
      </c>
      <c r="L506" s="184"/>
      <c r="M506" s="185"/>
      <c r="N506" s="186" t="s">
        <v>1</v>
      </c>
      <c r="O506" s="162" t="s">
        <v>43</v>
      </c>
      <c r="P506" s="163">
        <f t="shared" si="57"/>
        <v>0</v>
      </c>
      <c r="Q506" s="163">
        <f t="shared" si="58"/>
        <v>0</v>
      </c>
      <c r="R506" s="163">
        <f t="shared" si="59"/>
        <v>0</v>
      </c>
      <c r="S506" s="58"/>
      <c r="T506" s="164">
        <f t="shared" si="60"/>
        <v>0</v>
      </c>
      <c r="U506" s="164">
        <v>0</v>
      </c>
      <c r="V506" s="164">
        <f t="shared" si="61"/>
        <v>0</v>
      </c>
      <c r="W506" s="164">
        <v>0</v>
      </c>
      <c r="X506" s="165">
        <f t="shared" si="62"/>
        <v>0</v>
      </c>
      <c r="Y506" s="32"/>
      <c r="Z506" s="32"/>
      <c r="AA506" s="32"/>
      <c r="AB506" s="32"/>
      <c r="AC506" s="32"/>
      <c r="AD506" s="32"/>
      <c r="AE506" s="32"/>
      <c r="AR506" s="166" t="s">
        <v>321</v>
      </c>
      <c r="AT506" s="166" t="s">
        <v>244</v>
      </c>
      <c r="AU506" s="166" t="s">
        <v>92</v>
      </c>
      <c r="AY506" s="17" t="s">
        <v>164</v>
      </c>
      <c r="BE506" s="167">
        <f t="shared" si="63"/>
        <v>0</v>
      </c>
      <c r="BF506" s="167">
        <f t="shared" si="64"/>
        <v>0</v>
      </c>
      <c r="BG506" s="167">
        <f t="shared" si="65"/>
        <v>0</v>
      </c>
      <c r="BH506" s="167">
        <f t="shared" si="66"/>
        <v>0</v>
      </c>
      <c r="BI506" s="167">
        <f t="shared" si="67"/>
        <v>0</v>
      </c>
      <c r="BJ506" s="17" t="s">
        <v>92</v>
      </c>
      <c r="BK506" s="168">
        <f t="shared" si="68"/>
        <v>0</v>
      </c>
      <c r="BL506" s="17" t="s">
        <v>234</v>
      </c>
      <c r="BM506" s="166" t="s">
        <v>847</v>
      </c>
    </row>
    <row r="507" spans="1:65" s="2" customFormat="1" ht="24.2" customHeight="1">
      <c r="A507" s="32"/>
      <c r="B507" s="153"/>
      <c r="C507" s="178" t="s">
        <v>864</v>
      </c>
      <c r="D507" s="178" t="s">
        <v>244</v>
      </c>
      <c r="E507" s="179" t="s">
        <v>849</v>
      </c>
      <c r="F507" s="180" t="s">
        <v>850</v>
      </c>
      <c r="G507" s="181" t="s">
        <v>199</v>
      </c>
      <c r="H507" s="182">
        <v>104</v>
      </c>
      <c r="I507" s="183"/>
      <c r="J507" s="184"/>
      <c r="K507" s="182">
        <f t="shared" si="56"/>
        <v>0</v>
      </c>
      <c r="L507" s="184"/>
      <c r="M507" s="185"/>
      <c r="N507" s="186" t="s">
        <v>1</v>
      </c>
      <c r="O507" s="162" t="s">
        <v>43</v>
      </c>
      <c r="P507" s="163">
        <f t="shared" si="57"/>
        <v>0</v>
      </c>
      <c r="Q507" s="163">
        <f t="shared" si="58"/>
        <v>0</v>
      </c>
      <c r="R507" s="163">
        <f t="shared" si="59"/>
        <v>0</v>
      </c>
      <c r="S507" s="58"/>
      <c r="T507" s="164">
        <f t="shared" si="60"/>
        <v>0</v>
      </c>
      <c r="U507" s="164">
        <v>0</v>
      </c>
      <c r="V507" s="164">
        <f t="shared" si="61"/>
        <v>0</v>
      </c>
      <c r="W507" s="164">
        <v>0</v>
      </c>
      <c r="X507" s="165">
        <f t="shared" si="62"/>
        <v>0</v>
      </c>
      <c r="Y507" s="32"/>
      <c r="Z507" s="32"/>
      <c r="AA507" s="32"/>
      <c r="AB507" s="32"/>
      <c r="AC507" s="32"/>
      <c r="AD507" s="32"/>
      <c r="AE507" s="32"/>
      <c r="AR507" s="166" t="s">
        <v>321</v>
      </c>
      <c r="AT507" s="166" t="s">
        <v>244</v>
      </c>
      <c r="AU507" s="166" t="s">
        <v>92</v>
      </c>
      <c r="AY507" s="17" t="s">
        <v>164</v>
      </c>
      <c r="BE507" s="167">
        <f t="shared" si="63"/>
        <v>0</v>
      </c>
      <c r="BF507" s="167">
        <f t="shared" si="64"/>
        <v>0</v>
      </c>
      <c r="BG507" s="167">
        <f t="shared" si="65"/>
        <v>0</v>
      </c>
      <c r="BH507" s="167">
        <f t="shared" si="66"/>
        <v>0</v>
      </c>
      <c r="BI507" s="167">
        <f t="shared" si="67"/>
        <v>0</v>
      </c>
      <c r="BJ507" s="17" t="s">
        <v>92</v>
      </c>
      <c r="BK507" s="168">
        <f t="shared" si="68"/>
        <v>0</v>
      </c>
      <c r="BL507" s="17" t="s">
        <v>234</v>
      </c>
      <c r="BM507" s="166" t="s">
        <v>851</v>
      </c>
    </row>
    <row r="508" spans="1:65" s="2" customFormat="1" ht="24.2" customHeight="1">
      <c r="A508" s="32"/>
      <c r="B508" s="153"/>
      <c r="C508" s="178" t="s">
        <v>868</v>
      </c>
      <c r="D508" s="178" t="s">
        <v>244</v>
      </c>
      <c r="E508" s="179" t="s">
        <v>853</v>
      </c>
      <c r="F508" s="180" t="s">
        <v>854</v>
      </c>
      <c r="G508" s="181" t="s">
        <v>199</v>
      </c>
      <c r="H508" s="182">
        <v>40.700000000000003</v>
      </c>
      <c r="I508" s="183"/>
      <c r="J508" s="184"/>
      <c r="K508" s="182">
        <f t="shared" si="56"/>
        <v>0</v>
      </c>
      <c r="L508" s="184"/>
      <c r="M508" s="185"/>
      <c r="N508" s="186" t="s">
        <v>1</v>
      </c>
      <c r="O508" s="162" t="s">
        <v>43</v>
      </c>
      <c r="P508" s="163">
        <f t="shared" si="57"/>
        <v>0</v>
      </c>
      <c r="Q508" s="163">
        <f t="shared" si="58"/>
        <v>0</v>
      </c>
      <c r="R508" s="163">
        <f t="shared" si="59"/>
        <v>0</v>
      </c>
      <c r="S508" s="58"/>
      <c r="T508" s="164">
        <f t="shared" si="60"/>
        <v>0</v>
      </c>
      <c r="U508" s="164">
        <v>0</v>
      </c>
      <c r="V508" s="164">
        <f t="shared" si="61"/>
        <v>0</v>
      </c>
      <c r="W508" s="164">
        <v>0</v>
      </c>
      <c r="X508" s="165">
        <f t="shared" si="62"/>
        <v>0</v>
      </c>
      <c r="Y508" s="32"/>
      <c r="Z508" s="32"/>
      <c r="AA508" s="32"/>
      <c r="AB508" s="32"/>
      <c r="AC508" s="32"/>
      <c r="AD508" s="32"/>
      <c r="AE508" s="32"/>
      <c r="AR508" s="166" t="s">
        <v>321</v>
      </c>
      <c r="AT508" s="166" t="s">
        <v>244</v>
      </c>
      <c r="AU508" s="166" t="s">
        <v>92</v>
      </c>
      <c r="AY508" s="17" t="s">
        <v>164</v>
      </c>
      <c r="BE508" s="167">
        <f t="shared" si="63"/>
        <v>0</v>
      </c>
      <c r="BF508" s="167">
        <f t="shared" si="64"/>
        <v>0</v>
      </c>
      <c r="BG508" s="167">
        <f t="shared" si="65"/>
        <v>0</v>
      </c>
      <c r="BH508" s="167">
        <f t="shared" si="66"/>
        <v>0</v>
      </c>
      <c r="BI508" s="167">
        <f t="shared" si="67"/>
        <v>0</v>
      </c>
      <c r="BJ508" s="17" t="s">
        <v>92</v>
      </c>
      <c r="BK508" s="168">
        <f t="shared" si="68"/>
        <v>0</v>
      </c>
      <c r="BL508" s="17" t="s">
        <v>234</v>
      </c>
      <c r="BM508" s="166" t="s">
        <v>855</v>
      </c>
    </row>
    <row r="509" spans="1:65" s="2" customFormat="1" ht="24.2" customHeight="1">
      <c r="A509" s="32"/>
      <c r="B509" s="153"/>
      <c r="C509" s="178" t="s">
        <v>872</v>
      </c>
      <c r="D509" s="178" t="s">
        <v>244</v>
      </c>
      <c r="E509" s="179" t="s">
        <v>857</v>
      </c>
      <c r="F509" s="180" t="s">
        <v>858</v>
      </c>
      <c r="G509" s="181" t="s">
        <v>199</v>
      </c>
      <c r="H509" s="182">
        <v>45</v>
      </c>
      <c r="I509" s="183"/>
      <c r="J509" s="184"/>
      <c r="K509" s="182">
        <f t="shared" si="56"/>
        <v>0</v>
      </c>
      <c r="L509" s="184"/>
      <c r="M509" s="185"/>
      <c r="N509" s="186" t="s">
        <v>1</v>
      </c>
      <c r="O509" s="162" t="s">
        <v>43</v>
      </c>
      <c r="P509" s="163">
        <f t="shared" si="57"/>
        <v>0</v>
      </c>
      <c r="Q509" s="163">
        <f t="shared" si="58"/>
        <v>0</v>
      </c>
      <c r="R509" s="163">
        <f t="shared" si="59"/>
        <v>0</v>
      </c>
      <c r="S509" s="58"/>
      <c r="T509" s="164">
        <f t="shared" si="60"/>
        <v>0</v>
      </c>
      <c r="U509" s="164">
        <v>0</v>
      </c>
      <c r="V509" s="164">
        <f t="shared" si="61"/>
        <v>0</v>
      </c>
      <c r="W509" s="164">
        <v>0</v>
      </c>
      <c r="X509" s="165">
        <f t="shared" si="62"/>
        <v>0</v>
      </c>
      <c r="Y509" s="32"/>
      <c r="Z509" s="32"/>
      <c r="AA509" s="32"/>
      <c r="AB509" s="32"/>
      <c r="AC509" s="32"/>
      <c r="AD509" s="32"/>
      <c r="AE509" s="32"/>
      <c r="AR509" s="166" t="s">
        <v>321</v>
      </c>
      <c r="AT509" s="166" t="s">
        <v>244</v>
      </c>
      <c r="AU509" s="166" t="s">
        <v>92</v>
      </c>
      <c r="AY509" s="17" t="s">
        <v>164</v>
      </c>
      <c r="BE509" s="167">
        <f t="shared" si="63"/>
        <v>0</v>
      </c>
      <c r="BF509" s="167">
        <f t="shared" si="64"/>
        <v>0</v>
      </c>
      <c r="BG509" s="167">
        <f t="shared" si="65"/>
        <v>0</v>
      </c>
      <c r="BH509" s="167">
        <f t="shared" si="66"/>
        <v>0</v>
      </c>
      <c r="BI509" s="167">
        <f t="shared" si="67"/>
        <v>0</v>
      </c>
      <c r="BJ509" s="17" t="s">
        <v>92</v>
      </c>
      <c r="BK509" s="168">
        <f t="shared" si="68"/>
        <v>0</v>
      </c>
      <c r="BL509" s="17" t="s">
        <v>234</v>
      </c>
      <c r="BM509" s="166" t="s">
        <v>859</v>
      </c>
    </row>
    <row r="510" spans="1:65" s="2" customFormat="1" ht="24.2" customHeight="1">
      <c r="A510" s="32"/>
      <c r="B510" s="153"/>
      <c r="C510" s="178" t="s">
        <v>876</v>
      </c>
      <c r="D510" s="178" t="s">
        <v>244</v>
      </c>
      <c r="E510" s="179" t="s">
        <v>861</v>
      </c>
      <c r="F510" s="180" t="s">
        <v>862</v>
      </c>
      <c r="G510" s="181" t="s">
        <v>199</v>
      </c>
      <c r="H510" s="182">
        <v>42.5</v>
      </c>
      <c r="I510" s="183"/>
      <c r="J510" s="184"/>
      <c r="K510" s="182">
        <f t="shared" si="56"/>
        <v>0</v>
      </c>
      <c r="L510" s="184"/>
      <c r="M510" s="185"/>
      <c r="N510" s="186" t="s">
        <v>1</v>
      </c>
      <c r="O510" s="162" t="s">
        <v>43</v>
      </c>
      <c r="P510" s="163">
        <f t="shared" si="57"/>
        <v>0</v>
      </c>
      <c r="Q510" s="163">
        <f t="shared" si="58"/>
        <v>0</v>
      </c>
      <c r="R510" s="163">
        <f t="shared" si="59"/>
        <v>0</v>
      </c>
      <c r="S510" s="58"/>
      <c r="T510" s="164">
        <f t="shared" si="60"/>
        <v>0</v>
      </c>
      <c r="U510" s="164">
        <v>0</v>
      </c>
      <c r="V510" s="164">
        <f t="shared" si="61"/>
        <v>0</v>
      </c>
      <c r="W510" s="164">
        <v>0</v>
      </c>
      <c r="X510" s="165">
        <f t="shared" si="62"/>
        <v>0</v>
      </c>
      <c r="Y510" s="32"/>
      <c r="Z510" s="32"/>
      <c r="AA510" s="32"/>
      <c r="AB510" s="32"/>
      <c r="AC510" s="32"/>
      <c r="AD510" s="32"/>
      <c r="AE510" s="32"/>
      <c r="AR510" s="166" t="s">
        <v>321</v>
      </c>
      <c r="AT510" s="166" t="s">
        <v>244</v>
      </c>
      <c r="AU510" s="166" t="s">
        <v>92</v>
      </c>
      <c r="AY510" s="17" t="s">
        <v>164</v>
      </c>
      <c r="BE510" s="167">
        <f t="shared" si="63"/>
        <v>0</v>
      </c>
      <c r="BF510" s="167">
        <f t="shared" si="64"/>
        <v>0</v>
      </c>
      <c r="BG510" s="167">
        <f t="shared" si="65"/>
        <v>0</v>
      </c>
      <c r="BH510" s="167">
        <f t="shared" si="66"/>
        <v>0</v>
      </c>
      <c r="BI510" s="167">
        <f t="shared" si="67"/>
        <v>0</v>
      </c>
      <c r="BJ510" s="17" t="s">
        <v>92</v>
      </c>
      <c r="BK510" s="168">
        <f t="shared" si="68"/>
        <v>0</v>
      </c>
      <c r="BL510" s="17" t="s">
        <v>234</v>
      </c>
      <c r="BM510" s="166" t="s">
        <v>863</v>
      </c>
    </row>
    <row r="511" spans="1:65" s="2" customFormat="1" ht="14.45" customHeight="1">
      <c r="A511" s="32"/>
      <c r="B511" s="153"/>
      <c r="C511" s="178" t="s">
        <v>881</v>
      </c>
      <c r="D511" s="178" t="s">
        <v>244</v>
      </c>
      <c r="E511" s="179" t="s">
        <v>865</v>
      </c>
      <c r="F511" s="180" t="s">
        <v>866</v>
      </c>
      <c r="G511" s="181" t="s">
        <v>354</v>
      </c>
      <c r="H511" s="182">
        <v>170</v>
      </c>
      <c r="I511" s="183"/>
      <c r="J511" s="184"/>
      <c r="K511" s="182">
        <f t="shared" si="56"/>
        <v>0</v>
      </c>
      <c r="L511" s="184"/>
      <c r="M511" s="185"/>
      <c r="N511" s="186" t="s">
        <v>1</v>
      </c>
      <c r="O511" s="162" t="s">
        <v>43</v>
      </c>
      <c r="P511" s="163">
        <f t="shared" si="57"/>
        <v>0</v>
      </c>
      <c r="Q511" s="163">
        <f t="shared" si="58"/>
        <v>0</v>
      </c>
      <c r="R511" s="163">
        <f t="shared" si="59"/>
        <v>0</v>
      </c>
      <c r="S511" s="58"/>
      <c r="T511" s="164">
        <f t="shared" si="60"/>
        <v>0</v>
      </c>
      <c r="U511" s="164">
        <v>0</v>
      </c>
      <c r="V511" s="164">
        <f t="shared" si="61"/>
        <v>0</v>
      </c>
      <c r="W511" s="164">
        <v>0</v>
      </c>
      <c r="X511" s="165">
        <f t="shared" si="62"/>
        <v>0</v>
      </c>
      <c r="Y511" s="32"/>
      <c r="Z511" s="32"/>
      <c r="AA511" s="32"/>
      <c r="AB511" s="32"/>
      <c r="AC511" s="32"/>
      <c r="AD511" s="32"/>
      <c r="AE511" s="32"/>
      <c r="AR511" s="166" t="s">
        <v>321</v>
      </c>
      <c r="AT511" s="166" t="s">
        <v>244</v>
      </c>
      <c r="AU511" s="166" t="s">
        <v>92</v>
      </c>
      <c r="AY511" s="17" t="s">
        <v>164</v>
      </c>
      <c r="BE511" s="167">
        <f t="shared" si="63"/>
        <v>0</v>
      </c>
      <c r="BF511" s="167">
        <f t="shared" si="64"/>
        <v>0</v>
      </c>
      <c r="BG511" s="167">
        <f t="shared" si="65"/>
        <v>0</v>
      </c>
      <c r="BH511" s="167">
        <f t="shared" si="66"/>
        <v>0</v>
      </c>
      <c r="BI511" s="167">
        <f t="shared" si="67"/>
        <v>0</v>
      </c>
      <c r="BJ511" s="17" t="s">
        <v>92</v>
      </c>
      <c r="BK511" s="168">
        <f t="shared" si="68"/>
        <v>0</v>
      </c>
      <c r="BL511" s="17" t="s">
        <v>234</v>
      </c>
      <c r="BM511" s="166" t="s">
        <v>867</v>
      </c>
    </row>
    <row r="512" spans="1:65" s="2" customFormat="1" ht="14.45" customHeight="1">
      <c r="A512" s="32"/>
      <c r="B512" s="153"/>
      <c r="C512" s="178" t="s">
        <v>885</v>
      </c>
      <c r="D512" s="178" t="s">
        <v>244</v>
      </c>
      <c r="E512" s="179" t="s">
        <v>869</v>
      </c>
      <c r="F512" s="180" t="s">
        <v>870</v>
      </c>
      <c r="G512" s="181" t="s">
        <v>199</v>
      </c>
      <c r="H512" s="182">
        <v>68</v>
      </c>
      <c r="I512" s="183"/>
      <c r="J512" s="184"/>
      <c r="K512" s="182">
        <f t="shared" si="56"/>
        <v>0</v>
      </c>
      <c r="L512" s="184"/>
      <c r="M512" s="185"/>
      <c r="N512" s="186" t="s">
        <v>1</v>
      </c>
      <c r="O512" s="162" t="s">
        <v>43</v>
      </c>
      <c r="P512" s="163">
        <f t="shared" si="57"/>
        <v>0</v>
      </c>
      <c r="Q512" s="163">
        <f t="shared" si="58"/>
        <v>0</v>
      </c>
      <c r="R512" s="163">
        <f t="shared" si="59"/>
        <v>0</v>
      </c>
      <c r="S512" s="58"/>
      <c r="T512" s="164">
        <f t="shared" si="60"/>
        <v>0</v>
      </c>
      <c r="U512" s="164">
        <v>0</v>
      </c>
      <c r="V512" s="164">
        <f t="shared" si="61"/>
        <v>0</v>
      </c>
      <c r="W512" s="164">
        <v>0</v>
      </c>
      <c r="X512" s="165">
        <f t="shared" si="62"/>
        <v>0</v>
      </c>
      <c r="Y512" s="32"/>
      <c r="Z512" s="32"/>
      <c r="AA512" s="32"/>
      <c r="AB512" s="32"/>
      <c r="AC512" s="32"/>
      <c r="AD512" s="32"/>
      <c r="AE512" s="32"/>
      <c r="AR512" s="166" t="s">
        <v>321</v>
      </c>
      <c r="AT512" s="166" t="s">
        <v>244</v>
      </c>
      <c r="AU512" s="166" t="s">
        <v>92</v>
      </c>
      <c r="AY512" s="17" t="s">
        <v>164</v>
      </c>
      <c r="BE512" s="167">
        <f t="shared" si="63"/>
        <v>0</v>
      </c>
      <c r="BF512" s="167">
        <f t="shared" si="64"/>
        <v>0</v>
      </c>
      <c r="BG512" s="167">
        <f t="shared" si="65"/>
        <v>0</v>
      </c>
      <c r="BH512" s="167">
        <f t="shared" si="66"/>
        <v>0</v>
      </c>
      <c r="BI512" s="167">
        <f t="shared" si="67"/>
        <v>0</v>
      </c>
      <c r="BJ512" s="17" t="s">
        <v>92</v>
      </c>
      <c r="BK512" s="168">
        <f t="shared" si="68"/>
        <v>0</v>
      </c>
      <c r="BL512" s="17" t="s">
        <v>234</v>
      </c>
      <c r="BM512" s="166" t="s">
        <v>871</v>
      </c>
    </row>
    <row r="513" spans="1:65" s="2" customFormat="1" ht="24.2" customHeight="1">
      <c r="A513" s="32"/>
      <c r="B513" s="153"/>
      <c r="C513" s="178" t="s">
        <v>889</v>
      </c>
      <c r="D513" s="178" t="s">
        <v>244</v>
      </c>
      <c r="E513" s="179" t="s">
        <v>873</v>
      </c>
      <c r="F513" s="180" t="s">
        <v>874</v>
      </c>
      <c r="G513" s="181" t="s">
        <v>199</v>
      </c>
      <c r="H513" s="182">
        <v>15</v>
      </c>
      <c r="I513" s="183"/>
      <c r="J513" s="184"/>
      <c r="K513" s="182">
        <f t="shared" si="56"/>
        <v>0</v>
      </c>
      <c r="L513" s="184"/>
      <c r="M513" s="185"/>
      <c r="N513" s="186" t="s">
        <v>1</v>
      </c>
      <c r="O513" s="162" t="s">
        <v>43</v>
      </c>
      <c r="P513" s="163">
        <f t="shared" si="57"/>
        <v>0</v>
      </c>
      <c r="Q513" s="163">
        <f t="shared" si="58"/>
        <v>0</v>
      </c>
      <c r="R513" s="163">
        <f t="shared" si="59"/>
        <v>0</v>
      </c>
      <c r="S513" s="58"/>
      <c r="T513" s="164">
        <f t="shared" si="60"/>
        <v>0</v>
      </c>
      <c r="U513" s="164">
        <v>0</v>
      </c>
      <c r="V513" s="164">
        <f t="shared" si="61"/>
        <v>0</v>
      </c>
      <c r="W513" s="164">
        <v>0</v>
      </c>
      <c r="X513" s="165">
        <f t="shared" si="62"/>
        <v>0</v>
      </c>
      <c r="Y513" s="32"/>
      <c r="Z513" s="32"/>
      <c r="AA513" s="32"/>
      <c r="AB513" s="32"/>
      <c r="AC513" s="32"/>
      <c r="AD513" s="32"/>
      <c r="AE513" s="32"/>
      <c r="AR513" s="166" t="s">
        <v>321</v>
      </c>
      <c r="AT513" s="166" t="s">
        <v>244</v>
      </c>
      <c r="AU513" s="166" t="s">
        <v>92</v>
      </c>
      <c r="AY513" s="17" t="s">
        <v>164</v>
      </c>
      <c r="BE513" s="167">
        <f t="shared" si="63"/>
        <v>0</v>
      </c>
      <c r="BF513" s="167">
        <f t="shared" si="64"/>
        <v>0</v>
      </c>
      <c r="BG513" s="167">
        <f t="shared" si="65"/>
        <v>0</v>
      </c>
      <c r="BH513" s="167">
        <f t="shared" si="66"/>
        <v>0</v>
      </c>
      <c r="BI513" s="167">
        <f t="shared" si="67"/>
        <v>0</v>
      </c>
      <c r="BJ513" s="17" t="s">
        <v>92</v>
      </c>
      <c r="BK513" s="168">
        <f t="shared" si="68"/>
        <v>0</v>
      </c>
      <c r="BL513" s="17" t="s">
        <v>234</v>
      </c>
      <c r="BM513" s="166" t="s">
        <v>875</v>
      </c>
    </row>
    <row r="514" spans="1:65" s="2" customFormat="1" ht="24.2" customHeight="1">
      <c r="A514" s="32"/>
      <c r="B514" s="153"/>
      <c r="C514" s="178" t="s">
        <v>893</v>
      </c>
      <c r="D514" s="178" t="s">
        <v>244</v>
      </c>
      <c r="E514" s="179" t="s">
        <v>877</v>
      </c>
      <c r="F514" s="180" t="s">
        <v>878</v>
      </c>
      <c r="G514" s="181" t="s">
        <v>879</v>
      </c>
      <c r="H514" s="182">
        <v>13</v>
      </c>
      <c r="I514" s="183"/>
      <c r="J514" s="184"/>
      <c r="K514" s="182">
        <f t="shared" si="56"/>
        <v>0</v>
      </c>
      <c r="L514" s="184"/>
      <c r="M514" s="185"/>
      <c r="N514" s="186" t="s">
        <v>1</v>
      </c>
      <c r="O514" s="162" t="s">
        <v>43</v>
      </c>
      <c r="P514" s="163">
        <f t="shared" si="57"/>
        <v>0</v>
      </c>
      <c r="Q514" s="163">
        <f t="shared" si="58"/>
        <v>0</v>
      </c>
      <c r="R514" s="163">
        <f t="shared" si="59"/>
        <v>0</v>
      </c>
      <c r="S514" s="58"/>
      <c r="T514" s="164">
        <f t="shared" si="60"/>
        <v>0</v>
      </c>
      <c r="U514" s="164">
        <v>0</v>
      </c>
      <c r="V514" s="164">
        <f t="shared" si="61"/>
        <v>0</v>
      </c>
      <c r="W514" s="164">
        <v>0</v>
      </c>
      <c r="X514" s="165">
        <f t="shared" si="62"/>
        <v>0</v>
      </c>
      <c r="Y514" s="32"/>
      <c r="Z514" s="32"/>
      <c r="AA514" s="32"/>
      <c r="AB514" s="32"/>
      <c r="AC514" s="32"/>
      <c r="AD514" s="32"/>
      <c r="AE514" s="32"/>
      <c r="AR514" s="166" t="s">
        <v>321</v>
      </c>
      <c r="AT514" s="166" t="s">
        <v>244</v>
      </c>
      <c r="AU514" s="166" t="s">
        <v>92</v>
      </c>
      <c r="AY514" s="17" t="s">
        <v>164</v>
      </c>
      <c r="BE514" s="167">
        <f t="shared" si="63"/>
        <v>0</v>
      </c>
      <c r="BF514" s="167">
        <f t="shared" si="64"/>
        <v>0</v>
      </c>
      <c r="BG514" s="167">
        <f t="shared" si="65"/>
        <v>0</v>
      </c>
      <c r="BH514" s="167">
        <f t="shared" si="66"/>
        <v>0</v>
      </c>
      <c r="BI514" s="167">
        <f t="shared" si="67"/>
        <v>0</v>
      </c>
      <c r="BJ514" s="17" t="s">
        <v>92</v>
      </c>
      <c r="BK514" s="168">
        <f t="shared" si="68"/>
        <v>0</v>
      </c>
      <c r="BL514" s="17" t="s">
        <v>234</v>
      </c>
      <c r="BM514" s="166" t="s">
        <v>880</v>
      </c>
    </row>
    <row r="515" spans="1:65" s="2" customFormat="1" ht="24.2" customHeight="1">
      <c r="A515" s="32"/>
      <c r="B515" s="153"/>
      <c r="C515" s="178" t="s">
        <v>897</v>
      </c>
      <c r="D515" s="178" t="s">
        <v>244</v>
      </c>
      <c r="E515" s="179" t="s">
        <v>882</v>
      </c>
      <c r="F515" s="180" t="s">
        <v>883</v>
      </c>
      <c r="G515" s="181" t="s">
        <v>199</v>
      </c>
      <c r="H515" s="182">
        <v>41</v>
      </c>
      <c r="I515" s="183"/>
      <c r="J515" s="184"/>
      <c r="K515" s="182">
        <f t="shared" si="56"/>
        <v>0</v>
      </c>
      <c r="L515" s="184"/>
      <c r="M515" s="185"/>
      <c r="N515" s="186" t="s">
        <v>1</v>
      </c>
      <c r="O515" s="162" t="s">
        <v>43</v>
      </c>
      <c r="P515" s="163">
        <f t="shared" si="57"/>
        <v>0</v>
      </c>
      <c r="Q515" s="163">
        <f t="shared" si="58"/>
        <v>0</v>
      </c>
      <c r="R515" s="163">
        <f t="shared" si="59"/>
        <v>0</v>
      </c>
      <c r="S515" s="58"/>
      <c r="T515" s="164">
        <f t="shared" si="60"/>
        <v>0</v>
      </c>
      <c r="U515" s="164">
        <v>0</v>
      </c>
      <c r="V515" s="164">
        <f t="shared" si="61"/>
        <v>0</v>
      </c>
      <c r="W515" s="164">
        <v>0</v>
      </c>
      <c r="X515" s="165">
        <f t="shared" si="62"/>
        <v>0</v>
      </c>
      <c r="Y515" s="32"/>
      <c r="Z515" s="32"/>
      <c r="AA515" s="32"/>
      <c r="AB515" s="32"/>
      <c r="AC515" s="32"/>
      <c r="AD515" s="32"/>
      <c r="AE515" s="32"/>
      <c r="AR515" s="166" t="s">
        <v>321</v>
      </c>
      <c r="AT515" s="166" t="s">
        <v>244</v>
      </c>
      <c r="AU515" s="166" t="s">
        <v>92</v>
      </c>
      <c r="AY515" s="17" t="s">
        <v>164</v>
      </c>
      <c r="BE515" s="167">
        <f t="shared" si="63"/>
        <v>0</v>
      </c>
      <c r="BF515" s="167">
        <f t="shared" si="64"/>
        <v>0</v>
      </c>
      <c r="BG515" s="167">
        <f t="shared" si="65"/>
        <v>0</v>
      </c>
      <c r="BH515" s="167">
        <f t="shared" si="66"/>
        <v>0</v>
      </c>
      <c r="BI515" s="167">
        <f t="shared" si="67"/>
        <v>0</v>
      </c>
      <c r="BJ515" s="17" t="s">
        <v>92</v>
      </c>
      <c r="BK515" s="168">
        <f t="shared" si="68"/>
        <v>0</v>
      </c>
      <c r="BL515" s="17" t="s">
        <v>234</v>
      </c>
      <c r="BM515" s="166" t="s">
        <v>884</v>
      </c>
    </row>
    <row r="516" spans="1:65" s="2" customFormat="1" ht="14.45" customHeight="1">
      <c r="A516" s="32"/>
      <c r="B516" s="153"/>
      <c r="C516" s="178" t="s">
        <v>901</v>
      </c>
      <c r="D516" s="178" t="s">
        <v>244</v>
      </c>
      <c r="E516" s="179" t="s">
        <v>886</v>
      </c>
      <c r="F516" s="180" t="s">
        <v>887</v>
      </c>
      <c r="G516" s="181" t="s">
        <v>199</v>
      </c>
      <c r="H516" s="182">
        <v>64</v>
      </c>
      <c r="I516" s="183"/>
      <c r="J516" s="184"/>
      <c r="K516" s="182">
        <f t="shared" si="56"/>
        <v>0</v>
      </c>
      <c r="L516" s="184"/>
      <c r="M516" s="185"/>
      <c r="N516" s="186" t="s">
        <v>1</v>
      </c>
      <c r="O516" s="162" t="s">
        <v>43</v>
      </c>
      <c r="P516" s="163">
        <f t="shared" si="57"/>
        <v>0</v>
      </c>
      <c r="Q516" s="163">
        <f t="shared" si="58"/>
        <v>0</v>
      </c>
      <c r="R516" s="163">
        <f t="shared" si="59"/>
        <v>0</v>
      </c>
      <c r="S516" s="58"/>
      <c r="T516" s="164">
        <f t="shared" si="60"/>
        <v>0</v>
      </c>
      <c r="U516" s="164">
        <v>0</v>
      </c>
      <c r="V516" s="164">
        <f t="shared" si="61"/>
        <v>0</v>
      </c>
      <c r="W516" s="164">
        <v>0</v>
      </c>
      <c r="X516" s="165">
        <f t="shared" si="62"/>
        <v>0</v>
      </c>
      <c r="Y516" s="32"/>
      <c r="Z516" s="32"/>
      <c r="AA516" s="32"/>
      <c r="AB516" s="32"/>
      <c r="AC516" s="32"/>
      <c r="AD516" s="32"/>
      <c r="AE516" s="32"/>
      <c r="AR516" s="166" t="s">
        <v>321</v>
      </c>
      <c r="AT516" s="166" t="s">
        <v>244</v>
      </c>
      <c r="AU516" s="166" t="s">
        <v>92</v>
      </c>
      <c r="AY516" s="17" t="s">
        <v>164</v>
      </c>
      <c r="BE516" s="167">
        <f t="shared" si="63"/>
        <v>0</v>
      </c>
      <c r="BF516" s="167">
        <f t="shared" si="64"/>
        <v>0</v>
      </c>
      <c r="BG516" s="167">
        <f t="shared" si="65"/>
        <v>0</v>
      </c>
      <c r="BH516" s="167">
        <f t="shared" si="66"/>
        <v>0</v>
      </c>
      <c r="BI516" s="167">
        <f t="shared" si="67"/>
        <v>0</v>
      </c>
      <c r="BJ516" s="17" t="s">
        <v>92</v>
      </c>
      <c r="BK516" s="168">
        <f t="shared" si="68"/>
        <v>0</v>
      </c>
      <c r="BL516" s="17" t="s">
        <v>234</v>
      </c>
      <c r="BM516" s="166" t="s">
        <v>888</v>
      </c>
    </row>
    <row r="517" spans="1:65" s="2" customFormat="1" ht="24.2" customHeight="1">
      <c r="A517" s="32"/>
      <c r="B517" s="153"/>
      <c r="C517" s="178" t="s">
        <v>905</v>
      </c>
      <c r="D517" s="178" t="s">
        <v>244</v>
      </c>
      <c r="E517" s="179" t="s">
        <v>890</v>
      </c>
      <c r="F517" s="180" t="s">
        <v>891</v>
      </c>
      <c r="G517" s="181" t="s">
        <v>199</v>
      </c>
      <c r="H517" s="182">
        <v>8</v>
      </c>
      <c r="I517" s="183"/>
      <c r="J517" s="184"/>
      <c r="K517" s="182">
        <f t="shared" si="56"/>
        <v>0</v>
      </c>
      <c r="L517" s="184"/>
      <c r="M517" s="185"/>
      <c r="N517" s="186" t="s">
        <v>1</v>
      </c>
      <c r="O517" s="162" t="s">
        <v>43</v>
      </c>
      <c r="P517" s="163">
        <f t="shared" si="57"/>
        <v>0</v>
      </c>
      <c r="Q517" s="163">
        <f t="shared" si="58"/>
        <v>0</v>
      </c>
      <c r="R517" s="163">
        <f t="shared" si="59"/>
        <v>0</v>
      </c>
      <c r="S517" s="58"/>
      <c r="T517" s="164">
        <f t="shared" si="60"/>
        <v>0</v>
      </c>
      <c r="U517" s="164">
        <v>0</v>
      </c>
      <c r="V517" s="164">
        <f t="shared" si="61"/>
        <v>0</v>
      </c>
      <c r="W517" s="164">
        <v>0</v>
      </c>
      <c r="X517" s="165">
        <f t="shared" si="62"/>
        <v>0</v>
      </c>
      <c r="Y517" s="32"/>
      <c r="Z517" s="32"/>
      <c r="AA517" s="32"/>
      <c r="AB517" s="32"/>
      <c r="AC517" s="32"/>
      <c r="AD517" s="32"/>
      <c r="AE517" s="32"/>
      <c r="AR517" s="166" t="s">
        <v>321</v>
      </c>
      <c r="AT517" s="166" t="s">
        <v>244</v>
      </c>
      <c r="AU517" s="166" t="s">
        <v>92</v>
      </c>
      <c r="AY517" s="17" t="s">
        <v>164</v>
      </c>
      <c r="BE517" s="167">
        <f t="shared" si="63"/>
        <v>0</v>
      </c>
      <c r="BF517" s="167">
        <f t="shared" si="64"/>
        <v>0</v>
      </c>
      <c r="BG517" s="167">
        <f t="shared" si="65"/>
        <v>0</v>
      </c>
      <c r="BH517" s="167">
        <f t="shared" si="66"/>
        <v>0</v>
      </c>
      <c r="BI517" s="167">
        <f t="shared" si="67"/>
        <v>0</v>
      </c>
      <c r="BJ517" s="17" t="s">
        <v>92</v>
      </c>
      <c r="BK517" s="168">
        <f t="shared" si="68"/>
        <v>0</v>
      </c>
      <c r="BL517" s="17" t="s">
        <v>234</v>
      </c>
      <c r="BM517" s="166" t="s">
        <v>892</v>
      </c>
    </row>
    <row r="518" spans="1:65" s="2" customFormat="1" ht="14.45" customHeight="1">
      <c r="A518" s="32"/>
      <c r="B518" s="153"/>
      <c r="C518" s="178" t="s">
        <v>909</v>
      </c>
      <c r="D518" s="178" t="s">
        <v>244</v>
      </c>
      <c r="E518" s="179" t="s">
        <v>894</v>
      </c>
      <c r="F518" s="180" t="s">
        <v>895</v>
      </c>
      <c r="G518" s="181" t="s">
        <v>199</v>
      </c>
      <c r="H518" s="182">
        <v>8</v>
      </c>
      <c r="I518" s="183"/>
      <c r="J518" s="184"/>
      <c r="K518" s="182">
        <f t="shared" si="56"/>
        <v>0</v>
      </c>
      <c r="L518" s="184"/>
      <c r="M518" s="185"/>
      <c r="N518" s="186" t="s">
        <v>1</v>
      </c>
      <c r="O518" s="162" t="s">
        <v>43</v>
      </c>
      <c r="P518" s="163">
        <f t="shared" si="57"/>
        <v>0</v>
      </c>
      <c r="Q518" s="163">
        <f t="shared" si="58"/>
        <v>0</v>
      </c>
      <c r="R518" s="163">
        <f t="shared" si="59"/>
        <v>0</v>
      </c>
      <c r="S518" s="58"/>
      <c r="T518" s="164">
        <f t="shared" si="60"/>
        <v>0</v>
      </c>
      <c r="U518" s="164">
        <v>0</v>
      </c>
      <c r="V518" s="164">
        <f t="shared" si="61"/>
        <v>0</v>
      </c>
      <c r="W518" s="164">
        <v>0</v>
      </c>
      <c r="X518" s="165">
        <f t="shared" si="62"/>
        <v>0</v>
      </c>
      <c r="Y518" s="32"/>
      <c r="Z518" s="32"/>
      <c r="AA518" s="32"/>
      <c r="AB518" s="32"/>
      <c r="AC518" s="32"/>
      <c r="AD518" s="32"/>
      <c r="AE518" s="32"/>
      <c r="AR518" s="166" t="s">
        <v>321</v>
      </c>
      <c r="AT518" s="166" t="s">
        <v>244</v>
      </c>
      <c r="AU518" s="166" t="s">
        <v>92</v>
      </c>
      <c r="AY518" s="17" t="s">
        <v>164</v>
      </c>
      <c r="BE518" s="167">
        <f t="shared" si="63"/>
        <v>0</v>
      </c>
      <c r="BF518" s="167">
        <f t="shared" si="64"/>
        <v>0</v>
      </c>
      <c r="BG518" s="167">
        <f t="shared" si="65"/>
        <v>0</v>
      </c>
      <c r="BH518" s="167">
        <f t="shared" si="66"/>
        <v>0</v>
      </c>
      <c r="BI518" s="167">
        <f t="shared" si="67"/>
        <v>0</v>
      </c>
      <c r="BJ518" s="17" t="s">
        <v>92</v>
      </c>
      <c r="BK518" s="168">
        <f t="shared" si="68"/>
        <v>0</v>
      </c>
      <c r="BL518" s="17" t="s">
        <v>234</v>
      </c>
      <c r="BM518" s="166" t="s">
        <v>896</v>
      </c>
    </row>
    <row r="519" spans="1:65" s="2" customFormat="1" ht="24.2" customHeight="1">
      <c r="A519" s="32"/>
      <c r="B519" s="153"/>
      <c r="C519" s="178" t="s">
        <v>913</v>
      </c>
      <c r="D519" s="178" t="s">
        <v>244</v>
      </c>
      <c r="E519" s="179" t="s">
        <v>898</v>
      </c>
      <c r="F519" s="180" t="s">
        <v>899</v>
      </c>
      <c r="G519" s="181" t="s">
        <v>199</v>
      </c>
      <c r="H519" s="182">
        <v>6</v>
      </c>
      <c r="I519" s="183"/>
      <c r="J519" s="184"/>
      <c r="K519" s="182">
        <f t="shared" ref="K519:K540" si="69">ROUND(P519*H519,3)</f>
        <v>0</v>
      </c>
      <c r="L519" s="184"/>
      <c r="M519" s="185"/>
      <c r="N519" s="186" t="s">
        <v>1</v>
      </c>
      <c r="O519" s="162" t="s">
        <v>43</v>
      </c>
      <c r="P519" s="163">
        <f t="shared" ref="P519:P540" si="70">I519+J519</f>
        <v>0</v>
      </c>
      <c r="Q519" s="163">
        <f t="shared" ref="Q519:Q540" si="71">ROUND(I519*H519,3)</f>
        <v>0</v>
      </c>
      <c r="R519" s="163">
        <f t="shared" ref="R519:R540" si="72">ROUND(J519*H519,3)</f>
        <v>0</v>
      </c>
      <c r="S519" s="58"/>
      <c r="T519" s="164">
        <f t="shared" ref="T519:T550" si="73">S519*H519</f>
        <v>0</v>
      </c>
      <c r="U519" s="164">
        <v>0</v>
      </c>
      <c r="V519" s="164">
        <f t="shared" ref="V519:V550" si="74">U519*H519</f>
        <v>0</v>
      </c>
      <c r="W519" s="164">
        <v>0</v>
      </c>
      <c r="X519" s="165">
        <f t="shared" ref="X519:X550" si="75">W519*H519</f>
        <v>0</v>
      </c>
      <c r="Y519" s="32"/>
      <c r="Z519" s="32"/>
      <c r="AA519" s="32"/>
      <c r="AB519" s="32"/>
      <c r="AC519" s="32"/>
      <c r="AD519" s="32"/>
      <c r="AE519" s="32"/>
      <c r="AR519" s="166" t="s">
        <v>321</v>
      </c>
      <c r="AT519" s="166" t="s">
        <v>244</v>
      </c>
      <c r="AU519" s="166" t="s">
        <v>92</v>
      </c>
      <c r="AY519" s="17" t="s">
        <v>164</v>
      </c>
      <c r="BE519" s="167">
        <f t="shared" ref="BE519:BE540" si="76">IF(O519="základná",K519,0)</f>
        <v>0</v>
      </c>
      <c r="BF519" s="167">
        <f t="shared" ref="BF519:BF540" si="77">IF(O519="znížená",K519,0)</f>
        <v>0</v>
      </c>
      <c r="BG519" s="167">
        <f t="shared" ref="BG519:BG540" si="78">IF(O519="zákl. prenesená",K519,0)</f>
        <v>0</v>
      </c>
      <c r="BH519" s="167">
        <f t="shared" ref="BH519:BH540" si="79">IF(O519="zníž. prenesená",K519,0)</f>
        <v>0</v>
      </c>
      <c r="BI519" s="167">
        <f t="shared" ref="BI519:BI540" si="80">IF(O519="nulová",K519,0)</f>
        <v>0</v>
      </c>
      <c r="BJ519" s="17" t="s">
        <v>92</v>
      </c>
      <c r="BK519" s="168">
        <f t="shared" ref="BK519:BK540" si="81">ROUND(P519*H519,3)</f>
        <v>0</v>
      </c>
      <c r="BL519" s="17" t="s">
        <v>234</v>
      </c>
      <c r="BM519" s="166" t="s">
        <v>900</v>
      </c>
    </row>
    <row r="520" spans="1:65" s="2" customFormat="1" ht="14.45" customHeight="1">
      <c r="A520" s="32"/>
      <c r="B520" s="153"/>
      <c r="C520" s="178" t="s">
        <v>917</v>
      </c>
      <c r="D520" s="178" t="s">
        <v>244</v>
      </c>
      <c r="E520" s="179" t="s">
        <v>902</v>
      </c>
      <c r="F520" s="180" t="s">
        <v>903</v>
      </c>
      <c r="G520" s="181" t="s">
        <v>199</v>
      </c>
      <c r="H520" s="182">
        <v>6</v>
      </c>
      <c r="I520" s="183"/>
      <c r="J520" s="184"/>
      <c r="K520" s="182">
        <f t="shared" si="69"/>
        <v>0</v>
      </c>
      <c r="L520" s="184"/>
      <c r="M520" s="185"/>
      <c r="N520" s="186" t="s">
        <v>1</v>
      </c>
      <c r="O520" s="162" t="s">
        <v>43</v>
      </c>
      <c r="P520" s="163">
        <f t="shared" si="70"/>
        <v>0</v>
      </c>
      <c r="Q520" s="163">
        <f t="shared" si="71"/>
        <v>0</v>
      </c>
      <c r="R520" s="163">
        <f t="shared" si="72"/>
        <v>0</v>
      </c>
      <c r="S520" s="58"/>
      <c r="T520" s="164">
        <f t="shared" si="73"/>
        <v>0</v>
      </c>
      <c r="U520" s="164">
        <v>0</v>
      </c>
      <c r="V520" s="164">
        <f t="shared" si="74"/>
        <v>0</v>
      </c>
      <c r="W520" s="164">
        <v>0</v>
      </c>
      <c r="X520" s="165">
        <f t="shared" si="75"/>
        <v>0</v>
      </c>
      <c r="Y520" s="32"/>
      <c r="Z520" s="32"/>
      <c r="AA520" s="32"/>
      <c r="AB520" s="32"/>
      <c r="AC520" s="32"/>
      <c r="AD520" s="32"/>
      <c r="AE520" s="32"/>
      <c r="AR520" s="166" t="s">
        <v>321</v>
      </c>
      <c r="AT520" s="166" t="s">
        <v>244</v>
      </c>
      <c r="AU520" s="166" t="s">
        <v>92</v>
      </c>
      <c r="AY520" s="17" t="s">
        <v>164</v>
      </c>
      <c r="BE520" s="167">
        <f t="shared" si="76"/>
        <v>0</v>
      </c>
      <c r="BF520" s="167">
        <f t="shared" si="77"/>
        <v>0</v>
      </c>
      <c r="BG520" s="167">
        <f t="shared" si="78"/>
        <v>0</v>
      </c>
      <c r="BH520" s="167">
        <f t="shared" si="79"/>
        <v>0</v>
      </c>
      <c r="BI520" s="167">
        <f t="shared" si="80"/>
        <v>0</v>
      </c>
      <c r="BJ520" s="17" t="s">
        <v>92</v>
      </c>
      <c r="BK520" s="168">
        <f t="shared" si="81"/>
        <v>0</v>
      </c>
      <c r="BL520" s="17" t="s">
        <v>234</v>
      </c>
      <c r="BM520" s="166" t="s">
        <v>904</v>
      </c>
    </row>
    <row r="521" spans="1:65" s="2" customFormat="1" ht="24.2" customHeight="1">
      <c r="A521" s="32"/>
      <c r="B521" s="153"/>
      <c r="C521" s="178" t="s">
        <v>921</v>
      </c>
      <c r="D521" s="178" t="s">
        <v>244</v>
      </c>
      <c r="E521" s="179" t="s">
        <v>906</v>
      </c>
      <c r="F521" s="180" t="s">
        <v>907</v>
      </c>
      <c r="G521" s="181" t="s">
        <v>199</v>
      </c>
      <c r="H521" s="182">
        <v>1</v>
      </c>
      <c r="I521" s="183"/>
      <c r="J521" s="184"/>
      <c r="K521" s="182">
        <f t="shared" si="69"/>
        <v>0</v>
      </c>
      <c r="L521" s="184"/>
      <c r="M521" s="185"/>
      <c r="N521" s="186" t="s">
        <v>1</v>
      </c>
      <c r="O521" s="162" t="s">
        <v>43</v>
      </c>
      <c r="P521" s="163">
        <f t="shared" si="70"/>
        <v>0</v>
      </c>
      <c r="Q521" s="163">
        <f t="shared" si="71"/>
        <v>0</v>
      </c>
      <c r="R521" s="163">
        <f t="shared" si="72"/>
        <v>0</v>
      </c>
      <c r="S521" s="58"/>
      <c r="T521" s="164">
        <f t="shared" si="73"/>
        <v>0</v>
      </c>
      <c r="U521" s="164">
        <v>0</v>
      </c>
      <c r="V521" s="164">
        <f t="shared" si="74"/>
        <v>0</v>
      </c>
      <c r="W521" s="164">
        <v>0</v>
      </c>
      <c r="X521" s="165">
        <f t="shared" si="75"/>
        <v>0</v>
      </c>
      <c r="Y521" s="32"/>
      <c r="Z521" s="32"/>
      <c r="AA521" s="32"/>
      <c r="AB521" s="32"/>
      <c r="AC521" s="32"/>
      <c r="AD521" s="32"/>
      <c r="AE521" s="32"/>
      <c r="AR521" s="166" t="s">
        <v>321</v>
      </c>
      <c r="AT521" s="166" t="s">
        <v>244</v>
      </c>
      <c r="AU521" s="166" t="s">
        <v>92</v>
      </c>
      <c r="AY521" s="17" t="s">
        <v>164</v>
      </c>
      <c r="BE521" s="167">
        <f t="shared" si="76"/>
        <v>0</v>
      </c>
      <c r="BF521" s="167">
        <f t="shared" si="77"/>
        <v>0</v>
      </c>
      <c r="BG521" s="167">
        <f t="shared" si="78"/>
        <v>0</v>
      </c>
      <c r="BH521" s="167">
        <f t="shared" si="79"/>
        <v>0</v>
      </c>
      <c r="BI521" s="167">
        <f t="shared" si="80"/>
        <v>0</v>
      </c>
      <c r="BJ521" s="17" t="s">
        <v>92</v>
      </c>
      <c r="BK521" s="168">
        <f t="shared" si="81"/>
        <v>0</v>
      </c>
      <c r="BL521" s="17" t="s">
        <v>234</v>
      </c>
      <c r="BM521" s="166" t="s">
        <v>908</v>
      </c>
    </row>
    <row r="522" spans="1:65" s="2" customFormat="1" ht="24.2" customHeight="1">
      <c r="A522" s="32"/>
      <c r="B522" s="153"/>
      <c r="C522" s="178" t="s">
        <v>925</v>
      </c>
      <c r="D522" s="178" t="s">
        <v>244</v>
      </c>
      <c r="E522" s="179" t="s">
        <v>910</v>
      </c>
      <c r="F522" s="180" t="s">
        <v>911</v>
      </c>
      <c r="G522" s="181" t="s">
        <v>199</v>
      </c>
      <c r="H522" s="182">
        <v>1</v>
      </c>
      <c r="I522" s="183"/>
      <c r="J522" s="184"/>
      <c r="K522" s="182">
        <f t="shared" si="69"/>
        <v>0</v>
      </c>
      <c r="L522" s="184"/>
      <c r="M522" s="185"/>
      <c r="N522" s="186" t="s">
        <v>1</v>
      </c>
      <c r="O522" s="162" t="s">
        <v>43</v>
      </c>
      <c r="P522" s="163">
        <f t="shared" si="70"/>
        <v>0</v>
      </c>
      <c r="Q522" s="163">
        <f t="shared" si="71"/>
        <v>0</v>
      </c>
      <c r="R522" s="163">
        <f t="shared" si="72"/>
        <v>0</v>
      </c>
      <c r="S522" s="58"/>
      <c r="T522" s="164">
        <f t="shared" si="73"/>
        <v>0</v>
      </c>
      <c r="U522" s="164">
        <v>0</v>
      </c>
      <c r="V522" s="164">
        <f t="shared" si="74"/>
        <v>0</v>
      </c>
      <c r="W522" s="164">
        <v>0</v>
      </c>
      <c r="X522" s="165">
        <f t="shared" si="75"/>
        <v>0</v>
      </c>
      <c r="Y522" s="32"/>
      <c r="Z522" s="32"/>
      <c r="AA522" s="32"/>
      <c r="AB522" s="32"/>
      <c r="AC522" s="32"/>
      <c r="AD522" s="32"/>
      <c r="AE522" s="32"/>
      <c r="AR522" s="166" t="s">
        <v>321</v>
      </c>
      <c r="AT522" s="166" t="s">
        <v>244</v>
      </c>
      <c r="AU522" s="166" t="s">
        <v>92</v>
      </c>
      <c r="AY522" s="17" t="s">
        <v>164</v>
      </c>
      <c r="BE522" s="167">
        <f t="shared" si="76"/>
        <v>0</v>
      </c>
      <c r="BF522" s="167">
        <f t="shared" si="77"/>
        <v>0</v>
      </c>
      <c r="BG522" s="167">
        <f t="shared" si="78"/>
        <v>0</v>
      </c>
      <c r="BH522" s="167">
        <f t="shared" si="79"/>
        <v>0</v>
      </c>
      <c r="BI522" s="167">
        <f t="shared" si="80"/>
        <v>0</v>
      </c>
      <c r="BJ522" s="17" t="s">
        <v>92</v>
      </c>
      <c r="BK522" s="168">
        <f t="shared" si="81"/>
        <v>0</v>
      </c>
      <c r="BL522" s="17" t="s">
        <v>234</v>
      </c>
      <c r="BM522" s="166" t="s">
        <v>912</v>
      </c>
    </row>
    <row r="523" spans="1:65" s="2" customFormat="1" ht="14.45" customHeight="1">
      <c r="A523" s="32"/>
      <c r="B523" s="153"/>
      <c r="C523" s="178" t="s">
        <v>929</v>
      </c>
      <c r="D523" s="178" t="s">
        <v>244</v>
      </c>
      <c r="E523" s="179" t="s">
        <v>914</v>
      </c>
      <c r="F523" s="180" t="s">
        <v>915</v>
      </c>
      <c r="G523" s="181" t="s">
        <v>199</v>
      </c>
      <c r="H523" s="182">
        <v>1</v>
      </c>
      <c r="I523" s="183"/>
      <c r="J523" s="184"/>
      <c r="K523" s="182">
        <f t="shared" si="69"/>
        <v>0</v>
      </c>
      <c r="L523" s="184"/>
      <c r="M523" s="185"/>
      <c r="N523" s="186" t="s">
        <v>1</v>
      </c>
      <c r="O523" s="162" t="s">
        <v>43</v>
      </c>
      <c r="P523" s="163">
        <f t="shared" si="70"/>
        <v>0</v>
      </c>
      <c r="Q523" s="163">
        <f t="shared" si="71"/>
        <v>0</v>
      </c>
      <c r="R523" s="163">
        <f t="shared" si="72"/>
        <v>0</v>
      </c>
      <c r="S523" s="58"/>
      <c r="T523" s="164">
        <f t="shared" si="73"/>
        <v>0</v>
      </c>
      <c r="U523" s="164">
        <v>0</v>
      </c>
      <c r="V523" s="164">
        <f t="shared" si="74"/>
        <v>0</v>
      </c>
      <c r="W523" s="164">
        <v>0</v>
      </c>
      <c r="X523" s="165">
        <f t="shared" si="75"/>
        <v>0</v>
      </c>
      <c r="Y523" s="32"/>
      <c r="Z523" s="32"/>
      <c r="AA523" s="32"/>
      <c r="AB523" s="32"/>
      <c r="AC523" s="32"/>
      <c r="AD523" s="32"/>
      <c r="AE523" s="32"/>
      <c r="AR523" s="166" t="s">
        <v>321</v>
      </c>
      <c r="AT523" s="166" t="s">
        <v>244</v>
      </c>
      <c r="AU523" s="166" t="s">
        <v>92</v>
      </c>
      <c r="AY523" s="17" t="s">
        <v>164</v>
      </c>
      <c r="BE523" s="167">
        <f t="shared" si="76"/>
        <v>0</v>
      </c>
      <c r="BF523" s="167">
        <f t="shared" si="77"/>
        <v>0</v>
      </c>
      <c r="BG523" s="167">
        <f t="shared" si="78"/>
        <v>0</v>
      </c>
      <c r="BH523" s="167">
        <f t="shared" si="79"/>
        <v>0</v>
      </c>
      <c r="BI523" s="167">
        <f t="shared" si="80"/>
        <v>0</v>
      </c>
      <c r="BJ523" s="17" t="s">
        <v>92</v>
      </c>
      <c r="BK523" s="168">
        <f t="shared" si="81"/>
        <v>0</v>
      </c>
      <c r="BL523" s="17" t="s">
        <v>234</v>
      </c>
      <c r="BM523" s="166" t="s">
        <v>916</v>
      </c>
    </row>
    <row r="524" spans="1:65" s="2" customFormat="1" ht="14.45" customHeight="1">
      <c r="A524" s="32"/>
      <c r="B524" s="153"/>
      <c r="C524" s="178" t="s">
        <v>933</v>
      </c>
      <c r="D524" s="178" t="s">
        <v>244</v>
      </c>
      <c r="E524" s="179" t="s">
        <v>918</v>
      </c>
      <c r="F524" s="180" t="s">
        <v>919</v>
      </c>
      <c r="G524" s="181" t="s">
        <v>199</v>
      </c>
      <c r="H524" s="182">
        <v>1</v>
      </c>
      <c r="I524" s="183"/>
      <c r="J524" s="184"/>
      <c r="K524" s="182">
        <f t="shared" si="69"/>
        <v>0</v>
      </c>
      <c r="L524" s="184"/>
      <c r="M524" s="185"/>
      <c r="N524" s="186" t="s">
        <v>1</v>
      </c>
      <c r="O524" s="162" t="s">
        <v>43</v>
      </c>
      <c r="P524" s="163">
        <f t="shared" si="70"/>
        <v>0</v>
      </c>
      <c r="Q524" s="163">
        <f t="shared" si="71"/>
        <v>0</v>
      </c>
      <c r="R524" s="163">
        <f t="shared" si="72"/>
        <v>0</v>
      </c>
      <c r="S524" s="58"/>
      <c r="T524" s="164">
        <f t="shared" si="73"/>
        <v>0</v>
      </c>
      <c r="U524" s="164">
        <v>0</v>
      </c>
      <c r="V524" s="164">
        <f t="shared" si="74"/>
        <v>0</v>
      </c>
      <c r="W524" s="164">
        <v>0</v>
      </c>
      <c r="X524" s="165">
        <f t="shared" si="75"/>
        <v>0</v>
      </c>
      <c r="Y524" s="32"/>
      <c r="Z524" s="32"/>
      <c r="AA524" s="32"/>
      <c r="AB524" s="32"/>
      <c r="AC524" s="32"/>
      <c r="AD524" s="32"/>
      <c r="AE524" s="32"/>
      <c r="AR524" s="166" t="s">
        <v>321</v>
      </c>
      <c r="AT524" s="166" t="s">
        <v>244</v>
      </c>
      <c r="AU524" s="166" t="s">
        <v>92</v>
      </c>
      <c r="AY524" s="17" t="s">
        <v>164</v>
      </c>
      <c r="BE524" s="167">
        <f t="shared" si="76"/>
        <v>0</v>
      </c>
      <c r="BF524" s="167">
        <f t="shared" si="77"/>
        <v>0</v>
      </c>
      <c r="BG524" s="167">
        <f t="shared" si="78"/>
        <v>0</v>
      </c>
      <c r="BH524" s="167">
        <f t="shared" si="79"/>
        <v>0</v>
      </c>
      <c r="BI524" s="167">
        <f t="shared" si="80"/>
        <v>0</v>
      </c>
      <c r="BJ524" s="17" t="s">
        <v>92</v>
      </c>
      <c r="BK524" s="168">
        <f t="shared" si="81"/>
        <v>0</v>
      </c>
      <c r="BL524" s="17" t="s">
        <v>234</v>
      </c>
      <c r="BM524" s="166" t="s">
        <v>920</v>
      </c>
    </row>
    <row r="525" spans="1:65" s="2" customFormat="1" ht="14.45" customHeight="1">
      <c r="A525" s="32"/>
      <c r="B525" s="153"/>
      <c r="C525" s="178" t="s">
        <v>937</v>
      </c>
      <c r="D525" s="178" t="s">
        <v>244</v>
      </c>
      <c r="E525" s="179" t="s">
        <v>922</v>
      </c>
      <c r="F525" s="180" t="s">
        <v>923</v>
      </c>
      <c r="G525" s="181" t="s">
        <v>199</v>
      </c>
      <c r="H525" s="182">
        <v>2</v>
      </c>
      <c r="I525" s="183"/>
      <c r="J525" s="184"/>
      <c r="K525" s="182">
        <f t="shared" si="69"/>
        <v>0</v>
      </c>
      <c r="L525" s="184"/>
      <c r="M525" s="185"/>
      <c r="N525" s="186" t="s">
        <v>1</v>
      </c>
      <c r="O525" s="162" t="s">
        <v>43</v>
      </c>
      <c r="P525" s="163">
        <f t="shared" si="70"/>
        <v>0</v>
      </c>
      <c r="Q525" s="163">
        <f t="shared" si="71"/>
        <v>0</v>
      </c>
      <c r="R525" s="163">
        <f t="shared" si="72"/>
        <v>0</v>
      </c>
      <c r="S525" s="58"/>
      <c r="T525" s="164">
        <f t="shared" si="73"/>
        <v>0</v>
      </c>
      <c r="U525" s="164">
        <v>0</v>
      </c>
      <c r="V525" s="164">
        <f t="shared" si="74"/>
        <v>0</v>
      </c>
      <c r="W525" s="164">
        <v>0</v>
      </c>
      <c r="X525" s="165">
        <f t="shared" si="75"/>
        <v>0</v>
      </c>
      <c r="Y525" s="32"/>
      <c r="Z525" s="32"/>
      <c r="AA525" s="32"/>
      <c r="AB525" s="32"/>
      <c r="AC525" s="32"/>
      <c r="AD525" s="32"/>
      <c r="AE525" s="32"/>
      <c r="AR525" s="166" t="s">
        <v>321</v>
      </c>
      <c r="AT525" s="166" t="s">
        <v>244</v>
      </c>
      <c r="AU525" s="166" t="s">
        <v>92</v>
      </c>
      <c r="AY525" s="17" t="s">
        <v>164</v>
      </c>
      <c r="BE525" s="167">
        <f t="shared" si="76"/>
        <v>0</v>
      </c>
      <c r="BF525" s="167">
        <f t="shared" si="77"/>
        <v>0</v>
      </c>
      <c r="BG525" s="167">
        <f t="shared" si="78"/>
        <v>0</v>
      </c>
      <c r="BH525" s="167">
        <f t="shared" si="79"/>
        <v>0</v>
      </c>
      <c r="BI525" s="167">
        <f t="shared" si="80"/>
        <v>0</v>
      </c>
      <c r="BJ525" s="17" t="s">
        <v>92</v>
      </c>
      <c r="BK525" s="168">
        <f t="shared" si="81"/>
        <v>0</v>
      </c>
      <c r="BL525" s="17" t="s">
        <v>234</v>
      </c>
      <c r="BM525" s="166" t="s">
        <v>924</v>
      </c>
    </row>
    <row r="526" spans="1:65" s="2" customFormat="1" ht="14.45" customHeight="1">
      <c r="A526" s="32"/>
      <c r="B526" s="153"/>
      <c r="C526" s="178" t="s">
        <v>941</v>
      </c>
      <c r="D526" s="178" t="s">
        <v>244</v>
      </c>
      <c r="E526" s="179" t="s">
        <v>926</v>
      </c>
      <c r="F526" s="180" t="s">
        <v>927</v>
      </c>
      <c r="G526" s="181" t="s">
        <v>199</v>
      </c>
      <c r="H526" s="182">
        <v>2</v>
      </c>
      <c r="I526" s="183"/>
      <c r="J526" s="184"/>
      <c r="K526" s="182">
        <f t="shared" si="69"/>
        <v>0</v>
      </c>
      <c r="L526" s="184"/>
      <c r="M526" s="185"/>
      <c r="N526" s="186" t="s">
        <v>1</v>
      </c>
      <c r="O526" s="162" t="s">
        <v>43</v>
      </c>
      <c r="P526" s="163">
        <f t="shared" si="70"/>
        <v>0</v>
      </c>
      <c r="Q526" s="163">
        <f t="shared" si="71"/>
        <v>0</v>
      </c>
      <c r="R526" s="163">
        <f t="shared" si="72"/>
        <v>0</v>
      </c>
      <c r="S526" s="58"/>
      <c r="T526" s="164">
        <f t="shared" si="73"/>
        <v>0</v>
      </c>
      <c r="U526" s="164">
        <v>0</v>
      </c>
      <c r="V526" s="164">
        <f t="shared" si="74"/>
        <v>0</v>
      </c>
      <c r="W526" s="164">
        <v>0</v>
      </c>
      <c r="X526" s="165">
        <f t="shared" si="75"/>
        <v>0</v>
      </c>
      <c r="Y526" s="32"/>
      <c r="Z526" s="32"/>
      <c r="AA526" s="32"/>
      <c r="AB526" s="32"/>
      <c r="AC526" s="32"/>
      <c r="AD526" s="32"/>
      <c r="AE526" s="32"/>
      <c r="AR526" s="166" t="s">
        <v>321</v>
      </c>
      <c r="AT526" s="166" t="s">
        <v>244</v>
      </c>
      <c r="AU526" s="166" t="s">
        <v>92</v>
      </c>
      <c r="AY526" s="17" t="s">
        <v>164</v>
      </c>
      <c r="BE526" s="167">
        <f t="shared" si="76"/>
        <v>0</v>
      </c>
      <c r="BF526" s="167">
        <f t="shared" si="77"/>
        <v>0</v>
      </c>
      <c r="BG526" s="167">
        <f t="shared" si="78"/>
        <v>0</v>
      </c>
      <c r="BH526" s="167">
        <f t="shared" si="79"/>
        <v>0</v>
      </c>
      <c r="BI526" s="167">
        <f t="shared" si="80"/>
        <v>0</v>
      </c>
      <c r="BJ526" s="17" t="s">
        <v>92</v>
      </c>
      <c r="BK526" s="168">
        <f t="shared" si="81"/>
        <v>0</v>
      </c>
      <c r="BL526" s="17" t="s">
        <v>234</v>
      </c>
      <c r="BM526" s="166" t="s">
        <v>928</v>
      </c>
    </row>
    <row r="527" spans="1:65" s="2" customFormat="1" ht="14.45" customHeight="1">
      <c r="A527" s="32"/>
      <c r="B527" s="153"/>
      <c r="C527" s="178" t="s">
        <v>945</v>
      </c>
      <c r="D527" s="178" t="s">
        <v>244</v>
      </c>
      <c r="E527" s="179" t="s">
        <v>930</v>
      </c>
      <c r="F527" s="180" t="s">
        <v>931</v>
      </c>
      <c r="G527" s="181" t="s">
        <v>199</v>
      </c>
      <c r="H527" s="182">
        <v>1</v>
      </c>
      <c r="I527" s="183"/>
      <c r="J527" s="184"/>
      <c r="K527" s="182">
        <f t="shared" si="69"/>
        <v>0</v>
      </c>
      <c r="L527" s="184"/>
      <c r="M527" s="185"/>
      <c r="N527" s="186" t="s">
        <v>1</v>
      </c>
      <c r="O527" s="162" t="s">
        <v>43</v>
      </c>
      <c r="P527" s="163">
        <f t="shared" si="70"/>
        <v>0</v>
      </c>
      <c r="Q527" s="163">
        <f t="shared" si="71"/>
        <v>0</v>
      </c>
      <c r="R527" s="163">
        <f t="shared" si="72"/>
        <v>0</v>
      </c>
      <c r="S527" s="58"/>
      <c r="T527" s="164">
        <f t="shared" si="73"/>
        <v>0</v>
      </c>
      <c r="U527" s="164">
        <v>0</v>
      </c>
      <c r="V527" s="164">
        <f t="shared" si="74"/>
        <v>0</v>
      </c>
      <c r="W527" s="164">
        <v>0</v>
      </c>
      <c r="X527" s="165">
        <f t="shared" si="75"/>
        <v>0</v>
      </c>
      <c r="Y527" s="32"/>
      <c r="Z527" s="32"/>
      <c r="AA527" s="32"/>
      <c r="AB527" s="32"/>
      <c r="AC527" s="32"/>
      <c r="AD527" s="32"/>
      <c r="AE527" s="32"/>
      <c r="AR527" s="166" t="s">
        <v>321</v>
      </c>
      <c r="AT527" s="166" t="s">
        <v>244</v>
      </c>
      <c r="AU527" s="166" t="s">
        <v>92</v>
      </c>
      <c r="AY527" s="17" t="s">
        <v>164</v>
      </c>
      <c r="BE527" s="167">
        <f t="shared" si="76"/>
        <v>0</v>
      </c>
      <c r="BF527" s="167">
        <f t="shared" si="77"/>
        <v>0</v>
      </c>
      <c r="BG527" s="167">
        <f t="shared" si="78"/>
        <v>0</v>
      </c>
      <c r="BH527" s="167">
        <f t="shared" si="79"/>
        <v>0</v>
      </c>
      <c r="BI527" s="167">
        <f t="shared" si="80"/>
        <v>0</v>
      </c>
      <c r="BJ527" s="17" t="s">
        <v>92</v>
      </c>
      <c r="BK527" s="168">
        <f t="shared" si="81"/>
        <v>0</v>
      </c>
      <c r="BL527" s="17" t="s">
        <v>234</v>
      </c>
      <c r="BM527" s="166" t="s">
        <v>932</v>
      </c>
    </row>
    <row r="528" spans="1:65" s="2" customFormat="1" ht="14.45" customHeight="1">
      <c r="A528" s="32"/>
      <c r="B528" s="153"/>
      <c r="C528" s="178" t="s">
        <v>949</v>
      </c>
      <c r="D528" s="178" t="s">
        <v>244</v>
      </c>
      <c r="E528" s="179" t="s">
        <v>934</v>
      </c>
      <c r="F528" s="180" t="s">
        <v>935</v>
      </c>
      <c r="G528" s="181" t="s">
        <v>199</v>
      </c>
      <c r="H528" s="182">
        <v>1</v>
      </c>
      <c r="I528" s="183"/>
      <c r="J528" s="184"/>
      <c r="K528" s="182">
        <f t="shared" si="69"/>
        <v>0</v>
      </c>
      <c r="L528" s="184"/>
      <c r="M528" s="185"/>
      <c r="N528" s="186" t="s">
        <v>1</v>
      </c>
      <c r="O528" s="162" t="s">
        <v>43</v>
      </c>
      <c r="P528" s="163">
        <f t="shared" si="70"/>
        <v>0</v>
      </c>
      <c r="Q528" s="163">
        <f t="shared" si="71"/>
        <v>0</v>
      </c>
      <c r="R528" s="163">
        <f t="shared" si="72"/>
        <v>0</v>
      </c>
      <c r="S528" s="58"/>
      <c r="T528" s="164">
        <f t="shared" si="73"/>
        <v>0</v>
      </c>
      <c r="U528" s="164">
        <v>0</v>
      </c>
      <c r="V528" s="164">
        <f t="shared" si="74"/>
        <v>0</v>
      </c>
      <c r="W528" s="164">
        <v>0</v>
      </c>
      <c r="X528" s="165">
        <f t="shared" si="75"/>
        <v>0</v>
      </c>
      <c r="Y528" s="32"/>
      <c r="Z528" s="32"/>
      <c r="AA528" s="32"/>
      <c r="AB528" s="32"/>
      <c r="AC528" s="32"/>
      <c r="AD528" s="32"/>
      <c r="AE528" s="32"/>
      <c r="AR528" s="166" t="s">
        <v>321</v>
      </c>
      <c r="AT528" s="166" t="s">
        <v>244</v>
      </c>
      <c r="AU528" s="166" t="s">
        <v>92</v>
      </c>
      <c r="AY528" s="17" t="s">
        <v>164</v>
      </c>
      <c r="BE528" s="167">
        <f t="shared" si="76"/>
        <v>0</v>
      </c>
      <c r="BF528" s="167">
        <f t="shared" si="77"/>
        <v>0</v>
      </c>
      <c r="BG528" s="167">
        <f t="shared" si="78"/>
        <v>0</v>
      </c>
      <c r="BH528" s="167">
        <f t="shared" si="79"/>
        <v>0</v>
      </c>
      <c r="BI528" s="167">
        <f t="shared" si="80"/>
        <v>0</v>
      </c>
      <c r="BJ528" s="17" t="s">
        <v>92</v>
      </c>
      <c r="BK528" s="168">
        <f t="shared" si="81"/>
        <v>0</v>
      </c>
      <c r="BL528" s="17" t="s">
        <v>234</v>
      </c>
      <c r="BM528" s="166" t="s">
        <v>936</v>
      </c>
    </row>
    <row r="529" spans="1:65" s="2" customFormat="1" ht="24.2" customHeight="1">
      <c r="A529" s="32"/>
      <c r="B529" s="153"/>
      <c r="C529" s="178" t="s">
        <v>953</v>
      </c>
      <c r="D529" s="178" t="s">
        <v>244</v>
      </c>
      <c r="E529" s="179" t="s">
        <v>938</v>
      </c>
      <c r="F529" s="180" t="s">
        <v>939</v>
      </c>
      <c r="G529" s="181" t="s">
        <v>199</v>
      </c>
      <c r="H529" s="182">
        <v>1</v>
      </c>
      <c r="I529" s="183"/>
      <c r="J529" s="184"/>
      <c r="K529" s="182">
        <f t="shared" si="69"/>
        <v>0</v>
      </c>
      <c r="L529" s="184"/>
      <c r="M529" s="185"/>
      <c r="N529" s="186" t="s">
        <v>1</v>
      </c>
      <c r="O529" s="162" t="s">
        <v>43</v>
      </c>
      <c r="P529" s="163">
        <f t="shared" si="70"/>
        <v>0</v>
      </c>
      <c r="Q529" s="163">
        <f t="shared" si="71"/>
        <v>0</v>
      </c>
      <c r="R529" s="163">
        <f t="shared" si="72"/>
        <v>0</v>
      </c>
      <c r="S529" s="58"/>
      <c r="T529" s="164">
        <f t="shared" si="73"/>
        <v>0</v>
      </c>
      <c r="U529" s="164">
        <v>0</v>
      </c>
      <c r="V529" s="164">
        <f t="shared" si="74"/>
        <v>0</v>
      </c>
      <c r="W529" s="164">
        <v>0</v>
      </c>
      <c r="X529" s="165">
        <f t="shared" si="75"/>
        <v>0</v>
      </c>
      <c r="Y529" s="32"/>
      <c r="Z529" s="32"/>
      <c r="AA529" s="32"/>
      <c r="AB529" s="32"/>
      <c r="AC529" s="32"/>
      <c r="AD529" s="32"/>
      <c r="AE529" s="32"/>
      <c r="AR529" s="166" t="s">
        <v>321</v>
      </c>
      <c r="AT529" s="166" t="s">
        <v>244</v>
      </c>
      <c r="AU529" s="166" t="s">
        <v>92</v>
      </c>
      <c r="AY529" s="17" t="s">
        <v>164</v>
      </c>
      <c r="BE529" s="167">
        <f t="shared" si="76"/>
        <v>0</v>
      </c>
      <c r="BF529" s="167">
        <f t="shared" si="77"/>
        <v>0</v>
      </c>
      <c r="BG529" s="167">
        <f t="shared" si="78"/>
        <v>0</v>
      </c>
      <c r="BH529" s="167">
        <f t="shared" si="79"/>
        <v>0</v>
      </c>
      <c r="BI529" s="167">
        <f t="shared" si="80"/>
        <v>0</v>
      </c>
      <c r="BJ529" s="17" t="s">
        <v>92</v>
      </c>
      <c r="BK529" s="168">
        <f t="shared" si="81"/>
        <v>0</v>
      </c>
      <c r="BL529" s="17" t="s">
        <v>234</v>
      </c>
      <c r="BM529" s="166" t="s">
        <v>940</v>
      </c>
    </row>
    <row r="530" spans="1:65" s="2" customFormat="1" ht="24.2" customHeight="1">
      <c r="A530" s="32"/>
      <c r="B530" s="153"/>
      <c r="C530" s="178" t="s">
        <v>957</v>
      </c>
      <c r="D530" s="178" t="s">
        <v>244</v>
      </c>
      <c r="E530" s="179" t="s">
        <v>942</v>
      </c>
      <c r="F530" s="180" t="s">
        <v>943</v>
      </c>
      <c r="G530" s="181" t="s">
        <v>199</v>
      </c>
      <c r="H530" s="182">
        <v>1</v>
      </c>
      <c r="I530" s="183"/>
      <c r="J530" s="184"/>
      <c r="K530" s="182">
        <f t="shared" si="69"/>
        <v>0</v>
      </c>
      <c r="L530" s="184"/>
      <c r="M530" s="185"/>
      <c r="N530" s="186" t="s">
        <v>1</v>
      </c>
      <c r="O530" s="162" t="s">
        <v>43</v>
      </c>
      <c r="P530" s="163">
        <f t="shared" si="70"/>
        <v>0</v>
      </c>
      <c r="Q530" s="163">
        <f t="shared" si="71"/>
        <v>0</v>
      </c>
      <c r="R530" s="163">
        <f t="shared" si="72"/>
        <v>0</v>
      </c>
      <c r="S530" s="58"/>
      <c r="T530" s="164">
        <f t="shared" si="73"/>
        <v>0</v>
      </c>
      <c r="U530" s="164">
        <v>0</v>
      </c>
      <c r="V530" s="164">
        <f t="shared" si="74"/>
        <v>0</v>
      </c>
      <c r="W530" s="164">
        <v>0</v>
      </c>
      <c r="X530" s="165">
        <f t="shared" si="75"/>
        <v>0</v>
      </c>
      <c r="Y530" s="32"/>
      <c r="Z530" s="32"/>
      <c r="AA530" s="32"/>
      <c r="AB530" s="32"/>
      <c r="AC530" s="32"/>
      <c r="AD530" s="32"/>
      <c r="AE530" s="32"/>
      <c r="AR530" s="166" t="s">
        <v>321</v>
      </c>
      <c r="AT530" s="166" t="s">
        <v>244</v>
      </c>
      <c r="AU530" s="166" t="s">
        <v>92</v>
      </c>
      <c r="AY530" s="17" t="s">
        <v>164</v>
      </c>
      <c r="BE530" s="167">
        <f t="shared" si="76"/>
        <v>0</v>
      </c>
      <c r="BF530" s="167">
        <f t="shared" si="77"/>
        <v>0</v>
      </c>
      <c r="BG530" s="167">
        <f t="shared" si="78"/>
        <v>0</v>
      </c>
      <c r="BH530" s="167">
        <f t="shared" si="79"/>
        <v>0</v>
      </c>
      <c r="BI530" s="167">
        <f t="shared" si="80"/>
        <v>0</v>
      </c>
      <c r="BJ530" s="17" t="s">
        <v>92</v>
      </c>
      <c r="BK530" s="168">
        <f t="shared" si="81"/>
        <v>0</v>
      </c>
      <c r="BL530" s="17" t="s">
        <v>234</v>
      </c>
      <c r="BM530" s="166" t="s">
        <v>944</v>
      </c>
    </row>
    <row r="531" spans="1:65" s="2" customFormat="1" ht="24.2" customHeight="1">
      <c r="A531" s="32"/>
      <c r="B531" s="153"/>
      <c r="C531" s="178" t="s">
        <v>961</v>
      </c>
      <c r="D531" s="178" t="s">
        <v>244</v>
      </c>
      <c r="E531" s="179" t="s">
        <v>946</v>
      </c>
      <c r="F531" s="180" t="s">
        <v>947</v>
      </c>
      <c r="G531" s="181" t="s">
        <v>199</v>
      </c>
      <c r="H531" s="182">
        <v>4</v>
      </c>
      <c r="I531" s="183"/>
      <c r="J531" s="184"/>
      <c r="K531" s="182">
        <f t="shared" si="69"/>
        <v>0</v>
      </c>
      <c r="L531" s="184"/>
      <c r="M531" s="185"/>
      <c r="N531" s="186" t="s">
        <v>1</v>
      </c>
      <c r="O531" s="162" t="s">
        <v>43</v>
      </c>
      <c r="P531" s="163">
        <f t="shared" si="70"/>
        <v>0</v>
      </c>
      <c r="Q531" s="163">
        <f t="shared" si="71"/>
        <v>0</v>
      </c>
      <c r="R531" s="163">
        <f t="shared" si="72"/>
        <v>0</v>
      </c>
      <c r="S531" s="58"/>
      <c r="T531" s="164">
        <f t="shared" si="73"/>
        <v>0</v>
      </c>
      <c r="U531" s="164">
        <v>0</v>
      </c>
      <c r="V531" s="164">
        <f t="shared" si="74"/>
        <v>0</v>
      </c>
      <c r="W531" s="164">
        <v>0</v>
      </c>
      <c r="X531" s="165">
        <f t="shared" si="75"/>
        <v>0</v>
      </c>
      <c r="Y531" s="32"/>
      <c r="Z531" s="32"/>
      <c r="AA531" s="32"/>
      <c r="AB531" s="32"/>
      <c r="AC531" s="32"/>
      <c r="AD531" s="32"/>
      <c r="AE531" s="32"/>
      <c r="AR531" s="166" t="s">
        <v>321</v>
      </c>
      <c r="AT531" s="166" t="s">
        <v>244</v>
      </c>
      <c r="AU531" s="166" t="s">
        <v>92</v>
      </c>
      <c r="AY531" s="17" t="s">
        <v>164</v>
      </c>
      <c r="BE531" s="167">
        <f t="shared" si="76"/>
        <v>0</v>
      </c>
      <c r="BF531" s="167">
        <f t="shared" si="77"/>
        <v>0</v>
      </c>
      <c r="BG531" s="167">
        <f t="shared" si="78"/>
        <v>0</v>
      </c>
      <c r="BH531" s="167">
        <f t="shared" si="79"/>
        <v>0</v>
      </c>
      <c r="BI531" s="167">
        <f t="shared" si="80"/>
        <v>0</v>
      </c>
      <c r="BJ531" s="17" t="s">
        <v>92</v>
      </c>
      <c r="BK531" s="168">
        <f t="shared" si="81"/>
        <v>0</v>
      </c>
      <c r="BL531" s="17" t="s">
        <v>234</v>
      </c>
      <c r="BM531" s="166" t="s">
        <v>948</v>
      </c>
    </row>
    <row r="532" spans="1:65" s="2" customFormat="1" ht="24.2" customHeight="1">
      <c r="A532" s="32"/>
      <c r="B532" s="153"/>
      <c r="C532" s="178" t="s">
        <v>965</v>
      </c>
      <c r="D532" s="178" t="s">
        <v>244</v>
      </c>
      <c r="E532" s="179" t="s">
        <v>950</v>
      </c>
      <c r="F532" s="180" t="s">
        <v>951</v>
      </c>
      <c r="G532" s="181" t="s">
        <v>199</v>
      </c>
      <c r="H532" s="182">
        <v>4</v>
      </c>
      <c r="I532" s="183"/>
      <c r="J532" s="184"/>
      <c r="K532" s="182">
        <f t="shared" si="69"/>
        <v>0</v>
      </c>
      <c r="L532" s="184"/>
      <c r="M532" s="185"/>
      <c r="N532" s="186" t="s">
        <v>1</v>
      </c>
      <c r="O532" s="162" t="s">
        <v>43</v>
      </c>
      <c r="P532" s="163">
        <f t="shared" si="70"/>
        <v>0</v>
      </c>
      <c r="Q532" s="163">
        <f t="shared" si="71"/>
        <v>0</v>
      </c>
      <c r="R532" s="163">
        <f t="shared" si="72"/>
        <v>0</v>
      </c>
      <c r="S532" s="58"/>
      <c r="T532" s="164">
        <f t="shared" si="73"/>
        <v>0</v>
      </c>
      <c r="U532" s="164">
        <v>0</v>
      </c>
      <c r="V532" s="164">
        <f t="shared" si="74"/>
        <v>0</v>
      </c>
      <c r="W532" s="164">
        <v>0</v>
      </c>
      <c r="X532" s="165">
        <f t="shared" si="75"/>
        <v>0</v>
      </c>
      <c r="Y532" s="32"/>
      <c r="Z532" s="32"/>
      <c r="AA532" s="32"/>
      <c r="AB532" s="32"/>
      <c r="AC532" s="32"/>
      <c r="AD532" s="32"/>
      <c r="AE532" s="32"/>
      <c r="AR532" s="166" t="s">
        <v>321</v>
      </c>
      <c r="AT532" s="166" t="s">
        <v>244</v>
      </c>
      <c r="AU532" s="166" t="s">
        <v>92</v>
      </c>
      <c r="AY532" s="17" t="s">
        <v>164</v>
      </c>
      <c r="BE532" s="167">
        <f t="shared" si="76"/>
        <v>0</v>
      </c>
      <c r="BF532" s="167">
        <f t="shared" si="77"/>
        <v>0</v>
      </c>
      <c r="BG532" s="167">
        <f t="shared" si="78"/>
        <v>0</v>
      </c>
      <c r="BH532" s="167">
        <f t="shared" si="79"/>
        <v>0</v>
      </c>
      <c r="BI532" s="167">
        <f t="shared" si="80"/>
        <v>0</v>
      </c>
      <c r="BJ532" s="17" t="s">
        <v>92</v>
      </c>
      <c r="BK532" s="168">
        <f t="shared" si="81"/>
        <v>0</v>
      </c>
      <c r="BL532" s="17" t="s">
        <v>234</v>
      </c>
      <c r="BM532" s="166" t="s">
        <v>952</v>
      </c>
    </row>
    <row r="533" spans="1:65" s="2" customFormat="1" ht="24.2" customHeight="1">
      <c r="A533" s="32"/>
      <c r="B533" s="153"/>
      <c r="C533" s="178" t="s">
        <v>969</v>
      </c>
      <c r="D533" s="178" t="s">
        <v>244</v>
      </c>
      <c r="E533" s="179" t="s">
        <v>954</v>
      </c>
      <c r="F533" s="180" t="s">
        <v>955</v>
      </c>
      <c r="G533" s="181" t="s">
        <v>199</v>
      </c>
      <c r="H533" s="182">
        <v>3</v>
      </c>
      <c r="I533" s="183"/>
      <c r="J533" s="184"/>
      <c r="K533" s="182">
        <f t="shared" si="69"/>
        <v>0</v>
      </c>
      <c r="L533" s="184"/>
      <c r="M533" s="185"/>
      <c r="N533" s="186" t="s">
        <v>1</v>
      </c>
      <c r="O533" s="162" t="s">
        <v>43</v>
      </c>
      <c r="P533" s="163">
        <f t="shared" si="70"/>
        <v>0</v>
      </c>
      <c r="Q533" s="163">
        <f t="shared" si="71"/>
        <v>0</v>
      </c>
      <c r="R533" s="163">
        <f t="shared" si="72"/>
        <v>0</v>
      </c>
      <c r="S533" s="58"/>
      <c r="T533" s="164">
        <f t="shared" si="73"/>
        <v>0</v>
      </c>
      <c r="U533" s="164">
        <v>0</v>
      </c>
      <c r="V533" s="164">
        <f t="shared" si="74"/>
        <v>0</v>
      </c>
      <c r="W533" s="164">
        <v>0</v>
      </c>
      <c r="X533" s="165">
        <f t="shared" si="75"/>
        <v>0</v>
      </c>
      <c r="Y533" s="32"/>
      <c r="Z533" s="32"/>
      <c r="AA533" s="32"/>
      <c r="AB533" s="32"/>
      <c r="AC533" s="32"/>
      <c r="AD533" s="32"/>
      <c r="AE533" s="32"/>
      <c r="AR533" s="166" t="s">
        <v>321</v>
      </c>
      <c r="AT533" s="166" t="s">
        <v>244</v>
      </c>
      <c r="AU533" s="166" t="s">
        <v>92</v>
      </c>
      <c r="AY533" s="17" t="s">
        <v>164</v>
      </c>
      <c r="BE533" s="167">
        <f t="shared" si="76"/>
        <v>0</v>
      </c>
      <c r="BF533" s="167">
        <f t="shared" si="77"/>
        <v>0</v>
      </c>
      <c r="BG533" s="167">
        <f t="shared" si="78"/>
        <v>0</v>
      </c>
      <c r="BH533" s="167">
        <f t="shared" si="79"/>
        <v>0</v>
      </c>
      <c r="BI533" s="167">
        <f t="shared" si="80"/>
        <v>0</v>
      </c>
      <c r="BJ533" s="17" t="s">
        <v>92</v>
      </c>
      <c r="BK533" s="168">
        <f t="shared" si="81"/>
        <v>0</v>
      </c>
      <c r="BL533" s="17" t="s">
        <v>234</v>
      </c>
      <c r="BM533" s="166" t="s">
        <v>956</v>
      </c>
    </row>
    <row r="534" spans="1:65" s="2" customFormat="1" ht="24.2" customHeight="1">
      <c r="A534" s="32"/>
      <c r="B534" s="153"/>
      <c r="C534" s="178" t="s">
        <v>973</v>
      </c>
      <c r="D534" s="178" t="s">
        <v>244</v>
      </c>
      <c r="E534" s="179" t="s">
        <v>958</v>
      </c>
      <c r="F534" s="180" t="s">
        <v>959</v>
      </c>
      <c r="G534" s="181" t="s">
        <v>199</v>
      </c>
      <c r="H534" s="182">
        <v>3</v>
      </c>
      <c r="I534" s="183"/>
      <c r="J534" s="184"/>
      <c r="K534" s="182">
        <f t="shared" si="69"/>
        <v>0</v>
      </c>
      <c r="L534" s="184"/>
      <c r="M534" s="185"/>
      <c r="N534" s="186" t="s">
        <v>1</v>
      </c>
      <c r="O534" s="162" t="s">
        <v>43</v>
      </c>
      <c r="P534" s="163">
        <f t="shared" si="70"/>
        <v>0</v>
      </c>
      <c r="Q534" s="163">
        <f t="shared" si="71"/>
        <v>0</v>
      </c>
      <c r="R534" s="163">
        <f t="shared" si="72"/>
        <v>0</v>
      </c>
      <c r="S534" s="58"/>
      <c r="T534" s="164">
        <f t="shared" si="73"/>
        <v>0</v>
      </c>
      <c r="U534" s="164">
        <v>0</v>
      </c>
      <c r="V534" s="164">
        <f t="shared" si="74"/>
        <v>0</v>
      </c>
      <c r="W534" s="164">
        <v>0</v>
      </c>
      <c r="X534" s="165">
        <f t="shared" si="75"/>
        <v>0</v>
      </c>
      <c r="Y534" s="32"/>
      <c r="Z534" s="32"/>
      <c r="AA534" s="32"/>
      <c r="AB534" s="32"/>
      <c r="AC534" s="32"/>
      <c r="AD534" s="32"/>
      <c r="AE534" s="32"/>
      <c r="AR534" s="166" t="s">
        <v>321</v>
      </c>
      <c r="AT534" s="166" t="s">
        <v>244</v>
      </c>
      <c r="AU534" s="166" t="s">
        <v>92</v>
      </c>
      <c r="AY534" s="17" t="s">
        <v>164</v>
      </c>
      <c r="BE534" s="167">
        <f t="shared" si="76"/>
        <v>0</v>
      </c>
      <c r="BF534" s="167">
        <f t="shared" si="77"/>
        <v>0</v>
      </c>
      <c r="BG534" s="167">
        <f t="shared" si="78"/>
        <v>0</v>
      </c>
      <c r="BH534" s="167">
        <f t="shared" si="79"/>
        <v>0</v>
      </c>
      <c r="BI534" s="167">
        <f t="shared" si="80"/>
        <v>0</v>
      </c>
      <c r="BJ534" s="17" t="s">
        <v>92</v>
      </c>
      <c r="BK534" s="168">
        <f t="shared" si="81"/>
        <v>0</v>
      </c>
      <c r="BL534" s="17" t="s">
        <v>234</v>
      </c>
      <c r="BM534" s="166" t="s">
        <v>960</v>
      </c>
    </row>
    <row r="535" spans="1:65" s="2" customFormat="1" ht="24.2" customHeight="1">
      <c r="A535" s="32"/>
      <c r="B535" s="153"/>
      <c r="C535" s="178" t="s">
        <v>977</v>
      </c>
      <c r="D535" s="178" t="s">
        <v>244</v>
      </c>
      <c r="E535" s="179" t="s">
        <v>962</v>
      </c>
      <c r="F535" s="180" t="s">
        <v>963</v>
      </c>
      <c r="G535" s="181" t="s">
        <v>199</v>
      </c>
      <c r="H535" s="182">
        <v>1</v>
      </c>
      <c r="I535" s="183"/>
      <c r="J535" s="184"/>
      <c r="K535" s="182">
        <f t="shared" si="69"/>
        <v>0</v>
      </c>
      <c r="L535" s="184"/>
      <c r="M535" s="185"/>
      <c r="N535" s="186" t="s">
        <v>1</v>
      </c>
      <c r="O535" s="162" t="s">
        <v>43</v>
      </c>
      <c r="P535" s="163">
        <f t="shared" si="70"/>
        <v>0</v>
      </c>
      <c r="Q535" s="163">
        <f t="shared" si="71"/>
        <v>0</v>
      </c>
      <c r="R535" s="163">
        <f t="shared" si="72"/>
        <v>0</v>
      </c>
      <c r="S535" s="58"/>
      <c r="T535" s="164">
        <f t="shared" si="73"/>
        <v>0</v>
      </c>
      <c r="U535" s="164">
        <v>0</v>
      </c>
      <c r="V535" s="164">
        <f t="shared" si="74"/>
        <v>0</v>
      </c>
      <c r="W535" s="164">
        <v>0</v>
      </c>
      <c r="X535" s="165">
        <f t="shared" si="75"/>
        <v>0</v>
      </c>
      <c r="Y535" s="32"/>
      <c r="Z535" s="32"/>
      <c r="AA535" s="32"/>
      <c r="AB535" s="32"/>
      <c r="AC535" s="32"/>
      <c r="AD535" s="32"/>
      <c r="AE535" s="32"/>
      <c r="AR535" s="166" t="s">
        <v>321</v>
      </c>
      <c r="AT535" s="166" t="s">
        <v>244</v>
      </c>
      <c r="AU535" s="166" t="s">
        <v>92</v>
      </c>
      <c r="AY535" s="17" t="s">
        <v>164</v>
      </c>
      <c r="BE535" s="167">
        <f t="shared" si="76"/>
        <v>0</v>
      </c>
      <c r="BF535" s="167">
        <f t="shared" si="77"/>
        <v>0</v>
      </c>
      <c r="BG535" s="167">
        <f t="shared" si="78"/>
        <v>0</v>
      </c>
      <c r="BH535" s="167">
        <f t="shared" si="79"/>
        <v>0</v>
      </c>
      <c r="BI535" s="167">
        <f t="shared" si="80"/>
        <v>0</v>
      </c>
      <c r="BJ535" s="17" t="s">
        <v>92</v>
      </c>
      <c r="BK535" s="168">
        <f t="shared" si="81"/>
        <v>0</v>
      </c>
      <c r="BL535" s="17" t="s">
        <v>234</v>
      </c>
      <c r="BM535" s="166" t="s">
        <v>964</v>
      </c>
    </row>
    <row r="536" spans="1:65" s="2" customFormat="1" ht="24.2" customHeight="1">
      <c r="A536" s="32"/>
      <c r="B536" s="153"/>
      <c r="C536" s="178" t="s">
        <v>981</v>
      </c>
      <c r="D536" s="178" t="s">
        <v>244</v>
      </c>
      <c r="E536" s="179" t="s">
        <v>966</v>
      </c>
      <c r="F536" s="180" t="s">
        <v>967</v>
      </c>
      <c r="G536" s="181" t="s">
        <v>199</v>
      </c>
      <c r="H536" s="182">
        <v>1</v>
      </c>
      <c r="I536" s="183"/>
      <c r="J536" s="184"/>
      <c r="K536" s="182">
        <f t="shared" si="69"/>
        <v>0</v>
      </c>
      <c r="L536" s="184"/>
      <c r="M536" s="185"/>
      <c r="N536" s="186" t="s">
        <v>1</v>
      </c>
      <c r="O536" s="162" t="s">
        <v>43</v>
      </c>
      <c r="P536" s="163">
        <f t="shared" si="70"/>
        <v>0</v>
      </c>
      <c r="Q536" s="163">
        <f t="shared" si="71"/>
        <v>0</v>
      </c>
      <c r="R536" s="163">
        <f t="shared" si="72"/>
        <v>0</v>
      </c>
      <c r="S536" s="58"/>
      <c r="T536" s="164">
        <f t="shared" si="73"/>
        <v>0</v>
      </c>
      <c r="U536" s="164">
        <v>0</v>
      </c>
      <c r="V536" s="164">
        <f t="shared" si="74"/>
        <v>0</v>
      </c>
      <c r="W536" s="164">
        <v>0</v>
      </c>
      <c r="X536" s="165">
        <f t="shared" si="75"/>
        <v>0</v>
      </c>
      <c r="Y536" s="32"/>
      <c r="Z536" s="32"/>
      <c r="AA536" s="32"/>
      <c r="AB536" s="32"/>
      <c r="AC536" s="32"/>
      <c r="AD536" s="32"/>
      <c r="AE536" s="32"/>
      <c r="AR536" s="166" t="s">
        <v>321</v>
      </c>
      <c r="AT536" s="166" t="s">
        <v>244</v>
      </c>
      <c r="AU536" s="166" t="s">
        <v>92</v>
      </c>
      <c r="AY536" s="17" t="s">
        <v>164</v>
      </c>
      <c r="BE536" s="167">
        <f t="shared" si="76"/>
        <v>0</v>
      </c>
      <c r="BF536" s="167">
        <f t="shared" si="77"/>
        <v>0</v>
      </c>
      <c r="BG536" s="167">
        <f t="shared" si="78"/>
        <v>0</v>
      </c>
      <c r="BH536" s="167">
        <f t="shared" si="79"/>
        <v>0</v>
      </c>
      <c r="BI536" s="167">
        <f t="shared" si="80"/>
        <v>0</v>
      </c>
      <c r="BJ536" s="17" t="s">
        <v>92</v>
      </c>
      <c r="BK536" s="168">
        <f t="shared" si="81"/>
        <v>0</v>
      </c>
      <c r="BL536" s="17" t="s">
        <v>234</v>
      </c>
      <c r="BM536" s="166" t="s">
        <v>968</v>
      </c>
    </row>
    <row r="537" spans="1:65" s="2" customFormat="1" ht="24.2" customHeight="1">
      <c r="A537" s="32"/>
      <c r="B537" s="153"/>
      <c r="C537" s="178" t="s">
        <v>987</v>
      </c>
      <c r="D537" s="178" t="s">
        <v>244</v>
      </c>
      <c r="E537" s="179" t="s">
        <v>970</v>
      </c>
      <c r="F537" s="180" t="s">
        <v>971</v>
      </c>
      <c r="G537" s="181" t="s">
        <v>354</v>
      </c>
      <c r="H537" s="182">
        <v>241.72</v>
      </c>
      <c r="I537" s="183"/>
      <c r="J537" s="184"/>
      <c r="K537" s="182">
        <f t="shared" si="69"/>
        <v>0</v>
      </c>
      <c r="L537" s="184"/>
      <c r="M537" s="185"/>
      <c r="N537" s="186" t="s">
        <v>1</v>
      </c>
      <c r="O537" s="162" t="s">
        <v>43</v>
      </c>
      <c r="P537" s="163">
        <f t="shared" si="70"/>
        <v>0</v>
      </c>
      <c r="Q537" s="163">
        <f t="shared" si="71"/>
        <v>0</v>
      </c>
      <c r="R537" s="163">
        <f t="shared" si="72"/>
        <v>0</v>
      </c>
      <c r="S537" s="58"/>
      <c r="T537" s="164">
        <f t="shared" si="73"/>
        <v>0</v>
      </c>
      <c r="U537" s="164">
        <v>0</v>
      </c>
      <c r="V537" s="164">
        <f t="shared" si="74"/>
        <v>0</v>
      </c>
      <c r="W537" s="164">
        <v>0</v>
      </c>
      <c r="X537" s="165">
        <f t="shared" si="75"/>
        <v>0</v>
      </c>
      <c r="Y537" s="32"/>
      <c r="Z537" s="32"/>
      <c r="AA537" s="32"/>
      <c r="AB537" s="32"/>
      <c r="AC537" s="32"/>
      <c r="AD537" s="32"/>
      <c r="AE537" s="32"/>
      <c r="AR537" s="166" t="s">
        <v>321</v>
      </c>
      <c r="AT537" s="166" t="s">
        <v>244</v>
      </c>
      <c r="AU537" s="166" t="s">
        <v>92</v>
      </c>
      <c r="AY537" s="17" t="s">
        <v>164</v>
      </c>
      <c r="BE537" s="167">
        <f t="shared" si="76"/>
        <v>0</v>
      </c>
      <c r="BF537" s="167">
        <f t="shared" si="77"/>
        <v>0</v>
      </c>
      <c r="BG537" s="167">
        <f t="shared" si="78"/>
        <v>0</v>
      </c>
      <c r="BH537" s="167">
        <f t="shared" si="79"/>
        <v>0</v>
      </c>
      <c r="BI537" s="167">
        <f t="shared" si="80"/>
        <v>0</v>
      </c>
      <c r="BJ537" s="17" t="s">
        <v>92</v>
      </c>
      <c r="BK537" s="168">
        <f t="shared" si="81"/>
        <v>0</v>
      </c>
      <c r="BL537" s="17" t="s">
        <v>234</v>
      </c>
      <c r="BM537" s="166" t="s">
        <v>972</v>
      </c>
    </row>
    <row r="538" spans="1:65" s="2" customFormat="1" ht="24.2" customHeight="1">
      <c r="A538" s="32"/>
      <c r="B538" s="153"/>
      <c r="C538" s="178" t="s">
        <v>992</v>
      </c>
      <c r="D538" s="178" t="s">
        <v>244</v>
      </c>
      <c r="E538" s="179" t="s">
        <v>974</v>
      </c>
      <c r="F538" s="180" t="s">
        <v>975</v>
      </c>
      <c r="G538" s="181" t="s">
        <v>354</v>
      </c>
      <c r="H538" s="182">
        <v>241.72</v>
      </c>
      <c r="I538" s="183"/>
      <c r="J538" s="184"/>
      <c r="K538" s="182">
        <f t="shared" si="69"/>
        <v>0</v>
      </c>
      <c r="L538" s="184"/>
      <c r="M538" s="185"/>
      <c r="N538" s="186" t="s">
        <v>1</v>
      </c>
      <c r="O538" s="162" t="s">
        <v>43</v>
      </c>
      <c r="P538" s="163">
        <f t="shared" si="70"/>
        <v>0</v>
      </c>
      <c r="Q538" s="163">
        <f t="shared" si="71"/>
        <v>0</v>
      </c>
      <c r="R538" s="163">
        <f t="shared" si="72"/>
        <v>0</v>
      </c>
      <c r="S538" s="58"/>
      <c r="T538" s="164">
        <f t="shared" si="73"/>
        <v>0</v>
      </c>
      <c r="U538" s="164">
        <v>0</v>
      </c>
      <c r="V538" s="164">
        <f t="shared" si="74"/>
        <v>0</v>
      </c>
      <c r="W538" s="164">
        <v>0</v>
      </c>
      <c r="X538" s="165">
        <f t="shared" si="75"/>
        <v>0</v>
      </c>
      <c r="Y538" s="32"/>
      <c r="Z538" s="32"/>
      <c r="AA538" s="32"/>
      <c r="AB538" s="32"/>
      <c r="AC538" s="32"/>
      <c r="AD538" s="32"/>
      <c r="AE538" s="32"/>
      <c r="AR538" s="166" t="s">
        <v>321</v>
      </c>
      <c r="AT538" s="166" t="s">
        <v>244</v>
      </c>
      <c r="AU538" s="166" t="s">
        <v>92</v>
      </c>
      <c r="AY538" s="17" t="s">
        <v>164</v>
      </c>
      <c r="BE538" s="167">
        <f t="shared" si="76"/>
        <v>0</v>
      </c>
      <c r="BF538" s="167">
        <f t="shared" si="77"/>
        <v>0</v>
      </c>
      <c r="BG538" s="167">
        <f t="shared" si="78"/>
        <v>0</v>
      </c>
      <c r="BH538" s="167">
        <f t="shared" si="79"/>
        <v>0</v>
      </c>
      <c r="BI538" s="167">
        <f t="shared" si="80"/>
        <v>0</v>
      </c>
      <c r="BJ538" s="17" t="s">
        <v>92</v>
      </c>
      <c r="BK538" s="168">
        <f t="shared" si="81"/>
        <v>0</v>
      </c>
      <c r="BL538" s="17" t="s">
        <v>234</v>
      </c>
      <c r="BM538" s="166" t="s">
        <v>976</v>
      </c>
    </row>
    <row r="539" spans="1:65" s="2" customFormat="1" ht="24.2" customHeight="1">
      <c r="A539" s="32"/>
      <c r="B539" s="153"/>
      <c r="C539" s="178" t="s">
        <v>996</v>
      </c>
      <c r="D539" s="178" t="s">
        <v>244</v>
      </c>
      <c r="E539" s="179" t="s">
        <v>978</v>
      </c>
      <c r="F539" s="180" t="s">
        <v>979</v>
      </c>
      <c r="G539" s="181" t="s">
        <v>375</v>
      </c>
      <c r="H539" s="182">
        <v>1.2370000000000001</v>
      </c>
      <c r="I539" s="183"/>
      <c r="J539" s="184"/>
      <c r="K539" s="182">
        <f t="shared" si="69"/>
        <v>0</v>
      </c>
      <c r="L539" s="184"/>
      <c r="M539" s="185"/>
      <c r="N539" s="186" t="s">
        <v>1</v>
      </c>
      <c r="O539" s="162" t="s">
        <v>43</v>
      </c>
      <c r="P539" s="163">
        <f t="shared" si="70"/>
        <v>0</v>
      </c>
      <c r="Q539" s="163">
        <f t="shared" si="71"/>
        <v>0</v>
      </c>
      <c r="R539" s="163">
        <f t="shared" si="72"/>
        <v>0</v>
      </c>
      <c r="S539" s="58"/>
      <c r="T539" s="164">
        <f t="shared" si="73"/>
        <v>0</v>
      </c>
      <c r="U539" s="164">
        <v>0</v>
      </c>
      <c r="V539" s="164">
        <f t="shared" si="74"/>
        <v>0</v>
      </c>
      <c r="W539" s="164">
        <v>0</v>
      </c>
      <c r="X539" s="165">
        <f t="shared" si="75"/>
        <v>0</v>
      </c>
      <c r="Y539" s="32"/>
      <c r="Z539" s="32"/>
      <c r="AA539" s="32"/>
      <c r="AB539" s="32"/>
      <c r="AC539" s="32"/>
      <c r="AD539" s="32"/>
      <c r="AE539" s="32"/>
      <c r="AR539" s="166" t="s">
        <v>321</v>
      </c>
      <c r="AT539" s="166" t="s">
        <v>244</v>
      </c>
      <c r="AU539" s="166" t="s">
        <v>92</v>
      </c>
      <c r="AY539" s="17" t="s">
        <v>164</v>
      </c>
      <c r="BE539" s="167">
        <f t="shared" si="76"/>
        <v>0</v>
      </c>
      <c r="BF539" s="167">
        <f t="shared" si="77"/>
        <v>0</v>
      </c>
      <c r="BG539" s="167">
        <f t="shared" si="78"/>
        <v>0</v>
      </c>
      <c r="BH539" s="167">
        <f t="shared" si="79"/>
        <v>0</v>
      </c>
      <c r="BI539" s="167">
        <f t="shared" si="80"/>
        <v>0</v>
      </c>
      <c r="BJ539" s="17" t="s">
        <v>92</v>
      </c>
      <c r="BK539" s="168">
        <f t="shared" si="81"/>
        <v>0</v>
      </c>
      <c r="BL539" s="17" t="s">
        <v>234</v>
      </c>
      <c r="BM539" s="166" t="s">
        <v>980</v>
      </c>
    </row>
    <row r="540" spans="1:65" s="2" customFormat="1" ht="24.2" customHeight="1">
      <c r="A540" s="32"/>
      <c r="B540" s="153"/>
      <c r="C540" s="178" t="s">
        <v>1000</v>
      </c>
      <c r="D540" s="178" t="s">
        <v>244</v>
      </c>
      <c r="E540" s="179" t="s">
        <v>982</v>
      </c>
      <c r="F540" s="180" t="s">
        <v>983</v>
      </c>
      <c r="G540" s="181" t="s">
        <v>499</v>
      </c>
      <c r="H540" s="183"/>
      <c r="I540" s="183"/>
      <c r="J540" s="184"/>
      <c r="K540" s="182">
        <f t="shared" si="69"/>
        <v>0</v>
      </c>
      <c r="L540" s="184"/>
      <c r="M540" s="185"/>
      <c r="N540" s="186" t="s">
        <v>1</v>
      </c>
      <c r="O540" s="162" t="s">
        <v>43</v>
      </c>
      <c r="P540" s="163">
        <f t="shared" si="70"/>
        <v>0</v>
      </c>
      <c r="Q540" s="163">
        <f t="shared" si="71"/>
        <v>0</v>
      </c>
      <c r="R540" s="163">
        <f t="shared" si="72"/>
        <v>0</v>
      </c>
      <c r="S540" s="58"/>
      <c r="T540" s="164">
        <f t="shared" si="73"/>
        <v>0</v>
      </c>
      <c r="U540" s="164">
        <v>0</v>
      </c>
      <c r="V540" s="164">
        <f t="shared" si="74"/>
        <v>0</v>
      </c>
      <c r="W540" s="164">
        <v>0</v>
      </c>
      <c r="X540" s="165">
        <f t="shared" si="75"/>
        <v>0</v>
      </c>
      <c r="Y540" s="32"/>
      <c r="Z540" s="32"/>
      <c r="AA540" s="32"/>
      <c r="AB540" s="32"/>
      <c r="AC540" s="32"/>
      <c r="AD540" s="32"/>
      <c r="AE540" s="32"/>
      <c r="AR540" s="166" t="s">
        <v>321</v>
      </c>
      <c r="AT540" s="166" t="s">
        <v>244</v>
      </c>
      <c r="AU540" s="166" t="s">
        <v>92</v>
      </c>
      <c r="AY540" s="17" t="s">
        <v>164</v>
      </c>
      <c r="BE540" s="167">
        <f t="shared" si="76"/>
        <v>0</v>
      </c>
      <c r="BF540" s="167">
        <f t="shared" si="77"/>
        <v>0</v>
      </c>
      <c r="BG540" s="167">
        <f t="shared" si="78"/>
        <v>0</v>
      </c>
      <c r="BH540" s="167">
        <f t="shared" si="79"/>
        <v>0</v>
      </c>
      <c r="BI540" s="167">
        <f t="shared" si="80"/>
        <v>0</v>
      </c>
      <c r="BJ540" s="17" t="s">
        <v>92</v>
      </c>
      <c r="BK540" s="168">
        <f t="shared" si="81"/>
        <v>0</v>
      </c>
      <c r="BL540" s="17" t="s">
        <v>234</v>
      </c>
      <c r="BM540" s="166" t="s">
        <v>984</v>
      </c>
    </row>
    <row r="541" spans="1:65" s="12" customFormat="1" ht="22.9" customHeight="1">
      <c r="B541" s="139"/>
      <c r="D541" s="140" t="s">
        <v>78</v>
      </c>
      <c r="E541" s="151" t="s">
        <v>985</v>
      </c>
      <c r="F541" s="151" t="s">
        <v>986</v>
      </c>
      <c r="I541" s="142"/>
      <c r="J541" s="142"/>
      <c r="K541" s="152">
        <f>BK541</f>
        <v>0</v>
      </c>
      <c r="M541" s="139"/>
      <c r="N541" s="144"/>
      <c r="O541" s="145"/>
      <c r="P541" s="145"/>
      <c r="Q541" s="146">
        <f>SUM(Q542:Q574)</f>
        <v>0</v>
      </c>
      <c r="R541" s="146">
        <f>SUM(R542:R574)</f>
        <v>0</v>
      </c>
      <c r="S541" s="145"/>
      <c r="T541" s="147">
        <f>SUM(T542:T574)</f>
        <v>0</v>
      </c>
      <c r="U541" s="145"/>
      <c r="V541" s="147">
        <f>SUM(V542:V574)</f>
        <v>0</v>
      </c>
      <c r="W541" s="145"/>
      <c r="X541" s="148">
        <f>SUM(X542:X574)</f>
        <v>0</v>
      </c>
      <c r="AR541" s="140" t="s">
        <v>92</v>
      </c>
      <c r="AT541" s="149" t="s">
        <v>78</v>
      </c>
      <c r="AU541" s="149" t="s">
        <v>86</v>
      </c>
      <c r="AY541" s="140" t="s">
        <v>164</v>
      </c>
      <c r="BK541" s="150">
        <f>SUM(BK542:BK574)</f>
        <v>0</v>
      </c>
    </row>
    <row r="542" spans="1:65" s="2" customFormat="1" ht="24.2" customHeight="1">
      <c r="A542" s="32"/>
      <c r="B542" s="153"/>
      <c r="C542" s="178" t="s">
        <v>1004</v>
      </c>
      <c r="D542" s="178" t="s">
        <v>244</v>
      </c>
      <c r="E542" s="179" t="s">
        <v>988</v>
      </c>
      <c r="F542" s="180" t="s">
        <v>989</v>
      </c>
      <c r="G542" s="181" t="s">
        <v>990</v>
      </c>
      <c r="H542" s="182">
        <v>27</v>
      </c>
      <c r="I542" s="183"/>
      <c r="J542" s="184"/>
      <c r="K542" s="182">
        <f t="shared" ref="K542:K574" si="82">ROUND(P542*H542,3)</f>
        <v>0</v>
      </c>
      <c r="L542" s="184"/>
      <c r="M542" s="185"/>
      <c r="N542" s="186" t="s">
        <v>1</v>
      </c>
      <c r="O542" s="162" t="s">
        <v>43</v>
      </c>
      <c r="P542" s="163">
        <f t="shared" ref="P542:P574" si="83">I542+J542</f>
        <v>0</v>
      </c>
      <c r="Q542" s="163">
        <f t="shared" ref="Q542:Q574" si="84">ROUND(I542*H542,3)</f>
        <v>0</v>
      </c>
      <c r="R542" s="163">
        <f t="shared" ref="R542:R574" si="85">ROUND(J542*H542,3)</f>
        <v>0</v>
      </c>
      <c r="S542" s="58"/>
      <c r="T542" s="164">
        <f t="shared" ref="T542:T574" si="86">S542*H542</f>
        <v>0</v>
      </c>
      <c r="U542" s="164">
        <v>0</v>
      </c>
      <c r="V542" s="164">
        <f t="shared" ref="V542:V574" si="87">U542*H542</f>
        <v>0</v>
      </c>
      <c r="W542" s="164">
        <v>0</v>
      </c>
      <c r="X542" s="165">
        <f t="shared" ref="X542:X574" si="88">W542*H542</f>
        <v>0</v>
      </c>
      <c r="Y542" s="32"/>
      <c r="Z542" s="32"/>
      <c r="AA542" s="32"/>
      <c r="AB542" s="32"/>
      <c r="AC542" s="32"/>
      <c r="AD542" s="32"/>
      <c r="AE542" s="32"/>
      <c r="AR542" s="166" t="s">
        <v>321</v>
      </c>
      <c r="AT542" s="166" t="s">
        <v>244</v>
      </c>
      <c r="AU542" s="166" t="s">
        <v>92</v>
      </c>
      <c r="AY542" s="17" t="s">
        <v>164</v>
      </c>
      <c r="BE542" s="167">
        <f t="shared" ref="BE542:BE574" si="89">IF(O542="základná",K542,0)</f>
        <v>0</v>
      </c>
      <c r="BF542" s="167">
        <f t="shared" ref="BF542:BF574" si="90">IF(O542="znížená",K542,0)</f>
        <v>0</v>
      </c>
      <c r="BG542" s="167">
        <f t="shared" ref="BG542:BG574" si="91">IF(O542="zákl. prenesená",K542,0)</f>
        <v>0</v>
      </c>
      <c r="BH542" s="167">
        <f t="shared" ref="BH542:BH574" si="92">IF(O542="zníž. prenesená",K542,0)</f>
        <v>0</v>
      </c>
      <c r="BI542" s="167">
        <f t="shared" ref="BI542:BI574" si="93">IF(O542="nulová",K542,0)</f>
        <v>0</v>
      </c>
      <c r="BJ542" s="17" t="s">
        <v>92</v>
      </c>
      <c r="BK542" s="168">
        <f t="shared" ref="BK542:BK574" si="94">ROUND(P542*H542,3)</f>
        <v>0</v>
      </c>
      <c r="BL542" s="17" t="s">
        <v>234</v>
      </c>
      <c r="BM542" s="166" t="s">
        <v>991</v>
      </c>
    </row>
    <row r="543" spans="1:65" s="2" customFormat="1" ht="14.45" customHeight="1">
      <c r="A543" s="32"/>
      <c r="B543" s="153"/>
      <c r="C543" s="178" t="s">
        <v>1008</v>
      </c>
      <c r="D543" s="178" t="s">
        <v>244</v>
      </c>
      <c r="E543" s="179" t="s">
        <v>993</v>
      </c>
      <c r="F543" s="180" t="s">
        <v>994</v>
      </c>
      <c r="G543" s="181" t="s">
        <v>990</v>
      </c>
      <c r="H543" s="182">
        <v>15</v>
      </c>
      <c r="I543" s="183"/>
      <c r="J543" s="184"/>
      <c r="K543" s="182">
        <f t="shared" si="82"/>
        <v>0</v>
      </c>
      <c r="L543" s="184"/>
      <c r="M543" s="185"/>
      <c r="N543" s="186" t="s">
        <v>1</v>
      </c>
      <c r="O543" s="162" t="s">
        <v>43</v>
      </c>
      <c r="P543" s="163">
        <f t="shared" si="83"/>
        <v>0</v>
      </c>
      <c r="Q543" s="163">
        <f t="shared" si="84"/>
        <v>0</v>
      </c>
      <c r="R543" s="163">
        <f t="shared" si="85"/>
        <v>0</v>
      </c>
      <c r="S543" s="58"/>
      <c r="T543" s="164">
        <f t="shared" si="86"/>
        <v>0</v>
      </c>
      <c r="U543" s="164">
        <v>0</v>
      </c>
      <c r="V543" s="164">
        <f t="shared" si="87"/>
        <v>0</v>
      </c>
      <c r="W543" s="164">
        <v>0</v>
      </c>
      <c r="X543" s="165">
        <f t="shared" si="88"/>
        <v>0</v>
      </c>
      <c r="Y543" s="32"/>
      <c r="Z543" s="32"/>
      <c r="AA543" s="32"/>
      <c r="AB543" s="32"/>
      <c r="AC543" s="32"/>
      <c r="AD543" s="32"/>
      <c r="AE543" s="32"/>
      <c r="AR543" s="166" t="s">
        <v>321</v>
      </c>
      <c r="AT543" s="166" t="s">
        <v>244</v>
      </c>
      <c r="AU543" s="166" t="s">
        <v>92</v>
      </c>
      <c r="AY543" s="17" t="s">
        <v>164</v>
      </c>
      <c r="BE543" s="167">
        <f t="shared" si="89"/>
        <v>0</v>
      </c>
      <c r="BF543" s="167">
        <f t="shared" si="90"/>
        <v>0</v>
      </c>
      <c r="BG543" s="167">
        <f t="shared" si="91"/>
        <v>0</v>
      </c>
      <c r="BH543" s="167">
        <f t="shared" si="92"/>
        <v>0</v>
      </c>
      <c r="BI543" s="167">
        <f t="shared" si="93"/>
        <v>0</v>
      </c>
      <c r="BJ543" s="17" t="s">
        <v>92</v>
      </c>
      <c r="BK543" s="168">
        <f t="shared" si="94"/>
        <v>0</v>
      </c>
      <c r="BL543" s="17" t="s">
        <v>234</v>
      </c>
      <c r="BM543" s="166" t="s">
        <v>995</v>
      </c>
    </row>
    <row r="544" spans="1:65" s="2" customFormat="1" ht="24.2" customHeight="1">
      <c r="A544" s="32"/>
      <c r="B544" s="153"/>
      <c r="C544" s="178" t="s">
        <v>1012</v>
      </c>
      <c r="D544" s="178" t="s">
        <v>244</v>
      </c>
      <c r="E544" s="179" t="s">
        <v>997</v>
      </c>
      <c r="F544" s="180" t="s">
        <v>998</v>
      </c>
      <c r="G544" s="181" t="s">
        <v>199</v>
      </c>
      <c r="H544" s="182">
        <v>27</v>
      </c>
      <c r="I544" s="183"/>
      <c r="J544" s="184"/>
      <c r="K544" s="182">
        <f t="shared" si="82"/>
        <v>0</v>
      </c>
      <c r="L544" s="184"/>
      <c r="M544" s="185"/>
      <c r="N544" s="186" t="s">
        <v>1</v>
      </c>
      <c r="O544" s="162" t="s">
        <v>43</v>
      </c>
      <c r="P544" s="163">
        <f t="shared" si="83"/>
        <v>0</v>
      </c>
      <c r="Q544" s="163">
        <f t="shared" si="84"/>
        <v>0</v>
      </c>
      <c r="R544" s="163">
        <f t="shared" si="85"/>
        <v>0</v>
      </c>
      <c r="S544" s="58"/>
      <c r="T544" s="164">
        <f t="shared" si="86"/>
        <v>0</v>
      </c>
      <c r="U544" s="164">
        <v>0</v>
      </c>
      <c r="V544" s="164">
        <f t="shared" si="87"/>
        <v>0</v>
      </c>
      <c r="W544" s="164">
        <v>0</v>
      </c>
      <c r="X544" s="165">
        <f t="shared" si="88"/>
        <v>0</v>
      </c>
      <c r="Y544" s="32"/>
      <c r="Z544" s="32"/>
      <c r="AA544" s="32"/>
      <c r="AB544" s="32"/>
      <c r="AC544" s="32"/>
      <c r="AD544" s="32"/>
      <c r="AE544" s="32"/>
      <c r="AR544" s="166" t="s">
        <v>321</v>
      </c>
      <c r="AT544" s="166" t="s">
        <v>244</v>
      </c>
      <c r="AU544" s="166" t="s">
        <v>92</v>
      </c>
      <c r="AY544" s="17" t="s">
        <v>164</v>
      </c>
      <c r="BE544" s="167">
        <f t="shared" si="89"/>
        <v>0</v>
      </c>
      <c r="BF544" s="167">
        <f t="shared" si="90"/>
        <v>0</v>
      </c>
      <c r="BG544" s="167">
        <f t="shared" si="91"/>
        <v>0</v>
      </c>
      <c r="BH544" s="167">
        <f t="shared" si="92"/>
        <v>0</v>
      </c>
      <c r="BI544" s="167">
        <f t="shared" si="93"/>
        <v>0</v>
      </c>
      <c r="BJ544" s="17" t="s">
        <v>92</v>
      </c>
      <c r="BK544" s="168">
        <f t="shared" si="94"/>
        <v>0</v>
      </c>
      <c r="BL544" s="17" t="s">
        <v>234</v>
      </c>
      <c r="BM544" s="166" t="s">
        <v>999</v>
      </c>
    </row>
    <row r="545" spans="1:65" s="2" customFormat="1" ht="37.9" customHeight="1">
      <c r="A545" s="32"/>
      <c r="B545" s="153"/>
      <c r="C545" s="178" t="s">
        <v>1016</v>
      </c>
      <c r="D545" s="178" t="s">
        <v>244</v>
      </c>
      <c r="E545" s="179" t="s">
        <v>1001</v>
      </c>
      <c r="F545" s="180" t="s">
        <v>1002</v>
      </c>
      <c r="G545" s="181" t="s">
        <v>199</v>
      </c>
      <c r="H545" s="182">
        <v>27</v>
      </c>
      <c r="I545" s="183"/>
      <c r="J545" s="184"/>
      <c r="K545" s="182">
        <f t="shared" si="82"/>
        <v>0</v>
      </c>
      <c r="L545" s="184"/>
      <c r="M545" s="185"/>
      <c r="N545" s="186" t="s">
        <v>1</v>
      </c>
      <c r="O545" s="162" t="s">
        <v>43</v>
      </c>
      <c r="P545" s="163">
        <f t="shared" si="83"/>
        <v>0</v>
      </c>
      <c r="Q545" s="163">
        <f t="shared" si="84"/>
        <v>0</v>
      </c>
      <c r="R545" s="163">
        <f t="shared" si="85"/>
        <v>0</v>
      </c>
      <c r="S545" s="58"/>
      <c r="T545" s="164">
        <f t="shared" si="86"/>
        <v>0</v>
      </c>
      <c r="U545" s="164">
        <v>0</v>
      </c>
      <c r="V545" s="164">
        <f t="shared" si="87"/>
        <v>0</v>
      </c>
      <c r="W545" s="164">
        <v>0</v>
      </c>
      <c r="X545" s="165">
        <f t="shared" si="88"/>
        <v>0</v>
      </c>
      <c r="Y545" s="32"/>
      <c r="Z545" s="32"/>
      <c r="AA545" s="32"/>
      <c r="AB545" s="32"/>
      <c r="AC545" s="32"/>
      <c r="AD545" s="32"/>
      <c r="AE545" s="32"/>
      <c r="AR545" s="166" t="s">
        <v>321</v>
      </c>
      <c r="AT545" s="166" t="s">
        <v>244</v>
      </c>
      <c r="AU545" s="166" t="s">
        <v>92</v>
      </c>
      <c r="AY545" s="17" t="s">
        <v>164</v>
      </c>
      <c r="BE545" s="167">
        <f t="shared" si="89"/>
        <v>0</v>
      </c>
      <c r="BF545" s="167">
        <f t="shared" si="90"/>
        <v>0</v>
      </c>
      <c r="BG545" s="167">
        <f t="shared" si="91"/>
        <v>0</v>
      </c>
      <c r="BH545" s="167">
        <f t="shared" si="92"/>
        <v>0</v>
      </c>
      <c r="BI545" s="167">
        <f t="shared" si="93"/>
        <v>0</v>
      </c>
      <c r="BJ545" s="17" t="s">
        <v>92</v>
      </c>
      <c r="BK545" s="168">
        <f t="shared" si="94"/>
        <v>0</v>
      </c>
      <c r="BL545" s="17" t="s">
        <v>234</v>
      </c>
      <c r="BM545" s="166" t="s">
        <v>1003</v>
      </c>
    </row>
    <row r="546" spans="1:65" s="2" customFormat="1" ht="14.45" customHeight="1">
      <c r="A546" s="32"/>
      <c r="B546" s="153"/>
      <c r="C546" s="178" t="s">
        <v>1020</v>
      </c>
      <c r="D546" s="178" t="s">
        <v>244</v>
      </c>
      <c r="E546" s="179" t="s">
        <v>1005</v>
      </c>
      <c r="F546" s="180" t="s">
        <v>1006</v>
      </c>
      <c r="G546" s="181" t="s">
        <v>199</v>
      </c>
      <c r="H546" s="182">
        <v>27</v>
      </c>
      <c r="I546" s="183"/>
      <c r="J546" s="184"/>
      <c r="K546" s="182">
        <f t="shared" si="82"/>
        <v>0</v>
      </c>
      <c r="L546" s="184"/>
      <c r="M546" s="185"/>
      <c r="N546" s="186" t="s">
        <v>1</v>
      </c>
      <c r="O546" s="162" t="s">
        <v>43</v>
      </c>
      <c r="P546" s="163">
        <f t="shared" si="83"/>
        <v>0</v>
      </c>
      <c r="Q546" s="163">
        <f t="shared" si="84"/>
        <v>0</v>
      </c>
      <c r="R546" s="163">
        <f t="shared" si="85"/>
        <v>0</v>
      </c>
      <c r="S546" s="58"/>
      <c r="T546" s="164">
        <f t="shared" si="86"/>
        <v>0</v>
      </c>
      <c r="U546" s="164">
        <v>0</v>
      </c>
      <c r="V546" s="164">
        <f t="shared" si="87"/>
        <v>0</v>
      </c>
      <c r="W546" s="164">
        <v>0</v>
      </c>
      <c r="X546" s="165">
        <f t="shared" si="88"/>
        <v>0</v>
      </c>
      <c r="Y546" s="32"/>
      <c r="Z546" s="32"/>
      <c r="AA546" s="32"/>
      <c r="AB546" s="32"/>
      <c r="AC546" s="32"/>
      <c r="AD546" s="32"/>
      <c r="AE546" s="32"/>
      <c r="AR546" s="166" t="s">
        <v>321</v>
      </c>
      <c r="AT546" s="166" t="s">
        <v>244</v>
      </c>
      <c r="AU546" s="166" t="s">
        <v>92</v>
      </c>
      <c r="AY546" s="17" t="s">
        <v>164</v>
      </c>
      <c r="BE546" s="167">
        <f t="shared" si="89"/>
        <v>0</v>
      </c>
      <c r="BF546" s="167">
        <f t="shared" si="90"/>
        <v>0</v>
      </c>
      <c r="BG546" s="167">
        <f t="shared" si="91"/>
        <v>0</v>
      </c>
      <c r="BH546" s="167">
        <f t="shared" si="92"/>
        <v>0</v>
      </c>
      <c r="BI546" s="167">
        <f t="shared" si="93"/>
        <v>0</v>
      </c>
      <c r="BJ546" s="17" t="s">
        <v>92</v>
      </c>
      <c r="BK546" s="168">
        <f t="shared" si="94"/>
        <v>0</v>
      </c>
      <c r="BL546" s="17" t="s">
        <v>234</v>
      </c>
      <c r="BM546" s="166" t="s">
        <v>1007</v>
      </c>
    </row>
    <row r="547" spans="1:65" s="2" customFormat="1" ht="24.2" customHeight="1">
      <c r="A547" s="32"/>
      <c r="B547" s="153"/>
      <c r="C547" s="178" t="s">
        <v>1024</v>
      </c>
      <c r="D547" s="178" t="s">
        <v>244</v>
      </c>
      <c r="E547" s="179" t="s">
        <v>1009</v>
      </c>
      <c r="F547" s="180" t="s">
        <v>1010</v>
      </c>
      <c r="G547" s="181" t="s">
        <v>199</v>
      </c>
      <c r="H547" s="182">
        <v>27</v>
      </c>
      <c r="I547" s="183"/>
      <c r="J547" s="184"/>
      <c r="K547" s="182">
        <f t="shared" si="82"/>
        <v>0</v>
      </c>
      <c r="L547" s="184"/>
      <c r="M547" s="185"/>
      <c r="N547" s="186" t="s">
        <v>1</v>
      </c>
      <c r="O547" s="162" t="s">
        <v>43</v>
      </c>
      <c r="P547" s="163">
        <f t="shared" si="83"/>
        <v>0</v>
      </c>
      <c r="Q547" s="163">
        <f t="shared" si="84"/>
        <v>0</v>
      </c>
      <c r="R547" s="163">
        <f t="shared" si="85"/>
        <v>0</v>
      </c>
      <c r="S547" s="58"/>
      <c r="T547" s="164">
        <f t="shared" si="86"/>
        <v>0</v>
      </c>
      <c r="U547" s="164">
        <v>0</v>
      </c>
      <c r="V547" s="164">
        <f t="shared" si="87"/>
        <v>0</v>
      </c>
      <c r="W547" s="164">
        <v>0</v>
      </c>
      <c r="X547" s="165">
        <f t="shared" si="88"/>
        <v>0</v>
      </c>
      <c r="Y547" s="32"/>
      <c r="Z547" s="32"/>
      <c r="AA547" s="32"/>
      <c r="AB547" s="32"/>
      <c r="AC547" s="32"/>
      <c r="AD547" s="32"/>
      <c r="AE547" s="32"/>
      <c r="AR547" s="166" t="s">
        <v>321</v>
      </c>
      <c r="AT547" s="166" t="s">
        <v>244</v>
      </c>
      <c r="AU547" s="166" t="s">
        <v>92</v>
      </c>
      <c r="AY547" s="17" t="s">
        <v>164</v>
      </c>
      <c r="BE547" s="167">
        <f t="shared" si="89"/>
        <v>0</v>
      </c>
      <c r="BF547" s="167">
        <f t="shared" si="90"/>
        <v>0</v>
      </c>
      <c r="BG547" s="167">
        <f t="shared" si="91"/>
        <v>0</v>
      </c>
      <c r="BH547" s="167">
        <f t="shared" si="92"/>
        <v>0</v>
      </c>
      <c r="BI547" s="167">
        <f t="shared" si="93"/>
        <v>0</v>
      </c>
      <c r="BJ547" s="17" t="s">
        <v>92</v>
      </c>
      <c r="BK547" s="168">
        <f t="shared" si="94"/>
        <v>0</v>
      </c>
      <c r="BL547" s="17" t="s">
        <v>234</v>
      </c>
      <c r="BM547" s="166" t="s">
        <v>1011</v>
      </c>
    </row>
    <row r="548" spans="1:65" s="2" customFormat="1" ht="24.2" customHeight="1">
      <c r="A548" s="32"/>
      <c r="B548" s="153"/>
      <c r="C548" s="178" t="s">
        <v>1028</v>
      </c>
      <c r="D548" s="178" t="s">
        <v>244</v>
      </c>
      <c r="E548" s="179" t="s">
        <v>1013</v>
      </c>
      <c r="F548" s="180" t="s">
        <v>1014</v>
      </c>
      <c r="G548" s="181" t="s">
        <v>199</v>
      </c>
      <c r="H548" s="182">
        <v>27</v>
      </c>
      <c r="I548" s="183"/>
      <c r="J548" s="184"/>
      <c r="K548" s="182">
        <f t="shared" si="82"/>
        <v>0</v>
      </c>
      <c r="L548" s="184"/>
      <c r="M548" s="185"/>
      <c r="N548" s="186" t="s">
        <v>1</v>
      </c>
      <c r="O548" s="162" t="s">
        <v>43</v>
      </c>
      <c r="P548" s="163">
        <f t="shared" si="83"/>
        <v>0</v>
      </c>
      <c r="Q548" s="163">
        <f t="shared" si="84"/>
        <v>0</v>
      </c>
      <c r="R548" s="163">
        <f t="shared" si="85"/>
        <v>0</v>
      </c>
      <c r="S548" s="58"/>
      <c r="T548" s="164">
        <f t="shared" si="86"/>
        <v>0</v>
      </c>
      <c r="U548" s="164">
        <v>0</v>
      </c>
      <c r="V548" s="164">
        <f t="shared" si="87"/>
        <v>0</v>
      </c>
      <c r="W548" s="164">
        <v>0</v>
      </c>
      <c r="X548" s="165">
        <f t="shared" si="88"/>
        <v>0</v>
      </c>
      <c r="Y548" s="32"/>
      <c r="Z548" s="32"/>
      <c r="AA548" s="32"/>
      <c r="AB548" s="32"/>
      <c r="AC548" s="32"/>
      <c r="AD548" s="32"/>
      <c r="AE548" s="32"/>
      <c r="AR548" s="166" t="s">
        <v>321</v>
      </c>
      <c r="AT548" s="166" t="s">
        <v>244</v>
      </c>
      <c r="AU548" s="166" t="s">
        <v>92</v>
      </c>
      <c r="AY548" s="17" t="s">
        <v>164</v>
      </c>
      <c r="BE548" s="167">
        <f t="shared" si="89"/>
        <v>0</v>
      </c>
      <c r="BF548" s="167">
        <f t="shared" si="90"/>
        <v>0</v>
      </c>
      <c r="BG548" s="167">
        <f t="shared" si="91"/>
        <v>0</v>
      </c>
      <c r="BH548" s="167">
        <f t="shared" si="92"/>
        <v>0</v>
      </c>
      <c r="BI548" s="167">
        <f t="shared" si="93"/>
        <v>0</v>
      </c>
      <c r="BJ548" s="17" t="s">
        <v>92</v>
      </c>
      <c r="BK548" s="168">
        <f t="shared" si="94"/>
        <v>0</v>
      </c>
      <c r="BL548" s="17" t="s">
        <v>234</v>
      </c>
      <c r="BM548" s="166" t="s">
        <v>1015</v>
      </c>
    </row>
    <row r="549" spans="1:65" s="2" customFormat="1" ht="37.9" customHeight="1">
      <c r="A549" s="32"/>
      <c r="B549" s="153"/>
      <c r="C549" s="178" t="s">
        <v>1032</v>
      </c>
      <c r="D549" s="178" t="s">
        <v>244</v>
      </c>
      <c r="E549" s="179" t="s">
        <v>1017</v>
      </c>
      <c r="F549" s="180" t="s">
        <v>1018</v>
      </c>
      <c r="G549" s="181" t="s">
        <v>199</v>
      </c>
      <c r="H549" s="182">
        <v>27</v>
      </c>
      <c r="I549" s="183"/>
      <c r="J549" s="184"/>
      <c r="K549" s="182">
        <f t="shared" si="82"/>
        <v>0</v>
      </c>
      <c r="L549" s="184"/>
      <c r="M549" s="185"/>
      <c r="N549" s="186" t="s">
        <v>1</v>
      </c>
      <c r="O549" s="162" t="s">
        <v>43</v>
      </c>
      <c r="P549" s="163">
        <f t="shared" si="83"/>
        <v>0</v>
      </c>
      <c r="Q549" s="163">
        <f t="shared" si="84"/>
        <v>0</v>
      </c>
      <c r="R549" s="163">
        <f t="shared" si="85"/>
        <v>0</v>
      </c>
      <c r="S549" s="58"/>
      <c r="T549" s="164">
        <f t="shared" si="86"/>
        <v>0</v>
      </c>
      <c r="U549" s="164">
        <v>0</v>
      </c>
      <c r="V549" s="164">
        <f t="shared" si="87"/>
        <v>0</v>
      </c>
      <c r="W549" s="164">
        <v>0</v>
      </c>
      <c r="X549" s="165">
        <f t="shared" si="88"/>
        <v>0</v>
      </c>
      <c r="Y549" s="32"/>
      <c r="Z549" s="32"/>
      <c r="AA549" s="32"/>
      <c r="AB549" s="32"/>
      <c r="AC549" s="32"/>
      <c r="AD549" s="32"/>
      <c r="AE549" s="32"/>
      <c r="AR549" s="166" t="s">
        <v>321</v>
      </c>
      <c r="AT549" s="166" t="s">
        <v>244</v>
      </c>
      <c r="AU549" s="166" t="s">
        <v>92</v>
      </c>
      <c r="AY549" s="17" t="s">
        <v>164</v>
      </c>
      <c r="BE549" s="167">
        <f t="shared" si="89"/>
        <v>0</v>
      </c>
      <c r="BF549" s="167">
        <f t="shared" si="90"/>
        <v>0</v>
      </c>
      <c r="BG549" s="167">
        <f t="shared" si="91"/>
        <v>0</v>
      </c>
      <c r="BH549" s="167">
        <f t="shared" si="92"/>
        <v>0</v>
      </c>
      <c r="BI549" s="167">
        <f t="shared" si="93"/>
        <v>0</v>
      </c>
      <c r="BJ549" s="17" t="s">
        <v>92</v>
      </c>
      <c r="BK549" s="168">
        <f t="shared" si="94"/>
        <v>0</v>
      </c>
      <c r="BL549" s="17" t="s">
        <v>234</v>
      </c>
      <c r="BM549" s="166" t="s">
        <v>1019</v>
      </c>
    </row>
    <row r="550" spans="1:65" s="2" customFormat="1" ht="14.45" customHeight="1">
      <c r="A550" s="32"/>
      <c r="B550" s="153"/>
      <c r="C550" s="178" t="s">
        <v>1036</v>
      </c>
      <c r="D550" s="178" t="s">
        <v>244</v>
      </c>
      <c r="E550" s="179" t="s">
        <v>1021</v>
      </c>
      <c r="F550" s="180" t="s">
        <v>1022</v>
      </c>
      <c r="G550" s="181" t="s">
        <v>199</v>
      </c>
      <c r="H550" s="182">
        <v>27</v>
      </c>
      <c r="I550" s="183"/>
      <c r="J550" s="184"/>
      <c r="K550" s="182">
        <f t="shared" si="82"/>
        <v>0</v>
      </c>
      <c r="L550" s="184"/>
      <c r="M550" s="185"/>
      <c r="N550" s="186" t="s">
        <v>1</v>
      </c>
      <c r="O550" s="162" t="s">
        <v>43</v>
      </c>
      <c r="P550" s="163">
        <f t="shared" si="83"/>
        <v>0</v>
      </c>
      <c r="Q550" s="163">
        <f t="shared" si="84"/>
        <v>0</v>
      </c>
      <c r="R550" s="163">
        <f t="shared" si="85"/>
        <v>0</v>
      </c>
      <c r="S550" s="58"/>
      <c r="T550" s="164">
        <f t="shared" si="86"/>
        <v>0</v>
      </c>
      <c r="U550" s="164">
        <v>0</v>
      </c>
      <c r="V550" s="164">
        <f t="shared" si="87"/>
        <v>0</v>
      </c>
      <c r="W550" s="164">
        <v>0</v>
      </c>
      <c r="X550" s="165">
        <f t="shared" si="88"/>
        <v>0</v>
      </c>
      <c r="Y550" s="32"/>
      <c r="Z550" s="32"/>
      <c r="AA550" s="32"/>
      <c r="AB550" s="32"/>
      <c r="AC550" s="32"/>
      <c r="AD550" s="32"/>
      <c r="AE550" s="32"/>
      <c r="AR550" s="166" t="s">
        <v>321</v>
      </c>
      <c r="AT550" s="166" t="s">
        <v>244</v>
      </c>
      <c r="AU550" s="166" t="s">
        <v>92</v>
      </c>
      <c r="AY550" s="17" t="s">
        <v>164</v>
      </c>
      <c r="BE550" s="167">
        <f t="shared" si="89"/>
        <v>0</v>
      </c>
      <c r="BF550" s="167">
        <f t="shared" si="90"/>
        <v>0</v>
      </c>
      <c r="BG550" s="167">
        <f t="shared" si="91"/>
        <v>0</v>
      </c>
      <c r="BH550" s="167">
        <f t="shared" si="92"/>
        <v>0</v>
      </c>
      <c r="BI550" s="167">
        <f t="shared" si="93"/>
        <v>0</v>
      </c>
      <c r="BJ550" s="17" t="s">
        <v>92</v>
      </c>
      <c r="BK550" s="168">
        <f t="shared" si="94"/>
        <v>0</v>
      </c>
      <c r="BL550" s="17" t="s">
        <v>234</v>
      </c>
      <c r="BM550" s="166" t="s">
        <v>1023</v>
      </c>
    </row>
    <row r="551" spans="1:65" s="2" customFormat="1" ht="24.2" customHeight="1">
      <c r="A551" s="32"/>
      <c r="B551" s="153"/>
      <c r="C551" s="178" t="s">
        <v>1040</v>
      </c>
      <c r="D551" s="178" t="s">
        <v>244</v>
      </c>
      <c r="E551" s="179" t="s">
        <v>1025</v>
      </c>
      <c r="F551" s="180" t="s">
        <v>1026</v>
      </c>
      <c r="G551" s="181" t="s">
        <v>199</v>
      </c>
      <c r="H551" s="182">
        <v>15</v>
      </c>
      <c r="I551" s="183"/>
      <c r="J551" s="184"/>
      <c r="K551" s="182">
        <f t="shared" si="82"/>
        <v>0</v>
      </c>
      <c r="L551" s="184"/>
      <c r="M551" s="185"/>
      <c r="N551" s="186" t="s">
        <v>1</v>
      </c>
      <c r="O551" s="162" t="s">
        <v>43</v>
      </c>
      <c r="P551" s="163">
        <f t="shared" si="83"/>
        <v>0</v>
      </c>
      <c r="Q551" s="163">
        <f t="shared" si="84"/>
        <v>0</v>
      </c>
      <c r="R551" s="163">
        <f t="shared" si="85"/>
        <v>0</v>
      </c>
      <c r="S551" s="58"/>
      <c r="T551" s="164">
        <f t="shared" si="86"/>
        <v>0</v>
      </c>
      <c r="U551" s="164">
        <v>0</v>
      </c>
      <c r="V551" s="164">
        <f t="shared" si="87"/>
        <v>0</v>
      </c>
      <c r="W551" s="164">
        <v>0</v>
      </c>
      <c r="X551" s="165">
        <f t="shared" si="88"/>
        <v>0</v>
      </c>
      <c r="Y551" s="32"/>
      <c r="Z551" s="32"/>
      <c r="AA551" s="32"/>
      <c r="AB551" s="32"/>
      <c r="AC551" s="32"/>
      <c r="AD551" s="32"/>
      <c r="AE551" s="32"/>
      <c r="AR551" s="166" t="s">
        <v>321</v>
      </c>
      <c r="AT551" s="166" t="s">
        <v>244</v>
      </c>
      <c r="AU551" s="166" t="s">
        <v>92</v>
      </c>
      <c r="AY551" s="17" t="s">
        <v>164</v>
      </c>
      <c r="BE551" s="167">
        <f t="shared" si="89"/>
        <v>0</v>
      </c>
      <c r="BF551" s="167">
        <f t="shared" si="90"/>
        <v>0</v>
      </c>
      <c r="BG551" s="167">
        <f t="shared" si="91"/>
        <v>0</v>
      </c>
      <c r="BH551" s="167">
        <f t="shared" si="92"/>
        <v>0</v>
      </c>
      <c r="BI551" s="167">
        <f t="shared" si="93"/>
        <v>0</v>
      </c>
      <c r="BJ551" s="17" t="s">
        <v>92</v>
      </c>
      <c r="BK551" s="168">
        <f t="shared" si="94"/>
        <v>0</v>
      </c>
      <c r="BL551" s="17" t="s">
        <v>234</v>
      </c>
      <c r="BM551" s="166" t="s">
        <v>1027</v>
      </c>
    </row>
    <row r="552" spans="1:65" s="2" customFormat="1" ht="37.9" customHeight="1">
      <c r="A552" s="32"/>
      <c r="B552" s="153"/>
      <c r="C552" s="178" t="s">
        <v>1044</v>
      </c>
      <c r="D552" s="178" t="s">
        <v>244</v>
      </c>
      <c r="E552" s="179" t="s">
        <v>1029</v>
      </c>
      <c r="F552" s="180" t="s">
        <v>1030</v>
      </c>
      <c r="G552" s="181" t="s">
        <v>199</v>
      </c>
      <c r="H552" s="182">
        <v>15</v>
      </c>
      <c r="I552" s="183"/>
      <c r="J552" s="184"/>
      <c r="K552" s="182">
        <f t="shared" si="82"/>
        <v>0</v>
      </c>
      <c r="L552" s="184"/>
      <c r="M552" s="185"/>
      <c r="N552" s="186" t="s">
        <v>1</v>
      </c>
      <c r="O552" s="162" t="s">
        <v>43</v>
      </c>
      <c r="P552" s="163">
        <f t="shared" si="83"/>
        <v>0</v>
      </c>
      <c r="Q552" s="163">
        <f t="shared" si="84"/>
        <v>0</v>
      </c>
      <c r="R552" s="163">
        <f t="shared" si="85"/>
        <v>0</v>
      </c>
      <c r="S552" s="58"/>
      <c r="T552" s="164">
        <f t="shared" si="86"/>
        <v>0</v>
      </c>
      <c r="U552" s="164">
        <v>0</v>
      </c>
      <c r="V552" s="164">
        <f t="shared" si="87"/>
        <v>0</v>
      </c>
      <c r="W552" s="164">
        <v>0</v>
      </c>
      <c r="X552" s="165">
        <f t="shared" si="88"/>
        <v>0</v>
      </c>
      <c r="Y552" s="32"/>
      <c r="Z552" s="32"/>
      <c r="AA552" s="32"/>
      <c r="AB552" s="32"/>
      <c r="AC552" s="32"/>
      <c r="AD552" s="32"/>
      <c r="AE552" s="32"/>
      <c r="AR552" s="166" t="s">
        <v>321</v>
      </c>
      <c r="AT552" s="166" t="s">
        <v>244</v>
      </c>
      <c r="AU552" s="166" t="s">
        <v>92</v>
      </c>
      <c r="AY552" s="17" t="s">
        <v>164</v>
      </c>
      <c r="BE552" s="167">
        <f t="shared" si="89"/>
        <v>0</v>
      </c>
      <c r="BF552" s="167">
        <f t="shared" si="90"/>
        <v>0</v>
      </c>
      <c r="BG552" s="167">
        <f t="shared" si="91"/>
        <v>0</v>
      </c>
      <c r="BH552" s="167">
        <f t="shared" si="92"/>
        <v>0</v>
      </c>
      <c r="BI552" s="167">
        <f t="shared" si="93"/>
        <v>0</v>
      </c>
      <c r="BJ552" s="17" t="s">
        <v>92</v>
      </c>
      <c r="BK552" s="168">
        <f t="shared" si="94"/>
        <v>0</v>
      </c>
      <c r="BL552" s="17" t="s">
        <v>234</v>
      </c>
      <c r="BM552" s="166" t="s">
        <v>1031</v>
      </c>
    </row>
    <row r="553" spans="1:65" s="2" customFormat="1" ht="14.45" customHeight="1">
      <c r="A553" s="32"/>
      <c r="B553" s="153"/>
      <c r="C553" s="178" t="s">
        <v>1048</v>
      </c>
      <c r="D553" s="178" t="s">
        <v>244</v>
      </c>
      <c r="E553" s="179" t="s">
        <v>1033</v>
      </c>
      <c r="F553" s="180" t="s">
        <v>1034</v>
      </c>
      <c r="G553" s="181" t="s">
        <v>199</v>
      </c>
      <c r="H553" s="182">
        <v>15</v>
      </c>
      <c r="I553" s="183"/>
      <c r="J553" s="184"/>
      <c r="K553" s="182">
        <f t="shared" si="82"/>
        <v>0</v>
      </c>
      <c r="L553" s="184"/>
      <c r="M553" s="185"/>
      <c r="N553" s="186" t="s">
        <v>1</v>
      </c>
      <c r="O553" s="162" t="s">
        <v>43</v>
      </c>
      <c r="P553" s="163">
        <f t="shared" si="83"/>
        <v>0</v>
      </c>
      <c r="Q553" s="163">
        <f t="shared" si="84"/>
        <v>0</v>
      </c>
      <c r="R553" s="163">
        <f t="shared" si="85"/>
        <v>0</v>
      </c>
      <c r="S553" s="58"/>
      <c r="T553" s="164">
        <f t="shared" si="86"/>
        <v>0</v>
      </c>
      <c r="U553" s="164">
        <v>0</v>
      </c>
      <c r="V553" s="164">
        <f t="shared" si="87"/>
        <v>0</v>
      </c>
      <c r="W553" s="164">
        <v>0</v>
      </c>
      <c r="X553" s="165">
        <f t="shared" si="88"/>
        <v>0</v>
      </c>
      <c r="Y553" s="32"/>
      <c r="Z553" s="32"/>
      <c r="AA553" s="32"/>
      <c r="AB553" s="32"/>
      <c r="AC553" s="32"/>
      <c r="AD553" s="32"/>
      <c r="AE553" s="32"/>
      <c r="AR553" s="166" t="s">
        <v>321</v>
      </c>
      <c r="AT553" s="166" t="s">
        <v>244</v>
      </c>
      <c r="AU553" s="166" t="s">
        <v>92</v>
      </c>
      <c r="AY553" s="17" t="s">
        <v>164</v>
      </c>
      <c r="BE553" s="167">
        <f t="shared" si="89"/>
        <v>0</v>
      </c>
      <c r="BF553" s="167">
        <f t="shared" si="90"/>
        <v>0</v>
      </c>
      <c r="BG553" s="167">
        <f t="shared" si="91"/>
        <v>0</v>
      </c>
      <c r="BH553" s="167">
        <f t="shared" si="92"/>
        <v>0</v>
      </c>
      <c r="BI553" s="167">
        <f t="shared" si="93"/>
        <v>0</v>
      </c>
      <c r="BJ553" s="17" t="s">
        <v>92</v>
      </c>
      <c r="BK553" s="168">
        <f t="shared" si="94"/>
        <v>0</v>
      </c>
      <c r="BL553" s="17" t="s">
        <v>234</v>
      </c>
      <c r="BM553" s="166" t="s">
        <v>1035</v>
      </c>
    </row>
    <row r="554" spans="1:65" s="2" customFormat="1" ht="14.45" customHeight="1">
      <c r="A554" s="32"/>
      <c r="B554" s="153"/>
      <c r="C554" s="178" t="s">
        <v>1052</v>
      </c>
      <c r="D554" s="178" t="s">
        <v>244</v>
      </c>
      <c r="E554" s="179" t="s">
        <v>1037</v>
      </c>
      <c r="F554" s="180" t="s">
        <v>1038</v>
      </c>
      <c r="G554" s="181" t="s">
        <v>199</v>
      </c>
      <c r="H554" s="182">
        <v>15</v>
      </c>
      <c r="I554" s="183"/>
      <c r="J554" s="184"/>
      <c r="K554" s="182">
        <f t="shared" si="82"/>
        <v>0</v>
      </c>
      <c r="L554" s="184"/>
      <c r="M554" s="185"/>
      <c r="N554" s="186" t="s">
        <v>1</v>
      </c>
      <c r="O554" s="162" t="s">
        <v>43</v>
      </c>
      <c r="P554" s="163">
        <f t="shared" si="83"/>
        <v>0</v>
      </c>
      <c r="Q554" s="163">
        <f t="shared" si="84"/>
        <v>0</v>
      </c>
      <c r="R554" s="163">
        <f t="shared" si="85"/>
        <v>0</v>
      </c>
      <c r="S554" s="58"/>
      <c r="T554" s="164">
        <f t="shared" si="86"/>
        <v>0</v>
      </c>
      <c r="U554" s="164">
        <v>0</v>
      </c>
      <c r="V554" s="164">
        <f t="shared" si="87"/>
        <v>0</v>
      </c>
      <c r="W554" s="164">
        <v>0</v>
      </c>
      <c r="X554" s="165">
        <f t="shared" si="88"/>
        <v>0</v>
      </c>
      <c r="Y554" s="32"/>
      <c r="Z554" s="32"/>
      <c r="AA554" s="32"/>
      <c r="AB554" s="32"/>
      <c r="AC554" s="32"/>
      <c r="AD554" s="32"/>
      <c r="AE554" s="32"/>
      <c r="AR554" s="166" t="s">
        <v>321</v>
      </c>
      <c r="AT554" s="166" t="s">
        <v>244</v>
      </c>
      <c r="AU554" s="166" t="s">
        <v>92</v>
      </c>
      <c r="AY554" s="17" t="s">
        <v>164</v>
      </c>
      <c r="BE554" s="167">
        <f t="shared" si="89"/>
        <v>0</v>
      </c>
      <c r="BF554" s="167">
        <f t="shared" si="90"/>
        <v>0</v>
      </c>
      <c r="BG554" s="167">
        <f t="shared" si="91"/>
        <v>0</v>
      </c>
      <c r="BH554" s="167">
        <f t="shared" si="92"/>
        <v>0</v>
      </c>
      <c r="BI554" s="167">
        <f t="shared" si="93"/>
        <v>0</v>
      </c>
      <c r="BJ554" s="17" t="s">
        <v>92</v>
      </c>
      <c r="BK554" s="168">
        <f t="shared" si="94"/>
        <v>0</v>
      </c>
      <c r="BL554" s="17" t="s">
        <v>234</v>
      </c>
      <c r="BM554" s="166" t="s">
        <v>1039</v>
      </c>
    </row>
    <row r="555" spans="1:65" s="2" customFormat="1" ht="24.2" customHeight="1">
      <c r="A555" s="32"/>
      <c r="B555" s="153"/>
      <c r="C555" s="178" t="s">
        <v>1056</v>
      </c>
      <c r="D555" s="178" t="s">
        <v>244</v>
      </c>
      <c r="E555" s="179" t="s">
        <v>1041</v>
      </c>
      <c r="F555" s="180" t="s">
        <v>1042</v>
      </c>
      <c r="G555" s="181" t="s">
        <v>199</v>
      </c>
      <c r="H555" s="182">
        <v>3</v>
      </c>
      <c r="I555" s="183"/>
      <c r="J555" s="184"/>
      <c r="K555" s="182">
        <f t="shared" si="82"/>
        <v>0</v>
      </c>
      <c r="L555" s="184"/>
      <c r="M555" s="185"/>
      <c r="N555" s="186" t="s">
        <v>1</v>
      </c>
      <c r="O555" s="162" t="s">
        <v>43</v>
      </c>
      <c r="P555" s="163">
        <f t="shared" si="83"/>
        <v>0</v>
      </c>
      <c r="Q555" s="163">
        <f t="shared" si="84"/>
        <v>0</v>
      </c>
      <c r="R555" s="163">
        <f t="shared" si="85"/>
        <v>0</v>
      </c>
      <c r="S555" s="58"/>
      <c r="T555" s="164">
        <f t="shared" si="86"/>
        <v>0</v>
      </c>
      <c r="U555" s="164">
        <v>0</v>
      </c>
      <c r="V555" s="164">
        <f t="shared" si="87"/>
        <v>0</v>
      </c>
      <c r="W555" s="164">
        <v>0</v>
      </c>
      <c r="X555" s="165">
        <f t="shared" si="88"/>
        <v>0</v>
      </c>
      <c r="Y555" s="32"/>
      <c r="Z555" s="32"/>
      <c r="AA555" s="32"/>
      <c r="AB555" s="32"/>
      <c r="AC555" s="32"/>
      <c r="AD555" s="32"/>
      <c r="AE555" s="32"/>
      <c r="AR555" s="166" t="s">
        <v>321</v>
      </c>
      <c r="AT555" s="166" t="s">
        <v>244</v>
      </c>
      <c r="AU555" s="166" t="s">
        <v>92</v>
      </c>
      <c r="AY555" s="17" t="s">
        <v>164</v>
      </c>
      <c r="BE555" s="167">
        <f t="shared" si="89"/>
        <v>0</v>
      </c>
      <c r="BF555" s="167">
        <f t="shared" si="90"/>
        <v>0</v>
      </c>
      <c r="BG555" s="167">
        <f t="shared" si="91"/>
        <v>0</v>
      </c>
      <c r="BH555" s="167">
        <f t="shared" si="92"/>
        <v>0</v>
      </c>
      <c r="BI555" s="167">
        <f t="shared" si="93"/>
        <v>0</v>
      </c>
      <c r="BJ555" s="17" t="s">
        <v>92</v>
      </c>
      <c r="BK555" s="168">
        <f t="shared" si="94"/>
        <v>0</v>
      </c>
      <c r="BL555" s="17" t="s">
        <v>234</v>
      </c>
      <c r="BM555" s="166" t="s">
        <v>1043</v>
      </c>
    </row>
    <row r="556" spans="1:65" s="2" customFormat="1" ht="14.45" customHeight="1">
      <c r="A556" s="32"/>
      <c r="B556" s="153"/>
      <c r="C556" s="178" t="s">
        <v>1060</v>
      </c>
      <c r="D556" s="178" t="s">
        <v>244</v>
      </c>
      <c r="E556" s="179" t="s">
        <v>1045</v>
      </c>
      <c r="F556" s="180" t="s">
        <v>1046</v>
      </c>
      <c r="G556" s="181" t="s">
        <v>199</v>
      </c>
      <c r="H556" s="182">
        <v>3</v>
      </c>
      <c r="I556" s="183"/>
      <c r="J556" s="184"/>
      <c r="K556" s="182">
        <f t="shared" si="82"/>
        <v>0</v>
      </c>
      <c r="L556" s="184"/>
      <c r="M556" s="185"/>
      <c r="N556" s="186" t="s">
        <v>1</v>
      </c>
      <c r="O556" s="162" t="s">
        <v>43</v>
      </c>
      <c r="P556" s="163">
        <f t="shared" si="83"/>
        <v>0</v>
      </c>
      <c r="Q556" s="163">
        <f t="shared" si="84"/>
        <v>0</v>
      </c>
      <c r="R556" s="163">
        <f t="shared" si="85"/>
        <v>0</v>
      </c>
      <c r="S556" s="58"/>
      <c r="T556" s="164">
        <f t="shared" si="86"/>
        <v>0</v>
      </c>
      <c r="U556" s="164">
        <v>0</v>
      </c>
      <c r="V556" s="164">
        <f t="shared" si="87"/>
        <v>0</v>
      </c>
      <c r="W556" s="164">
        <v>0</v>
      </c>
      <c r="X556" s="165">
        <f t="shared" si="88"/>
        <v>0</v>
      </c>
      <c r="Y556" s="32"/>
      <c r="Z556" s="32"/>
      <c r="AA556" s="32"/>
      <c r="AB556" s="32"/>
      <c r="AC556" s="32"/>
      <c r="AD556" s="32"/>
      <c r="AE556" s="32"/>
      <c r="AR556" s="166" t="s">
        <v>321</v>
      </c>
      <c r="AT556" s="166" t="s">
        <v>244</v>
      </c>
      <c r="AU556" s="166" t="s">
        <v>92</v>
      </c>
      <c r="AY556" s="17" t="s">
        <v>164</v>
      </c>
      <c r="BE556" s="167">
        <f t="shared" si="89"/>
        <v>0</v>
      </c>
      <c r="BF556" s="167">
        <f t="shared" si="90"/>
        <v>0</v>
      </c>
      <c r="BG556" s="167">
        <f t="shared" si="91"/>
        <v>0</v>
      </c>
      <c r="BH556" s="167">
        <f t="shared" si="92"/>
        <v>0</v>
      </c>
      <c r="BI556" s="167">
        <f t="shared" si="93"/>
        <v>0</v>
      </c>
      <c r="BJ556" s="17" t="s">
        <v>92</v>
      </c>
      <c r="BK556" s="168">
        <f t="shared" si="94"/>
        <v>0</v>
      </c>
      <c r="BL556" s="17" t="s">
        <v>234</v>
      </c>
      <c r="BM556" s="166" t="s">
        <v>1047</v>
      </c>
    </row>
    <row r="557" spans="1:65" s="2" customFormat="1" ht="24.2" customHeight="1">
      <c r="A557" s="32"/>
      <c r="B557" s="153"/>
      <c r="C557" s="178" t="s">
        <v>1064</v>
      </c>
      <c r="D557" s="178" t="s">
        <v>244</v>
      </c>
      <c r="E557" s="179" t="s">
        <v>1049</v>
      </c>
      <c r="F557" s="180" t="s">
        <v>1050</v>
      </c>
      <c r="G557" s="181" t="s">
        <v>990</v>
      </c>
      <c r="H557" s="182">
        <v>13</v>
      </c>
      <c r="I557" s="183"/>
      <c r="J557" s="184"/>
      <c r="K557" s="182">
        <f t="shared" si="82"/>
        <v>0</v>
      </c>
      <c r="L557" s="184"/>
      <c r="M557" s="185"/>
      <c r="N557" s="186" t="s">
        <v>1</v>
      </c>
      <c r="O557" s="162" t="s">
        <v>43</v>
      </c>
      <c r="P557" s="163">
        <f t="shared" si="83"/>
        <v>0</v>
      </c>
      <c r="Q557" s="163">
        <f t="shared" si="84"/>
        <v>0</v>
      </c>
      <c r="R557" s="163">
        <f t="shared" si="85"/>
        <v>0</v>
      </c>
      <c r="S557" s="58"/>
      <c r="T557" s="164">
        <f t="shared" si="86"/>
        <v>0</v>
      </c>
      <c r="U557" s="164">
        <v>0</v>
      </c>
      <c r="V557" s="164">
        <f t="shared" si="87"/>
        <v>0</v>
      </c>
      <c r="W557" s="164">
        <v>0</v>
      </c>
      <c r="X557" s="165">
        <f t="shared" si="88"/>
        <v>0</v>
      </c>
      <c r="Y557" s="32"/>
      <c r="Z557" s="32"/>
      <c r="AA557" s="32"/>
      <c r="AB557" s="32"/>
      <c r="AC557" s="32"/>
      <c r="AD557" s="32"/>
      <c r="AE557" s="32"/>
      <c r="AR557" s="166" t="s">
        <v>321</v>
      </c>
      <c r="AT557" s="166" t="s">
        <v>244</v>
      </c>
      <c r="AU557" s="166" t="s">
        <v>92</v>
      </c>
      <c r="AY557" s="17" t="s">
        <v>164</v>
      </c>
      <c r="BE557" s="167">
        <f t="shared" si="89"/>
        <v>0</v>
      </c>
      <c r="BF557" s="167">
        <f t="shared" si="90"/>
        <v>0</v>
      </c>
      <c r="BG557" s="167">
        <f t="shared" si="91"/>
        <v>0</v>
      </c>
      <c r="BH557" s="167">
        <f t="shared" si="92"/>
        <v>0</v>
      </c>
      <c r="BI557" s="167">
        <f t="shared" si="93"/>
        <v>0</v>
      </c>
      <c r="BJ557" s="17" t="s">
        <v>92</v>
      </c>
      <c r="BK557" s="168">
        <f t="shared" si="94"/>
        <v>0</v>
      </c>
      <c r="BL557" s="17" t="s">
        <v>234</v>
      </c>
      <c r="BM557" s="166" t="s">
        <v>1051</v>
      </c>
    </row>
    <row r="558" spans="1:65" s="2" customFormat="1" ht="24.2" customHeight="1">
      <c r="A558" s="32"/>
      <c r="B558" s="153"/>
      <c r="C558" s="178" t="s">
        <v>1068</v>
      </c>
      <c r="D558" s="178" t="s">
        <v>244</v>
      </c>
      <c r="E558" s="179" t="s">
        <v>1053</v>
      </c>
      <c r="F558" s="180" t="s">
        <v>1054</v>
      </c>
      <c r="G558" s="181" t="s">
        <v>199</v>
      </c>
      <c r="H558" s="182">
        <v>13</v>
      </c>
      <c r="I558" s="183"/>
      <c r="J558" s="184"/>
      <c r="K558" s="182">
        <f t="shared" si="82"/>
        <v>0</v>
      </c>
      <c r="L558" s="184"/>
      <c r="M558" s="185"/>
      <c r="N558" s="186" t="s">
        <v>1</v>
      </c>
      <c r="O558" s="162" t="s">
        <v>43</v>
      </c>
      <c r="P558" s="163">
        <f t="shared" si="83"/>
        <v>0</v>
      </c>
      <c r="Q558" s="163">
        <f t="shared" si="84"/>
        <v>0</v>
      </c>
      <c r="R558" s="163">
        <f t="shared" si="85"/>
        <v>0</v>
      </c>
      <c r="S558" s="58"/>
      <c r="T558" s="164">
        <f t="shared" si="86"/>
        <v>0</v>
      </c>
      <c r="U558" s="164">
        <v>0</v>
      </c>
      <c r="V558" s="164">
        <f t="shared" si="87"/>
        <v>0</v>
      </c>
      <c r="W558" s="164">
        <v>0</v>
      </c>
      <c r="X558" s="165">
        <f t="shared" si="88"/>
        <v>0</v>
      </c>
      <c r="Y558" s="32"/>
      <c r="Z558" s="32"/>
      <c r="AA558" s="32"/>
      <c r="AB558" s="32"/>
      <c r="AC558" s="32"/>
      <c r="AD558" s="32"/>
      <c r="AE558" s="32"/>
      <c r="AR558" s="166" t="s">
        <v>321</v>
      </c>
      <c r="AT558" s="166" t="s">
        <v>244</v>
      </c>
      <c r="AU558" s="166" t="s">
        <v>92</v>
      </c>
      <c r="AY558" s="17" t="s">
        <v>164</v>
      </c>
      <c r="BE558" s="167">
        <f t="shared" si="89"/>
        <v>0</v>
      </c>
      <c r="BF558" s="167">
        <f t="shared" si="90"/>
        <v>0</v>
      </c>
      <c r="BG558" s="167">
        <f t="shared" si="91"/>
        <v>0</v>
      </c>
      <c r="BH558" s="167">
        <f t="shared" si="92"/>
        <v>0</v>
      </c>
      <c r="BI558" s="167">
        <f t="shared" si="93"/>
        <v>0</v>
      </c>
      <c r="BJ558" s="17" t="s">
        <v>92</v>
      </c>
      <c r="BK558" s="168">
        <f t="shared" si="94"/>
        <v>0</v>
      </c>
      <c r="BL558" s="17" t="s">
        <v>234</v>
      </c>
      <c r="BM558" s="166" t="s">
        <v>1055</v>
      </c>
    </row>
    <row r="559" spans="1:65" s="2" customFormat="1" ht="14.45" customHeight="1">
      <c r="A559" s="32"/>
      <c r="B559" s="153"/>
      <c r="C559" s="178" t="s">
        <v>1072</v>
      </c>
      <c r="D559" s="178" t="s">
        <v>244</v>
      </c>
      <c r="E559" s="179" t="s">
        <v>1057</v>
      </c>
      <c r="F559" s="180" t="s">
        <v>1058</v>
      </c>
      <c r="G559" s="181" t="s">
        <v>199</v>
      </c>
      <c r="H559" s="182">
        <v>13</v>
      </c>
      <c r="I559" s="183"/>
      <c r="J559" s="184"/>
      <c r="K559" s="182">
        <f t="shared" si="82"/>
        <v>0</v>
      </c>
      <c r="L559" s="184"/>
      <c r="M559" s="185"/>
      <c r="N559" s="186" t="s">
        <v>1</v>
      </c>
      <c r="O559" s="162" t="s">
        <v>43</v>
      </c>
      <c r="P559" s="163">
        <f t="shared" si="83"/>
        <v>0</v>
      </c>
      <c r="Q559" s="163">
        <f t="shared" si="84"/>
        <v>0</v>
      </c>
      <c r="R559" s="163">
        <f t="shared" si="85"/>
        <v>0</v>
      </c>
      <c r="S559" s="58"/>
      <c r="T559" s="164">
        <f t="shared" si="86"/>
        <v>0</v>
      </c>
      <c r="U559" s="164">
        <v>0</v>
      </c>
      <c r="V559" s="164">
        <f t="shared" si="87"/>
        <v>0</v>
      </c>
      <c r="W559" s="164">
        <v>0</v>
      </c>
      <c r="X559" s="165">
        <f t="shared" si="88"/>
        <v>0</v>
      </c>
      <c r="Y559" s="32"/>
      <c r="Z559" s="32"/>
      <c r="AA559" s="32"/>
      <c r="AB559" s="32"/>
      <c r="AC559" s="32"/>
      <c r="AD559" s="32"/>
      <c r="AE559" s="32"/>
      <c r="AR559" s="166" t="s">
        <v>321</v>
      </c>
      <c r="AT559" s="166" t="s">
        <v>244</v>
      </c>
      <c r="AU559" s="166" t="s">
        <v>92</v>
      </c>
      <c r="AY559" s="17" t="s">
        <v>164</v>
      </c>
      <c r="BE559" s="167">
        <f t="shared" si="89"/>
        <v>0</v>
      </c>
      <c r="BF559" s="167">
        <f t="shared" si="90"/>
        <v>0</v>
      </c>
      <c r="BG559" s="167">
        <f t="shared" si="91"/>
        <v>0</v>
      </c>
      <c r="BH559" s="167">
        <f t="shared" si="92"/>
        <v>0</v>
      </c>
      <c r="BI559" s="167">
        <f t="shared" si="93"/>
        <v>0</v>
      </c>
      <c r="BJ559" s="17" t="s">
        <v>92</v>
      </c>
      <c r="BK559" s="168">
        <f t="shared" si="94"/>
        <v>0</v>
      </c>
      <c r="BL559" s="17" t="s">
        <v>234</v>
      </c>
      <c r="BM559" s="166" t="s">
        <v>1059</v>
      </c>
    </row>
    <row r="560" spans="1:65" s="2" customFormat="1" ht="14.45" customHeight="1">
      <c r="A560" s="32"/>
      <c r="B560" s="153"/>
      <c r="C560" s="178" t="s">
        <v>1076</v>
      </c>
      <c r="D560" s="178" t="s">
        <v>244</v>
      </c>
      <c r="E560" s="179" t="s">
        <v>1061</v>
      </c>
      <c r="F560" s="180" t="s">
        <v>1062</v>
      </c>
      <c r="G560" s="181" t="s">
        <v>199</v>
      </c>
      <c r="H560" s="182">
        <v>2</v>
      </c>
      <c r="I560" s="183"/>
      <c r="J560" s="184"/>
      <c r="K560" s="182">
        <f t="shared" si="82"/>
        <v>0</v>
      </c>
      <c r="L560" s="184"/>
      <c r="M560" s="185"/>
      <c r="N560" s="186" t="s">
        <v>1</v>
      </c>
      <c r="O560" s="162" t="s">
        <v>43</v>
      </c>
      <c r="P560" s="163">
        <f t="shared" si="83"/>
        <v>0</v>
      </c>
      <c r="Q560" s="163">
        <f t="shared" si="84"/>
        <v>0</v>
      </c>
      <c r="R560" s="163">
        <f t="shared" si="85"/>
        <v>0</v>
      </c>
      <c r="S560" s="58"/>
      <c r="T560" s="164">
        <f t="shared" si="86"/>
        <v>0</v>
      </c>
      <c r="U560" s="164">
        <v>0</v>
      </c>
      <c r="V560" s="164">
        <f t="shared" si="87"/>
        <v>0</v>
      </c>
      <c r="W560" s="164">
        <v>0</v>
      </c>
      <c r="X560" s="165">
        <f t="shared" si="88"/>
        <v>0</v>
      </c>
      <c r="Y560" s="32"/>
      <c r="Z560" s="32"/>
      <c r="AA560" s="32"/>
      <c r="AB560" s="32"/>
      <c r="AC560" s="32"/>
      <c r="AD560" s="32"/>
      <c r="AE560" s="32"/>
      <c r="AR560" s="166" t="s">
        <v>321</v>
      </c>
      <c r="AT560" s="166" t="s">
        <v>244</v>
      </c>
      <c r="AU560" s="166" t="s">
        <v>92</v>
      </c>
      <c r="AY560" s="17" t="s">
        <v>164</v>
      </c>
      <c r="BE560" s="167">
        <f t="shared" si="89"/>
        <v>0</v>
      </c>
      <c r="BF560" s="167">
        <f t="shared" si="90"/>
        <v>0</v>
      </c>
      <c r="BG560" s="167">
        <f t="shared" si="91"/>
        <v>0</v>
      </c>
      <c r="BH560" s="167">
        <f t="shared" si="92"/>
        <v>0</v>
      </c>
      <c r="BI560" s="167">
        <f t="shared" si="93"/>
        <v>0</v>
      </c>
      <c r="BJ560" s="17" t="s">
        <v>92</v>
      </c>
      <c r="BK560" s="168">
        <f t="shared" si="94"/>
        <v>0</v>
      </c>
      <c r="BL560" s="17" t="s">
        <v>234</v>
      </c>
      <c r="BM560" s="166" t="s">
        <v>1063</v>
      </c>
    </row>
    <row r="561" spans="1:65" s="2" customFormat="1" ht="14.45" customHeight="1">
      <c r="A561" s="32"/>
      <c r="B561" s="153"/>
      <c r="C561" s="178" t="s">
        <v>1080</v>
      </c>
      <c r="D561" s="178" t="s">
        <v>244</v>
      </c>
      <c r="E561" s="179" t="s">
        <v>1065</v>
      </c>
      <c r="F561" s="180" t="s">
        <v>1066</v>
      </c>
      <c r="G561" s="181" t="s">
        <v>199</v>
      </c>
      <c r="H561" s="182">
        <v>10</v>
      </c>
      <c r="I561" s="183"/>
      <c r="J561" s="184"/>
      <c r="K561" s="182">
        <f t="shared" si="82"/>
        <v>0</v>
      </c>
      <c r="L561" s="184"/>
      <c r="M561" s="185"/>
      <c r="N561" s="186" t="s">
        <v>1</v>
      </c>
      <c r="O561" s="162" t="s">
        <v>43</v>
      </c>
      <c r="P561" s="163">
        <f t="shared" si="83"/>
        <v>0</v>
      </c>
      <c r="Q561" s="163">
        <f t="shared" si="84"/>
        <v>0</v>
      </c>
      <c r="R561" s="163">
        <f t="shared" si="85"/>
        <v>0</v>
      </c>
      <c r="S561" s="58"/>
      <c r="T561" s="164">
        <f t="shared" si="86"/>
        <v>0</v>
      </c>
      <c r="U561" s="164">
        <v>0</v>
      </c>
      <c r="V561" s="164">
        <f t="shared" si="87"/>
        <v>0</v>
      </c>
      <c r="W561" s="164">
        <v>0</v>
      </c>
      <c r="X561" s="165">
        <f t="shared" si="88"/>
        <v>0</v>
      </c>
      <c r="Y561" s="32"/>
      <c r="Z561" s="32"/>
      <c r="AA561" s="32"/>
      <c r="AB561" s="32"/>
      <c r="AC561" s="32"/>
      <c r="AD561" s="32"/>
      <c r="AE561" s="32"/>
      <c r="AR561" s="166" t="s">
        <v>321</v>
      </c>
      <c r="AT561" s="166" t="s">
        <v>244</v>
      </c>
      <c r="AU561" s="166" t="s">
        <v>92</v>
      </c>
      <c r="AY561" s="17" t="s">
        <v>164</v>
      </c>
      <c r="BE561" s="167">
        <f t="shared" si="89"/>
        <v>0</v>
      </c>
      <c r="BF561" s="167">
        <f t="shared" si="90"/>
        <v>0</v>
      </c>
      <c r="BG561" s="167">
        <f t="shared" si="91"/>
        <v>0</v>
      </c>
      <c r="BH561" s="167">
        <f t="shared" si="92"/>
        <v>0</v>
      </c>
      <c r="BI561" s="167">
        <f t="shared" si="93"/>
        <v>0</v>
      </c>
      <c r="BJ561" s="17" t="s">
        <v>92</v>
      </c>
      <c r="BK561" s="168">
        <f t="shared" si="94"/>
        <v>0</v>
      </c>
      <c r="BL561" s="17" t="s">
        <v>234</v>
      </c>
      <c r="BM561" s="166" t="s">
        <v>1067</v>
      </c>
    </row>
    <row r="562" spans="1:65" s="2" customFormat="1" ht="24.2" customHeight="1">
      <c r="A562" s="32"/>
      <c r="B562" s="153"/>
      <c r="C562" s="178" t="s">
        <v>1084</v>
      </c>
      <c r="D562" s="178" t="s">
        <v>244</v>
      </c>
      <c r="E562" s="179" t="s">
        <v>1069</v>
      </c>
      <c r="F562" s="180" t="s">
        <v>1070</v>
      </c>
      <c r="G562" s="181" t="s">
        <v>199</v>
      </c>
      <c r="H562" s="182">
        <v>10</v>
      </c>
      <c r="I562" s="183"/>
      <c r="J562" s="184"/>
      <c r="K562" s="182">
        <f t="shared" si="82"/>
        <v>0</v>
      </c>
      <c r="L562" s="184"/>
      <c r="M562" s="185"/>
      <c r="N562" s="186" t="s">
        <v>1</v>
      </c>
      <c r="O562" s="162" t="s">
        <v>43</v>
      </c>
      <c r="P562" s="163">
        <f t="shared" si="83"/>
        <v>0</v>
      </c>
      <c r="Q562" s="163">
        <f t="shared" si="84"/>
        <v>0</v>
      </c>
      <c r="R562" s="163">
        <f t="shared" si="85"/>
        <v>0</v>
      </c>
      <c r="S562" s="58"/>
      <c r="T562" s="164">
        <f t="shared" si="86"/>
        <v>0</v>
      </c>
      <c r="U562" s="164">
        <v>0</v>
      </c>
      <c r="V562" s="164">
        <f t="shared" si="87"/>
        <v>0</v>
      </c>
      <c r="W562" s="164">
        <v>0</v>
      </c>
      <c r="X562" s="165">
        <f t="shared" si="88"/>
        <v>0</v>
      </c>
      <c r="Y562" s="32"/>
      <c r="Z562" s="32"/>
      <c r="AA562" s="32"/>
      <c r="AB562" s="32"/>
      <c r="AC562" s="32"/>
      <c r="AD562" s="32"/>
      <c r="AE562" s="32"/>
      <c r="AR562" s="166" t="s">
        <v>321</v>
      </c>
      <c r="AT562" s="166" t="s">
        <v>244</v>
      </c>
      <c r="AU562" s="166" t="s">
        <v>92</v>
      </c>
      <c r="AY562" s="17" t="s">
        <v>164</v>
      </c>
      <c r="BE562" s="167">
        <f t="shared" si="89"/>
        <v>0</v>
      </c>
      <c r="BF562" s="167">
        <f t="shared" si="90"/>
        <v>0</v>
      </c>
      <c r="BG562" s="167">
        <f t="shared" si="91"/>
        <v>0</v>
      </c>
      <c r="BH562" s="167">
        <f t="shared" si="92"/>
        <v>0</v>
      </c>
      <c r="BI562" s="167">
        <f t="shared" si="93"/>
        <v>0</v>
      </c>
      <c r="BJ562" s="17" t="s">
        <v>92</v>
      </c>
      <c r="BK562" s="168">
        <f t="shared" si="94"/>
        <v>0</v>
      </c>
      <c r="BL562" s="17" t="s">
        <v>234</v>
      </c>
      <c r="BM562" s="166" t="s">
        <v>1071</v>
      </c>
    </row>
    <row r="563" spans="1:65" s="2" customFormat="1" ht="24.2" customHeight="1">
      <c r="A563" s="32"/>
      <c r="B563" s="153"/>
      <c r="C563" s="178" t="s">
        <v>1088</v>
      </c>
      <c r="D563" s="178" t="s">
        <v>244</v>
      </c>
      <c r="E563" s="179" t="s">
        <v>1073</v>
      </c>
      <c r="F563" s="180" t="s">
        <v>1074</v>
      </c>
      <c r="G563" s="181" t="s">
        <v>990</v>
      </c>
      <c r="H563" s="182">
        <v>3</v>
      </c>
      <c r="I563" s="183"/>
      <c r="J563" s="184"/>
      <c r="K563" s="182">
        <f t="shared" si="82"/>
        <v>0</v>
      </c>
      <c r="L563" s="184"/>
      <c r="M563" s="185"/>
      <c r="N563" s="186" t="s">
        <v>1</v>
      </c>
      <c r="O563" s="162" t="s">
        <v>43</v>
      </c>
      <c r="P563" s="163">
        <f t="shared" si="83"/>
        <v>0</v>
      </c>
      <c r="Q563" s="163">
        <f t="shared" si="84"/>
        <v>0</v>
      </c>
      <c r="R563" s="163">
        <f t="shared" si="85"/>
        <v>0</v>
      </c>
      <c r="S563" s="58"/>
      <c r="T563" s="164">
        <f t="shared" si="86"/>
        <v>0</v>
      </c>
      <c r="U563" s="164">
        <v>0</v>
      </c>
      <c r="V563" s="164">
        <f t="shared" si="87"/>
        <v>0</v>
      </c>
      <c r="W563" s="164">
        <v>0</v>
      </c>
      <c r="X563" s="165">
        <f t="shared" si="88"/>
        <v>0</v>
      </c>
      <c r="Y563" s="32"/>
      <c r="Z563" s="32"/>
      <c r="AA563" s="32"/>
      <c r="AB563" s="32"/>
      <c r="AC563" s="32"/>
      <c r="AD563" s="32"/>
      <c r="AE563" s="32"/>
      <c r="AR563" s="166" t="s">
        <v>321</v>
      </c>
      <c r="AT563" s="166" t="s">
        <v>244</v>
      </c>
      <c r="AU563" s="166" t="s">
        <v>92</v>
      </c>
      <c r="AY563" s="17" t="s">
        <v>164</v>
      </c>
      <c r="BE563" s="167">
        <f t="shared" si="89"/>
        <v>0</v>
      </c>
      <c r="BF563" s="167">
        <f t="shared" si="90"/>
        <v>0</v>
      </c>
      <c r="BG563" s="167">
        <f t="shared" si="91"/>
        <v>0</v>
      </c>
      <c r="BH563" s="167">
        <f t="shared" si="92"/>
        <v>0</v>
      </c>
      <c r="BI563" s="167">
        <f t="shared" si="93"/>
        <v>0</v>
      </c>
      <c r="BJ563" s="17" t="s">
        <v>92</v>
      </c>
      <c r="BK563" s="168">
        <f t="shared" si="94"/>
        <v>0</v>
      </c>
      <c r="BL563" s="17" t="s">
        <v>234</v>
      </c>
      <c r="BM563" s="166" t="s">
        <v>1075</v>
      </c>
    </row>
    <row r="564" spans="1:65" s="2" customFormat="1" ht="24.2" customHeight="1">
      <c r="A564" s="32"/>
      <c r="B564" s="153"/>
      <c r="C564" s="178" t="s">
        <v>1092</v>
      </c>
      <c r="D564" s="178" t="s">
        <v>244</v>
      </c>
      <c r="E564" s="179" t="s">
        <v>1077</v>
      </c>
      <c r="F564" s="180" t="s">
        <v>1078</v>
      </c>
      <c r="G564" s="181" t="s">
        <v>199</v>
      </c>
      <c r="H564" s="182">
        <v>3</v>
      </c>
      <c r="I564" s="183"/>
      <c r="J564" s="184"/>
      <c r="K564" s="182">
        <f t="shared" si="82"/>
        <v>0</v>
      </c>
      <c r="L564" s="184"/>
      <c r="M564" s="185"/>
      <c r="N564" s="186" t="s">
        <v>1</v>
      </c>
      <c r="O564" s="162" t="s">
        <v>43</v>
      </c>
      <c r="P564" s="163">
        <f t="shared" si="83"/>
        <v>0</v>
      </c>
      <c r="Q564" s="163">
        <f t="shared" si="84"/>
        <v>0</v>
      </c>
      <c r="R564" s="163">
        <f t="shared" si="85"/>
        <v>0</v>
      </c>
      <c r="S564" s="58"/>
      <c r="T564" s="164">
        <f t="shared" si="86"/>
        <v>0</v>
      </c>
      <c r="U564" s="164">
        <v>0</v>
      </c>
      <c r="V564" s="164">
        <f t="shared" si="87"/>
        <v>0</v>
      </c>
      <c r="W564" s="164">
        <v>0</v>
      </c>
      <c r="X564" s="165">
        <f t="shared" si="88"/>
        <v>0</v>
      </c>
      <c r="Y564" s="32"/>
      <c r="Z564" s="32"/>
      <c r="AA564" s="32"/>
      <c r="AB564" s="32"/>
      <c r="AC564" s="32"/>
      <c r="AD564" s="32"/>
      <c r="AE564" s="32"/>
      <c r="AR564" s="166" t="s">
        <v>321</v>
      </c>
      <c r="AT564" s="166" t="s">
        <v>244</v>
      </c>
      <c r="AU564" s="166" t="s">
        <v>92</v>
      </c>
      <c r="AY564" s="17" t="s">
        <v>164</v>
      </c>
      <c r="BE564" s="167">
        <f t="shared" si="89"/>
        <v>0</v>
      </c>
      <c r="BF564" s="167">
        <f t="shared" si="90"/>
        <v>0</v>
      </c>
      <c r="BG564" s="167">
        <f t="shared" si="91"/>
        <v>0</v>
      </c>
      <c r="BH564" s="167">
        <f t="shared" si="92"/>
        <v>0</v>
      </c>
      <c r="BI564" s="167">
        <f t="shared" si="93"/>
        <v>0</v>
      </c>
      <c r="BJ564" s="17" t="s">
        <v>92</v>
      </c>
      <c r="BK564" s="168">
        <f t="shared" si="94"/>
        <v>0</v>
      </c>
      <c r="BL564" s="17" t="s">
        <v>234</v>
      </c>
      <c r="BM564" s="166" t="s">
        <v>1079</v>
      </c>
    </row>
    <row r="565" spans="1:65" s="2" customFormat="1" ht="14.45" customHeight="1">
      <c r="A565" s="32"/>
      <c r="B565" s="153"/>
      <c r="C565" s="178" t="s">
        <v>1096</v>
      </c>
      <c r="D565" s="178" t="s">
        <v>244</v>
      </c>
      <c r="E565" s="179" t="s">
        <v>1081</v>
      </c>
      <c r="F565" s="180" t="s">
        <v>1082</v>
      </c>
      <c r="G565" s="181" t="s">
        <v>199</v>
      </c>
      <c r="H565" s="182">
        <v>3</v>
      </c>
      <c r="I565" s="183"/>
      <c r="J565" s="184"/>
      <c r="K565" s="182">
        <f t="shared" si="82"/>
        <v>0</v>
      </c>
      <c r="L565" s="184"/>
      <c r="M565" s="185"/>
      <c r="N565" s="186" t="s">
        <v>1</v>
      </c>
      <c r="O565" s="162" t="s">
        <v>43</v>
      </c>
      <c r="P565" s="163">
        <f t="shared" si="83"/>
        <v>0</v>
      </c>
      <c r="Q565" s="163">
        <f t="shared" si="84"/>
        <v>0</v>
      </c>
      <c r="R565" s="163">
        <f t="shared" si="85"/>
        <v>0</v>
      </c>
      <c r="S565" s="58"/>
      <c r="T565" s="164">
        <f t="shared" si="86"/>
        <v>0</v>
      </c>
      <c r="U565" s="164">
        <v>0</v>
      </c>
      <c r="V565" s="164">
        <f t="shared" si="87"/>
        <v>0</v>
      </c>
      <c r="W565" s="164">
        <v>0</v>
      </c>
      <c r="X565" s="165">
        <f t="shared" si="88"/>
        <v>0</v>
      </c>
      <c r="Y565" s="32"/>
      <c r="Z565" s="32"/>
      <c r="AA565" s="32"/>
      <c r="AB565" s="32"/>
      <c r="AC565" s="32"/>
      <c r="AD565" s="32"/>
      <c r="AE565" s="32"/>
      <c r="AR565" s="166" t="s">
        <v>321</v>
      </c>
      <c r="AT565" s="166" t="s">
        <v>244</v>
      </c>
      <c r="AU565" s="166" t="s">
        <v>92</v>
      </c>
      <c r="AY565" s="17" t="s">
        <v>164</v>
      </c>
      <c r="BE565" s="167">
        <f t="shared" si="89"/>
        <v>0</v>
      </c>
      <c r="BF565" s="167">
        <f t="shared" si="90"/>
        <v>0</v>
      </c>
      <c r="BG565" s="167">
        <f t="shared" si="91"/>
        <v>0</v>
      </c>
      <c r="BH565" s="167">
        <f t="shared" si="92"/>
        <v>0</v>
      </c>
      <c r="BI565" s="167">
        <f t="shared" si="93"/>
        <v>0</v>
      </c>
      <c r="BJ565" s="17" t="s">
        <v>92</v>
      </c>
      <c r="BK565" s="168">
        <f t="shared" si="94"/>
        <v>0</v>
      </c>
      <c r="BL565" s="17" t="s">
        <v>234</v>
      </c>
      <c r="BM565" s="166" t="s">
        <v>1083</v>
      </c>
    </row>
    <row r="566" spans="1:65" s="2" customFormat="1" ht="37.9" customHeight="1">
      <c r="A566" s="32"/>
      <c r="B566" s="153"/>
      <c r="C566" s="178" t="s">
        <v>1100</v>
      </c>
      <c r="D566" s="178" t="s">
        <v>244</v>
      </c>
      <c r="E566" s="179" t="s">
        <v>1085</v>
      </c>
      <c r="F566" s="180" t="s">
        <v>1086</v>
      </c>
      <c r="G566" s="181" t="s">
        <v>375</v>
      </c>
      <c r="H566" s="182">
        <v>1.917</v>
      </c>
      <c r="I566" s="183"/>
      <c r="J566" s="184"/>
      <c r="K566" s="182">
        <f t="shared" si="82"/>
        <v>0</v>
      </c>
      <c r="L566" s="184"/>
      <c r="M566" s="185"/>
      <c r="N566" s="186" t="s">
        <v>1</v>
      </c>
      <c r="O566" s="162" t="s">
        <v>43</v>
      </c>
      <c r="P566" s="163">
        <f t="shared" si="83"/>
        <v>0</v>
      </c>
      <c r="Q566" s="163">
        <f t="shared" si="84"/>
        <v>0</v>
      </c>
      <c r="R566" s="163">
        <f t="shared" si="85"/>
        <v>0</v>
      </c>
      <c r="S566" s="58"/>
      <c r="T566" s="164">
        <f t="shared" si="86"/>
        <v>0</v>
      </c>
      <c r="U566" s="164">
        <v>0</v>
      </c>
      <c r="V566" s="164">
        <f t="shared" si="87"/>
        <v>0</v>
      </c>
      <c r="W566" s="164">
        <v>0</v>
      </c>
      <c r="X566" s="165">
        <f t="shared" si="88"/>
        <v>0</v>
      </c>
      <c r="Y566" s="32"/>
      <c r="Z566" s="32"/>
      <c r="AA566" s="32"/>
      <c r="AB566" s="32"/>
      <c r="AC566" s="32"/>
      <c r="AD566" s="32"/>
      <c r="AE566" s="32"/>
      <c r="AR566" s="166" t="s">
        <v>321</v>
      </c>
      <c r="AT566" s="166" t="s">
        <v>244</v>
      </c>
      <c r="AU566" s="166" t="s">
        <v>92</v>
      </c>
      <c r="AY566" s="17" t="s">
        <v>164</v>
      </c>
      <c r="BE566" s="167">
        <f t="shared" si="89"/>
        <v>0</v>
      </c>
      <c r="BF566" s="167">
        <f t="shared" si="90"/>
        <v>0</v>
      </c>
      <c r="BG566" s="167">
        <f t="shared" si="91"/>
        <v>0</v>
      </c>
      <c r="BH566" s="167">
        <f t="shared" si="92"/>
        <v>0</v>
      </c>
      <c r="BI566" s="167">
        <f t="shared" si="93"/>
        <v>0</v>
      </c>
      <c r="BJ566" s="17" t="s">
        <v>92</v>
      </c>
      <c r="BK566" s="168">
        <f t="shared" si="94"/>
        <v>0</v>
      </c>
      <c r="BL566" s="17" t="s">
        <v>234</v>
      </c>
      <c r="BM566" s="166" t="s">
        <v>1087</v>
      </c>
    </row>
    <row r="567" spans="1:65" s="2" customFormat="1" ht="24.2" customHeight="1">
      <c r="A567" s="32"/>
      <c r="B567" s="153"/>
      <c r="C567" s="178" t="s">
        <v>1104</v>
      </c>
      <c r="D567" s="178" t="s">
        <v>244</v>
      </c>
      <c r="E567" s="179" t="s">
        <v>1089</v>
      </c>
      <c r="F567" s="180" t="s">
        <v>1090</v>
      </c>
      <c r="G567" s="181" t="s">
        <v>990</v>
      </c>
      <c r="H567" s="182">
        <v>16</v>
      </c>
      <c r="I567" s="183"/>
      <c r="J567" s="184"/>
      <c r="K567" s="182">
        <f t="shared" si="82"/>
        <v>0</v>
      </c>
      <c r="L567" s="184"/>
      <c r="M567" s="185"/>
      <c r="N567" s="186" t="s">
        <v>1</v>
      </c>
      <c r="O567" s="162" t="s">
        <v>43</v>
      </c>
      <c r="P567" s="163">
        <f t="shared" si="83"/>
        <v>0</v>
      </c>
      <c r="Q567" s="163">
        <f t="shared" si="84"/>
        <v>0</v>
      </c>
      <c r="R567" s="163">
        <f t="shared" si="85"/>
        <v>0</v>
      </c>
      <c r="S567" s="58"/>
      <c r="T567" s="164">
        <f t="shared" si="86"/>
        <v>0</v>
      </c>
      <c r="U567" s="164">
        <v>0</v>
      </c>
      <c r="V567" s="164">
        <f t="shared" si="87"/>
        <v>0</v>
      </c>
      <c r="W567" s="164">
        <v>0</v>
      </c>
      <c r="X567" s="165">
        <f t="shared" si="88"/>
        <v>0</v>
      </c>
      <c r="Y567" s="32"/>
      <c r="Z567" s="32"/>
      <c r="AA567" s="32"/>
      <c r="AB567" s="32"/>
      <c r="AC567" s="32"/>
      <c r="AD567" s="32"/>
      <c r="AE567" s="32"/>
      <c r="AR567" s="166" t="s">
        <v>321</v>
      </c>
      <c r="AT567" s="166" t="s">
        <v>244</v>
      </c>
      <c r="AU567" s="166" t="s">
        <v>92</v>
      </c>
      <c r="AY567" s="17" t="s">
        <v>164</v>
      </c>
      <c r="BE567" s="167">
        <f t="shared" si="89"/>
        <v>0</v>
      </c>
      <c r="BF567" s="167">
        <f t="shared" si="90"/>
        <v>0</v>
      </c>
      <c r="BG567" s="167">
        <f t="shared" si="91"/>
        <v>0</v>
      </c>
      <c r="BH567" s="167">
        <f t="shared" si="92"/>
        <v>0</v>
      </c>
      <c r="BI567" s="167">
        <f t="shared" si="93"/>
        <v>0</v>
      </c>
      <c r="BJ567" s="17" t="s">
        <v>92</v>
      </c>
      <c r="BK567" s="168">
        <f t="shared" si="94"/>
        <v>0</v>
      </c>
      <c r="BL567" s="17" t="s">
        <v>234</v>
      </c>
      <c r="BM567" s="166" t="s">
        <v>1091</v>
      </c>
    </row>
    <row r="568" spans="1:65" s="2" customFormat="1" ht="24.2" customHeight="1">
      <c r="A568" s="32"/>
      <c r="B568" s="153"/>
      <c r="C568" s="178" t="s">
        <v>1108</v>
      </c>
      <c r="D568" s="178" t="s">
        <v>244</v>
      </c>
      <c r="E568" s="179" t="s">
        <v>1093</v>
      </c>
      <c r="F568" s="180" t="s">
        <v>1094</v>
      </c>
      <c r="G568" s="181" t="s">
        <v>199</v>
      </c>
      <c r="H568" s="182">
        <v>3</v>
      </c>
      <c r="I568" s="183"/>
      <c r="J568" s="184"/>
      <c r="K568" s="182">
        <f t="shared" si="82"/>
        <v>0</v>
      </c>
      <c r="L568" s="184"/>
      <c r="M568" s="185"/>
      <c r="N568" s="186" t="s">
        <v>1</v>
      </c>
      <c r="O568" s="162" t="s">
        <v>43</v>
      </c>
      <c r="P568" s="163">
        <f t="shared" si="83"/>
        <v>0</v>
      </c>
      <c r="Q568" s="163">
        <f t="shared" si="84"/>
        <v>0</v>
      </c>
      <c r="R568" s="163">
        <f t="shared" si="85"/>
        <v>0</v>
      </c>
      <c r="S568" s="58"/>
      <c r="T568" s="164">
        <f t="shared" si="86"/>
        <v>0</v>
      </c>
      <c r="U568" s="164">
        <v>0</v>
      </c>
      <c r="V568" s="164">
        <f t="shared" si="87"/>
        <v>0</v>
      </c>
      <c r="W568" s="164">
        <v>0</v>
      </c>
      <c r="X568" s="165">
        <f t="shared" si="88"/>
        <v>0</v>
      </c>
      <c r="Y568" s="32"/>
      <c r="Z568" s="32"/>
      <c r="AA568" s="32"/>
      <c r="AB568" s="32"/>
      <c r="AC568" s="32"/>
      <c r="AD568" s="32"/>
      <c r="AE568" s="32"/>
      <c r="AR568" s="166" t="s">
        <v>321</v>
      </c>
      <c r="AT568" s="166" t="s">
        <v>244</v>
      </c>
      <c r="AU568" s="166" t="s">
        <v>92</v>
      </c>
      <c r="AY568" s="17" t="s">
        <v>164</v>
      </c>
      <c r="BE568" s="167">
        <f t="shared" si="89"/>
        <v>0</v>
      </c>
      <c r="BF568" s="167">
        <f t="shared" si="90"/>
        <v>0</v>
      </c>
      <c r="BG568" s="167">
        <f t="shared" si="91"/>
        <v>0</v>
      </c>
      <c r="BH568" s="167">
        <f t="shared" si="92"/>
        <v>0</v>
      </c>
      <c r="BI568" s="167">
        <f t="shared" si="93"/>
        <v>0</v>
      </c>
      <c r="BJ568" s="17" t="s">
        <v>92</v>
      </c>
      <c r="BK568" s="168">
        <f t="shared" si="94"/>
        <v>0</v>
      </c>
      <c r="BL568" s="17" t="s">
        <v>234</v>
      </c>
      <c r="BM568" s="166" t="s">
        <v>1095</v>
      </c>
    </row>
    <row r="569" spans="1:65" s="2" customFormat="1" ht="24.2" customHeight="1">
      <c r="A569" s="32"/>
      <c r="B569" s="153"/>
      <c r="C569" s="178" t="s">
        <v>1112</v>
      </c>
      <c r="D569" s="178" t="s">
        <v>244</v>
      </c>
      <c r="E569" s="179" t="s">
        <v>1097</v>
      </c>
      <c r="F569" s="180" t="s">
        <v>1098</v>
      </c>
      <c r="G569" s="181" t="s">
        <v>199</v>
      </c>
      <c r="H569" s="182">
        <v>3</v>
      </c>
      <c r="I569" s="183"/>
      <c r="J569" s="184"/>
      <c r="K569" s="182">
        <f t="shared" si="82"/>
        <v>0</v>
      </c>
      <c r="L569" s="184"/>
      <c r="M569" s="185"/>
      <c r="N569" s="186" t="s">
        <v>1</v>
      </c>
      <c r="O569" s="162" t="s">
        <v>43</v>
      </c>
      <c r="P569" s="163">
        <f t="shared" si="83"/>
        <v>0</v>
      </c>
      <c r="Q569" s="163">
        <f t="shared" si="84"/>
        <v>0</v>
      </c>
      <c r="R569" s="163">
        <f t="shared" si="85"/>
        <v>0</v>
      </c>
      <c r="S569" s="58"/>
      <c r="T569" s="164">
        <f t="shared" si="86"/>
        <v>0</v>
      </c>
      <c r="U569" s="164">
        <v>0</v>
      </c>
      <c r="V569" s="164">
        <f t="shared" si="87"/>
        <v>0</v>
      </c>
      <c r="W569" s="164">
        <v>0</v>
      </c>
      <c r="X569" s="165">
        <f t="shared" si="88"/>
        <v>0</v>
      </c>
      <c r="Y569" s="32"/>
      <c r="Z569" s="32"/>
      <c r="AA569" s="32"/>
      <c r="AB569" s="32"/>
      <c r="AC569" s="32"/>
      <c r="AD569" s="32"/>
      <c r="AE569" s="32"/>
      <c r="AR569" s="166" t="s">
        <v>321</v>
      </c>
      <c r="AT569" s="166" t="s">
        <v>244</v>
      </c>
      <c r="AU569" s="166" t="s">
        <v>92</v>
      </c>
      <c r="AY569" s="17" t="s">
        <v>164</v>
      </c>
      <c r="BE569" s="167">
        <f t="shared" si="89"/>
        <v>0</v>
      </c>
      <c r="BF569" s="167">
        <f t="shared" si="90"/>
        <v>0</v>
      </c>
      <c r="BG569" s="167">
        <f t="shared" si="91"/>
        <v>0</v>
      </c>
      <c r="BH569" s="167">
        <f t="shared" si="92"/>
        <v>0</v>
      </c>
      <c r="BI569" s="167">
        <f t="shared" si="93"/>
        <v>0</v>
      </c>
      <c r="BJ569" s="17" t="s">
        <v>92</v>
      </c>
      <c r="BK569" s="168">
        <f t="shared" si="94"/>
        <v>0</v>
      </c>
      <c r="BL569" s="17" t="s">
        <v>234</v>
      </c>
      <c r="BM569" s="166" t="s">
        <v>1099</v>
      </c>
    </row>
    <row r="570" spans="1:65" s="2" customFormat="1" ht="37.9" customHeight="1">
      <c r="A570" s="32"/>
      <c r="B570" s="153"/>
      <c r="C570" s="178" t="s">
        <v>1116</v>
      </c>
      <c r="D570" s="178" t="s">
        <v>244</v>
      </c>
      <c r="E570" s="179" t="s">
        <v>1101</v>
      </c>
      <c r="F570" s="180" t="s">
        <v>1102</v>
      </c>
      <c r="G570" s="181" t="s">
        <v>199</v>
      </c>
      <c r="H570" s="182">
        <v>13</v>
      </c>
      <c r="I570" s="183"/>
      <c r="J570" s="184"/>
      <c r="K570" s="182">
        <f t="shared" si="82"/>
        <v>0</v>
      </c>
      <c r="L570" s="184"/>
      <c r="M570" s="185"/>
      <c r="N570" s="186" t="s">
        <v>1</v>
      </c>
      <c r="O570" s="162" t="s">
        <v>43</v>
      </c>
      <c r="P570" s="163">
        <f t="shared" si="83"/>
        <v>0</v>
      </c>
      <c r="Q570" s="163">
        <f t="shared" si="84"/>
        <v>0</v>
      </c>
      <c r="R570" s="163">
        <f t="shared" si="85"/>
        <v>0</v>
      </c>
      <c r="S570" s="58"/>
      <c r="T570" s="164">
        <f t="shared" si="86"/>
        <v>0</v>
      </c>
      <c r="U570" s="164">
        <v>0</v>
      </c>
      <c r="V570" s="164">
        <f t="shared" si="87"/>
        <v>0</v>
      </c>
      <c r="W570" s="164">
        <v>0</v>
      </c>
      <c r="X570" s="165">
        <f t="shared" si="88"/>
        <v>0</v>
      </c>
      <c r="Y570" s="32"/>
      <c r="Z570" s="32"/>
      <c r="AA570" s="32"/>
      <c r="AB570" s="32"/>
      <c r="AC570" s="32"/>
      <c r="AD570" s="32"/>
      <c r="AE570" s="32"/>
      <c r="AR570" s="166" t="s">
        <v>321</v>
      </c>
      <c r="AT570" s="166" t="s">
        <v>244</v>
      </c>
      <c r="AU570" s="166" t="s">
        <v>92</v>
      </c>
      <c r="AY570" s="17" t="s">
        <v>164</v>
      </c>
      <c r="BE570" s="167">
        <f t="shared" si="89"/>
        <v>0</v>
      </c>
      <c r="BF570" s="167">
        <f t="shared" si="90"/>
        <v>0</v>
      </c>
      <c r="BG570" s="167">
        <f t="shared" si="91"/>
        <v>0</v>
      </c>
      <c r="BH570" s="167">
        <f t="shared" si="92"/>
        <v>0</v>
      </c>
      <c r="BI570" s="167">
        <f t="shared" si="93"/>
        <v>0</v>
      </c>
      <c r="BJ570" s="17" t="s">
        <v>92</v>
      </c>
      <c r="BK570" s="168">
        <f t="shared" si="94"/>
        <v>0</v>
      </c>
      <c r="BL570" s="17" t="s">
        <v>234</v>
      </c>
      <c r="BM570" s="166" t="s">
        <v>1103</v>
      </c>
    </row>
    <row r="571" spans="1:65" s="2" customFormat="1" ht="14.45" customHeight="1">
      <c r="A571" s="32"/>
      <c r="B571" s="153"/>
      <c r="C571" s="178" t="s">
        <v>1122</v>
      </c>
      <c r="D571" s="178" t="s">
        <v>244</v>
      </c>
      <c r="E571" s="179" t="s">
        <v>1105</v>
      </c>
      <c r="F571" s="180" t="s">
        <v>1106</v>
      </c>
      <c r="G571" s="181" t="s">
        <v>199</v>
      </c>
      <c r="H571" s="182">
        <v>13</v>
      </c>
      <c r="I571" s="183"/>
      <c r="J571" s="184"/>
      <c r="K571" s="182">
        <f t="shared" si="82"/>
        <v>0</v>
      </c>
      <c r="L571" s="184"/>
      <c r="M571" s="185"/>
      <c r="N571" s="186" t="s">
        <v>1</v>
      </c>
      <c r="O571" s="162" t="s">
        <v>43</v>
      </c>
      <c r="P571" s="163">
        <f t="shared" si="83"/>
        <v>0</v>
      </c>
      <c r="Q571" s="163">
        <f t="shared" si="84"/>
        <v>0</v>
      </c>
      <c r="R571" s="163">
        <f t="shared" si="85"/>
        <v>0</v>
      </c>
      <c r="S571" s="58"/>
      <c r="T571" s="164">
        <f t="shared" si="86"/>
        <v>0</v>
      </c>
      <c r="U571" s="164">
        <v>0</v>
      </c>
      <c r="V571" s="164">
        <f t="shared" si="87"/>
        <v>0</v>
      </c>
      <c r="W571" s="164">
        <v>0</v>
      </c>
      <c r="X571" s="165">
        <f t="shared" si="88"/>
        <v>0</v>
      </c>
      <c r="Y571" s="32"/>
      <c r="Z571" s="32"/>
      <c r="AA571" s="32"/>
      <c r="AB571" s="32"/>
      <c r="AC571" s="32"/>
      <c r="AD571" s="32"/>
      <c r="AE571" s="32"/>
      <c r="AR571" s="166" t="s">
        <v>321</v>
      </c>
      <c r="AT571" s="166" t="s">
        <v>244</v>
      </c>
      <c r="AU571" s="166" t="s">
        <v>92</v>
      </c>
      <c r="AY571" s="17" t="s">
        <v>164</v>
      </c>
      <c r="BE571" s="167">
        <f t="shared" si="89"/>
        <v>0</v>
      </c>
      <c r="BF571" s="167">
        <f t="shared" si="90"/>
        <v>0</v>
      </c>
      <c r="BG571" s="167">
        <f t="shared" si="91"/>
        <v>0</v>
      </c>
      <c r="BH571" s="167">
        <f t="shared" si="92"/>
        <v>0</v>
      </c>
      <c r="BI571" s="167">
        <f t="shared" si="93"/>
        <v>0</v>
      </c>
      <c r="BJ571" s="17" t="s">
        <v>92</v>
      </c>
      <c r="BK571" s="168">
        <f t="shared" si="94"/>
        <v>0</v>
      </c>
      <c r="BL571" s="17" t="s">
        <v>234</v>
      </c>
      <c r="BM571" s="166" t="s">
        <v>1107</v>
      </c>
    </row>
    <row r="572" spans="1:65" s="2" customFormat="1" ht="24.2" customHeight="1">
      <c r="A572" s="32"/>
      <c r="B572" s="153"/>
      <c r="C572" s="178" t="s">
        <v>1129</v>
      </c>
      <c r="D572" s="178" t="s">
        <v>244</v>
      </c>
      <c r="E572" s="179" t="s">
        <v>1109</v>
      </c>
      <c r="F572" s="180" t="s">
        <v>1110</v>
      </c>
      <c r="G572" s="181" t="s">
        <v>199</v>
      </c>
      <c r="H572" s="182">
        <v>13</v>
      </c>
      <c r="I572" s="183"/>
      <c r="J572" s="184"/>
      <c r="K572" s="182">
        <f t="shared" si="82"/>
        <v>0</v>
      </c>
      <c r="L572" s="184"/>
      <c r="M572" s="185"/>
      <c r="N572" s="186" t="s">
        <v>1</v>
      </c>
      <c r="O572" s="162" t="s">
        <v>43</v>
      </c>
      <c r="P572" s="163">
        <f t="shared" si="83"/>
        <v>0</v>
      </c>
      <c r="Q572" s="163">
        <f t="shared" si="84"/>
        <v>0</v>
      </c>
      <c r="R572" s="163">
        <f t="shared" si="85"/>
        <v>0</v>
      </c>
      <c r="S572" s="58"/>
      <c r="T572" s="164">
        <f t="shared" si="86"/>
        <v>0</v>
      </c>
      <c r="U572" s="164">
        <v>0</v>
      </c>
      <c r="V572" s="164">
        <f t="shared" si="87"/>
        <v>0</v>
      </c>
      <c r="W572" s="164">
        <v>0</v>
      </c>
      <c r="X572" s="165">
        <f t="shared" si="88"/>
        <v>0</v>
      </c>
      <c r="Y572" s="32"/>
      <c r="Z572" s="32"/>
      <c r="AA572" s="32"/>
      <c r="AB572" s="32"/>
      <c r="AC572" s="32"/>
      <c r="AD572" s="32"/>
      <c r="AE572" s="32"/>
      <c r="AR572" s="166" t="s">
        <v>321</v>
      </c>
      <c r="AT572" s="166" t="s">
        <v>244</v>
      </c>
      <c r="AU572" s="166" t="s">
        <v>92</v>
      </c>
      <c r="AY572" s="17" t="s">
        <v>164</v>
      </c>
      <c r="BE572" s="167">
        <f t="shared" si="89"/>
        <v>0</v>
      </c>
      <c r="BF572" s="167">
        <f t="shared" si="90"/>
        <v>0</v>
      </c>
      <c r="BG572" s="167">
        <f t="shared" si="91"/>
        <v>0</v>
      </c>
      <c r="BH572" s="167">
        <f t="shared" si="92"/>
        <v>0</v>
      </c>
      <c r="BI572" s="167">
        <f t="shared" si="93"/>
        <v>0</v>
      </c>
      <c r="BJ572" s="17" t="s">
        <v>92</v>
      </c>
      <c r="BK572" s="168">
        <f t="shared" si="94"/>
        <v>0</v>
      </c>
      <c r="BL572" s="17" t="s">
        <v>234</v>
      </c>
      <c r="BM572" s="166" t="s">
        <v>1111</v>
      </c>
    </row>
    <row r="573" spans="1:65" s="2" customFormat="1" ht="24.2" customHeight="1">
      <c r="A573" s="32"/>
      <c r="B573" s="153"/>
      <c r="C573" s="178" t="s">
        <v>1133</v>
      </c>
      <c r="D573" s="178" t="s">
        <v>244</v>
      </c>
      <c r="E573" s="179" t="s">
        <v>1113</v>
      </c>
      <c r="F573" s="180" t="s">
        <v>1114</v>
      </c>
      <c r="G573" s="181" t="s">
        <v>199</v>
      </c>
      <c r="H573" s="182">
        <v>13</v>
      </c>
      <c r="I573" s="183"/>
      <c r="J573" s="184"/>
      <c r="K573" s="182">
        <f t="shared" si="82"/>
        <v>0</v>
      </c>
      <c r="L573" s="184"/>
      <c r="M573" s="185"/>
      <c r="N573" s="186" t="s">
        <v>1</v>
      </c>
      <c r="O573" s="162" t="s">
        <v>43</v>
      </c>
      <c r="P573" s="163">
        <f t="shared" si="83"/>
        <v>0</v>
      </c>
      <c r="Q573" s="163">
        <f t="shared" si="84"/>
        <v>0</v>
      </c>
      <c r="R573" s="163">
        <f t="shared" si="85"/>
        <v>0</v>
      </c>
      <c r="S573" s="58"/>
      <c r="T573" s="164">
        <f t="shared" si="86"/>
        <v>0</v>
      </c>
      <c r="U573" s="164">
        <v>0</v>
      </c>
      <c r="V573" s="164">
        <f t="shared" si="87"/>
        <v>0</v>
      </c>
      <c r="W573" s="164">
        <v>0</v>
      </c>
      <c r="X573" s="165">
        <f t="shared" si="88"/>
        <v>0</v>
      </c>
      <c r="Y573" s="32"/>
      <c r="Z573" s="32"/>
      <c r="AA573" s="32"/>
      <c r="AB573" s="32"/>
      <c r="AC573" s="32"/>
      <c r="AD573" s="32"/>
      <c r="AE573" s="32"/>
      <c r="AR573" s="166" t="s">
        <v>321</v>
      </c>
      <c r="AT573" s="166" t="s">
        <v>244</v>
      </c>
      <c r="AU573" s="166" t="s">
        <v>92</v>
      </c>
      <c r="AY573" s="17" t="s">
        <v>164</v>
      </c>
      <c r="BE573" s="167">
        <f t="shared" si="89"/>
        <v>0</v>
      </c>
      <c r="BF573" s="167">
        <f t="shared" si="90"/>
        <v>0</v>
      </c>
      <c r="BG573" s="167">
        <f t="shared" si="91"/>
        <v>0</v>
      </c>
      <c r="BH573" s="167">
        <f t="shared" si="92"/>
        <v>0</v>
      </c>
      <c r="BI573" s="167">
        <f t="shared" si="93"/>
        <v>0</v>
      </c>
      <c r="BJ573" s="17" t="s">
        <v>92</v>
      </c>
      <c r="BK573" s="168">
        <f t="shared" si="94"/>
        <v>0</v>
      </c>
      <c r="BL573" s="17" t="s">
        <v>234</v>
      </c>
      <c r="BM573" s="166" t="s">
        <v>1115</v>
      </c>
    </row>
    <row r="574" spans="1:65" s="2" customFormat="1" ht="24.2" customHeight="1">
      <c r="A574" s="32"/>
      <c r="B574" s="153"/>
      <c r="C574" s="178" t="s">
        <v>1139</v>
      </c>
      <c r="D574" s="178" t="s">
        <v>244</v>
      </c>
      <c r="E574" s="179" t="s">
        <v>1117</v>
      </c>
      <c r="F574" s="180" t="s">
        <v>1118</v>
      </c>
      <c r="G574" s="181" t="s">
        <v>499</v>
      </c>
      <c r="H574" s="183"/>
      <c r="I574" s="183"/>
      <c r="J574" s="184"/>
      <c r="K574" s="182">
        <f t="shared" si="82"/>
        <v>0</v>
      </c>
      <c r="L574" s="184"/>
      <c r="M574" s="185"/>
      <c r="N574" s="186" t="s">
        <v>1</v>
      </c>
      <c r="O574" s="162" t="s">
        <v>43</v>
      </c>
      <c r="P574" s="163">
        <f t="shared" si="83"/>
        <v>0</v>
      </c>
      <c r="Q574" s="163">
        <f t="shared" si="84"/>
        <v>0</v>
      </c>
      <c r="R574" s="163">
        <f t="shared" si="85"/>
        <v>0</v>
      </c>
      <c r="S574" s="58"/>
      <c r="T574" s="164">
        <f t="shared" si="86"/>
        <v>0</v>
      </c>
      <c r="U574" s="164">
        <v>0</v>
      </c>
      <c r="V574" s="164">
        <f t="shared" si="87"/>
        <v>0</v>
      </c>
      <c r="W574" s="164">
        <v>0</v>
      </c>
      <c r="X574" s="165">
        <f t="shared" si="88"/>
        <v>0</v>
      </c>
      <c r="Y574" s="32"/>
      <c r="Z574" s="32"/>
      <c r="AA574" s="32"/>
      <c r="AB574" s="32"/>
      <c r="AC574" s="32"/>
      <c r="AD574" s="32"/>
      <c r="AE574" s="32"/>
      <c r="AR574" s="166" t="s">
        <v>321</v>
      </c>
      <c r="AT574" s="166" t="s">
        <v>244</v>
      </c>
      <c r="AU574" s="166" t="s">
        <v>92</v>
      </c>
      <c r="AY574" s="17" t="s">
        <v>164</v>
      </c>
      <c r="BE574" s="167">
        <f t="shared" si="89"/>
        <v>0</v>
      </c>
      <c r="BF574" s="167">
        <f t="shared" si="90"/>
        <v>0</v>
      </c>
      <c r="BG574" s="167">
        <f t="shared" si="91"/>
        <v>0</v>
      </c>
      <c r="BH574" s="167">
        <f t="shared" si="92"/>
        <v>0</v>
      </c>
      <c r="BI574" s="167">
        <f t="shared" si="93"/>
        <v>0</v>
      </c>
      <c r="BJ574" s="17" t="s">
        <v>92</v>
      </c>
      <c r="BK574" s="168">
        <f t="shared" si="94"/>
        <v>0</v>
      </c>
      <c r="BL574" s="17" t="s">
        <v>234</v>
      </c>
      <c r="BM574" s="166" t="s">
        <v>1119</v>
      </c>
    </row>
    <row r="575" spans="1:65" s="12" customFormat="1" ht="22.9" customHeight="1">
      <c r="B575" s="139"/>
      <c r="D575" s="140" t="s">
        <v>78</v>
      </c>
      <c r="E575" s="151" t="s">
        <v>1120</v>
      </c>
      <c r="F575" s="151" t="s">
        <v>1121</v>
      </c>
      <c r="I575" s="142"/>
      <c r="J575" s="142"/>
      <c r="K575" s="152">
        <f>BK575</f>
        <v>0</v>
      </c>
      <c r="M575" s="139"/>
      <c r="N575" s="144"/>
      <c r="O575" s="145"/>
      <c r="P575" s="145"/>
      <c r="Q575" s="146">
        <f>Q576</f>
        <v>0</v>
      </c>
      <c r="R575" s="146">
        <f>R576</f>
        <v>0</v>
      </c>
      <c r="S575" s="145"/>
      <c r="T575" s="147">
        <f>T576</f>
        <v>0</v>
      </c>
      <c r="U575" s="145"/>
      <c r="V575" s="147">
        <f>V576</f>
        <v>0</v>
      </c>
      <c r="W575" s="145"/>
      <c r="X575" s="148">
        <f>X576</f>
        <v>0</v>
      </c>
      <c r="AR575" s="140" t="s">
        <v>92</v>
      </c>
      <c r="AT575" s="149" t="s">
        <v>78</v>
      </c>
      <c r="AU575" s="149" t="s">
        <v>86</v>
      </c>
      <c r="AY575" s="140" t="s">
        <v>164</v>
      </c>
      <c r="BK575" s="150">
        <f>BK576</f>
        <v>0</v>
      </c>
    </row>
    <row r="576" spans="1:65" s="2" customFormat="1" ht="14.45" customHeight="1">
      <c r="A576" s="32"/>
      <c r="B576" s="153"/>
      <c r="C576" s="154" t="s">
        <v>1143</v>
      </c>
      <c r="D576" s="154" t="s">
        <v>167</v>
      </c>
      <c r="E576" s="155" t="s">
        <v>1123</v>
      </c>
      <c r="F576" s="156" t="s">
        <v>1124</v>
      </c>
      <c r="G576" s="157" t="s">
        <v>1125</v>
      </c>
      <c r="H576" s="158">
        <v>34</v>
      </c>
      <c r="I576" s="159"/>
      <c r="J576" s="159"/>
      <c r="K576" s="158">
        <f>ROUND(P576*H576,3)</f>
        <v>0</v>
      </c>
      <c r="L576" s="160"/>
      <c r="M576" s="33"/>
      <c r="N576" s="161" t="s">
        <v>1</v>
      </c>
      <c r="O576" s="162" t="s">
        <v>43</v>
      </c>
      <c r="P576" s="163">
        <f>I576+J576</f>
        <v>0</v>
      </c>
      <c r="Q576" s="163">
        <f>ROUND(I576*H576,3)</f>
        <v>0</v>
      </c>
      <c r="R576" s="163">
        <f>ROUND(J576*H576,3)</f>
        <v>0</v>
      </c>
      <c r="S576" s="58"/>
      <c r="T576" s="164">
        <f>S576*H576</f>
        <v>0</v>
      </c>
      <c r="U576" s="164">
        <v>0</v>
      </c>
      <c r="V576" s="164">
        <f>U576*H576</f>
        <v>0</v>
      </c>
      <c r="W576" s="164">
        <v>0</v>
      </c>
      <c r="X576" s="165">
        <f>W576*H576</f>
        <v>0</v>
      </c>
      <c r="Y576" s="32"/>
      <c r="Z576" s="32"/>
      <c r="AA576" s="32"/>
      <c r="AB576" s="32"/>
      <c r="AC576" s="32"/>
      <c r="AD576" s="32"/>
      <c r="AE576" s="32"/>
      <c r="AR576" s="166" t="s">
        <v>234</v>
      </c>
      <c r="AT576" s="166" t="s">
        <v>167</v>
      </c>
      <c r="AU576" s="166" t="s">
        <v>92</v>
      </c>
      <c r="AY576" s="17" t="s">
        <v>164</v>
      </c>
      <c r="BE576" s="167">
        <f>IF(O576="základná",K576,0)</f>
        <v>0</v>
      </c>
      <c r="BF576" s="167">
        <f>IF(O576="znížená",K576,0)</f>
        <v>0</v>
      </c>
      <c r="BG576" s="167">
        <f>IF(O576="zákl. prenesená",K576,0)</f>
        <v>0</v>
      </c>
      <c r="BH576" s="167">
        <f>IF(O576="zníž. prenesená",K576,0)</f>
        <v>0</v>
      </c>
      <c r="BI576" s="167">
        <f>IF(O576="nulová",K576,0)</f>
        <v>0</v>
      </c>
      <c r="BJ576" s="17" t="s">
        <v>92</v>
      </c>
      <c r="BK576" s="168">
        <f>ROUND(P576*H576,3)</f>
        <v>0</v>
      </c>
      <c r="BL576" s="17" t="s">
        <v>234</v>
      </c>
      <c r="BM576" s="166" t="s">
        <v>1126</v>
      </c>
    </row>
    <row r="577" spans="1:65" s="12" customFormat="1" ht="22.9" customHeight="1">
      <c r="B577" s="139"/>
      <c r="D577" s="140" t="s">
        <v>78</v>
      </c>
      <c r="E577" s="151" t="s">
        <v>1127</v>
      </c>
      <c r="F577" s="151" t="s">
        <v>1128</v>
      </c>
      <c r="I577" s="142"/>
      <c r="J577" s="142"/>
      <c r="K577" s="152">
        <f>BK577</f>
        <v>0</v>
      </c>
      <c r="M577" s="139"/>
      <c r="N577" s="144"/>
      <c r="O577" s="145"/>
      <c r="P577" s="145"/>
      <c r="Q577" s="146">
        <f>SUM(Q578:Q579)</f>
        <v>0</v>
      </c>
      <c r="R577" s="146">
        <f>SUM(R578:R579)</f>
        <v>0</v>
      </c>
      <c r="S577" s="145"/>
      <c r="T577" s="147">
        <f>SUM(T578:T579)</f>
        <v>0</v>
      </c>
      <c r="U577" s="145"/>
      <c r="V577" s="147">
        <f>SUM(V578:V579)</f>
        <v>0</v>
      </c>
      <c r="W577" s="145"/>
      <c r="X577" s="148">
        <f>SUM(X578:X579)</f>
        <v>0</v>
      </c>
      <c r="AR577" s="140" t="s">
        <v>92</v>
      </c>
      <c r="AT577" s="149" t="s">
        <v>78</v>
      </c>
      <c r="AU577" s="149" t="s">
        <v>86</v>
      </c>
      <c r="AY577" s="140" t="s">
        <v>164</v>
      </c>
      <c r="BK577" s="150">
        <f>SUM(BK578:BK579)</f>
        <v>0</v>
      </c>
    </row>
    <row r="578" spans="1:65" s="2" customFormat="1" ht="24.2" customHeight="1">
      <c r="A578" s="32"/>
      <c r="B578" s="153"/>
      <c r="C578" s="178" t="s">
        <v>1148</v>
      </c>
      <c r="D578" s="178" t="s">
        <v>244</v>
      </c>
      <c r="E578" s="179" t="s">
        <v>1130</v>
      </c>
      <c r="F578" s="180" t="s">
        <v>1131</v>
      </c>
      <c r="G578" s="181" t="s">
        <v>199</v>
      </c>
      <c r="H578" s="182">
        <v>1</v>
      </c>
      <c r="I578" s="183"/>
      <c r="J578" s="184"/>
      <c r="K578" s="182">
        <f>ROUND(P578*H578,3)</f>
        <v>0</v>
      </c>
      <c r="L578" s="184"/>
      <c r="M578" s="185"/>
      <c r="N578" s="186" t="s">
        <v>1</v>
      </c>
      <c r="O578" s="162" t="s">
        <v>43</v>
      </c>
      <c r="P578" s="163">
        <f>I578+J578</f>
        <v>0</v>
      </c>
      <c r="Q578" s="163">
        <f>ROUND(I578*H578,3)</f>
        <v>0</v>
      </c>
      <c r="R578" s="163">
        <f>ROUND(J578*H578,3)</f>
        <v>0</v>
      </c>
      <c r="S578" s="58"/>
      <c r="T578" s="164">
        <f>S578*H578</f>
        <v>0</v>
      </c>
      <c r="U578" s="164">
        <v>0</v>
      </c>
      <c r="V578" s="164">
        <f>U578*H578</f>
        <v>0</v>
      </c>
      <c r="W578" s="164">
        <v>0</v>
      </c>
      <c r="X578" s="165">
        <f>W578*H578</f>
        <v>0</v>
      </c>
      <c r="Y578" s="32"/>
      <c r="Z578" s="32"/>
      <c r="AA578" s="32"/>
      <c r="AB578" s="32"/>
      <c r="AC578" s="32"/>
      <c r="AD578" s="32"/>
      <c r="AE578" s="32"/>
      <c r="AR578" s="166" t="s">
        <v>321</v>
      </c>
      <c r="AT578" s="166" t="s">
        <v>244</v>
      </c>
      <c r="AU578" s="166" t="s">
        <v>92</v>
      </c>
      <c r="AY578" s="17" t="s">
        <v>164</v>
      </c>
      <c r="BE578" s="167">
        <f>IF(O578="základná",K578,0)</f>
        <v>0</v>
      </c>
      <c r="BF578" s="167">
        <f>IF(O578="znížená",K578,0)</f>
        <v>0</v>
      </c>
      <c r="BG578" s="167">
        <f>IF(O578="zákl. prenesená",K578,0)</f>
        <v>0</v>
      </c>
      <c r="BH578" s="167">
        <f>IF(O578="zníž. prenesená",K578,0)</f>
        <v>0</v>
      </c>
      <c r="BI578" s="167">
        <f>IF(O578="nulová",K578,0)</f>
        <v>0</v>
      </c>
      <c r="BJ578" s="17" t="s">
        <v>92</v>
      </c>
      <c r="BK578" s="168">
        <f>ROUND(P578*H578,3)</f>
        <v>0</v>
      </c>
      <c r="BL578" s="17" t="s">
        <v>234</v>
      </c>
      <c r="BM578" s="166" t="s">
        <v>1132</v>
      </c>
    </row>
    <row r="579" spans="1:65" s="2" customFormat="1" ht="24.2" customHeight="1">
      <c r="A579" s="32"/>
      <c r="B579" s="153"/>
      <c r="C579" s="178" t="s">
        <v>1153</v>
      </c>
      <c r="D579" s="178" t="s">
        <v>244</v>
      </c>
      <c r="E579" s="179" t="s">
        <v>1134</v>
      </c>
      <c r="F579" s="180" t="s">
        <v>1135</v>
      </c>
      <c r="G579" s="181" t="s">
        <v>499</v>
      </c>
      <c r="H579" s="183"/>
      <c r="I579" s="183"/>
      <c r="J579" s="184"/>
      <c r="K579" s="182">
        <f>ROUND(P579*H579,3)</f>
        <v>0</v>
      </c>
      <c r="L579" s="184"/>
      <c r="M579" s="185"/>
      <c r="N579" s="186" t="s">
        <v>1</v>
      </c>
      <c r="O579" s="162" t="s">
        <v>43</v>
      </c>
      <c r="P579" s="163">
        <f>I579+J579</f>
        <v>0</v>
      </c>
      <c r="Q579" s="163">
        <f>ROUND(I579*H579,3)</f>
        <v>0</v>
      </c>
      <c r="R579" s="163">
        <f>ROUND(J579*H579,3)</f>
        <v>0</v>
      </c>
      <c r="S579" s="58"/>
      <c r="T579" s="164">
        <f>S579*H579</f>
        <v>0</v>
      </c>
      <c r="U579" s="164">
        <v>0</v>
      </c>
      <c r="V579" s="164">
        <f>U579*H579</f>
        <v>0</v>
      </c>
      <c r="W579" s="164">
        <v>0</v>
      </c>
      <c r="X579" s="165">
        <f>W579*H579</f>
        <v>0</v>
      </c>
      <c r="Y579" s="32"/>
      <c r="Z579" s="32"/>
      <c r="AA579" s="32"/>
      <c r="AB579" s="32"/>
      <c r="AC579" s="32"/>
      <c r="AD579" s="32"/>
      <c r="AE579" s="32"/>
      <c r="AR579" s="166" t="s">
        <v>321</v>
      </c>
      <c r="AT579" s="166" t="s">
        <v>244</v>
      </c>
      <c r="AU579" s="166" t="s">
        <v>92</v>
      </c>
      <c r="AY579" s="17" t="s">
        <v>164</v>
      </c>
      <c r="BE579" s="167">
        <f>IF(O579="základná",K579,0)</f>
        <v>0</v>
      </c>
      <c r="BF579" s="167">
        <f>IF(O579="znížená",K579,0)</f>
        <v>0</v>
      </c>
      <c r="BG579" s="167">
        <f>IF(O579="zákl. prenesená",K579,0)</f>
        <v>0</v>
      </c>
      <c r="BH579" s="167">
        <f>IF(O579="zníž. prenesená",K579,0)</f>
        <v>0</v>
      </c>
      <c r="BI579" s="167">
        <f>IF(O579="nulová",K579,0)</f>
        <v>0</v>
      </c>
      <c r="BJ579" s="17" t="s">
        <v>92</v>
      </c>
      <c r="BK579" s="168">
        <f>ROUND(P579*H579,3)</f>
        <v>0</v>
      </c>
      <c r="BL579" s="17" t="s">
        <v>234</v>
      </c>
      <c r="BM579" s="166" t="s">
        <v>1136</v>
      </c>
    </row>
    <row r="580" spans="1:65" s="12" customFormat="1" ht="22.9" customHeight="1">
      <c r="B580" s="139"/>
      <c r="D580" s="140" t="s">
        <v>78</v>
      </c>
      <c r="E580" s="151" t="s">
        <v>1137</v>
      </c>
      <c r="F580" s="151" t="s">
        <v>1138</v>
      </c>
      <c r="I580" s="142"/>
      <c r="J580" s="142"/>
      <c r="K580" s="152">
        <f>BK580</f>
        <v>0</v>
      </c>
      <c r="M580" s="139"/>
      <c r="N580" s="144"/>
      <c r="O580" s="145"/>
      <c r="P580" s="145"/>
      <c r="Q580" s="146">
        <f>SUM(Q581:Q590)</f>
        <v>0</v>
      </c>
      <c r="R580" s="146">
        <f>SUM(R581:R590)</f>
        <v>0</v>
      </c>
      <c r="S580" s="145"/>
      <c r="T580" s="147">
        <f>SUM(T581:T590)</f>
        <v>0</v>
      </c>
      <c r="U580" s="145"/>
      <c r="V580" s="147">
        <f>SUM(V581:V590)</f>
        <v>9.5999999999999992E-4</v>
      </c>
      <c r="W580" s="145"/>
      <c r="X580" s="148">
        <f>SUM(X581:X590)</f>
        <v>0.18608</v>
      </c>
      <c r="AR580" s="140" t="s">
        <v>92</v>
      </c>
      <c r="AT580" s="149" t="s">
        <v>78</v>
      </c>
      <c r="AU580" s="149" t="s">
        <v>86</v>
      </c>
      <c r="AY580" s="140" t="s">
        <v>164</v>
      </c>
      <c r="BK580" s="150">
        <f>SUM(BK581:BK590)</f>
        <v>0</v>
      </c>
    </row>
    <row r="581" spans="1:65" s="2" customFormat="1" ht="24.2" customHeight="1">
      <c r="A581" s="32"/>
      <c r="B581" s="153"/>
      <c r="C581" s="154" t="s">
        <v>1159</v>
      </c>
      <c r="D581" s="154" t="s">
        <v>167</v>
      </c>
      <c r="E581" s="155" t="s">
        <v>1140</v>
      </c>
      <c r="F581" s="156" t="s">
        <v>1141</v>
      </c>
      <c r="G581" s="157" t="s">
        <v>199</v>
      </c>
      <c r="H581" s="158">
        <v>1</v>
      </c>
      <c r="I581" s="159"/>
      <c r="J581" s="159"/>
      <c r="K581" s="158">
        <f>ROUND(P581*H581,3)</f>
        <v>0</v>
      </c>
      <c r="L581" s="160"/>
      <c r="M581" s="33"/>
      <c r="N581" s="161" t="s">
        <v>1</v>
      </c>
      <c r="O581" s="162" t="s">
        <v>43</v>
      </c>
      <c r="P581" s="163">
        <f>I581+J581</f>
        <v>0</v>
      </c>
      <c r="Q581" s="163">
        <f>ROUND(I581*H581,3)</f>
        <v>0</v>
      </c>
      <c r="R581" s="163">
        <f>ROUND(J581*H581,3)</f>
        <v>0</v>
      </c>
      <c r="S581" s="58"/>
      <c r="T581" s="164">
        <f>S581*H581</f>
        <v>0</v>
      </c>
      <c r="U581" s="164">
        <v>0</v>
      </c>
      <c r="V581" s="164">
        <f>U581*H581</f>
        <v>0</v>
      </c>
      <c r="W581" s="164">
        <v>0</v>
      </c>
      <c r="X581" s="165">
        <f>W581*H581</f>
        <v>0</v>
      </c>
      <c r="Y581" s="32"/>
      <c r="Z581" s="32"/>
      <c r="AA581" s="32"/>
      <c r="AB581" s="32"/>
      <c r="AC581" s="32"/>
      <c r="AD581" s="32"/>
      <c r="AE581" s="32"/>
      <c r="AR581" s="166" t="s">
        <v>234</v>
      </c>
      <c r="AT581" s="166" t="s">
        <v>167</v>
      </c>
      <c r="AU581" s="166" t="s">
        <v>92</v>
      </c>
      <c r="AY581" s="17" t="s">
        <v>164</v>
      </c>
      <c r="BE581" s="167">
        <f>IF(O581="základná",K581,0)</f>
        <v>0</v>
      </c>
      <c r="BF581" s="167">
        <f>IF(O581="znížená",K581,0)</f>
        <v>0</v>
      </c>
      <c r="BG581" s="167">
        <f>IF(O581="zákl. prenesená",K581,0)</f>
        <v>0</v>
      </c>
      <c r="BH581" s="167">
        <f>IF(O581="zníž. prenesená",K581,0)</f>
        <v>0</v>
      </c>
      <c r="BI581" s="167">
        <f>IF(O581="nulová",K581,0)</f>
        <v>0</v>
      </c>
      <c r="BJ581" s="17" t="s">
        <v>92</v>
      </c>
      <c r="BK581" s="168">
        <f>ROUND(P581*H581,3)</f>
        <v>0</v>
      </c>
      <c r="BL581" s="17" t="s">
        <v>234</v>
      </c>
      <c r="BM581" s="166" t="s">
        <v>1142</v>
      </c>
    </row>
    <row r="582" spans="1:65" s="2" customFormat="1" ht="49.15" customHeight="1">
      <c r="A582" s="32"/>
      <c r="B582" s="153"/>
      <c r="C582" s="154" t="s">
        <v>1163</v>
      </c>
      <c r="D582" s="154" t="s">
        <v>167</v>
      </c>
      <c r="E582" s="155" t="s">
        <v>1144</v>
      </c>
      <c r="F582" s="156" t="s">
        <v>1145</v>
      </c>
      <c r="G582" s="157" t="s">
        <v>199</v>
      </c>
      <c r="H582" s="158">
        <v>8</v>
      </c>
      <c r="I582" s="159"/>
      <c r="J582" s="159"/>
      <c r="K582" s="158">
        <f>ROUND(P582*H582,3)</f>
        <v>0</v>
      </c>
      <c r="L582" s="160"/>
      <c r="M582" s="33"/>
      <c r="N582" s="161" t="s">
        <v>1</v>
      </c>
      <c r="O582" s="162" t="s">
        <v>43</v>
      </c>
      <c r="P582" s="163">
        <f>I582+J582</f>
        <v>0</v>
      </c>
      <c r="Q582" s="163">
        <f>ROUND(I582*H582,3)</f>
        <v>0</v>
      </c>
      <c r="R582" s="163">
        <f>ROUND(J582*H582,3)</f>
        <v>0</v>
      </c>
      <c r="S582" s="58"/>
      <c r="T582" s="164">
        <f>S582*H582</f>
        <v>0</v>
      </c>
      <c r="U582" s="164">
        <v>6.9999999999999994E-5</v>
      </c>
      <c r="V582" s="164">
        <f>U582*H582</f>
        <v>5.5999999999999995E-4</v>
      </c>
      <c r="W582" s="164">
        <v>0</v>
      </c>
      <c r="X582" s="165">
        <f>W582*H582</f>
        <v>0</v>
      </c>
      <c r="Y582" s="32"/>
      <c r="Z582" s="32"/>
      <c r="AA582" s="32"/>
      <c r="AB582" s="32"/>
      <c r="AC582" s="32"/>
      <c r="AD582" s="32"/>
      <c r="AE582" s="32"/>
      <c r="AR582" s="166" t="s">
        <v>234</v>
      </c>
      <c r="AT582" s="166" t="s">
        <v>167</v>
      </c>
      <c r="AU582" s="166" t="s">
        <v>92</v>
      </c>
      <c r="AY582" s="17" t="s">
        <v>164</v>
      </c>
      <c r="BE582" s="167">
        <f>IF(O582="základná",K582,0)</f>
        <v>0</v>
      </c>
      <c r="BF582" s="167">
        <f>IF(O582="znížená",K582,0)</f>
        <v>0</v>
      </c>
      <c r="BG582" s="167">
        <f>IF(O582="zákl. prenesená",K582,0)</f>
        <v>0</v>
      </c>
      <c r="BH582" s="167">
        <f>IF(O582="zníž. prenesená",K582,0)</f>
        <v>0</v>
      </c>
      <c r="BI582" s="167">
        <f>IF(O582="nulová",K582,0)</f>
        <v>0</v>
      </c>
      <c r="BJ582" s="17" t="s">
        <v>92</v>
      </c>
      <c r="BK582" s="168">
        <f>ROUND(P582*H582,3)</f>
        <v>0</v>
      </c>
      <c r="BL582" s="17" t="s">
        <v>234</v>
      </c>
      <c r="BM582" s="166" t="s">
        <v>1146</v>
      </c>
    </row>
    <row r="583" spans="1:65" s="13" customFormat="1" ht="11.25">
      <c r="B583" s="169"/>
      <c r="D583" s="170" t="s">
        <v>173</v>
      </c>
      <c r="E583" s="171" t="s">
        <v>1</v>
      </c>
      <c r="F583" s="172" t="s">
        <v>1680</v>
      </c>
      <c r="H583" s="173">
        <v>8</v>
      </c>
      <c r="I583" s="174"/>
      <c r="J583" s="174"/>
      <c r="M583" s="169"/>
      <c r="N583" s="175"/>
      <c r="O583" s="176"/>
      <c r="P583" s="176"/>
      <c r="Q583" s="176"/>
      <c r="R583" s="176"/>
      <c r="S583" s="176"/>
      <c r="T583" s="176"/>
      <c r="U583" s="176"/>
      <c r="V583" s="176"/>
      <c r="W583" s="176"/>
      <c r="X583" s="177"/>
      <c r="AT583" s="171" t="s">
        <v>173</v>
      </c>
      <c r="AU583" s="171" t="s">
        <v>92</v>
      </c>
      <c r="AV583" s="13" t="s">
        <v>92</v>
      </c>
      <c r="AW583" s="13" t="s">
        <v>4</v>
      </c>
      <c r="AX583" s="13" t="s">
        <v>86</v>
      </c>
      <c r="AY583" s="171" t="s">
        <v>164</v>
      </c>
    </row>
    <row r="584" spans="1:65" s="2" customFormat="1" ht="14.45" customHeight="1">
      <c r="A584" s="32"/>
      <c r="B584" s="153"/>
      <c r="C584" s="154" t="s">
        <v>1179</v>
      </c>
      <c r="D584" s="154" t="s">
        <v>167</v>
      </c>
      <c r="E584" s="155" t="s">
        <v>1149</v>
      </c>
      <c r="F584" s="156" t="s">
        <v>1150</v>
      </c>
      <c r="G584" s="157" t="s">
        <v>199</v>
      </c>
      <c r="H584" s="158">
        <v>8</v>
      </c>
      <c r="I584" s="159"/>
      <c r="J584" s="159"/>
      <c r="K584" s="158">
        <f>ROUND(P584*H584,3)</f>
        <v>0</v>
      </c>
      <c r="L584" s="160"/>
      <c r="M584" s="33"/>
      <c r="N584" s="161" t="s">
        <v>1</v>
      </c>
      <c r="O584" s="162" t="s">
        <v>43</v>
      </c>
      <c r="P584" s="163">
        <f>I584+J584</f>
        <v>0</v>
      </c>
      <c r="Q584" s="163">
        <f>ROUND(I584*H584,3)</f>
        <v>0</v>
      </c>
      <c r="R584" s="163">
        <f>ROUND(J584*H584,3)</f>
        <v>0</v>
      </c>
      <c r="S584" s="58"/>
      <c r="T584" s="164">
        <f>S584*H584</f>
        <v>0</v>
      </c>
      <c r="U584" s="164">
        <v>5.0000000000000002E-5</v>
      </c>
      <c r="V584" s="164">
        <f>U584*H584</f>
        <v>4.0000000000000002E-4</v>
      </c>
      <c r="W584" s="164">
        <v>2.3259999999999999E-2</v>
      </c>
      <c r="X584" s="165">
        <f>W584*H584</f>
        <v>0.18608</v>
      </c>
      <c r="Y584" s="32"/>
      <c r="Z584" s="32"/>
      <c r="AA584" s="32"/>
      <c r="AB584" s="32"/>
      <c r="AC584" s="32"/>
      <c r="AD584" s="32"/>
      <c r="AE584" s="32"/>
      <c r="AR584" s="166" t="s">
        <v>234</v>
      </c>
      <c r="AT584" s="166" t="s">
        <v>167</v>
      </c>
      <c r="AU584" s="166" t="s">
        <v>92</v>
      </c>
      <c r="AY584" s="17" t="s">
        <v>164</v>
      </c>
      <c r="BE584" s="167">
        <f>IF(O584="základná",K584,0)</f>
        <v>0</v>
      </c>
      <c r="BF584" s="167">
        <f>IF(O584="znížená",K584,0)</f>
        <v>0</v>
      </c>
      <c r="BG584" s="167">
        <f>IF(O584="zákl. prenesená",K584,0)</f>
        <v>0</v>
      </c>
      <c r="BH584" s="167">
        <f>IF(O584="zníž. prenesená",K584,0)</f>
        <v>0</v>
      </c>
      <c r="BI584" s="167">
        <f>IF(O584="nulová",K584,0)</f>
        <v>0</v>
      </c>
      <c r="BJ584" s="17" t="s">
        <v>92</v>
      </c>
      <c r="BK584" s="168">
        <f>ROUND(P584*H584,3)</f>
        <v>0</v>
      </c>
      <c r="BL584" s="17" t="s">
        <v>234</v>
      </c>
      <c r="BM584" s="166" t="s">
        <v>1151</v>
      </c>
    </row>
    <row r="585" spans="1:65" s="13" customFormat="1" ht="11.25">
      <c r="B585" s="169"/>
      <c r="D585" s="170" t="s">
        <v>173</v>
      </c>
      <c r="E585" s="171" t="s">
        <v>1</v>
      </c>
      <c r="F585" s="172" t="s">
        <v>1681</v>
      </c>
      <c r="H585" s="173">
        <v>2</v>
      </c>
      <c r="I585" s="174"/>
      <c r="J585" s="174"/>
      <c r="M585" s="169"/>
      <c r="N585" s="175"/>
      <c r="O585" s="176"/>
      <c r="P585" s="176"/>
      <c r="Q585" s="176"/>
      <c r="R585" s="176"/>
      <c r="S585" s="176"/>
      <c r="T585" s="176"/>
      <c r="U585" s="176"/>
      <c r="V585" s="176"/>
      <c r="W585" s="176"/>
      <c r="X585" s="177"/>
      <c r="AT585" s="171" t="s">
        <v>173</v>
      </c>
      <c r="AU585" s="171" t="s">
        <v>92</v>
      </c>
      <c r="AV585" s="13" t="s">
        <v>92</v>
      </c>
      <c r="AW585" s="13" t="s">
        <v>4</v>
      </c>
      <c r="AX585" s="13" t="s">
        <v>79</v>
      </c>
      <c r="AY585" s="171" t="s">
        <v>164</v>
      </c>
    </row>
    <row r="586" spans="1:65" s="13" customFormat="1" ht="11.25">
      <c r="B586" s="169"/>
      <c r="D586" s="170" t="s">
        <v>173</v>
      </c>
      <c r="E586" s="171" t="s">
        <v>1</v>
      </c>
      <c r="F586" s="172" t="s">
        <v>1682</v>
      </c>
      <c r="H586" s="173">
        <v>2</v>
      </c>
      <c r="I586" s="174"/>
      <c r="J586" s="174"/>
      <c r="M586" s="169"/>
      <c r="N586" s="175"/>
      <c r="O586" s="176"/>
      <c r="P586" s="176"/>
      <c r="Q586" s="176"/>
      <c r="R586" s="176"/>
      <c r="S586" s="176"/>
      <c r="T586" s="176"/>
      <c r="U586" s="176"/>
      <c r="V586" s="176"/>
      <c r="W586" s="176"/>
      <c r="X586" s="177"/>
      <c r="AT586" s="171" t="s">
        <v>173</v>
      </c>
      <c r="AU586" s="171" t="s">
        <v>92</v>
      </c>
      <c r="AV586" s="13" t="s">
        <v>92</v>
      </c>
      <c r="AW586" s="13" t="s">
        <v>4</v>
      </c>
      <c r="AX586" s="13" t="s">
        <v>79</v>
      </c>
      <c r="AY586" s="171" t="s">
        <v>164</v>
      </c>
    </row>
    <row r="587" spans="1:65" s="13" customFormat="1" ht="11.25">
      <c r="B587" s="169"/>
      <c r="D587" s="170" t="s">
        <v>173</v>
      </c>
      <c r="E587" s="171" t="s">
        <v>1</v>
      </c>
      <c r="F587" s="172" t="s">
        <v>1683</v>
      </c>
      <c r="H587" s="173">
        <v>2</v>
      </c>
      <c r="I587" s="174"/>
      <c r="J587" s="174"/>
      <c r="M587" s="169"/>
      <c r="N587" s="175"/>
      <c r="O587" s="176"/>
      <c r="P587" s="176"/>
      <c r="Q587" s="176"/>
      <c r="R587" s="176"/>
      <c r="S587" s="176"/>
      <c r="T587" s="176"/>
      <c r="U587" s="176"/>
      <c r="V587" s="176"/>
      <c r="W587" s="176"/>
      <c r="X587" s="177"/>
      <c r="AT587" s="171" t="s">
        <v>173</v>
      </c>
      <c r="AU587" s="171" t="s">
        <v>92</v>
      </c>
      <c r="AV587" s="13" t="s">
        <v>92</v>
      </c>
      <c r="AW587" s="13" t="s">
        <v>4</v>
      </c>
      <c r="AX587" s="13" t="s">
        <v>79</v>
      </c>
      <c r="AY587" s="171" t="s">
        <v>164</v>
      </c>
    </row>
    <row r="588" spans="1:65" s="13" customFormat="1" ht="11.25">
      <c r="B588" s="169"/>
      <c r="D588" s="170" t="s">
        <v>173</v>
      </c>
      <c r="E588" s="171" t="s">
        <v>1</v>
      </c>
      <c r="F588" s="172" t="s">
        <v>1684</v>
      </c>
      <c r="H588" s="173">
        <v>2</v>
      </c>
      <c r="I588" s="174"/>
      <c r="J588" s="174"/>
      <c r="M588" s="169"/>
      <c r="N588" s="175"/>
      <c r="O588" s="176"/>
      <c r="P588" s="176"/>
      <c r="Q588" s="176"/>
      <c r="R588" s="176"/>
      <c r="S588" s="176"/>
      <c r="T588" s="176"/>
      <c r="U588" s="176"/>
      <c r="V588" s="176"/>
      <c r="W588" s="176"/>
      <c r="X588" s="177"/>
      <c r="AT588" s="171" t="s">
        <v>173</v>
      </c>
      <c r="AU588" s="171" t="s">
        <v>92</v>
      </c>
      <c r="AV588" s="13" t="s">
        <v>92</v>
      </c>
      <c r="AW588" s="13" t="s">
        <v>4</v>
      </c>
      <c r="AX588" s="13" t="s">
        <v>79</v>
      </c>
      <c r="AY588" s="171" t="s">
        <v>164</v>
      </c>
    </row>
    <row r="589" spans="1:65" s="15" customFormat="1" ht="11.25">
      <c r="B589" s="195"/>
      <c r="D589" s="170" t="s">
        <v>173</v>
      </c>
      <c r="E589" s="196" t="s">
        <v>1</v>
      </c>
      <c r="F589" s="197" t="s">
        <v>303</v>
      </c>
      <c r="H589" s="198">
        <v>8</v>
      </c>
      <c r="I589" s="199"/>
      <c r="J589" s="199"/>
      <c r="M589" s="195"/>
      <c r="N589" s="200"/>
      <c r="O589" s="201"/>
      <c r="P589" s="201"/>
      <c r="Q589" s="201"/>
      <c r="R589" s="201"/>
      <c r="S589" s="201"/>
      <c r="T589" s="201"/>
      <c r="U589" s="201"/>
      <c r="V589" s="201"/>
      <c r="W589" s="201"/>
      <c r="X589" s="202"/>
      <c r="AT589" s="196" t="s">
        <v>173</v>
      </c>
      <c r="AU589" s="196" t="s">
        <v>92</v>
      </c>
      <c r="AV589" s="15" t="s">
        <v>171</v>
      </c>
      <c r="AW589" s="15" t="s">
        <v>4</v>
      </c>
      <c r="AX589" s="15" t="s">
        <v>86</v>
      </c>
      <c r="AY589" s="196" t="s">
        <v>164</v>
      </c>
    </row>
    <row r="590" spans="1:65" s="2" customFormat="1" ht="24.2" customHeight="1">
      <c r="A590" s="32"/>
      <c r="B590" s="153"/>
      <c r="C590" s="154" t="s">
        <v>1184</v>
      </c>
      <c r="D590" s="154" t="s">
        <v>167</v>
      </c>
      <c r="E590" s="155" t="s">
        <v>1154</v>
      </c>
      <c r="F590" s="156" t="s">
        <v>1155</v>
      </c>
      <c r="G590" s="157" t="s">
        <v>499</v>
      </c>
      <c r="H590" s="159"/>
      <c r="I590" s="159"/>
      <c r="J590" s="159"/>
      <c r="K590" s="158">
        <f>ROUND(P590*H590,3)</f>
        <v>0</v>
      </c>
      <c r="L590" s="160"/>
      <c r="M590" s="33"/>
      <c r="N590" s="161" t="s">
        <v>1</v>
      </c>
      <c r="O590" s="162" t="s">
        <v>43</v>
      </c>
      <c r="P590" s="163">
        <f>I590+J590</f>
        <v>0</v>
      </c>
      <c r="Q590" s="163">
        <f>ROUND(I590*H590,3)</f>
        <v>0</v>
      </c>
      <c r="R590" s="163">
        <f>ROUND(J590*H590,3)</f>
        <v>0</v>
      </c>
      <c r="S590" s="58"/>
      <c r="T590" s="164">
        <f>S590*H590</f>
        <v>0</v>
      </c>
      <c r="U590" s="164">
        <v>0</v>
      </c>
      <c r="V590" s="164">
        <f>U590*H590</f>
        <v>0</v>
      </c>
      <c r="W590" s="164">
        <v>0</v>
      </c>
      <c r="X590" s="165">
        <f>W590*H590</f>
        <v>0</v>
      </c>
      <c r="Y590" s="32"/>
      <c r="Z590" s="32"/>
      <c r="AA590" s="32"/>
      <c r="AB590" s="32"/>
      <c r="AC590" s="32"/>
      <c r="AD590" s="32"/>
      <c r="AE590" s="32"/>
      <c r="AR590" s="166" t="s">
        <v>234</v>
      </c>
      <c r="AT590" s="166" t="s">
        <v>167</v>
      </c>
      <c r="AU590" s="166" t="s">
        <v>92</v>
      </c>
      <c r="AY590" s="17" t="s">
        <v>164</v>
      </c>
      <c r="BE590" s="167">
        <f>IF(O590="základná",K590,0)</f>
        <v>0</v>
      </c>
      <c r="BF590" s="167">
        <f>IF(O590="znížená",K590,0)</f>
        <v>0</v>
      </c>
      <c r="BG590" s="167">
        <f>IF(O590="zákl. prenesená",K590,0)</f>
        <v>0</v>
      </c>
      <c r="BH590" s="167">
        <f>IF(O590="zníž. prenesená",K590,0)</f>
        <v>0</v>
      </c>
      <c r="BI590" s="167">
        <f>IF(O590="nulová",K590,0)</f>
        <v>0</v>
      </c>
      <c r="BJ590" s="17" t="s">
        <v>92</v>
      </c>
      <c r="BK590" s="168">
        <f>ROUND(P590*H590,3)</f>
        <v>0</v>
      </c>
      <c r="BL590" s="17" t="s">
        <v>234</v>
      </c>
      <c r="BM590" s="166" t="s">
        <v>1156</v>
      </c>
    </row>
    <row r="591" spans="1:65" s="12" customFormat="1" ht="22.9" customHeight="1">
      <c r="B591" s="139"/>
      <c r="D591" s="140" t="s">
        <v>78</v>
      </c>
      <c r="E591" s="151" t="s">
        <v>1157</v>
      </c>
      <c r="F591" s="151" t="s">
        <v>1158</v>
      </c>
      <c r="I591" s="142"/>
      <c r="J591" s="142"/>
      <c r="K591" s="152">
        <f>BK591</f>
        <v>0</v>
      </c>
      <c r="M591" s="139"/>
      <c r="N591" s="144"/>
      <c r="O591" s="145"/>
      <c r="P591" s="145"/>
      <c r="Q591" s="146">
        <f>SUM(Q592:Q656)</f>
        <v>0</v>
      </c>
      <c r="R591" s="146">
        <f>SUM(R592:R656)</f>
        <v>0</v>
      </c>
      <c r="S591" s="145"/>
      <c r="T591" s="147">
        <f>SUM(T592:T656)</f>
        <v>0</v>
      </c>
      <c r="U591" s="145"/>
      <c r="V591" s="147">
        <f>SUM(V592:V656)</f>
        <v>4.4340775999999984</v>
      </c>
      <c r="W591" s="145"/>
      <c r="X591" s="148">
        <f>SUM(X592:X656)</f>
        <v>0</v>
      </c>
      <c r="AR591" s="140" t="s">
        <v>92</v>
      </c>
      <c r="AT591" s="149" t="s">
        <v>78</v>
      </c>
      <c r="AU591" s="149" t="s">
        <v>86</v>
      </c>
      <c r="AY591" s="140" t="s">
        <v>164</v>
      </c>
      <c r="BK591" s="150">
        <f>SUM(BK592:BK656)</f>
        <v>0</v>
      </c>
    </row>
    <row r="592" spans="1:65" s="2" customFormat="1" ht="14.45" customHeight="1">
      <c r="A592" s="32"/>
      <c r="B592" s="153"/>
      <c r="C592" s="154" t="s">
        <v>1188</v>
      </c>
      <c r="D592" s="154" t="s">
        <v>167</v>
      </c>
      <c r="E592" s="155" t="s">
        <v>1160</v>
      </c>
      <c r="F592" s="156" t="s">
        <v>1161</v>
      </c>
      <c r="G592" s="157" t="s">
        <v>354</v>
      </c>
      <c r="H592" s="158">
        <v>140</v>
      </c>
      <c r="I592" s="159"/>
      <c r="J592" s="159"/>
      <c r="K592" s="158">
        <f>ROUND(P592*H592,3)</f>
        <v>0</v>
      </c>
      <c r="L592" s="160"/>
      <c r="M592" s="33"/>
      <c r="N592" s="161" t="s">
        <v>1</v>
      </c>
      <c r="O592" s="162" t="s">
        <v>43</v>
      </c>
      <c r="P592" s="163">
        <f>I592+J592</f>
        <v>0</v>
      </c>
      <c r="Q592" s="163">
        <f>ROUND(I592*H592,3)</f>
        <v>0</v>
      </c>
      <c r="R592" s="163">
        <f>ROUND(J592*H592,3)</f>
        <v>0</v>
      </c>
      <c r="S592" s="58"/>
      <c r="T592" s="164">
        <f>S592*H592</f>
        <v>0</v>
      </c>
      <c r="U592" s="164">
        <v>1.4999999999999999E-4</v>
      </c>
      <c r="V592" s="164">
        <f>U592*H592</f>
        <v>2.0999999999999998E-2</v>
      </c>
      <c r="W592" s="164">
        <v>0</v>
      </c>
      <c r="X592" s="165">
        <f>W592*H592</f>
        <v>0</v>
      </c>
      <c r="Y592" s="32"/>
      <c r="Z592" s="32"/>
      <c r="AA592" s="32"/>
      <c r="AB592" s="32"/>
      <c r="AC592" s="32"/>
      <c r="AD592" s="32"/>
      <c r="AE592" s="32"/>
      <c r="AR592" s="166" t="s">
        <v>234</v>
      </c>
      <c r="AT592" s="166" t="s">
        <v>167</v>
      </c>
      <c r="AU592" s="166" t="s">
        <v>92</v>
      </c>
      <c r="AY592" s="17" t="s">
        <v>164</v>
      </c>
      <c r="BE592" s="167">
        <f>IF(O592="základná",K592,0)</f>
        <v>0</v>
      </c>
      <c r="BF592" s="167">
        <f>IF(O592="znížená",K592,0)</f>
        <v>0</v>
      </c>
      <c r="BG592" s="167">
        <f>IF(O592="zákl. prenesená",K592,0)</f>
        <v>0</v>
      </c>
      <c r="BH592" s="167">
        <f>IF(O592="zníž. prenesená",K592,0)</f>
        <v>0</v>
      </c>
      <c r="BI592" s="167">
        <f>IF(O592="nulová",K592,0)</f>
        <v>0</v>
      </c>
      <c r="BJ592" s="17" t="s">
        <v>92</v>
      </c>
      <c r="BK592" s="168">
        <f>ROUND(P592*H592,3)</f>
        <v>0</v>
      </c>
      <c r="BL592" s="17" t="s">
        <v>234</v>
      </c>
      <c r="BM592" s="166" t="s">
        <v>1162</v>
      </c>
    </row>
    <row r="593" spans="1:65" s="2" customFormat="1" ht="24.2" customHeight="1">
      <c r="A593" s="32"/>
      <c r="B593" s="153"/>
      <c r="C593" s="154" t="s">
        <v>1193</v>
      </c>
      <c r="D593" s="154" t="s">
        <v>167</v>
      </c>
      <c r="E593" s="155" t="s">
        <v>1164</v>
      </c>
      <c r="F593" s="156" t="s">
        <v>1165</v>
      </c>
      <c r="G593" s="157" t="s">
        <v>177</v>
      </c>
      <c r="H593" s="158">
        <v>78.66</v>
      </c>
      <c r="I593" s="159"/>
      <c r="J593" s="159"/>
      <c r="K593" s="158">
        <f>ROUND(P593*H593,3)</f>
        <v>0</v>
      </c>
      <c r="L593" s="160"/>
      <c r="M593" s="33"/>
      <c r="N593" s="161" t="s">
        <v>1</v>
      </c>
      <c r="O593" s="162" t="s">
        <v>43</v>
      </c>
      <c r="P593" s="163">
        <f>I593+J593</f>
        <v>0</v>
      </c>
      <c r="Q593" s="163">
        <f>ROUND(I593*H593,3)</f>
        <v>0</v>
      </c>
      <c r="R593" s="163">
        <f>ROUND(J593*H593,3)</f>
        <v>0</v>
      </c>
      <c r="S593" s="58"/>
      <c r="T593" s="164">
        <f>S593*H593</f>
        <v>0</v>
      </c>
      <c r="U593" s="164">
        <v>1.2E-4</v>
      </c>
      <c r="V593" s="164">
        <f>U593*H593</f>
        <v>9.4392E-3</v>
      </c>
      <c r="W593" s="164">
        <v>0</v>
      </c>
      <c r="X593" s="165">
        <f>W593*H593</f>
        <v>0</v>
      </c>
      <c r="Y593" s="32"/>
      <c r="Z593" s="32"/>
      <c r="AA593" s="32"/>
      <c r="AB593" s="32"/>
      <c r="AC593" s="32"/>
      <c r="AD593" s="32"/>
      <c r="AE593" s="32"/>
      <c r="AR593" s="166" t="s">
        <v>234</v>
      </c>
      <c r="AT593" s="166" t="s">
        <v>167</v>
      </c>
      <c r="AU593" s="166" t="s">
        <v>92</v>
      </c>
      <c r="AY593" s="17" t="s">
        <v>164</v>
      </c>
      <c r="BE593" s="167">
        <f>IF(O593="základná",K593,0)</f>
        <v>0</v>
      </c>
      <c r="BF593" s="167">
        <f>IF(O593="znížená",K593,0)</f>
        <v>0</v>
      </c>
      <c r="BG593" s="167">
        <f>IF(O593="zákl. prenesená",K593,0)</f>
        <v>0</v>
      </c>
      <c r="BH593" s="167">
        <f>IF(O593="zníž. prenesená",K593,0)</f>
        <v>0</v>
      </c>
      <c r="BI593" s="167">
        <f>IF(O593="nulová",K593,0)</f>
        <v>0</v>
      </c>
      <c r="BJ593" s="17" t="s">
        <v>92</v>
      </c>
      <c r="BK593" s="168">
        <f>ROUND(P593*H593,3)</f>
        <v>0</v>
      </c>
      <c r="BL593" s="17" t="s">
        <v>234</v>
      </c>
      <c r="BM593" s="166" t="s">
        <v>1166</v>
      </c>
    </row>
    <row r="594" spans="1:65" s="13" customFormat="1" ht="11.25">
      <c r="B594" s="169"/>
      <c r="D594" s="170" t="s">
        <v>173</v>
      </c>
      <c r="E594" s="171" t="s">
        <v>1</v>
      </c>
      <c r="F594" s="172" t="s">
        <v>1685</v>
      </c>
      <c r="H594" s="173">
        <v>15.21</v>
      </c>
      <c r="I594" s="174"/>
      <c r="J594" s="174"/>
      <c r="M594" s="169"/>
      <c r="N594" s="175"/>
      <c r="O594" s="176"/>
      <c r="P594" s="176"/>
      <c r="Q594" s="176"/>
      <c r="R594" s="176"/>
      <c r="S594" s="176"/>
      <c r="T594" s="176"/>
      <c r="U594" s="176"/>
      <c r="V594" s="176"/>
      <c r="W594" s="176"/>
      <c r="X594" s="177"/>
      <c r="AT594" s="171" t="s">
        <v>173</v>
      </c>
      <c r="AU594" s="171" t="s">
        <v>92</v>
      </c>
      <c r="AV594" s="13" t="s">
        <v>92</v>
      </c>
      <c r="AW594" s="13" t="s">
        <v>4</v>
      </c>
      <c r="AX594" s="13" t="s">
        <v>79</v>
      </c>
      <c r="AY594" s="171" t="s">
        <v>164</v>
      </c>
    </row>
    <row r="595" spans="1:65" s="13" customFormat="1" ht="11.25">
      <c r="B595" s="169"/>
      <c r="D595" s="170" t="s">
        <v>173</v>
      </c>
      <c r="E595" s="171" t="s">
        <v>1</v>
      </c>
      <c r="F595" s="172" t="s">
        <v>1686</v>
      </c>
      <c r="H595" s="173">
        <v>15</v>
      </c>
      <c r="I595" s="174"/>
      <c r="J595" s="174"/>
      <c r="M595" s="169"/>
      <c r="N595" s="175"/>
      <c r="O595" s="176"/>
      <c r="P595" s="176"/>
      <c r="Q595" s="176"/>
      <c r="R595" s="176"/>
      <c r="S595" s="176"/>
      <c r="T595" s="176"/>
      <c r="U595" s="176"/>
      <c r="V595" s="176"/>
      <c r="W595" s="176"/>
      <c r="X595" s="177"/>
      <c r="AT595" s="171" t="s">
        <v>173</v>
      </c>
      <c r="AU595" s="171" t="s">
        <v>92</v>
      </c>
      <c r="AV595" s="13" t="s">
        <v>92</v>
      </c>
      <c r="AW595" s="13" t="s">
        <v>4</v>
      </c>
      <c r="AX595" s="13" t="s">
        <v>79</v>
      </c>
      <c r="AY595" s="171" t="s">
        <v>164</v>
      </c>
    </row>
    <row r="596" spans="1:65" s="13" customFormat="1" ht="11.25">
      <c r="B596" s="169"/>
      <c r="D596" s="170" t="s">
        <v>173</v>
      </c>
      <c r="E596" s="171" t="s">
        <v>1</v>
      </c>
      <c r="F596" s="172" t="s">
        <v>1687</v>
      </c>
      <c r="H596" s="173">
        <v>14.71</v>
      </c>
      <c r="I596" s="174"/>
      <c r="J596" s="174"/>
      <c r="M596" s="169"/>
      <c r="N596" s="175"/>
      <c r="O596" s="176"/>
      <c r="P596" s="176"/>
      <c r="Q596" s="176"/>
      <c r="R596" s="176"/>
      <c r="S596" s="176"/>
      <c r="T596" s="176"/>
      <c r="U596" s="176"/>
      <c r="V596" s="176"/>
      <c r="W596" s="176"/>
      <c r="X596" s="177"/>
      <c r="AT596" s="171" t="s">
        <v>173</v>
      </c>
      <c r="AU596" s="171" t="s">
        <v>92</v>
      </c>
      <c r="AV596" s="13" t="s">
        <v>92</v>
      </c>
      <c r="AW596" s="13" t="s">
        <v>4</v>
      </c>
      <c r="AX596" s="13" t="s">
        <v>79</v>
      </c>
      <c r="AY596" s="171" t="s">
        <v>164</v>
      </c>
    </row>
    <row r="597" spans="1:65" s="13" customFormat="1" ht="11.25">
      <c r="B597" s="169"/>
      <c r="D597" s="170" t="s">
        <v>173</v>
      </c>
      <c r="E597" s="171" t="s">
        <v>1</v>
      </c>
      <c r="F597" s="172" t="s">
        <v>1688</v>
      </c>
      <c r="H597" s="173">
        <v>18.57</v>
      </c>
      <c r="I597" s="174"/>
      <c r="J597" s="174"/>
      <c r="M597" s="169"/>
      <c r="N597" s="175"/>
      <c r="O597" s="176"/>
      <c r="P597" s="176"/>
      <c r="Q597" s="176"/>
      <c r="R597" s="176"/>
      <c r="S597" s="176"/>
      <c r="T597" s="176"/>
      <c r="U597" s="176"/>
      <c r="V597" s="176"/>
      <c r="W597" s="176"/>
      <c r="X597" s="177"/>
      <c r="AT597" s="171" t="s">
        <v>173</v>
      </c>
      <c r="AU597" s="171" t="s">
        <v>92</v>
      </c>
      <c r="AV597" s="13" t="s">
        <v>92</v>
      </c>
      <c r="AW597" s="13" t="s">
        <v>4</v>
      </c>
      <c r="AX597" s="13" t="s">
        <v>79</v>
      </c>
      <c r="AY597" s="171" t="s">
        <v>164</v>
      </c>
    </row>
    <row r="598" spans="1:65" s="14" customFormat="1" ht="11.25">
      <c r="B598" s="187"/>
      <c r="D598" s="170" t="s">
        <v>173</v>
      </c>
      <c r="E598" s="188" t="s">
        <v>1</v>
      </c>
      <c r="F598" s="189" t="s">
        <v>1689</v>
      </c>
      <c r="H598" s="190">
        <v>63.49</v>
      </c>
      <c r="I598" s="191"/>
      <c r="J598" s="191"/>
      <c r="M598" s="187"/>
      <c r="N598" s="192"/>
      <c r="O598" s="193"/>
      <c r="P598" s="193"/>
      <c r="Q598" s="193"/>
      <c r="R598" s="193"/>
      <c r="S598" s="193"/>
      <c r="T598" s="193"/>
      <c r="U598" s="193"/>
      <c r="V598" s="193"/>
      <c r="W598" s="193"/>
      <c r="X598" s="194"/>
      <c r="AT598" s="188" t="s">
        <v>173</v>
      </c>
      <c r="AU598" s="188" t="s">
        <v>92</v>
      </c>
      <c r="AV598" s="14" t="s">
        <v>165</v>
      </c>
      <c r="AW598" s="14" t="s">
        <v>4</v>
      </c>
      <c r="AX598" s="14" t="s">
        <v>79</v>
      </c>
      <c r="AY598" s="188" t="s">
        <v>164</v>
      </c>
    </row>
    <row r="599" spans="1:65" s="13" customFormat="1" ht="11.25">
      <c r="B599" s="169"/>
      <c r="D599" s="170" t="s">
        <v>173</v>
      </c>
      <c r="E599" s="171" t="s">
        <v>1</v>
      </c>
      <c r="F599" s="172" t="s">
        <v>1690</v>
      </c>
      <c r="H599" s="173">
        <v>3.13</v>
      </c>
      <c r="I599" s="174"/>
      <c r="J599" s="174"/>
      <c r="M599" s="169"/>
      <c r="N599" s="175"/>
      <c r="O599" s="176"/>
      <c r="P599" s="176"/>
      <c r="Q599" s="176"/>
      <c r="R599" s="176"/>
      <c r="S599" s="176"/>
      <c r="T599" s="176"/>
      <c r="U599" s="176"/>
      <c r="V599" s="176"/>
      <c r="W599" s="176"/>
      <c r="X599" s="177"/>
      <c r="AT599" s="171" t="s">
        <v>173</v>
      </c>
      <c r="AU599" s="171" t="s">
        <v>92</v>
      </c>
      <c r="AV599" s="13" t="s">
        <v>92</v>
      </c>
      <c r="AW599" s="13" t="s">
        <v>4</v>
      </c>
      <c r="AX599" s="13" t="s">
        <v>79</v>
      </c>
      <c r="AY599" s="171" t="s">
        <v>164</v>
      </c>
    </row>
    <row r="600" spans="1:65" s="13" customFormat="1" ht="11.25">
      <c r="B600" s="169"/>
      <c r="D600" s="170" t="s">
        <v>173</v>
      </c>
      <c r="E600" s="171" t="s">
        <v>1</v>
      </c>
      <c r="F600" s="172" t="s">
        <v>1691</v>
      </c>
      <c r="H600" s="173">
        <v>3.6</v>
      </c>
      <c r="I600" s="174"/>
      <c r="J600" s="174"/>
      <c r="M600" s="169"/>
      <c r="N600" s="175"/>
      <c r="O600" s="176"/>
      <c r="P600" s="176"/>
      <c r="Q600" s="176"/>
      <c r="R600" s="176"/>
      <c r="S600" s="176"/>
      <c r="T600" s="176"/>
      <c r="U600" s="176"/>
      <c r="V600" s="176"/>
      <c r="W600" s="176"/>
      <c r="X600" s="177"/>
      <c r="AT600" s="171" t="s">
        <v>173</v>
      </c>
      <c r="AU600" s="171" t="s">
        <v>92</v>
      </c>
      <c r="AV600" s="13" t="s">
        <v>92</v>
      </c>
      <c r="AW600" s="13" t="s">
        <v>4</v>
      </c>
      <c r="AX600" s="13" t="s">
        <v>79</v>
      </c>
      <c r="AY600" s="171" t="s">
        <v>164</v>
      </c>
    </row>
    <row r="601" spans="1:65" s="13" customFormat="1" ht="11.25">
      <c r="B601" s="169"/>
      <c r="D601" s="170" t="s">
        <v>173</v>
      </c>
      <c r="E601" s="171" t="s">
        <v>1</v>
      </c>
      <c r="F601" s="172" t="s">
        <v>1692</v>
      </c>
      <c r="H601" s="173">
        <v>4.59</v>
      </c>
      <c r="I601" s="174"/>
      <c r="J601" s="174"/>
      <c r="M601" s="169"/>
      <c r="N601" s="175"/>
      <c r="O601" s="176"/>
      <c r="P601" s="176"/>
      <c r="Q601" s="176"/>
      <c r="R601" s="176"/>
      <c r="S601" s="176"/>
      <c r="T601" s="176"/>
      <c r="U601" s="176"/>
      <c r="V601" s="176"/>
      <c r="W601" s="176"/>
      <c r="X601" s="177"/>
      <c r="AT601" s="171" t="s">
        <v>173</v>
      </c>
      <c r="AU601" s="171" t="s">
        <v>92</v>
      </c>
      <c r="AV601" s="13" t="s">
        <v>92</v>
      </c>
      <c r="AW601" s="13" t="s">
        <v>4</v>
      </c>
      <c r="AX601" s="13" t="s">
        <v>79</v>
      </c>
      <c r="AY601" s="171" t="s">
        <v>164</v>
      </c>
    </row>
    <row r="602" spans="1:65" s="13" customFormat="1" ht="11.25">
      <c r="B602" s="169"/>
      <c r="D602" s="170" t="s">
        <v>173</v>
      </c>
      <c r="E602" s="171" t="s">
        <v>1</v>
      </c>
      <c r="F602" s="172" t="s">
        <v>1693</v>
      </c>
      <c r="H602" s="173">
        <v>3.85</v>
      </c>
      <c r="I602" s="174"/>
      <c r="J602" s="174"/>
      <c r="M602" s="169"/>
      <c r="N602" s="175"/>
      <c r="O602" s="176"/>
      <c r="P602" s="176"/>
      <c r="Q602" s="176"/>
      <c r="R602" s="176"/>
      <c r="S602" s="176"/>
      <c r="T602" s="176"/>
      <c r="U602" s="176"/>
      <c r="V602" s="176"/>
      <c r="W602" s="176"/>
      <c r="X602" s="177"/>
      <c r="AT602" s="171" t="s">
        <v>173</v>
      </c>
      <c r="AU602" s="171" t="s">
        <v>92</v>
      </c>
      <c r="AV602" s="13" t="s">
        <v>92</v>
      </c>
      <c r="AW602" s="13" t="s">
        <v>4</v>
      </c>
      <c r="AX602" s="13" t="s">
        <v>79</v>
      </c>
      <c r="AY602" s="171" t="s">
        <v>164</v>
      </c>
    </row>
    <row r="603" spans="1:65" s="14" customFormat="1" ht="11.25">
      <c r="B603" s="187"/>
      <c r="D603" s="170" t="s">
        <v>173</v>
      </c>
      <c r="E603" s="188" t="s">
        <v>1</v>
      </c>
      <c r="F603" s="189" t="s">
        <v>1168</v>
      </c>
      <c r="H603" s="190">
        <v>15.17</v>
      </c>
      <c r="I603" s="191"/>
      <c r="J603" s="191"/>
      <c r="M603" s="187"/>
      <c r="N603" s="192"/>
      <c r="O603" s="193"/>
      <c r="P603" s="193"/>
      <c r="Q603" s="193"/>
      <c r="R603" s="193"/>
      <c r="S603" s="193"/>
      <c r="T603" s="193"/>
      <c r="U603" s="193"/>
      <c r="V603" s="193"/>
      <c r="W603" s="193"/>
      <c r="X603" s="194"/>
      <c r="AT603" s="188" t="s">
        <v>173</v>
      </c>
      <c r="AU603" s="188" t="s">
        <v>92</v>
      </c>
      <c r="AV603" s="14" t="s">
        <v>165</v>
      </c>
      <c r="AW603" s="14" t="s">
        <v>4</v>
      </c>
      <c r="AX603" s="14" t="s">
        <v>79</v>
      </c>
      <c r="AY603" s="188" t="s">
        <v>164</v>
      </c>
    </row>
    <row r="604" spans="1:65" s="15" customFormat="1" ht="11.25">
      <c r="B604" s="195"/>
      <c r="D604" s="170" t="s">
        <v>173</v>
      </c>
      <c r="E604" s="196" t="s">
        <v>1</v>
      </c>
      <c r="F604" s="197" t="s">
        <v>303</v>
      </c>
      <c r="H604" s="198">
        <v>78.66</v>
      </c>
      <c r="I604" s="199"/>
      <c r="J604" s="199"/>
      <c r="M604" s="195"/>
      <c r="N604" s="200"/>
      <c r="O604" s="201"/>
      <c r="P604" s="201"/>
      <c r="Q604" s="201"/>
      <c r="R604" s="201"/>
      <c r="S604" s="201"/>
      <c r="T604" s="201"/>
      <c r="U604" s="201"/>
      <c r="V604" s="201"/>
      <c r="W604" s="201"/>
      <c r="X604" s="202"/>
      <c r="AT604" s="196" t="s">
        <v>173</v>
      </c>
      <c r="AU604" s="196" t="s">
        <v>92</v>
      </c>
      <c r="AV604" s="15" t="s">
        <v>171</v>
      </c>
      <c r="AW604" s="15" t="s">
        <v>4</v>
      </c>
      <c r="AX604" s="15" t="s">
        <v>86</v>
      </c>
      <c r="AY604" s="196" t="s">
        <v>164</v>
      </c>
    </row>
    <row r="605" spans="1:65" s="2" customFormat="1" ht="24.2" customHeight="1">
      <c r="A605" s="32"/>
      <c r="B605" s="153"/>
      <c r="C605" s="154" t="s">
        <v>1198</v>
      </c>
      <c r="D605" s="154" t="s">
        <v>167</v>
      </c>
      <c r="E605" s="155" t="s">
        <v>1180</v>
      </c>
      <c r="F605" s="156" t="s">
        <v>1181</v>
      </c>
      <c r="G605" s="157" t="s">
        <v>177</v>
      </c>
      <c r="H605" s="158">
        <v>137.82</v>
      </c>
      <c r="I605" s="159"/>
      <c r="J605" s="159"/>
      <c r="K605" s="158">
        <f>ROUND(P605*H605,3)</f>
        <v>0</v>
      </c>
      <c r="L605" s="160"/>
      <c r="M605" s="33"/>
      <c r="N605" s="161" t="s">
        <v>1</v>
      </c>
      <c r="O605" s="162" t="s">
        <v>43</v>
      </c>
      <c r="P605" s="163">
        <f>I605+J605</f>
        <v>0</v>
      </c>
      <c r="Q605" s="163">
        <f>ROUND(I605*H605,3)</f>
        <v>0</v>
      </c>
      <c r="R605" s="163">
        <f>ROUND(J605*H605,3)</f>
        <v>0</v>
      </c>
      <c r="S605" s="58"/>
      <c r="T605" s="164">
        <f>S605*H605</f>
        <v>0</v>
      </c>
      <c r="U605" s="164">
        <v>2.376E-2</v>
      </c>
      <c r="V605" s="164">
        <f>U605*H605</f>
        <v>3.2746031999999996</v>
      </c>
      <c r="W605" s="164">
        <v>0</v>
      </c>
      <c r="X605" s="165">
        <f>W605*H605</f>
        <v>0</v>
      </c>
      <c r="Y605" s="32"/>
      <c r="Z605" s="32"/>
      <c r="AA605" s="32"/>
      <c r="AB605" s="32"/>
      <c r="AC605" s="32"/>
      <c r="AD605" s="32"/>
      <c r="AE605" s="32"/>
      <c r="AR605" s="166" t="s">
        <v>234</v>
      </c>
      <c r="AT605" s="166" t="s">
        <v>167</v>
      </c>
      <c r="AU605" s="166" t="s">
        <v>92</v>
      </c>
      <c r="AY605" s="17" t="s">
        <v>164</v>
      </c>
      <c r="BE605" s="167">
        <f>IF(O605="základná",K605,0)</f>
        <v>0</v>
      </c>
      <c r="BF605" s="167">
        <f>IF(O605="znížená",K605,0)</f>
        <v>0</v>
      </c>
      <c r="BG605" s="167">
        <f>IF(O605="zákl. prenesená",K605,0)</f>
        <v>0</v>
      </c>
      <c r="BH605" s="167">
        <f>IF(O605="zníž. prenesená",K605,0)</f>
        <v>0</v>
      </c>
      <c r="BI605" s="167">
        <f>IF(O605="nulová",K605,0)</f>
        <v>0</v>
      </c>
      <c r="BJ605" s="17" t="s">
        <v>92</v>
      </c>
      <c r="BK605" s="168">
        <f>ROUND(P605*H605,3)</f>
        <v>0</v>
      </c>
      <c r="BL605" s="17" t="s">
        <v>234</v>
      </c>
      <c r="BM605" s="166" t="s">
        <v>1182</v>
      </c>
    </row>
    <row r="606" spans="1:65" s="13" customFormat="1" ht="11.25">
      <c r="B606" s="169"/>
      <c r="D606" s="170" t="s">
        <v>173</v>
      </c>
      <c r="E606" s="171" t="s">
        <v>1</v>
      </c>
      <c r="F606" s="172" t="s">
        <v>1694</v>
      </c>
      <c r="H606" s="173">
        <v>40.299999999999997</v>
      </c>
      <c r="I606" s="174"/>
      <c r="J606" s="174"/>
      <c r="M606" s="169"/>
      <c r="N606" s="175"/>
      <c r="O606" s="176"/>
      <c r="P606" s="176"/>
      <c r="Q606" s="176"/>
      <c r="R606" s="176"/>
      <c r="S606" s="176"/>
      <c r="T606" s="176"/>
      <c r="U606" s="176"/>
      <c r="V606" s="176"/>
      <c r="W606" s="176"/>
      <c r="X606" s="177"/>
      <c r="AT606" s="171" t="s">
        <v>173</v>
      </c>
      <c r="AU606" s="171" t="s">
        <v>92</v>
      </c>
      <c r="AV606" s="13" t="s">
        <v>92</v>
      </c>
      <c r="AW606" s="13" t="s">
        <v>4</v>
      </c>
      <c r="AX606" s="13" t="s">
        <v>79</v>
      </c>
      <c r="AY606" s="171" t="s">
        <v>164</v>
      </c>
    </row>
    <row r="607" spans="1:65" s="13" customFormat="1" ht="11.25">
      <c r="B607" s="169"/>
      <c r="D607" s="170" t="s">
        <v>173</v>
      </c>
      <c r="E607" s="171" t="s">
        <v>1</v>
      </c>
      <c r="F607" s="172" t="s">
        <v>1695</v>
      </c>
      <c r="H607" s="173">
        <v>41.06</v>
      </c>
      <c r="I607" s="174"/>
      <c r="J607" s="174"/>
      <c r="M607" s="169"/>
      <c r="N607" s="175"/>
      <c r="O607" s="176"/>
      <c r="P607" s="176"/>
      <c r="Q607" s="176"/>
      <c r="R607" s="176"/>
      <c r="S607" s="176"/>
      <c r="T607" s="176"/>
      <c r="U607" s="176"/>
      <c r="V607" s="176"/>
      <c r="W607" s="176"/>
      <c r="X607" s="177"/>
      <c r="AT607" s="171" t="s">
        <v>173</v>
      </c>
      <c r="AU607" s="171" t="s">
        <v>92</v>
      </c>
      <c r="AV607" s="13" t="s">
        <v>92</v>
      </c>
      <c r="AW607" s="13" t="s">
        <v>4</v>
      </c>
      <c r="AX607" s="13" t="s">
        <v>79</v>
      </c>
      <c r="AY607" s="171" t="s">
        <v>164</v>
      </c>
    </row>
    <row r="608" spans="1:65" s="13" customFormat="1" ht="11.25">
      <c r="B608" s="169"/>
      <c r="D608" s="170" t="s">
        <v>173</v>
      </c>
      <c r="E608" s="171" t="s">
        <v>1</v>
      </c>
      <c r="F608" s="172" t="s">
        <v>1696</v>
      </c>
      <c r="H608" s="173">
        <v>35.4</v>
      </c>
      <c r="I608" s="174"/>
      <c r="J608" s="174"/>
      <c r="M608" s="169"/>
      <c r="N608" s="175"/>
      <c r="O608" s="176"/>
      <c r="P608" s="176"/>
      <c r="Q608" s="176"/>
      <c r="R608" s="176"/>
      <c r="S608" s="176"/>
      <c r="T608" s="176"/>
      <c r="U608" s="176"/>
      <c r="V608" s="176"/>
      <c r="W608" s="176"/>
      <c r="X608" s="177"/>
      <c r="AT608" s="171" t="s">
        <v>173</v>
      </c>
      <c r="AU608" s="171" t="s">
        <v>92</v>
      </c>
      <c r="AV608" s="13" t="s">
        <v>92</v>
      </c>
      <c r="AW608" s="13" t="s">
        <v>4</v>
      </c>
      <c r="AX608" s="13" t="s">
        <v>79</v>
      </c>
      <c r="AY608" s="171" t="s">
        <v>164</v>
      </c>
    </row>
    <row r="609" spans="1:65" s="13" customFormat="1" ht="11.25">
      <c r="B609" s="169"/>
      <c r="D609" s="170" t="s">
        <v>173</v>
      </c>
      <c r="E609" s="171" t="s">
        <v>1</v>
      </c>
      <c r="F609" s="172" t="s">
        <v>1697</v>
      </c>
      <c r="H609" s="173">
        <v>21.06</v>
      </c>
      <c r="I609" s="174"/>
      <c r="J609" s="174"/>
      <c r="M609" s="169"/>
      <c r="N609" s="175"/>
      <c r="O609" s="176"/>
      <c r="P609" s="176"/>
      <c r="Q609" s="176"/>
      <c r="R609" s="176"/>
      <c r="S609" s="176"/>
      <c r="T609" s="176"/>
      <c r="U609" s="176"/>
      <c r="V609" s="176"/>
      <c r="W609" s="176"/>
      <c r="X609" s="177"/>
      <c r="AT609" s="171" t="s">
        <v>173</v>
      </c>
      <c r="AU609" s="171" t="s">
        <v>92</v>
      </c>
      <c r="AV609" s="13" t="s">
        <v>92</v>
      </c>
      <c r="AW609" s="13" t="s">
        <v>4</v>
      </c>
      <c r="AX609" s="13" t="s">
        <v>79</v>
      </c>
      <c r="AY609" s="171" t="s">
        <v>164</v>
      </c>
    </row>
    <row r="610" spans="1:65" s="15" customFormat="1" ht="11.25">
      <c r="B610" s="195"/>
      <c r="D610" s="170" t="s">
        <v>173</v>
      </c>
      <c r="E610" s="196" t="s">
        <v>1</v>
      </c>
      <c r="F610" s="197" t="s">
        <v>303</v>
      </c>
      <c r="H610" s="198">
        <v>137.82</v>
      </c>
      <c r="I610" s="199"/>
      <c r="J610" s="199"/>
      <c r="M610" s="195"/>
      <c r="N610" s="200"/>
      <c r="O610" s="201"/>
      <c r="P610" s="201"/>
      <c r="Q610" s="201"/>
      <c r="R610" s="201"/>
      <c r="S610" s="201"/>
      <c r="T610" s="201"/>
      <c r="U610" s="201"/>
      <c r="V610" s="201"/>
      <c r="W610" s="201"/>
      <c r="X610" s="202"/>
      <c r="AT610" s="196" t="s">
        <v>173</v>
      </c>
      <c r="AU610" s="196" t="s">
        <v>92</v>
      </c>
      <c r="AV610" s="15" t="s">
        <v>171</v>
      </c>
      <c r="AW610" s="15" t="s">
        <v>4</v>
      </c>
      <c r="AX610" s="15" t="s">
        <v>86</v>
      </c>
      <c r="AY610" s="196" t="s">
        <v>164</v>
      </c>
    </row>
    <row r="611" spans="1:65" s="2" customFormat="1" ht="24.2" customHeight="1">
      <c r="A611" s="32"/>
      <c r="B611" s="153"/>
      <c r="C611" s="154" t="s">
        <v>1202</v>
      </c>
      <c r="D611" s="154" t="s">
        <v>167</v>
      </c>
      <c r="E611" s="155" t="s">
        <v>1185</v>
      </c>
      <c r="F611" s="156" t="s">
        <v>1186</v>
      </c>
      <c r="G611" s="157" t="s">
        <v>177</v>
      </c>
      <c r="H611" s="158">
        <v>78.66</v>
      </c>
      <c r="I611" s="159"/>
      <c r="J611" s="159"/>
      <c r="K611" s="158">
        <f>ROUND(P611*H611,3)</f>
        <v>0</v>
      </c>
      <c r="L611" s="160"/>
      <c r="M611" s="33"/>
      <c r="N611" s="161" t="s">
        <v>1</v>
      </c>
      <c r="O611" s="162" t="s">
        <v>43</v>
      </c>
      <c r="P611" s="163">
        <f>I611+J611</f>
        <v>0</v>
      </c>
      <c r="Q611" s="163">
        <f>ROUND(I611*H611,3)</f>
        <v>0</v>
      </c>
      <c r="R611" s="163">
        <f>ROUND(J611*H611,3)</f>
        <v>0</v>
      </c>
      <c r="S611" s="58"/>
      <c r="T611" s="164">
        <f>S611*H611</f>
        <v>0</v>
      </c>
      <c r="U611" s="164">
        <v>1.184E-2</v>
      </c>
      <c r="V611" s="164">
        <f>U611*H611</f>
        <v>0.9313343999999999</v>
      </c>
      <c r="W611" s="164">
        <v>0</v>
      </c>
      <c r="X611" s="165">
        <f>W611*H611</f>
        <v>0</v>
      </c>
      <c r="Y611" s="32"/>
      <c r="Z611" s="32"/>
      <c r="AA611" s="32"/>
      <c r="AB611" s="32"/>
      <c r="AC611" s="32"/>
      <c r="AD611" s="32"/>
      <c r="AE611" s="32"/>
      <c r="AR611" s="166" t="s">
        <v>234</v>
      </c>
      <c r="AT611" s="166" t="s">
        <v>167</v>
      </c>
      <c r="AU611" s="166" t="s">
        <v>92</v>
      </c>
      <c r="AY611" s="17" t="s">
        <v>164</v>
      </c>
      <c r="BE611" s="167">
        <f>IF(O611="základná",K611,0)</f>
        <v>0</v>
      </c>
      <c r="BF611" s="167">
        <f>IF(O611="znížená",K611,0)</f>
        <v>0</v>
      </c>
      <c r="BG611" s="167">
        <f>IF(O611="zákl. prenesená",K611,0)</f>
        <v>0</v>
      </c>
      <c r="BH611" s="167">
        <f>IF(O611="zníž. prenesená",K611,0)</f>
        <v>0</v>
      </c>
      <c r="BI611" s="167">
        <f>IF(O611="nulová",K611,0)</f>
        <v>0</v>
      </c>
      <c r="BJ611" s="17" t="s">
        <v>92</v>
      </c>
      <c r="BK611" s="168">
        <f>ROUND(P611*H611,3)</f>
        <v>0</v>
      </c>
      <c r="BL611" s="17" t="s">
        <v>234</v>
      </c>
      <c r="BM611" s="166" t="s">
        <v>1187</v>
      </c>
    </row>
    <row r="612" spans="1:65" s="13" customFormat="1" ht="11.25">
      <c r="B612" s="169"/>
      <c r="D612" s="170" t="s">
        <v>173</v>
      </c>
      <c r="E612" s="171" t="s">
        <v>1</v>
      </c>
      <c r="F612" s="172" t="s">
        <v>1685</v>
      </c>
      <c r="H612" s="173">
        <v>15.21</v>
      </c>
      <c r="I612" s="174"/>
      <c r="J612" s="174"/>
      <c r="M612" s="169"/>
      <c r="N612" s="175"/>
      <c r="O612" s="176"/>
      <c r="P612" s="176"/>
      <c r="Q612" s="176"/>
      <c r="R612" s="176"/>
      <c r="S612" s="176"/>
      <c r="T612" s="176"/>
      <c r="U612" s="176"/>
      <c r="V612" s="176"/>
      <c r="W612" s="176"/>
      <c r="X612" s="177"/>
      <c r="AT612" s="171" t="s">
        <v>173</v>
      </c>
      <c r="AU612" s="171" t="s">
        <v>92</v>
      </c>
      <c r="AV612" s="13" t="s">
        <v>92</v>
      </c>
      <c r="AW612" s="13" t="s">
        <v>4</v>
      </c>
      <c r="AX612" s="13" t="s">
        <v>79</v>
      </c>
      <c r="AY612" s="171" t="s">
        <v>164</v>
      </c>
    </row>
    <row r="613" spans="1:65" s="13" customFormat="1" ht="11.25">
      <c r="B613" s="169"/>
      <c r="D613" s="170" t="s">
        <v>173</v>
      </c>
      <c r="E613" s="171" t="s">
        <v>1</v>
      </c>
      <c r="F613" s="172" t="s">
        <v>1686</v>
      </c>
      <c r="H613" s="173">
        <v>15</v>
      </c>
      <c r="I613" s="174"/>
      <c r="J613" s="174"/>
      <c r="M613" s="169"/>
      <c r="N613" s="175"/>
      <c r="O613" s="176"/>
      <c r="P613" s="176"/>
      <c r="Q613" s="176"/>
      <c r="R613" s="176"/>
      <c r="S613" s="176"/>
      <c r="T613" s="176"/>
      <c r="U613" s="176"/>
      <c r="V613" s="176"/>
      <c r="W613" s="176"/>
      <c r="X613" s="177"/>
      <c r="AT613" s="171" t="s">
        <v>173</v>
      </c>
      <c r="AU613" s="171" t="s">
        <v>92</v>
      </c>
      <c r="AV613" s="13" t="s">
        <v>92</v>
      </c>
      <c r="AW613" s="13" t="s">
        <v>4</v>
      </c>
      <c r="AX613" s="13" t="s">
        <v>79</v>
      </c>
      <c r="AY613" s="171" t="s">
        <v>164</v>
      </c>
    </row>
    <row r="614" spans="1:65" s="13" customFormat="1" ht="11.25">
      <c r="B614" s="169"/>
      <c r="D614" s="170" t="s">
        <v>173</v>
      </c>
      <c r="E614" s="171" t="s">
        <v>1</v>
      </c>
      <c r="F614" s="172" t="s">
        <v>1687</v>
      </c>
      <c r="H614" s="173">
        <v>14.71</v>
      </c>
      <c r="I614" s="174"/>
      <c r="J614" s="174"/>
      <c r="M614" s="169"/>
      <c r="N614" s="175"/>
      <c r="O614" s="176"/>
      <c r="P614" s="176"/>
      <c r="Q614" s="176"/>
      <c r="R614" s="176"/>
      <c r="S614" s="176"/>
      <c r="T614" s="176"/>
      <c r="U614" s="176"/>
      <c r="V614" s="176"/>
      <c r="W614" s="176"/>
      <c r="X614" s="177"/>
      <c r="AT614" s="171" t="s">
        <v>173</v>
      </c>
      <c r="AU614" s="171" t="s">
        <v>92</v>
      </c>
      <c r="AV614" s="13" t="s">
        <v>92</v>
      </c>
      <c r="AW614" s="13" t="s">
        <v>4</v>
      </c>
      <c r="AX614" s="13" t="s">
        <v>79</v>
      </c>
      <c r="AY614" s="171" t="s">
        <v>164</v>
      </c>
    </row>
    <row r="615" spans="1:65" s="13" customFormat="1" ht="11.25">
      <c r="B615" s="169"/>
      <c r="D615" s="170" t="s">
        <v>173</v>
      </c>
      <c r="E615" s="171" t="s">
        <v>1</v>
      </c>
      <c r="F615" s="172" t="s">
        <v>1688</v>
      </c>
      <c r="H615" s="173">
        <v>18.57</v>
      </c>
      <c r="I615" s="174"/>
      <c r="J615" s="174"/>
      <c r="M615" s="169"/>
      <c r="N615" s="175"/>
      <c r="O615" s="176"/>
      <c r="P615" s="176"/>
      <c r="Q615" s="176"/>
      <c r="R615" s="176"/>
      <c r="S615" s="176"/>
      <c r="T615" s="176"/>
      <c r="U615" s="176"/>
      <c r="V615" s="176"/>
      <c r="W615" s="176"/>
      <c r="X615" s="177"/>
      <c r="AT615" s="171" t="s">
        <v>173</v>
      </c>
      <c r="AU615" s="171" t="s">
        <v>92</v>
      </c>
      <c r="AV615" s="13" t="s">
        <v>92</v>
      </c>
      <c r="AW615" s="13" t="s">
        <v>4</v>
      </c>
      <c r="AX615" s="13" t="s">
        <v>79</v>
      </c>
      <c r="AY615" s="171" t="s">
        <v>164</v>
      </c>
    </row>
    <row r="616" spans="1:65" s="14" customFormat="1" ht="11.25">
      <c r="B616" s="187"/>
      <c r="D616" s="170" t="s">
        <v>173</v>
      </c>
      <c r="E616" s="188" t="s">
        <v>1</v>
      </c>
      <c r="F616" s="189" t="s">
        <v>1689</v>
      </c>
      <c r="H616" s="190">
        <v>63.49</v>
      </c>
      <c r="I616" s="191"/>
      <c r="J616" s="191"/>
      <c r="M616" s="187"/>
      <c r="N616" s="192"/>
      <c r="O616" s="193"/>
      <c r="P616" s="193"/>
      <c r="Q616" s="193"/>
      <c r="R616" s="193"/>
      <c r="S616" s="193"/>
      <c r="T616" s="193"/>
      <c r="U616" s="193"/>
      <c r="V616" s="193"/>
      <c r="W616" s="193"/>
      <c r="X616" s="194"/>
      <c r="AT616" s="188" t="s">
        <v>173</v>
      </c>
      <c r="AU616" s="188" t="s">
        <v>92</v>
      </c>
      <c r="AV616" s="14" t="s">
        <v>165</v>
      </c>
      <c r="AW616" s="14" t="s">
        <v>4</v>
      </c>
      <c r="AX616" s="14" t="s">
        <v>79</v>
      </c>
      <c r="AY616" s="188" t="s">
        <v>164</v>
      </c>
    </row>
    <row r="617" spans="1:65" s="13" customFormat="1" ht="11.25">
      <c r="B617" s="169"/>
      <c r="D617" s="170" t="s">
        <v>173</v>
      </c>
      <c r="E617" s="171" t="s">
        <v>1</v>
      </c>
      <c r="F617" s="172" t="s">
        <v>1690</v>
      </c>
      <c r="H617" s="173">
        <v>3.13</v>
      </c>
      <c r="I617" s="174"/>
      <c r="J617" s="174"/>
      <c r="M617" s="169"/>
      <c r="N617" s="175"/>
      <c r="O617" s="176"/>
      <c r="P617" s="176"/>
      <c r="Q617" s="176"/>
      <c r="R617" s="176"/>
      <c r="S617" s="176"/>
      <c r="T617" s="176"/>
      <c r="U617" s="176"/>
      <c r="V617" s="176"/>
      <c r="W617" s="176"/>
      <c r="X617" s="177"/>
      <c r="AT617" s="171" t="s">
        <v>173</v>
      </c>
      <c r="AU617" s="171" t="s">
        <v>92</v>
      </c>
      <c r="AV617" s="13" t="s">
        <v>92</v>
      </c>
      <c r="AW617" s="13" t="s">
        <v>4</v>
      </c>
      <c r="AX617" s="13" t="s">
        <v>79</v>
      </c>
      <c r="AY617" s="171" t="s">
        <v>164</v>
      </c>
    </row>
    <row r="618" spans="1:65" s="13" customFormat="1" ht="11.25">
      <c r="B618" s="169"/>
      <c r="D618" s="170" t="s">
        <v>173</v>
      </c>
      <c r="E618" s="171" t="s">
        <v>1</v>
      </c>
      <c r="F618" s="172" t="s">
        <v>1691</v>
      </c>
      <c r="H618" s="173">
        <v>3.6</v>
      </c>
      <c r="I618" s="174"/>
      <c r="J618" s="174"/>
      <c r="M618" s="169"/>
      <c r="N618" s="175"/>
      <c r="O618" s="176"/>
      <c r="P618" s="176"/>
      <c r="Q618" s="176"/>
      <c r="R618" s="176"/>
      <c r="S618" s="176"/>
      <c r="T618" s="176"/>
      <c r="U618" s="176"/>
      <c r="V618" s="176"/>
      <c r="W618" s="176"/>
      <c r="X618" s="177"/>
      <c r="AT618" s="171" t="s">
        <v>173</v>
      </c>
      <c r="AU618" s="171" t="s">
        <v>92</v>
      </c>
      <c r="AV618" s="13" t="s">
        <v>92</v>
      </c>
      <c r="AW618" s="13" t="s">
        <v>4</v>
      </c>
      <c r="AX618" s="13" t="s">
        <v>79</v>
      </c>
      <c r="AY618" s="171" t="s">
        <v>164</v>
      </c>
    </row>
    <row r="619" spans="1:65" s="13" customFormat="1" ht="11.25">
      <c r="B619" s="169"/>
      <c r="D619" s="170" t="s">
        <v>173</v>
      </c>
      <c r="E619" s="171" t="s">
        <v>1</v>
      </c>
      <c r="F619" s="172" t="s">
        <v>1692</v>
      </c>
      <c r="H619" s="173">
        <v>4.59</v>
      </c>
      <c r="I619" s="174"/>
      <c r="J619" s="174"/>
      <c r="M619" s="169"/>
      <c r="N619" s="175"/>
      <c r="O619" s="176"/>
      <c r="P619" s="176"/>
      <c r="Q619" s="176"/>
      <c r="R619" s="176"/>
      <c r="S619" s="176"/>
      <c r="T619" s="176"/>
      <c r="U619" s="176"/>
      <c r="V619" s="176"/>
      <c r="W619" s="176"/>
      <c r="X619" s="177"/>
      <c r="AT619" s="171" t="s">
        <v>173</v>
      </c>
      <c r="AU619" s="171" t="s">
        <v>92</v>
      </c>
      <c r="AV619" s="13" t="s">
        <v>92</v>
      </c>
      <c r="AW619" s="13" t="s">
        <v>4</v>
      </c>
      <c r="AX619" s="13" t="s">
        <v>79</v>
      </c>
      <c r="AY619" s="171" t="s">
        <v>164</v>
      </c>
    </row>
    <row r="620" spans="1:65" s="13" customFormat="1" ht="11.25">
      <c r="B620" s="169"/>
      <c r="D620" s="170" t="s">
        <v>173</v>
      </c>
      <c r="E620" s="171" t="s">
        <v>1</v>
      </c>
      <c r="F620" s="172" t="s">
        <v>1693</v>
      </c>
      <c r="H620" s="173">
        <v>3.85</v>
      </c>
      <c r="I620" s="174"/>
      <c r="J620" s="174"/>
      <c r="M620" s="169"/>
      <c r="N620" s="175"/>
      <c r="O620" s="176"/>
      <c r="P620" s="176"/>
      <c r="Q620" s="176"/>
      <c r="R620" s="176"/>
      <c r="S620" s="176"/>
      <c r="T620" s="176"/>
      <c r="U620" s="176"/>
      <c r="V620" s="176"/>
      <c r="W620" s="176"/>
      <c r="X620" s="177"/>
      <c r="AT620" s="171" t="s">
        <v>173</v>
      </c>
      <c r="AU620" s="171" t="s">
        <v>92</v>
      </c>
      <c r="AV620" s="13" t="s">
        <v>92</v>
      </c>
      <c r="AW620" s="13" t="s">
        <v>4</v>
      </c>
      <c r="AX620" s="13" t="s">
        <v>79</v>
      </c>
      <c r="AY620" s="171" t="s">
        <v>164</v>
      </c>
    </row>
    <row r="621" spans="1:65" s="14" customFormat="1" ht="11.25">
      <c r="B621" s="187"/>
      <c r="D621" s="170" t="s">
        <v>173</v>
      </c>
      <c r="E621" s="188" t="s">
        <v>1</v>
      </c>
      <c r="F621" s="189" t="s">
        <v>1168</v>
      </c>
      <c r="H621" s="190">
        <v>15.17</v>
      </c>
      <c r="I621" s="191"/>
      <c r="J621" s="191"/>
      <c r="M621" s="187"/>
      <c r="N621" s="192"/>
      <c r="O621" s="193"/>
      <c r="P621" s="193"/>
      <c r="Q621" s="193"/>
      <c r="R621" s="193"/>
      <c r="S621" s="193"/>
      <c r="T621" s="193"/>
      <c r="U621" s="193"/>
      <c r="V621" s="193"/>
      <c r="W621" s="193"/>
      <c r="X621" s="194"/>
      <c r="AT621" s="188" t="s">
        <v>173</v>
      </c>
      <c r="AU621" s="188" t="s">
        <v>92</v>
      </c>
      <c r="AV621" s="14" t="s">
        <v>165</v>
      </c>
      <c r="AW621" s="14" t="s">
        <v>4</v>
      </c>
      <c r="AX621" s="14" t="s">
        <v>79</v>
      </c>
      <c r="AY621" s="188" t="s">
        <v>164</v>
      </c>
    </row>
    <row r="622" spans="1:65" s="15" customFormat="1" ht="11.25">
      <c r="B622" s="195"/>
      <c r="D622" s="170" t="s">
        <v>173</v>
      </c>
      <c r="E622" s="196" t="s">
        <v>1</v>
      </c>
      <c r="F622" s="197" t="s">
        <v>303</v>
      </c>
      <c r="H622" s="198">
        <v>78.66</v>
      </c>
      <c r="I622" s="199"/>
      <c r="J622" s="199"/>
      <c r="M622" s="195"/>
      <c r="N622" s="200"/>
      <c r="O622" s="201"/>
      <c r="P622" s="201"/>
      <c r="Q622" s="201"/>
      <c r="R622" s="201"/>
      <c r="S622" s="201"/>
      <c r="T622" s="201"/>
      <c r="U622" s="201"/>
      <c r="V622" s="201"/>
      <c r="W622" s="201"/>
      <c r="X622" s="202"/>
      <c r="AT622" s="196" t="s">
        <v>173</v>
      </c>
      <c r="AU622" s="196" t="s">
        <v>92</v>
      </c>
      <c r="AV622" s="15" t="s">
        <v>171</v>
      </c>
      <c r="AW622" s="15" t="s">
        <v>4</v>
      </c>
      <c r="AX622" s="15" t="s">
        <v>86</v>
      </c>
      <c r="AY622" s="196" t="s">
        <v>164</v>
      </c>
    </row>
    <row r="623" spans="1:65" s="2" customFormat="1" ht="37.9" customHeight="1">
      <c r="A623" s="32"/>
      <c r="B623" s="153"/>
      <c r="C623" s="154" t="s">
        <v>1206</v>
      </c>
      <c r="D623" s="154" t="s">
        <v>167</v>
      </c>
      <c r="E623" s="155" t="s">
        <v>1698</v>
      </c>
      <c r="F623" s="156" t="s">
        <v>1699</v>
      </c>
      <c r="G623" s="157" t="s">
        <v>177</v>
      </c>
      <c r="H623" s="158">
        <v>8.1199999999999992</v>
      </c>
      <c r="I623" s="159"/>
      <c r="J623" s="159"/>
      <c r="K623" s="158">
        <f>ROUND(P623*H623,3)</f>
        <v>0</v>
      </c>
      <c r="L623" s="160"/>
      <c r="M623" s="33"/>
      <c r="N623" s="161" t="s">
        <v>1</v>
      </c>
      <c r="O623" s="162" t="s">
        <v>43</v>
      </c>
      <c r="P623" s="163">
        <f>I623+J623</f>
        <v>0</v>
      </c>
      <c r="Q623" s="163">
        <f>ROUND(I623*H623,3)</f>
        <v>0</v>
      </c>
      <c r="R623" s="163">
        <f>ROUND(J623*H623,3)</f>
        <v>0</v>
      </c>
      <c r="S623" s="58"/>
      <c r="T623" s="164">
        <f>S623*H623</f>
        <v>0</v>
      </c>
      <c r="U623" s="164">
        <v>1.184E-2</v>
      </c>
      <c r="V623" s="164">
        <f>U623*H623</f>
        <v>9.6140799999999985E-2</v>
      </c>
      <c r="W623" s="164">
        <v>0</v>
      </c>
      <c r="X623" s="165">
        <f>W623*H623</f>
        <v>0</v>
      </c>
      <c r="Y623" s="32"/>
      <c r="Z623" s="32"/>
      <c r="AA623" s="32"/>
      <c r="AB623" s="32"/>
      <c r="AC623" s="32"/>
      <c r="AD623" s="32"/>
      <c r="AE623" s="32"/>
      <c r="AR623" s="166" t="s">
        <v>234</v>
      </c>
      <c r="AT623" s="166" t="s">
        <v>167</v>
      </c>
      <c r="AU623" s="166" t="s">
        <v>92</v>
      </c>
      <c r="AY623" s="17" t="s">
        <v>164</v>
      </c>
      <c r="BE623" s="167">
        <f>IF(O623="základná",K623,0)</f>
        <v>0</v>
      </c>
      <c r="BF623" s="167">
        <f>IF(O623="znížená",K623,0)</f>
        <v>0</v>
      </c>
      <c r="BG623" s="167">
        <f>IF(O623="zákl. prenesená",K623,0)</f>
        <v>0</v>
      </c>
      <c r="BH623" s="167">
        <f>IF(O623="zníž. prenesená",K623,0)</f>
        <v>0</v>
      </c>
      <c r="BI623" s="167">
        <f>IF(O623="nulová",K623,0)</f>
        <v>0</v>
      </c>
      <c r="BJ623" s="17" t="s">
        <v>92</v>
      </c>
      <c r="BK623" s="168">
        <f>ROUND(P623*H623,3)</f>
        <v>0</v>
      </c>
      <c r="BL623" s="17" t="s">
        <v>234</v>
      </c>
      <c r="BM623" s="166" t="s">
        <v>1700</v>
      </c>
    </row>
    <row r="624" spans="1:65" s="13" customFormat="1" ht="11.25">
      <c r="B624" s="169"/>
      <c r="D624" s="170" t="s">
        <v>173</v>
      </c>
      <c r="E624" s="171" t="s">
        <v>1</v>
      </c>
      <c r="F624" s="172" t="s">
        <v>1701</v>
      </c>
      <c r="H624" s="173">
        <v>3</v>
      </c>
      <c r="I624" s="174"/>
      <c r="J624" s="174"/>
      <c r="M624" s="169"/>
      <c r="N624" s="175"/>
      <c r="O624" s="176"/>
      <c r="P624" s="176"/>
      <c r="Q624" s="176"/>
      <c r="R624" s="176"/>
      <c r="S624" s="176"/>
      <c r="T624" s="176"/>
      <c r="U624" s="176"/>
      <c r="V624" s="176"/>
      <c r="W624" s="176"/>
      <c r="X624" s="177"/>
      <c r="AT624" s="171" t="s">
        <v>173</v>
      </c>
      <c r="AU624" s="171" t="s">
        <v>92</v>
      </c>
      <c r="AV624" s="13" t="s">
        <v>92</v>
      </c>
      <c r="AW624" s="13" t="s">
        <v>4</v>
      </c>
      <c r="AX624" s="13" t="s">
        <v>79</v>
      </c>
      <c r="AY624" s="171" t="s">
        <v>164</v>
      </c>
    </row>
    <row r="625" spans="1:65" s="13" customFormat="1" ht="11.25">
      <c r="B625" s="169"/>
      <c r="D625" s="170" t="s">
        <v>173</v>
      </c>
      <c r="E625" s="171" t="s">
        <v>1</v>
      </c>
      <c r="F625" s="172" t="s">
        <v>1702</v>
      </c>
      <c r="H625" s="173">
        <v>2.37</v>
      </c>
      <c r="I625" s="174"/>
      <c r="J625" s="174"/>
      <c r="M625" s="169"/>
      <c r="N625" s="175"/>
      <c r="O625" s="176"/>
      <c r="P625" s="176"/>
      <c r="Q625" s="176"/>
      <c r="R625" s="176"/>
      <c r="S625" s="176"/>
      <c r="T625" s="176"/>
      <c r="U625" s="176"/>
      <c r="V625" s="176"/>
      <c r="W625" s="176"/>
      <c r="X625" s="177"/>
      <c r="AT625" s="171" t="s">
        <v>173</v>
      </c>
      <c r="AU625" s="171" t="s">
        <v>92</v>
      </c>
      <c r="AV625" s="13" t="s">
        <v>92</v>
      </c>
      <c r="AW625" s="13" t="s">
        <v>4</v>
      </c>
      <c r="AX625" s="13" t="s">
        <v>79</v>
      </c>
      <c r="AY625" s="171" t="s">
        <v>164</v>
      </c>
    </row>
    <row r="626" spans="1:65" s="13" customFormat="1" ht="11.25">
      <c r="B626" s="169"/>
      <c r="D626" s="170" t="s">
        <v>173</v>
      </c>
      <c r="E626" s="171" t="s">
        <v>1</v>
      </c>
      <c r="F626" s="172" t="s">
        <v>1703</v>
      </c>
      <c r="H626" s="173">
        <v>2.75</v>
      </c>
      <c r="I626" s="174"/>
      <c r="J626" s="174"/>
      <c r="M626" s="169"/>
      <c r="N626" s="175"/>
      <c r="O626" s="176"/>
      <c r="P626" s="176"/>
      <c r="Q626" s="176"/>
      <c r="R626" s="176"/>
      <c r="S626" s="176"/>
      <c r="T626" s="176"/>
      <c r="U626" s="176"/>
      <c r="V626" s="176"/>
      <c r="W626" s="176"/>
      <c r="X626" s="177"/>
      <c r="AT626" s="171" t="s">
        <v>173</v>
      </c>
      <c r="AU626" s="171" t="s">
        <v>92</v>
      </c>
      <c r="AV626" s="13" t="s">
        <v>92</v>
      </c>
      <c r="AW626" s="13" t="s">
        <v>4</v>
      </c>
      <c r="AX626" s="13" t="s">
        <v>79</v>
      </c>
      <c r="AY626" s="171" t="s">
        <v>164</v>
      </c>
    </row>
    <row r="627" spans="1:65" s="15" customFormat="1" ht="11.25">
      <c r="B627" s="195"/>
      <c r="D627" s="170" t="s">
        <v>173</v>
      </c>
      <c r="E627" s="196" t="s">
        <v>1</v>
      </c>
      <c r="F627" s="197" t="s">
        <v>303</v>
      </c>
      <c r="H627" s="198">
        <v>8.120000000000001</v>
      </c>
      <c r="I627" s="199"/>
      <c r="J627" s="199"/>
      <c r="M627" s="195"/>
      <c r="N627" s="200"/>
      <c r="O627" s="201"/>
      <c r="P627" s="201"/>
      <c r="Q627" s="201"/>
      <c r="R627" s="201"/>
      <c r="S627" s="201"/>
      <c r="T627" s="201"/>
      <c r="U627" s="201"/>
      <c r="V627" s="201"/>
      <c r="W627" s="201"/>
      <c r="X627" s="202"/>
      <c r="AT627" s="196" t="s">
        <v>173</v>
      </c>
      <c r="AU627" s="196" t="s">
        <v>92</v>
      </c>
      <c r="AV627" s="15" t="s">
        <v>171</v>
      </c>
      <c r="AW627" s="15" t="s">
        <v>4</v>
      </c>
      <c r="AX627" s="15" t="s">
        <v>86</v>
      </c>
      <c r="AY627" s="196" t="s">
        <v>164</v>
      </c>
    </row>
    <row r="628" spans="1:65" s="2" customFormat="1" ht="14.45" customHeight="1">
      <c r="A628" s="32"/>
      <c r="B628" s="153"/>
      <c r="C628" s="154" t="s">
        <v>1210</v>
      </c>
      <c r="D628" s="154" t="s">
        <v>167</v>
      </c>
      <c r="E628" s="155" t="s">
        <v>1189</v>
      </c>
      <c r="F628" s="156" t="s">
        <v>1190</v>
      </c>
      <c r="G628" s="157" t="s">
        <v>199</v>
      </c>
      <c r="H628" s="158">
        <v>24</v>
      </c>
      <c r="I628" s="159"/>
      <c r="J628" s="159"/>
      <c r="K628" s="158">
        <f>ROUND(P628*H628,3)</f>
        <v>0</v>
      </c>
      <c r="L628" s="160"/>
      <c r="M628" s="33"/>
      <c r="N628" s="161" t="s">
        <v>1</v>
      </c>
      <c r="O628" s="162" t="s">
        <v>43</v>
      </c>
      <c r="P628" s="163">
        <f>I628+J628</f>
        <v>0</v>
      </c>
      <c r="Q628" s="163">
        <f>ROUND(I628*H628,3)</f>
        <v>0</v>
      </c>
      <c r="R628" s="163">
        <f>ROUND(J628*H628,3)</f>
        <v>0</v>
      </c>
      <c r="S628" s="58"/>
      <c r="T628" s="164">
        <f>S628*H628</f>
        <v>0</v>
      </c>
      <c r="U628" s="164">
        <v>1.2700000000000001E-3</v>
      </c>
      <c r="V628" s="164">
        <f>U628*H628</f>
        <v>3.048E-2</v>
      </c>
      <c r="W628" s="164">
        <v>0</v>
      </c>
      <c r="X628" s="165">
        <f>W628*H628</f>
        <v>0</v>
      </c>
      <c r="Y628" s="32"/>
      <c r="Z628" s="32"/>
      <c r="AA628" s="32"/>
      <c r="AB628" s="32"/>
      <c r="AC628" s="32"/>
      <c r="AD628" s="32"/>
      <c r="AE628" s="32"/>
      <c r="AR628" s="166" t="s">
        <v>234</v>
      </c>
      <c r="AT628" s="166" t="s">
        <v>167</v>
      </c>
      <c r="AU628" s="166" t="s">
        <v>92</v>
      </c>
      <c r="AY628" s="17" t="s">
        <v>164</v>
      </c>
      <c r="BE628" s="167">
        <f>IF(O628="základná",K628,0)</f>
        <v>0</v>
      </c>
      <c r="BF628" s="167">
        <f>IF(O628="znížená",K628,0)</f>
        <v>0</v>
      </c>
      <c r="BG628" s="167">
        <f>IF(O628="zákl. prenesená",K628,0)</f>
        <v>0</v>
      </c>
      <c r="BH628" s="167">
        <f>IF(O628="zníž. prenesená",K628,0)</f>
        <v>0</v>
      </c>
      <c r="BI628" s="167">
        <f>IF(O628="nulová",K628,0)</f>
        <v>0</v>
      </c>
      <c r="BJ628" s="17" t="s">
        <v>92</v>
      </c>
      <c r="BK628" s="168">
        <f>ROUND(P628*H628,3)</f>
        <v>0</v>
      </c>
      <c r="BL628" s="17" t="s">
        <v>234</v>
      </c>
      <c r="BM628" s="166" t="s">
        <v>1191</v>
      </c>
    </row>
    <row r="629" spans="1:65" s="13" customFormat="1" ht="11.25">
      <c r="B629" s="169"/>
      <c r="D629" s="170" t="s">
        <v>173</v>
      </c>
      <c r="E629" s="171" t="s">
        <v>1</v>
      </c>
      <c r="F629" s="172" t="s">
        <v>1704</v>
      </c>
      <c r="H629" s="173">
        <v>8</v>
      </c>
      <c r="I629" s="174"/>
      <c r="J629" s="174"/>
      <c r="M629" s="169"/>
      <c r="N629" s="175"/>
      <c r="O629" s="176"/>
      <c r="P629" s="176"/>
      <c r="Q629" s="176"/>
      <c r="R629" s="176"/>
      <c r="S629" s="176"/>
      <c r="T629" s="176"/>
      <c r="U629" s="176"/>
      <c r="V629" s="176"/>
      <c r="W629" s="176"/>
      <c r="X629" s="177"/>
      <c r="AT629" s="171" t="s">
        <v>173</v>
      </c>
      <c r="AU629" s="171" t="s">
        <v>92</v>
      </c>
      <c r="AV629" s="13" t="s">
        <v>92</v>
      </c>
      <c r="AW629" s="13" t="s">
        <v>4</v>
      </c>
      <c r="AX629" s="13" t="s">
        <v>79</v>
      </c>
      <c r="AY629" s="171" t="s">
        <v>164</v>
      </c>
    </row>
    <row r="630" spans="1:65" s="13" customFormat="1" ht="11.25">
      <c r="B630" s="169"/>
      <c r="D630" s="170" t="s">
        <v>173</v>
      </c>
      <c r="E630" s="171" t="s">
        <v>1</v>
      </c>
      <c r="F630" s="172" t="s">
        <v>1705</v>
      </c>
      <c r="H630" s="173">
        <v>5</v>
      </c>
      <c r="I630" s="174"/>
      <c r="J630" s="174"/>
      <c r="M630" s="169"/>
      <c r="N630" s="175"/>
      <c r="O630" s="176"/>
      <c r="P630" s="176"/>
      <c r="Q630" s="176"/>
      <c r="R630" s="176"/>
      <c r="S630" s="176"/>
      <c r="T630" s="176"/>
      <c r="U630" s="176"/>
      <c r="V630" s="176"/>
      <c r="W630" s="176"/>
      <c r="X630" s="177"/>
      <c r="AT630" s="171" t="s">
        <v>173</v>
      </c>
      <c r="AU630" s="171" t="s">
        <v>92</v>
      </c>
      <c r="AV630" s="13" t="s">
        <v>92</v>
      </c>
      <c r="AW630" s="13" t="s">
        <v>4</v>
      </c>
      <c r="AX630" s="13" t="s">
        <v>79</v>
      </c>
      <c r="AY630" s="171" t="s">
        <v>164</v>
      </c>
    </row>
    <row r="631" spans="1:65" s="13" customFormat="1" ht="11.25">
      <c r="B631" s="169"/>
      <c r="D631" s="170" t="s">
        <v>173</v>
      </c>
      <c r="E631" s="171" t="s">
        <v>1</v>
      </c>
      <c r="F631" s="172" t="s">
        <v>1706</v>
      </c>
      <c r="H631" s="173">
        <v>5</v>
      </c>
      <c r="I631" s="174"/>
      <c r="J631" s="174"/>
      <c r="M631" s="169"/>
      <c r="N631" s="175"/>
      <c r="O631" s="176"/>
      <c r="P631" s="176"/>
      <c r="Q631" s="176"/>
      <c r="R631" s="176"/>
      <c r="S631" s="176"/>
      <c r="T631" s="176"/>
      <c r="U631" s="176"/>
      <c r="V631" s="176"/>
      <c r="W631" s="176"/>
      <c r="X631" s="177"/>
      <c r="AT631" s="171" t="s">
        <v>173</v>
      </c>
      <c r="AU631" s="171" t="s">
        <v>92</v>
      </c>
      <c r="AV631" s="13" t="s">
        <v>92</v>
      </c>
      <c r="AW631" s="13" t="s">
        <v>4</v>
      </c>
      <c r="AX631" s="13" t="s">
        <v>79</v>
      </c>
      <c r="AY631" s="171" t="s">
        <v>164</v>
      </c>
    </row>
    <row r="632" spans="1:65" s="13" customFormat="1" ht="11.25">
      <c r="B632" s="169"/>
      <c r="D632" s="170" t="s">
        <v>173</v>
      </c>
      <c r="E632" s="171" t="s">
        <v>1</v>
      </c>
      <c r="F632" s="172" t="s">
        <v>1707</v>
      </c>
      <c r="H632" s="173">
        <v>6</v>
      </c>
      <c r="I632" s="174"/>
      <c r="J632" s="174"/>
      <c r="M632" s="169"/>
      <c r="N632" s="175"/>
      <c r="O632" s="176"/>
      <c r="P632" s="176"/>
      <c r="Q632" s="176"/>
      <c r="R632" s="176"/>
      <c r="S632" s="176"/>
      <c r="T632" s="176"/>
      <c r="U632" s="176"/>
      <c r="V632" s="176"/>
      <c r="W632" s="176"/>
      <c r="X632" s="177"/>
      <c r="AT632" s="171" t="s">
        <v>173</v>
      </c>
      <c r="AU632" s="171" t="s">
        <v>92</v>
      </c>
      <c r="AV632" s="13" t="s">
        <v>92</v>
      </c>
      <c r="AW632" s="13" t="s">
        <v>4</v>
      </c>
      <c r="AX632" s="13" t="s">
        <v>79</v>
      </c>
      <c r="AY632" s="171" t="s">
        <v>164</v>
      </c>
    </row>
    <row r="633" spans="1:65" s="15" customFormat="1" ht="11.25">
      <c r="B633" s="195"/>
      <c r="D633" s="170" t="s">
        <v>173</v>
      </c>
      <c r="E633" s="196" t="s">
        <v>1</v>
      </c>
      <c r="F633" s="197" t="s">
        <v>303</v>
      </c>
      <c r="H633" s="198">
        <v>24</v>
      </c>
      <c r="I633" s="199"/>
      <c r="J633" s="199"/>
      <c r="M633" s="195"/>
      <c r="N633" s="200"/>
      <c r="O633" s="201"/>
      <c r="P633" s="201"/>
      <c r="Q633" s="201"/>
      <c r="R633" s="201"/>
      <c r="S633" s="201"/>
      <c r="T633" s="201"/>
      <c r="U633" s="201"/>
      <c r="V633" s="201"/>
      <c r="W633" s="201"/>
      <c r="X633" s="202"/>
      <c r="AT633" s="196" t="s">
        <v>173</v>
      </c>
      <c r="AU633" s="196" t="s">
        <v>92</v>
      </c>
      <c r="AV633" s="15" t="s">
        <v>171</v>
      </c>
      <c r="AW633" s="15" t="s">
        <v>4</v>
      </c>
      <c r="AX633" s="15" t="s">
        <v>86</v>
      </c>
      <c r="AY633" s="196" t="s">
        <v>164</v>
      </c>
    </row>
    <row r="634" spans="1:65" s="2" customFormat="1" ht="14.45" customHeight="1">
      <c r="A634" s="32"/>
      <c r="B634" s="153"/>
      <c r="C634" s="154" t="s">
        <v>1216</v>
      </c>
      <c r="D634" s="154" t="s">
        <v>167</v>
      </c>
      <c r="E634" s="155" t="s">
        <v>1708</v>
      </c>
      <c r="F634" s="156" t="s">
        <v>1709</v>
      </c>
      <c r="G634" s="157" t="s">
        <v>199</v>
      </c>
      <c r="H634" s="158">
        <v>2</v>
      </c>
      <c r="I634" s="159"/>
      <c r="J634" s="159"/>
      <c r="K634" s="158">
        <f>ROUND(P634*H634,3)</f>
        <v>0</v>
      </c>
      <c r="L634" s="160"/>
      <c r="M634" s="33"/>
      <c r="N634" s="161" t="s">
        <v>1</v>
      </c>
      <c r="O634" s="162" t="s">
        <v>43</v>
      </c>
      <c r="P634" s="163">
        <f>I634+J634</f>
        <v>0</v>
      </c>
      <c r="Q634" s="163">
        <f>ROUND(I634*H634,3)</f>
        <v>0</v>
      </c>
      <c r="R634" s="163">
        <f>ROUND(J634*H634,3)</f>
        <v>0</v>
      </c>
      <c r="S634" s="58"/>
      <c r="T634" s="164">
        <f>S634*H634</f>
        <v>0</v>
      </c>
      <c r="U634" s="164">
        <v>1.2700000000000001E-3</v>
      </c>
      <c r="V634" s="164">
        <f>U634*H634</f>
        <v>2.5400000000000002E-3</v>
      </c>
      <c r="W634" s="164">
        <v>0</v>
      </c>
      <c r="X634" s="165">
        <f>W634*H634</f>
        <v>0</v>
      </c>
      <c r="Y634" s="32"/>
      <c r="Z634" s="32"/>
      <c r="AA634" s="32"/>
      <c r="AB634" s="32"/>
      <c r="AC634" s="32"/>
      <c r="AD634" s="32"/>
      <c r="AE634" s="32"/>
      <c r="AR634" s="166" t="s">
        <v>234</v>
      </c>
      <c r="AT634" s="166" t="s">
        <v>167</v>
      </c>
      <c r="AU634" s="166" t="s">
        <v>92</v>
      </c>
      <c r="AY634" s="17" t="s">
        <v>164</v>
      </c>
      <c r="BE634" s="167">
        <f>IF(O634="základná",K634,0)</f>
        <v>0</v>
      </c>
      <c r="BF634" s="167">
        <f>IF(O634="znížená",K634,0)</f>
        <v>0</v>
      </c>
      <c r="BG634" s="167">
        <f>IF(O634="zákl. prenesená",K634,0)</f>
        <v>0</v>
      </c>
      <c r="BH634" s="167">
        <f>IF(O634="zníž. prenesená",K634,0)</f>
        <v>0</v>
      </c>
      <c r="BI634" s="167">
        <f>IF(O634="nulová",K634,0)</f>
        <v>0</v>
      </c>
      <c r="BJ634" s="17" t="s">
        <v>92</v>
      </c>
      <c r="BK634" s="168">
        <f>ROUND(P634*H634,3)</f>
        <v>0</v>
      </c>
      <c r="BL634" s="17" t="s">
        <v>234</v>
      </c>
      <c r="BM634" s="166" t="s">
        <v>1710</v>
      </c>
    </row>
    <row r="635" spans="1:65" s="13" customFormat="1" ht="11.25">
      <c r="B635" s="169"/>
      <c r="D635" s="170" t="s">
        <v>173</v>
      </c>
      <c r="E635" s="171" t="s">
        <v>1</v>
      </c>
      <c r="F635" s="172" t="s">
        <v>1711</v>
      </c>
      <c r="H635" s="173">
        <v>1</v>
      </c>
      <c r="I635" s="174"/>
      <c r="J635" s="174"/>
      <c r="M635" s="169"/>
      <c r="N635" s="175"/>
      <c r="O635" s="176"/>
      <c r="P635" s="176"/>
      <c r="Q635" s="176"/>
      <c r="R635" s="176"/>
      <c r="S635" s="176"/>
      <c r="T635" s="176"/>
      <c r="U635" s="176"/>
      <c r="V635" s="176"/>
      <c r="W635" s="176"/>
      <c r="X635" s="177"/>
      <c r="AT635" s="171" t="s">
        <v>173</v>
      </c>
      <c r="AU635" s="171" t="s">
        <v>92</v>
      </c>
      <c r="AV635" s="13" t="s">
        <v>92</v>
      </c>
      <c r="AW635" s="13" t="s">
        <v>4</v>
      </c>
      <c r="AX635" s="13" t="s">
        <v>79</v>
      </c>
      <c r="AY635" s="171" t="s">
        <v>164</v>
      </c>
    </row>
    <row r="636" spans="1:65" s="13" customFormat="1" ht="11.25">
      <c r="B636" s="169"/>
      <c r="D636" s="170" t="s">
        <v>173</v>
      </c>
      <c r="E636" s="171" t="s">
        <v>1</v>
      </c>
      <c r="F636" s="172" t="s">
        <v>1712</v>
      </c>
      <c r="H636" s="173">
        <v>1</v>
      </c>
      <c r="I636" s="174"/>
      <c r="J636" s="174"/>
      <c r="M636" s="169"/>
      <c r="N636" s="175"/>
      <c r="O636" s="176"/>
      <c r="P636" s="176"/>
      <c r="Q636" s="176"/>
      <c r="R636" s="176"/>
      <c r="S636" s="176"/>
      <c r="T636" s="176"/>
      <c r="U636" s="176"/>
      <c r="V636" s="176"/>
      <c r="W636" s="176"/>
      <c r="X636" s="177"/>
      <c r="AT636" s="171" t="s">
        <v>173</v>
      </c>
      <c r="AU636" s="171" t="s">
        <v>92</v>
      </c>
      <c r="AV636" s="13" t="s">
        <v>92</v>
      </c>
      <c r="AW636" s="13" t="s">
        <v>4</v>
      </c>
      <c r="AX636" s="13" t="s">
        <v>79</v>
      </c>
      <c r="AY636" s="171" t="s">
        <v>164</v>
      </c>
    </row>
    <row r="637" spans="1:65" s="15" customFormat="1" ht="11.25">
      <c r="B637" s="195"/>
      <c r="D637" s="170" t="s">
        <v>173</v>
      </c>
      <c r="E637" s="196" t="s">
        <v>1</v>
      </c>
      <c r="F637" s="197" t="s">
        <v>303</v>
      </c>
      <c r="H637" s="198">
        <v>2</v>
      </c>
      <c r="I637" s="199"/>
      <c r="J637" s="199"/>
      <c r="M637" s="195"/>
      <c r="N637" s="200"/>
      <c r="O637" s="201"/>
      <c r="P637" s="201"/>
      <c r="Q637" s="201"/>
      <c r="R637" s="201"/>
      <c r="S637" s="201"/>
      <c r="T637" s="201"/>
      <c r="U637" s="201"/>
      <c r="V637" s="201"/>
      <c r="W637" s="201"/>
      <c r="X637" s="202"/>
      <c r="AT637" s="196" t="s">
        <v>173</v>
      </c>
      <c r="AU637" s="196" t="s">
        <v>92</v>
      </c>
      <c r="AV637" s="15" t="s">
        <v>171</v>
      </c>
      <c r="AW637" s="15" t="s">
        <v>4</v>
      </c>
      <c r="AX637" s="15" t="s">
        <v>86</v>
      </c>
      <c r="AY637" s="196" t="s">
        <v>164</v>
      </c>
    </row>
    <row r="638" spans="1:65" s="2" customFormat="1" ht="14.45" customHeight="1">
      <c r="A638" s="32"/>
      <c r="B638" s="153"/>
      <c r="C638" s="154" t="s">
        <v>1224</v>
      </c>
      <c r="D638" s="154" t="s">
        <v>167</v>
      </c>
      <c r="E638" s="155" t="s">
        <v>1713</v>
      </c>
      <c r="F638" s="156" t="s">
        <v>1714</v>
      </c>
      <c r="G638" s="157" t="s">
        <v>199</v>
      </c>
      <c r="H638" s="158">
        <v>4</v>
      </c>
      <c r="I638" s="159"/>
      <c r="J638" s="159"/>
      <c r="K638" s="158">
        <f>ROUND(P638*H638,3)</f>
        <v>0</v>
      </c>
      <c r="L638" s="160"/>
      <c r="M638" s="33"/>
      <c r="N638" s="161" t="s">
        <v>1</v>
      </c>
      <c r="O638" s="162" t="s">
        <v>43</v>
      </c>
      <c r="P638" s="163">
        <f>I638+J638</f>
        <v>0</v>
      </c>
      <c r="Q638" s="163">
        <f>ROUND(I638*H638,3)</f>
        <v>0</v>
      </c>
      <c r="R638" s="163">
        <f>ROUND(J638*H638,3)</f>
        <v>0</v>
      </c>
      <c r="S638" s="58"/>
      <c r="T638" s="164">
        <f>S638*H638</f>
        <v>0</v>
      </c>
      <c r="U638" s="164">
        <v>1.2700000000000001E-3</v>
      </c>
      <c r="V638" s="164">
        <f>U638*H638</f>
        <v>5.0800000000000003E-3</v>
      </c>
      <c r="W638" s="164">
        <v>0</v>
      </c>
      <c r="X638" s="165">
        <f>W638*H638</f>
        <v>0</v>
      </c>
      <c r="Y638" s="32"/>
      <c r="Z638" s="32"/>
      <c r="AA638" s="32"/>
      <c r="AB638" s="32"/>
      <c r="AC638" s="32"/>
      <c r="AD638" s="32"/>
      <c r="AE638" s="32"/>
      <c r="AR638" s="166" t="s">
        <v>234</v>
      </c>
      <c r="AT638" s="166" t="s">
        <v>167</v>
      </c>
      <c r="AU638" s="166" t="s">
        <v>92</v>
      </c>
      <c r="AY638" s="17" t="s">
        <v>164</v>
      </c>
      <c r="BE638" s="167">
        <f>IF(O638="základná",K638,0)</f>
        <v>0</v>
      </c>
      <c r="BF638" s="167">
        <f>IF(O638="znížená",K638,0)</f>
        <v>0</v>
      </c>
      <c r="BG638" s="167">
        <f>IF(O638="zákl. prenesená",K638,0)</f>
        <v>0</v>
      </c>
      <c r="BH638" s="167">
        <f>IF(O638="zníž. prenesená",K638,0)</f>
        <v>0</v>
      </c>
      <c r="BI638" s="167">
        <f>IF(O638="nulová",K638,0)</f>
        <v>0</v>
      </c>
      <c r="BJ638" s="17" t="s">
        <v>92</v>
      </c>
      <c r="BK638" s="168">
        <f>ROUND(P638*H638,3)</f>
        <v>0</v>
      </c>
      <c r="BL638" s="17" t="s">
        <v>234</v>
      </c>
      <c r="BM638" s="166" t="s">
        <v>1715</v>
      </c>
    </row>
    <row r="639" spans="1:65" s="13" customFormat="1" ht="11.25">
      <c r="B639" s="169"/>
      <c r="D639" s="170" t="s">
        <v>173</v>
      </c>
      <c r="E639" s="171" t="s">
        <v>1</v>
      </c>
      <c r="F639" s="172" t="s">
        <v>1716</v>
      </c>
      <c r="H639" s="173">
        <v>2</v>
      </c>
      <c r="I639" s="174"/>
      <c r="J639" s="174"/>
      <c r="M639" s="169"/>
      <c r="N639" s="175"/>
      <c r="O639" s="176"/>
      <c r="P639" s="176"/>
      <c r="Q639" s="176"/>
      <c r="R639" s="176"/>
      <c r="S639" s="176"/>
      <c r="T639" s="176"/>
      <c r="U639" s="176"/>
      <c r="V639" s="176"/>
      <c r="W639" s="176"/>
      <c r="X639" s="177"/>
      <c r="AT639" s="171" t="s">
        <v>173</v>
      </c>
      <c r="AU639" s="171" t="s">
        <v>92</v>
      </c>
      <c r="AV639" s="13" t="s">
        <v>92</v>
      </c>
      <c r="AW639" s="13" t="s">
        <v>4</v>
      </c>
      <c r="AX639" s="13" t="s">
        <v>79</v>
      </c>
      <c r="AY639" s="171" t="s">
        <v>164</v>
      </c>
    </row>
    <row r="640" spans="1:65" s="13" customFormat="1" ht="11.25">
      <c r="B640" s="169"/>
      <c r="D640" s="170" t="s">
        <v>173</v>
      </c>
      <c r="E640" s="171" t="s">
        <v>1</v>
      </c>
      <c r="F640" s="172" t="s">
        <v>1717</v>
      </c>
      <c r="H640" s="173">
        <v>1</v>
      </c>
      <c r="I640" s="174"/>
      <c r="J640" s="174"/>
      <c r="M640" s="169"/>
      <c r="N640" s="175"/>
      <c r="O640" s="176"/>
      <c r="P640" s="176"/>
      <c r="Q640" s="176"/>
      <c r="R640" s="176"/>
      <c r="S640" s="176"/>
      <c r="T640" s="176"/>
      <c r="U640" s="176"/>
      <c r="V640" s="176"/>
      <c r="W640" s="176"/>
      <c r="X640" s="177"/>
      <c r="AT640" s="171" t="s">
        <v>173</v>
      </c>
      <c r="AU640" s="171" t="s">
        <v>92</v>
      </c>
      <c r="AV640" s="13" t="s">
        <v>92</v>
      </c>
      <c r="AW640" s="13" t="s">
        <v>4</v>
      </c>
      <c r="AX640" s="13" t="s">
        <v>79</v>
      </c>
      <c r="AY640" s="171" t="s">
        <v>164</v>
      </c>
    </row>
    <row r="641" spans="1:65" s="13" customFormat="1" ht="11.25">
      <c r="B641" s="169"/>
      <c r="D641" s="170" t="s">
        <v>173</v>
      </c>
      <c r="E641" s="171" t="s">
        <v>1</v>
      </c>
      <c r="F641" s="172" t="s">
        <v>1718</v>
      </c>
      <c r="H641" s="173">
        <v>1</v>
      </c>
      <c r="I641" s="174"/>
      <c r="J641" s="174"/>
      <c r="M641" s="169"/>
      <c r="N641" s="175"/>
      <c r="O641" s="176"/>
      <c r="P641" s="176"/>
      <c r="Q641" s="176"/>
      <c r="R641" s="176"/>
      <c r="S641" s="176"/>
      <c r="T641" s="176"/>
      <c r="U641" s="176"/>
      <c r="V641" s="176"/>
      <c r="W641" s="176"/>
      <c r="X641" s="177"/>
      <c r="AT641" s="171" t="s">
        <v>173</v>
      </c>
      <c r="AU641" s="171" t="s">
        <v>92</v>
      </c>
      <c r="AV641" s="13" t="s">
        <v>92</v>
      </c>
      <c r="AW641" s="13" t="s">
        <v>4</v>
      </c>
      <c r="AX641" s="13" t="s">
        <v>79</v>
      </c>
      <c r="AY641" s="171" t="s">
        <v>164</v>
      </c>
    </row>
    <row r="642" spans="1:65" s="15" customFormat="1" ht="11.25">
      <c r="B642" s="195"/>
      <c r="D642" s="170" t="s">
        <v>173</v>
      </c>
      <c r="E642" s="196" t="s">
        <v>1</v>
      </c>
      <c r="F642" s="197" t="s">
        <v>303</v>
      </c>
      <c r="H642" s="198">
        <v>4</v>
      </c>
      <c r="I642" s="199"/>
      <c r="J642" s="199"/>
      <c r="M642" s="195"/>
      <c r="N642" s="200"/>
      <c r="O642" s="201"/>
      <c r="P642" s="201"/>
      <c r="Q642" s="201"/>
      <c r="R642" s="201"/>
      <c r="S642" s="201"/>
      <c r="T642" s="201"/>
      <c r="U642" s="201"/>
      <c r="V642" s="201"/>
      <c r="W642" s="201"/>
      <c r="X642" s="202"/>
      <c r="AT642" s="196" t="s">
        <v>173</v>
      </c>
      <c r="AU642" s="196" t="s">
        <v>92</v>
      </c>
      <c r="AV642" s="15" t="s">
        <v>171</v>
      </c>
      <c r="AW642" s="15" t="s">
        <v>4</v>
      </c>
      <c r="AX642" s="15" t="s">
        <v>86</v>
      </c>
      <c r="AY642" s="196" t="s">
        <v>164</v>
      </c>
    </row>
    <row r="643" spans="1:65" s="2" customFormat="1" ht="14.45" customHeight="1">
      <c r="A643" s="32"/>
      <c r="B643" s="153"/>
      <c r="C643" s="154" t="s">
        <v>1232</v>
      </c>
      <c r="D643" s="154" t="s">
        <v>167</v>
      </c>
      <c r="E643" s="155" t="s">
        <v>1719</v>
      </c>
      <c r="F643" s="156" t="s">
        <v>1720</v>
      </c>
      <c r="G643" s="157" t="s">
        <v>199</v>
      </c>
      <c r="H643" s="158">
        <v>2</v>
      </c>
      <c r="I643" s="159"/>
      <c r="J643" s="159"/>
      <c r="K643" s="158">
        <f>ROUND(P643*H643,3)</f>
        <v>0</v>
      </c>
      <c r="L643" s="160"/>
      <c r="M643" s="33"/>
      <c r="N643" s="161" t="s">
        <v>1</v>
      </c>
      <c r="O643" s="162" t="s">
        <v>43</v>
      </c>
      <c r="P643" s="163">
        <f>I643+J643</f>
        <v>0</v>
      </c>
      <c r="Q643" s="163">
        <f>ROUND(I643*H643,3)</f>
        <v>0</v>
      </c>
      <c r="R643" s="163">
        <f>ROUND(J643*H643,3)</f>
        <v>0</v>
      </c>
      <c r="S643" s="58"/>
      <c r="T643" s="164">
        <f>S643*H643</f>
        <v>0</v>
      </c>
      <c r="U643" s="164">
        <v>1.2700000000000001E-3</v>
      </c>
      <c r="V643" s="164">
        <f>U643*H643</f>
        <v>2.5400000000000002E-3</v>
      </c>
      <c r="W643" s="164">
        <v>0</v>
      </c>
      <c r="X643" s="165">
        <f>W643*H643</f>
        <v>0</v>
      </c>
      <c r="Y643" s="32"/>
      <c r="Z643" s="32"/>
      <c r="AA643" s="32"/>
      <c r="AB643" s="32"/>
      <c r="AC643" s="32"/>
      <c r="AD643" s="32"/>
      <c r="AE643" s="32"/>
      <c r="AR643" s="166" t="s">
        <v>234</v>
      </c>
      <c r="AT643" s="166" t="s">
        <v>167</v>
      </c>
      <c r="AU643" s="166" t="s">
        <v>92</v>
      </c>
      <c r="AY643" s="17" t="s">
        <v>164</v>
      </c>
      <c r="BE643" s="167">
        <f>IF(O643="základná",K643,0)</f>
        <v>0</v>
      </c>
      <c r="BF643" s="167">
        <f>IF(O643="znížená",K643,0)</f>
        <v>0</v>
      </c>
      <c r="BG643" s="167">
        <f>IF(O643="zákl. prenesená",K643,0)</f>
        <v>0</v>
      </c>
      <c r="BH643" s="167">
        <f>IF(O643="zníž. prenesená",K643,0)</f>
        <v>0</v>
      </c>
      <c r="BI643" s="167">
        <f>IF(O643="nulová",K643,0)</f>
        <v>0</v>
      </c>
      <c r="BJ643" s="17" t="s">
        <v>92</v>
      </c>
      <c r="BK643" s="168">
        <f>ROUND(P643*H643,3)</f>
        <v>0</v>
      </c>
      <c r="BL643" s="17" t="s">
        <v>234</v>
      </c>
      <c r="BM643" s="166" t="s">
        <v>1721</v>
      </c>
    </row>
    <row r="644" spans="1:65" s="13" customFormat="1" ht="11.25">
      <c r="B644" s="169"/>
      <c r="D644" s="170" t="s">
        <v>173</v>
      </c>
      <c r="E644" s="171" t="s">
        <v>1</v>
      </c>
      <c r="F644" s="172" t="s">
        <v>1722</v>
      </c>
      <c r="H644" s="173">
        <v>1</v>
      </c>
      <c r="I644" s="174"/>
      <c r="J644" s="174"/>
      <c r="M644" s="169"/>
      <c r="N644" s="175"/>
      <c r="O644" s="176"/>
      <c r="P644" s="176"/>
      <c r="Q644" s="176"/>
      <c r="R644" s="176"/>
      <c r="S644" s="176"/>
      <c r="T644" s="176"/>
      <c r="U644" s="176"/>
      <c r="V644" s="176"/>
      <c r="W644" s="176"/>
      <c r="X644" s="177"/>
      <c r="AT644" s="171" t="s">
        <v>173</v>
      </c>
      <c r="AU644" s="171" t="s">
        <v>92</v>
      </c>
      <c r="AV644" s="13" t="s">
        <v>92</v>
      </c>
      <c r="AW644" s="13" t="s">
        <v>4</v>
      </c>
      <c r="AX644" s="13" t="s">
        <v>79</v>
      </c>
      <c r="AY644" s="171" t="s">
        <v>164</v>
      </c>
    </row>
    <row r="645" spans="1:65" s="13" customFormat="1" ht="11.25">
      <c r="B645" s="169"/>
      <c r="D645" s="170" t="s">
        <v>173</v>
      </c>
      <c r="E645" s="171" t="s">
        <v>1</v>
      </c>
      <c r="F645" s="172" t="s">
        <v>1723</v>
      </c>
      <c r="H645" s="173">
        <v>1</v>
      </c>
      <c r="I645" s="174"/>
      <c r="J645" s="174"/>
      <c r="M645" s="169"/>
      <c r="N645" s="175"/>
      <c r="O645" s="176"/>
      <c r="P645" s="176"/>
      <c r="Q645" s="176"/>
      <c r="R645" s="176"/>
      <c r="S645" s="176"/>
      <c r="T645" s="176"/>
      <c r="U645" s="176"/>
      <c r="V645" s="176"/>
      <c r="W645" s="176"/>
      <c r="X645" s="177"/>
      <c r="AT645" s="171" t="s">
        <v>173</v>
      </c>
      <c r="AU645" s="171" t="s">
        <v>92</v>
      </c>
      <c r="AV645" s="13" t="s">
        <v>92</v>
      </c>
      <c r="AW645" s="13" t="s">
        <v>4</v>
      </c>
      <c r="AX645" s="13" t="s">
        <v>79</v>
      </c>
      <c r="AY645" s="171" t="s">
        <v>164</v>
      </c>
    </row>
    <row r="646" spans="1:65" s="15" customFormat="1" ht="11.25">
      <c r="B646" s="195"/>
      <c r="D646" s="170" t="s">
        <v>173</v>
      </c>
      <c r="E646" s="196" t="s">
        <v>1</v>
      </c>
      <c r="F646" s="197" t="s">
        <v>303</v>
      </c>
      <c r="H646" s="198">
        <v>2</v>
      </c>
      <c r="I646" s="199"/>
      <c r="J646" s="199"/>
      <c r="M646" s="195"/>
      <c r="N646" s="200"/>
      <c r="O646" s="201"/>
      <c r="P646" s="201"/>
      <c r="Q646" s="201"/>
      <c r="R646" s="201"/>
      <c r="S646" s="201"/>
      <c r="T646" s="201"/>
      <c r="U646" s="201"/>
      <c r="V646" s="201"/>
      <c r="W646" s="201"/>
      <c r="X646" s="202"/>
      <c r="AT646" s="196" t="s">
        <v>173</v>
      </c>
      <c r="AU646" s="196" t="s">
        <v>92</v>
      </c>
      <c r="AV646" s="15" t="s">
        <v>171</v>
      </c>
      <c r="AW646" s="15" t="s">
        <v>4</v>
      </c>
      <c r="AX646" s="15" t="s">
        <v>86</v>
      </c>
      <c r="AY646" s="196" t="s">
        <v>164</v>
      </c>
    </row>
    <row r="647" spans="1:65" s="2" customFormat="1" ht="14.45" customHeight="1">
      <c r="A647" s="32"/>
      <c r="B647" s="153"/>
      <c r="C647" s="154" t="s">
        <v>1237</v>
      </c>
      <c r="D647" s="154" t="s">
        <v>167</v>
      </c>
      <c r="E647" s="155" t="s">
        <v>1724</v>
      </c>
      <c r="F647" s="156" t="s">
        <v>1725</v>
      </c>
      <c r="G647" s="157" t="s">
        <v>199</v>
      </c>
      <c r="H647" s="158">
        <v>8</v>
      </c>
      <c r="I647" s="159"/>
      <c r="J647" s="159"/>
      <c r="K647" s="158">
        <f>ROUND(P647*H647,3)</f>
        <v>0</v>
      </c>
      <c r="L647" s="160"/>
      <c r="M647" s="33"/>
      <c r="N647" s="161" t="s">
        <v>1</v>
      </c>
      <c r="O647" s="162" t="s">
        <v>43</v>
      </c>
      <c r="P647" s="163">
        <f>I647+J647</f>
        <v>0</v>
      </c>
      <c r="Q647" s="163">
        <f>ROUND(I647*H647,3)</f>
        <v>0</v>
      </c>
      <c r="R647" s="163">
        <f>ROUND(J647*H647,3)</f>
        <v>0</v>
      </c>
      <c r="S647" s="58"/>
      <c r="T647" s="164">
        <f>S647*H647</f>
        <v>0</v>
      </c>
      <c r="U647" s="164">
        <v>1.2700000000000001E-3</v>
      </c>
      <c r="V647" s="164">
        <f>U647*H647</f>
        <v>1.0160000000000001E-2</v>
      </c>
      <c r="W647" s="164">
        <v>0</v>
      </c>
      <c r="X647" s="165">
        <f>W647*H647</f>
        <v>0</v>
      </c>
      <c r="Y647" s="32"/>
      <c r="Z647" s="32"/>
      <c r="AA647" s="32"/>
      <c r="AB647" s="32"/>
      <c r="AC647" s="32"/>
      <c r="AD647" s="32"/>
      <c r="AE647" s="32"/>
      <c r="AR647" s="166" t="s">
        <v>234</v>
      </c>
      <c r="AT647" s="166" t="s">
        <v>167</v>
      </c>
      <c r="AU647" s="166" t="s">
        <v>92</v>
      </c>
      <c r="AY647" s="17" t="s">
        <v>164</v>
      </c>
      <c r="BE647" s="167">
        <f>IF(O647="základná",K647,0)</f>
        <v>0</v>
      </c>
      <c r="BF647" s="167">
        <f>IF(O647="znížená",K647,0)</f>
        <v>0</v>
      </c>
      <c r="BG647" s="167">
        <f>IF(O647="zákl. prenesená",K647,0)</f>
        <v>0</v>
      </c>
      <c r="BH647" s="167">
        <f>IF(O647="zníž. prenesená",K647,0)</f>
        <v>0</v>
      </c>
      <c r="BI647" s="167">
        <f>IF(O647="nulová",K647,0)</f>
        <v>0</v>
      </c>
      <c r="BJ647" s="17" t="s">
        <v>92</v>
      </c>
      <c r="BK647" s="168">
        <f>ROUND(P647*H647,3)</f>
        <v>0</v>
      </c>
      <c r="BL647" s="17" t="s">
        <v>234</v>
      </c>
      <c r="BM647" s="166" t="s">
        <v>1726</v>
      </c>
    </row>
    <row r="648" spans="1:65" s="13" customFormat="1" ht="11.25">
      <c r="B648" s="169"/>
      <c r="D648" s="170" t="s">
        <v>173</v>
      </c>
      <c r="E648" s="171" t="s">
        <v>1</v>
      </c>
      <c r="F648" s="172" t="s">
        <v>1727</v>
      </c>
      <c r="H648" s="173">
        <v>2</v>
      </c>
      <c r="I648" s="174"/>
      <c r="J648" s="174"/>
      <c r="M648" s="169"/>
      <c r="N648" s="175"/>
      <c r="O648" s="176"/>
      <c r="P648" s="176"/>
      <c r="Q648" s="176"/>
      <c r="R648" s="176"/>
      <c r="S648" s="176"/>
      <c r="T648" s="176"/>
      <c r="U648" s="176"/>
      <c r="V648" s="176"/>
      <c r="W648" s="176"/>
      <c r="X648" s="177"/>
      <c r="AT648" s="171" t="s">
        <v>173</v>
      </c>
      <c r="AU648" s="171" t="s">
        <v>92</v>
      </c>
      <c r="AV648" s="13" t="s">
        <v>92</v>
      </c>
      <c r="AW648" s="13" t="s">
        <v>4</v>
      </c>
      <c r="AX648" s="13" t="s">
        <v>79</v>
      </c>
      <c r="AY648" s="171" t="s">
        <v>164</v>
      </c>
    </row>
    <row r="649" spans="1:65" s="13" customFormat="1" ht="11.25">
      <c r="B649" s="169"/>
      <c r="D649" s="170" t="s">
        <v>173</v>
      </c>
      <c r="E649" s="171" t="s">
        <v>1</v>
      </c>
      <c r="F649" s="172" t="s">
        <v>1728</v>
      </c>
      <c r="H649" s="173">
        <v>2</v>
      </c>
      <c r="I649" s="174"/>
      <c r="J649" s="174"/>
      <c r="M649" s="169"/>
      <c r="N649" s="175"/>
      <c r="O649" s="176"/>
      <c r="P649" s="176"/>
      <c r="Q649" s="176"/>
      <c r="R649" s="176"/>
      <c r="S649" s="176"/>
      <c r="T649" s="176"/>
      <c r="U649" s="176"/>
      <c r="V649" s="176"/>
      <c r="W649" s="176"/>
      <c r="X649" s="177"/>
      <c r="AT649" s="171" t="s">
        <v>173</v>
      </c>
      <c r="AU649" s="171" t="s">
        <v>92</v>
      </c>
      <c r="AV649" s="13" t="s">
        <v>92</v>
      </c>
      <c r="AW649" s="13" t="s">
        <v>4</v>
      </c>
      <c r="AX649" s="13" t="s">
        <v>79</v>
      </c>
      <c r="AY649" s="171" t="s">
        <v>164</v>
      </c>
    </row>
    <row r="650" spans="1:65" s="13" customFormat="1" ht="11.25">
      <c r="B650" s="169"/>
      <c r="D650" s="170" t="s">
        <v>173</v>
      </c>
      <c r="E650" s="171" t="s">
        <v>1</v>
      </c>
      <c r="F650" s="172" t="s">
        <v>1729</v>
      </c>
      <c r="H650" s="173">
        <v>2</v>
      </c>
      <c r="I650" s="174"/>
      <c r="J650" s="174"/>
      <c r="M650" s="169"/>
      <c r="N650" s="175"/>
      <c r="O650" s="176"/>
      <c r="P650" s="176"/>
      <c r="Q650" s="176"/>
      <c r="R650" s="176"/>
      <c r="S650" s="176"/>
      <c r="T650" s="176"/>
      <c r="U650" s="176"/>
      <c r="V650" s="176"/>
      <c r="W650" s="176"/>
      <c r="X650" s="177"/>
      <c r="AT650" s="171" t="s">
        <v>173</v>
      </c>
      <c r="AU650" s="171" t="s">
        <v>92</v>
      </c>
      <c r="AV650" s="13" t="s">
        <v>92</v>
      </c>
      <c r="AW650" s="13" t="s">
        <v>4</v>
      </c>
      <c r="AX650" s="13" t="s">
        <v>79</v>
      </c>
      <c r="AY650" s="171" t="s">
        <v>164</v>
      </c>
    </row>
    <row r="651" spans="1:65" s="13" customFormat="1" ht="11.25">
      <c r="B651" s="169"/>
      <c r="D651" s="170" t="s">
        <v>173</v>
      </c>
      <c r="E651" s="171" t="s">
        <v>1</v>
      </c>
      <c r="F651" s="172" t="s">
        <v>1730</v>
      </c>
      <c r="H651" s="173">
        <v>2</v>
      </c>
      <c r="I651" s="174"/>
      <c r="J651" s="174"/>
      <c r="M651" s="169"/>
      <c r="N651" s="175"/>
      <c r="O651" s="176"/>
      <c r="P651" s="176"/>
      <c r="Q651" s="176"/>
      <c r="R651" s="176"/>
      <c r="S651" s="176"/>
      <c r="T651" s="176"/>
      <c r="U651" s="176"/>
      <c r="V651" s="176"/>
      <c r="W651" s="176"/>
      <c r="X651" s="177"/>
      <c r="AT651" s="171" t="s">
        <v>173</v>
      </c>
      <c r="AU651" s="171" t="s">
        <v>92</v>
      </c>
      <c r="AV651" s="13" t="s">
        <v>92</v>
      </c>
      <c r="AW651" s="13" t="s">
        <v>4</v>
      </c>
      <c r="AX651" s="13" t="s">
        <v>79</v>
      </c>
      <c r="AY651" s="171" t="s">
        <v>164</v>
      </c>
    </row>
    <row r="652" spans="1:65" s="15" customFormat="1" ht="11.25">
      <c r="B652" s="195"/>
      <c r="D652" s="170" t="s">
        <v>173</v>
      </c>
      <c r="E652" s="196" t="s">
        <v>1</v>
      </c>
      <c r="F652" s="197" t="s">
        <v>303</v>
      </c>
      <c r="H652" s="198">
        <v>8</v>
      </c>
      <c r="I652" s="199"/>
      <c r="J652" s="199"/>
      <c r="M652" s="195"/>
      <c r="N652" s="200"/>
      <c r="O652" s="201"/>
      <c r="P652" s="201"/>
      <c r="Q652" s="201"/>
      <c r="R652" s="201"/>
      <c r="S652" s="201"/>
      <c r="T652" s="201"/>
      <c r="U652" s="201"/>
      <c r="V652" s="201"/>
      <c r="W652" s="201"/>
      <c r="X652" s="202"/>
      <c r="AT652" s="196" t="s">
        <v>173</v>
      </c>
      <c r="AU652" s="196" t="s">
        <v>92</v>
      </c>
      <c r="AV652" s="15" t="s">
        <v>171</v>
      </c>
      <c r="AW652" s="15" t="s">
        <v>4</v>
      </c>
      <c r="AX652" s="15" t="s">
        <v>86</v>
      </c>
      <c r="AY652" s="196" t="s">
        <v>164</v>
      </c>
    </row>
    <row r="653" spans="1:65" s="2" customFormat="1" ht="14.45" customHeight="1">
      <c r="A653" s="32"/>
      <c r="B653" s="153"/>
      <c r="C653" s="154" t="s">
        <v>1241</v>
      </c>
      <c r="D653" s="154" t="s">
        <v>167</v>
      </c>
      <c r="E653" s="155" t="s">
        <v>1199</v>
      </c>
      <c r="F653" s="156" t="s">
        <v>1200</v>
      </c>
      <c r="G653" s="157" t="s">
        <v>199</v>
      </c>
      <c r="H653" s="158">
        <v>5</v>
      </c>
      <c r="I653" s="159"/>
      <c r="J653" s="159"/>
      <c r="K653" s="158">
        <f>ROUND(P653*H653,3)</f>
        <v>0</v>
      </c>
      <c r="L653" s="160"/>
      <c r="M653" s="33"/>
      <c r="N653" s="161" t="s">
        <v>1</v>
      </c>
      <c r="O653" s="162" t="s">
        <v>43</v>
      </c>
      <c r="P653" s="163">
        <f>I653+J653</f>
        <v>0</v>
      </c>
      <c r="Q653" s="163">
        <f>ROUND(I653*H653,3)</f>
        <v>0</v>
      </c>
      <c r="R653" s="163">
        <f>ROUND(J653*H653,3)</f>
        <v>0</v>
      </c>
      <c r="S653" s="58"/>
      <c r="T653" s="164">
        <f>S653*H653</f>
        <v>0</v>
      </c>
      <c r="U653" s="164">
        <v>1.67E-3</v>
      </c>
      <c r="V653" s="164">
        <f>U653*H653</f>
        <v>8.3499999999999998E-3</v>
      </c>
      <c r="W653" s="164">
        <v>0</v>
      </c>
      <c r="X653" s="165">
        <f>W653*H653</f>
        <v>0</v>
      </c>
      <c r="Y653" s="32"/>
      <c r="Z653" s="32"/>
      <c r="AA653" s="32"/>
      <c r="AB653" s="32"/>
      <c r="AC653" s="32"/>
      <c r="AD653" s="32"/>
      <c r="AE653" s="32"/>
      <c r="AR653" s="166" t="s">
        <v>234</v>
      </c>
      <c r="AT653" s="166" t="s">
        <v>167</v>
      </c>
      <c r="AU653" s="166" t="s">
        <v>92</v>
      </c>
      <c r="AY653" s="17" t="s">
        <v>164</v>
      </c>
      <c r="BE653" s="167">
        <f>IF(O653="základná",K653,0)</f>
        <v>0</v>
      </c>
      <c r="BF653" s="167">
        <f>IF(O653="znížená",K653,0)</f>
        <v>0</v>
      </c>
      <c r="BG653" s="167">
        <f>IF(O653="zákl. prenesená",K653,0)</f>
        <v>0</v>
      </c>
      <c r="BH653" s="167">
        <f>IF(O653="zníž. prenesená",K653,0)</f>
        <v>0</v>
      </c>
      <c r="BI653" s="167">
        <f>IF(O653="nulová",K653,0)</f>
        <v>0</v>
      </c>
      <c r="BJ653" s="17" t="s">
        <v>92</v>
      </c>
      <c r="BK653" s="168">
        <f>ROUND(P653*H653,3)</f>
        <v>0</v>
      </c>
      <c r="BL653" s="17" t="s">
        <v>234</v>
      </c>
      <c r="BM653" s="166" t="s">
        <v>1201</v>
      </c>
    </row>
    <row r="654" spans="1:65" s="2" customFormat="1" ht="14.45" customHeight="1">
      <c r="A654" s="32"/>
      <c r="B654" s="153"/>
      <c r="C654" s="154" t="s">
        <v>1247</v>
      </c>
      <c r="D654" s="154" t="s">
        <v>167</v>
      </c>
      <c r="E654" s="155" t="s">
        <v>1203</v>
      </c>
      <c r="F654" s="156" t="s">
        <v>1204</v>
      </c>
      <c r="G654" s="157" t="s">
        <v>199</v>
      </c>
      <c r="H654" s="158">
        <v>11</v>
      </c>
      <c r="I654" s="159"/>
      <c r="J654" s="159"/>
      <c r="K654" s="158">
        <f>ROUND(P654*H654,3)</f>
        <v>0</v>
      </c>
      <c r="L654" s="160"/>
      <c r="M654" s="33"/>
      <c r="N654" s="161" t="s">
        <v>1</v>
      </c>
      <c r="O654" s="162" t="s">
        <v>43</v>
      </c>
      <c r="P654" s="163">
        <f>I654+J654</f>
        <v>0</v>
      </c>
      <c r="Q654" s="163">
        <f>ROUND(I654*H654,3)</f>
        <v>0</v>
      </c>
      <c r="R654" s="163">
        <f>ROUND(J654*H654,3)</f>
        <v>0</v>
      </c>
      <c r="S654" s="58"/>
      <c r="T654" s="164">
        <f>S654*H654</f>
        <v>0</v>
      </c>
      <c r="U654" s="164">
        <v>2.5600000000000002E-3</v>
      </c>
      <c r="V654" s="164">
        <f>U654*H654</f>
        <v>2.8160000000000001E-2</v>
      </c>
      <c r="W654" s="164">
        <v>0</v>
      </c>
      <c r="X654" s="165">
        <f>W654*H654</f>
        <v>0</v>
      </c>
      <c r="Y654" s="32"/>
      <c r="Z654" s="32"/>
      <c r="AA654" s="32"/>
      <c r="AB654" s="32"/>
      <c r="AC654" s="32"/>
      <c r="AD654" s="32"/>
      <c r="AE654" s="32"/>
      <c r="AR654" s="166" t="s">
        <v>234</v>
      </c>
      <c r="AT654" s="166" t="s">
        <v>167</v>
      </c>
      <c r="AU654" s="166" t="s">
        <v>92</v>
      </c>
      <c r="AY654" s="17" t="s">
        <v>164</v>
      </c>
      <c r="BE654" s="167">
        <f>IF(O654="základná",K654,0)</f>
        <v>0</v>
      </c>
      <c r="BF654" s="167">
        <f>IF(O654="znížená",K654,0)</f>
        <v>0</v>
      </c>
      <c r="BG654" s="167">
        <f>IF(O654="zákl. prenesená",K654,0)</f>
        <v>0</v>
      </c>
      <c r="BH654" s="167">
        <f>IF(O654="zníž. prenesená",K654,0)</f>
        <v>0</v>
      </c>
      <c r="BI654" s="167">
        <f>IF(O654="nulová",K654,0)</f>
        <v>0</v>
      </c>
      <c r="BJ654" s="17" t="s">
        <v>92</v>
      </c>
      <c r="BK654" s="168">
        <f>ROUND(P654*H654,3)</f>
        <v>0</v>
      </c>
      <c r="BL654" s="17" t="s">
        <v>234</v>
      </c>
      <c r="BM654" s="166" t="s">
        <v>1205</v>
      </c>
    </row>
    <row r="655" spans="1:65" s="2" customFormat="1" ht="24.2" customHeight="1">
      <c r="A655" s="32"/>
      <c r="B655" s="153"/>
      <c r="C655" s="154" t="s">
        <v>1253</v>
      </c>
      <c r="D655" s="154" t="s">
        <v>167</v>
      </c>
      <c r="E655" s="155" t="s">
        <v>1207</v>
      </c>
      <c r="F655" s="156" t="s">
        <v>1208</v>
      </c>
      <c r="G655" s="157" t="s">
        <v>354</v>
      </c>
      <c r="H655" s="158">
        <v>285</v>
      </c>
      <c r="I655" s="159"/>
      <c r="J655" s="159"/>
      <c r="K655" s="158">
        <f>ROUND(P655*H655,3)</f>
        <v>0</v>
      </c>
      <c r="L655" s="160"/>
      <c r="M655" s="33"/>
      <c r="N655" s="161" t="s">
        <v>1</v>
      </c>
      <c r="O655" s="162" t="s">
        <v>43</v>
      </c>
      <c r="P655" s="163">
        <f>I655+J655</f>
        <v>0</v>
      </c>
      <c r="Q655" s="163">
        <f>ROUND(I655*H655,3)</f>
        <v>0</v>
      </c>
      <c r="R655" s="163">
        <f>ROUND(J655*H655,3)</f>
        <v>0</v>
      </c>
      <c r="S655" s="58"/>
      <c r="T655" s="164">
        <f>S655*H655</f>
        <v>0</v>
      </c>
      <c r="U655" s="164">
        <v>5.0000000000000002E-5</v>
      </c>
      <c r="V655" s="164">
        <f>U655*H655</f>
        <v>1.4250000000000001E-2</v>
      </c>
      <c r="W655" s="164">
        <v>0</v>
      </c>
      <c r="X655" s="165">
        <f>W655*H655</f>
        <v>0</v>
      </c>
      <c r="Y655" s="32"/>
      <c r="Z655" s="32"/>
      <c r="AA655" s="32"/>
      <c r="AB655" s="32"/>
      <c r="AC655" s="32"/>
      <c r="AD655" s="32"/>
      <c r="AE655" s="32"/>
      <c r="AR655" s="166" t="s">
        <v>234</v>
      </c>
      <c r="AT655" s="166" t="s">
        <v>167</v>
      </c>
      <c r="AU655" s="166" t="s">
        <v>92</v>
      </c>
      <c r="AY655" s="17" t="s">
        <v>164</v>
      </c>
      <c r="BE655" s="167">
        <f>IF(O655="základná",K655,0)</f>
        <v>0</v>
      </c>
      <c r="BF655" s="167">
        <f>IF(O655="znížená",K655,0)</f>
        <v>0</v>
      </c>
      <c r="BG655" s="167">
        <f>IF(O655="zákl. prenesená",K655,0)</f>
        <v>0</v>
      </c>
      <c r="BH655" s="167">
        <f>IF(O655="zníž. prenesená",K655,0)</f>
        <v>0</v>
      </c>
      <c r="BI655" s="167">
        <f>IF(O655="nulová",K655,0)</f>
        <v>0</v>
      </c>
      <c r="BJ655" s="17" t="s">
        <v>92</v>
      </c>
      <c r="BK655" s="168">
        <f>ROUND(P655*H655,3)</f>
        <v>0</v>
      </c>
      <c r="BL655" s="17" t="s">
        <v>234</v>
      </c>
      <c r="BM655" s="166" t="s">
        <v>1209</v>
      </c>
    </row>
    <row r="656" spans="1:65" s="2" customFormat="1" ht="24.2" customHeight="1">
      <c r="A656" s="32"/>
      <c r="B656" s="153"/>
      <c r="C656" s="154" t="s">
        <v>1258</v>
      </c>
      <c r="D656" s="154" t="s">
        <v>167</v>
      </c>
      <c r="E656" s="155" t="s">
        <v>1211</v>
      </c>
      <c r="F656" s="156" t="s">
        <v>1212</v>
      </c>
      <c r="G656" s="157" t="s">
        <v>499</v>
      </c>
      <c r="H656" s="159"/>
      <c r="I656" s="159"/>
      <c r="J656" s="159"/>
      <c r="K656" s="158">
        <f>ROUND(P656*H656,3)</f>
        <v>0</v>
      </c>
      <c r="L656" s="160"/>
      <c r="M656" s="33"/>
      <c r="N656" s="161" t="s">
        <v>1</v>
      </c>
      <c r="O656" s="162" t="s">
        <v>43</v>
      </c>
      <c r="P656" s="163">
        <f>I656+J656</f>
        <v>0</v>
      </c>
      <c r="Q656" s="163">
        <f>ROUND(I656*H656,3)</f>
        <v>0</v>
      </c>
      <c r="R656" s="163">
        <f>ROUND(J656*H656,3)</f>
        <v>0</v>
      </c>
      <c r="S656" s="58"/>
      <c r="T656" s="164">
        <f>S656*H656</f>
        <v>0</v>
      </c>
      <c r="U656" s="164">
        <v>0</v>
      </c>
      <c r="V656" s="164">
        <f>U656*H656</f>
        <v>0</v>
      </c>
      <c r="W656" s="164">
        <v>0</v>
      </c>
      <c r="X656" s="165">
        <f>W656*H656</f>
        <v>0</v>
      </c>
      <c r="Y656" s="32"/>
      <c r="Z656" s="32"/>
      <c r="AA656" s="32"/>
      <c r="AB656" s="32"/>
      <c r="AC656" s="32"/>
      <c r="AD656" s="32"/>
      <c r="AE656" s="32"/>
      <c r="AR656" s="166" t="s">
        <v>234</v>
      </c>
      <c r="AT656" s="166" t="s">
        <v>167</v>
      </c>
      <c r="AU656" s="166" t="s">
        <v>92</v>
      </c>
      <c r="AY656" s="17" t="s">
        <v>164</v>
      </c>
      <c r="BE656" s="167">
        <f>IF(O656="základná",K656,0)</f>
        <v>0</v>
      </c>
      <c r="BF656" s="167">
        <f>IF(O656="znížená",K656,0)</f>
        <v>0</v>
      </c>
      <c r="BG656" s="167">
        <f>IF(O656="zákl. prenesená",K656,0)</f>
        <v>0</v>
      </c>
      <c r="BH656" s="167">
        <f>IF(O656="zníž. prenesená",K656,0)</f>
        <v>0</v>
      </c>
      <c r="BI656" s="167">
        <f>IF(O656="nulová",K656,0)</f>
        <v>0</v>
      </c>
      <c r="BJ656" s="17" t="s">
        <v>92</v>
      </c>
      <c r="BK656" s="168">
        <f>ROUND(P656*H656,3)</f>
        <v>0</v>
      </c>
      <c r="BL656" s="17" t="s">
        <v>234</v>
      </c>
      <c r="BM656" s="166" t="s">
        <v>1213</v>
      </c>
    </row>
    <row r="657" spans="1:65" s="12" customFormat="1" ht="22.9" customHeight="1">
      <c r="B657" s="139"/>
      <c r="D657" s="140" t="s">
        <v>78</v>
      </c>
      <c r="E657" s="151" t="s">
        <v>1214</v>
      </c>
      <c r="F657" s="151" t="s">
        <v>1215</v>
      </c>
      <c r="I657" s="142"/>
      <c r="J657" s="142"/>
      <c r="K657" s="152">
        <f>BK657</f>
        <v>0</v>
      </c>
      <c r="M657" s="139"/>
      <c r="N657" s="144"/>
      <c r="O657" s="145"/>
      <c r="P657" s="145"/>
      <c r="Q657" s="146">
        <f>SUM(Q658:Q683)</f>
        <v>0</v>
      </c>
      <c r="R657" s="146">
        <f>SUM(R658:R683)</f>
        <v>0</v>
      </c>
      <c r="S657" s="145"/>
      <c r="T657" s="147">
        <f>SUM(T658:T683)</f>
        <v>0</v>
      </c>
      <c r="U657" s="145"/>
      <c r="V657" s="147">
        <f>SUM(V658:V683)</f>
        <v>1.0999999999999999E-2</v>
      </c>
      <c r="W657" s="145"/>
      <c r="X657" s="148">
        <f>SUM(X658:X683)</f>
        <v>0</v>
      </c>
      <c r="AR657" s="140" t="s">
        <v>92</v>
      </c>
      <c r="AT657" s="149" t="s">
        <v>78</v>
      </c>
      <c r="AU657" s="149" t="s">
        <v>86</v>
      </c>
      <c r="AY657" s="140" t="s">
        <v>164</v>
      </c>
      <c r="BK657" s="150">
        <f>SUM(BK658:BK683)</f>
        <v>0</v>
      </c>
    </row>
    <row r="658" spans="1:65" s="2" customFormat="1" ht="37.9" customHeight="1">
      <c r="A658" s="32"/>
      <c r="B658" s="153"/>
      <c r="C658" s="154" t="s">
        <v>1262</v>
      </c>
      <c r="D658" s="154" t="s">
        <v>167</v>
      </c>
      <c r="E658" s="155" t="s">
        <v>1731</v>
      </c>
      <c r="F658" s="156" t="s">
        <v>1732</v>
      </c>
      <c r="G658" s="157" t="s">
        <v>177</v>
      </c>
      <c r="H658" s="158">
        <v>8.7240000000000002</v>
      </c>
      <c r="I658" s="159"/>
      <c r="J658" s="159"/>
      <c r="K658" s="158">
        <f>ROUND(P658*H658,3)</f>
        <v>0</v>
      </c>
      <c r="L658" s="160"/>
      <c r="M658" s="33"/>
      <c r="N658" s="161" t="s">
        <v>1</v>
      </c>
      <c r="O658" s="162" t="s">
        <v>43</v>
      </c>
      <c r="P658" s="163">
        <f>I658+J658</f>
        <v>0</v>
      </c>
      <c r="Q658" s="163">
        <f>ROUND(I658*H658,3)</f>
        <v>0</v>
      </c>
      <c r="R658" s="163">
        <f>ROUND(J658*H658,3)</f>
        <v>0</v>
      </c>
      <c r="S658" s="58"/>
      <c r="T658" s="164">
        <f>S658*H658</f>
        <v>0</v>
      </c>
      <c r="U658" s="164">
        <v>0</v>
      </c>
      <c r="V658" s="164">
        <f>U658*H658</f>
        <v>0</v>
      </c>
      <c r="W658" s="164">
        <v>0</v>
      </c>
      <c r="X658" s="165">
        <f>W658*H658</f>
        <v>0</v>
      </c>
      <c r="Y658" s="32"/>
      <c r="Z658" s="32"/>
      <c r="AA658" s="32"/>
      <c r="AB658" s="32"/>
      <c r="AC658" s="32"/>
      <c r="AD658" s="32"/>
      <c r="AE658" s="32"/>
      <c r="AR658" s="166" t="s">
        <v>234</v>
      </c>
      <c r="AT658" s="166" t="s">
        <v>167</v>
      </c>
      <c r="AU658" s="166" t="s">
        <v>92</v>
      </c>
      <c r="AY658" s="17" t="s">
        <v>164</v>
      </c>
      <c r="BE658" s="167">
        <f>IF(O658="základná",K658,0)</f>
        <v>0</v>
      </c>
      <c r="BF658" s="167">
        <f>IF(O658="znížená",K658,0)</f>
        <v>0</v>
      </c>
      <c r="BG658" s="167">
        <f>IF(O658="zákl. prenesená",K658,0)</f>
        <v>0</v>
      </c>
      <c r="BH658" s="167">
        <f>IF(O658="zníž. prenesená",K658,0)</f>
        <v>0</v>
      </c>
      <c r="BI658" s="167">
        <f>IF(O658="nulová",K658,0)</f>
        <v>0</v>
      </c>
      <c r="BJ658" s="17" t="s">
        <v>92</v>
      </c>
      <c r="BK658" s="168">
        <f>ROUND(P658*H658,3)</f>
        <v>0</v>
      </c>
      <c r="BL658" s="17" t="s">
        <v>234</v>
      </c>
      <c r="BM658" s="166" t="s">
        <v>1733</v>
      </c>
    </row>
    <row r="659" spans="1:65" s="13" customFormat="1" ht="11.25">
      <c r="B659" s="169"/>
      <c r="D659" s="170" t="s">
        <v>173</v>
      </c>
      <c r="E659" s="171" t="s">
        <v>1</v>
      </c>
      <c r="F659" s="172" t="s">
        <v>1734</v>
      </c>
      <c r="H659" s="173">
        <v>8.7240000000000002</v>
      </c>
      <c r="I659" s="174"/>
      <c r="J659" s="174"/>
      <c r="M659" s="169"/>
      <c r="N659" s="175"/>
      <c r="O659" s="176"/>
      <c r="P659" s="176"/>
      <c r="Q659" s="176"/>
      <c r="R659" s="176"/>
      <c r="S659" s="176"/>
      <c r="T659" s="176"/>
      <c r="U659" s="176"/>
      <c r="V659" s="176"/>
      <c r="W659" s="176"/>
      <c r="X659" s="177"/>
      <c r="AT659" s="171" t="s">
        <v>173</v>
      </c>
      <c r="AU659" s="171" t="s">
        <v>92</v>
      </c>
      <c r="AV659" s="13" t="s">
        <v>92</v>
      </c>
      <c r="AW659" s="13" t="s">
        <v>4</v>
      </c>
      <c r="AX659" s="13" t="s">
        <v>86</v>
      </c>
      <c r="AY659" s="171" t="s">
        <v>164</v>
      </c>
    </row>
    <row r="660" spans="1:65" s="2" customFormat="1" ht="24.2" customHeight="1">
      <c r="A660" s="32"/>
      <c r="B660" s="153"/>
      <c r="C660" s="154" t="s">
        <v>1268</v>
      </c>
      <c r="D660" s="154" t="s">
        <v>167</v>
      </c>
      <c r="E660" s="155" t="s">
        <v>1217</v>
      </c>
      <c r="F660" s="156" t="s">
        <v>1218</v>
      </c>
      <c r="G660" s="157" t="s">
        <v>199</v>
      </c>
      <c r="H660" s="158">
        <v>19</v>
      </c>
      <c r="I660" s="159"/>
      <c r="J660" s="159"/>
      <c r="K660" s="158">
        <f>ROUND(P660*H660,3)</f>
        <v>0</v>
      </c>
      <c r="L660" s="160"/>
      <c r="M660" s="33"/>
      <c r="N660" s="161" t="s">
        <v>1</v>
      </c>
      <c r="O660" s="162" t="s">
        <v>43</v>
      </c>
      <c r="P660" s="163">
        <f>I660+J660</f>
        <v>0</v>
      </c>
      <c r="Q660" s="163">
        <f>ROUND(I660*H660,3)</f>
        <v>0</v>
      </c>
      <c r="R660" s="163">
        <f>ROUND(J660*H660,3)</f>
        <v>0</v>
      </c>
      <c r="S660" s="58"/>
      <c r="T660" s="164">
        <f>S660*H660</f>
        <v>0</v>
      </c>
      <c r="U660" s="164">
        <v>0</v>
      </c>
      <c r="V660" s="164">
        <f>U660*H660</f>
        <v>0</v>
      </c>
      <c r="W660" s="164">
        <v>0</v>
      </c>
      <c r="X660" s="165">
        <f>W660*H660</f>
        <v>0</v>
      </c>
      <c r="Y660" s="32"/>
      <c r="Z660" s="32"/>
      <c r="AA660" s="32"/>
      <c r="AB660" s="32"/>
      <c r="AC660" s="32"/>
      <c r="AD660" s="32"/>
      <c r="AE660" s="32"/>
      <c r="AR660" s="166" t="s">
        <v>234</v>
      </c>
      <c r="AT660" s="166" t="s">
        <v>167</v>
      </c>
      <c r="AU660" s="166" t="s">
        <v>92</v>
      </c>
      <c r="AY660" s="17" t="s">
        <v>164</v>
      </c>
      <c r="BE660" s="167">
        <f>IF(O660="základná",K660,0)</f>
        <v>0</v>
      </c>
      <c r="BF660" s="167">
        <f>IF(O660="znížená",K660,0)</f>
        <v>0</v>
      </c>
      <c r="BG660" s="167">
        <f>IF(O660="zákl. prenesená",K660,0)</f>
        <v>0</v>
      </c>
      <c r="BH660" s="167">
        <f>IF(O660="zníž. prenesená",K660,0)</f>
        <v>0</v>
      </c>
      <c r="BI660" s="167">
        <f>IF(O660="nulová",K660,0)</f>
        <v>0</v>
      </c>
      <c r="BJ660" s="17" t="s">
        <v>92</v>
      </c>
      <c r="BK660" s="168">
        <f>ROUND(P660*H660,3)</f>
        <v>0</v>
      </c>
      <c r="BL660" s="17" t="s">
        <v>234</v>
      </c>
      <c r="BM660" s="166" t="s">
        <v>1219</v>
      </c>
    </row>
    <row r="661" spans="1:65" s="13" customFormat="1" ht="11.25">
      <c r="B661" s="169"/>
      <c r="D661" s="170" t="s">
        <v>173</v>
      </c>
      <c r="E661" s="171" t="s">
        <v>1</v>
      </c>
      <c r="F661" s="172" t="s">
        <v>1735</v>
      </c>
      <c r="H661" s="173">
        <v>4</v>
      </c>
      <c r="I661" s="174"/>
      <c r="J661" s="174"/>
      <c r="M661" s="169"/>
      <c r="N661" s="175"/>
      <c r="O661" s="176"/>
      <c r="P661" s="176"/>
      <c r="Q661" s="176"/>
      <c r="R661" s="176"/>
      <c r="S661" s="176"/>
      <c r="T661" s="176"/>
      <c r="U661" s="176"/>
      <c r="V661" s="176"/>
      <c r="W661" s="176"/>
      <c r="X661" s="177"/>
      <c r="AT661" s="171" t="s">
        <v>173</v>
      </c>
      <c r="AU661" s="171" t="s">
        <v>92</v>
      </c>
      <c r="AV661" s="13" t="s">
        <v>92</v>
      </c>
      <c r="AW661" s="13" t="s">
        <v>4</v>
      </c>
      <c r="AX661" s="13" t="s">
        <v>79</v>
      </c>
      <c r="AY661" s="171" t="s">
        <v>164</v>
      </c>
    </row>
    <row r="662" spans="1:65" s="13" customFormat="1" ht="11.25">
      <c r="B662" s="169"/>
      <c r="D662" s="170" t="s">
        <v>173</v>
      </c>
      <c r="E662" s="171" t="s">
        <v>1</v>
      </c>
      <c r="F662" s="172" t="s">
        <v>1736</v>
      </c>
      <c r="H662" s="173">
        <v>4</v>
      </c>
      <c r="I662" s="174"/>
      <c r="J662" s="174"/>
      <c r="M662" s="169"/>
      <c r="N662" s="175"/>
      <c r="O662" s="176"/>
      <c r="P662" s="176"/>
      <c r="Q662" s="176"/>
      <c r="R662" s="176"/>
      <c r="S662" s="176"/>
      <c r="T662" s="176"/>
      <c r="U662" s="176"/>
      <c r="V662" s="176"/>
      <c r="W662" s="176"/>
      <c r="X662" s="177"/>
      <c r="AT662" s="171" t="s">
        <v>173</v>
      </c>
      <c r="AU662" s="171" t="s">
        <v>92</v>
      </c>
      <c r="AV662" s="13" t="s">
        <v>92</v>
      </c>
      <c r="AW662" s="13" t="s">
        <v>4</v>
      </c>
      <c r="AX662" s="13" t="s">
        <v>79</v>
      </c>
      <c r="AY662" s="171" t="s">
        <v>164</v>
      </c>
    </row>
    <row r="663" spans="1:65" s="13" customFormat="1" ht="11.25">
      <c r="B663" s="169"/>
      <c r="D663" s="170" t="s">
        <v>173</v>
      </c>
      <c r="E663" s="171" t="s">
        <v>1</v>
      </c>
      <c r="F663" s="172" t="s">
        <v>1222</v>
      </c>
      <c r="H663" s="173">
        <v>1</v>
      </c>
      <c r="I663" s="174"/>
      <c r="J663" s="174"/>
      <c r="M663" s="169"/>
      <c r="N663" s="175"/>
      <c r="O663" s="176"/>
      <c r="P663" s="176"/>
      <c r="Q663" s="176"/>
      <c r="R663" s="176"/>
      <c r="S663" s="176"/>
      <c r="T663" s="176"/>
      <c r="U663" s="176"/>
      <c r="V663" s="176"/>
      <c r="W663" s="176"/>
      <c r="X663" s="177"/>
      <c r="AT663" s="171" t="s">
        <v>173</v>
      </c>
      <c r="AU663" s="171" t="s">
        <v>92</v>
      </c>
      <c r="AV663" s="13" t="s">
        <v>92</v>
      </c>
      <c r="AW663" s="13" t="s">
        <v>4</v>
      </c>
      <c r="AX663" s="13" t="s">
        <v>79</v>
      </c>
      <c r="AY663" s="171" t="s">
        <v>164</v>
      </c>
    </row>
    <row r="664" spans="1:65" s="13" customFormat="1" ht="11.25">
      <c r="B664" s="169"/>
      <c r="D664" s="170" t="s">
        <v>173</v>
      </c>
      <c r="E664" s="171" t="s">
        <v>1</v>
      </c>
      <c r="F664" s="172" t="s">
        <v>1737</v>
      </c>
      <c r="H664" s="173">
        <v>7</v>
      </c>
      <c r="I664" s="174"/>
      <c r="J664" s="174"/>
      <c r="M664" s="169"/>
      <c r="N664" s="175"/>
      <c r="O664" s="176"/>
      <c r="P664" s="176"/>
      <c r="Q664" s="176"/>
      <c r="R664" s="176"/>
      <c r="S664" s="176"/>
      <c r="T664" s="176"/>
      <c r="U664" s="176"/>
      <c r="V664" s="176"/>
      <c r="W664" s="176"/>
      <c r="X664" s="177"/>
      <c r="AT664" s="171" t="s">
        <v>173</v>
      </c>
      <c r="AU664" s="171" t="s">
        <v>92</v>
      </c>
      <c r="AV664" s="13" t="s">
        <v>92</v>
      </c>
      <c r="AW664" s="13" t="s">
        <v>4</v>
      </c>
      <c r="AX664" s="13" t="s">
        <v>79</v>
      </c>
      <c r="AY664" s="171" t="s">
        <v>164</v>
      </c>
    </row>
    <row r="665" spans="1:65" s="13" customFormat="1" ht="11.25">
      <c r="B665" s="169"/>
      <c r="D665" s="170" t="s">
        <v>173</v>
      </c>
      <c r="E665" s="171" t="s">
        <v>1</v>
      </c>
      <c r="F665" s="172" t="s">
        <v>1738</v>
      </c>
      <c r="H665" s="173">
        <v>2</v>
      </c>
      <c r="I665" s="174"/>
      <c r="J665" s="174"/>
      <c r="M665" s="169"/>
      <c r="N665" s="175"/>
      <c r="O665" s="176"/>
      <c r="P665" s="176"/>
      <c r="Q665" s="176"/>
      <c r="R665" s="176"/>
      <c r="S665" s="176"/>
      <c r="T665" s="176"/>
      <c r="U665" s="176"/>
      <c r="V665" s="176"/>
      <c r="W665" s="176"/>
      <c r="X665" s="177"/>
      <c r="AT665" s="171" t="s">
        <v>173</v>
      </c>
      <c r="AU665" s="171" t="s">
        <v>92</v>
      </c>
      <c r="AV665" s="13" t="s">
        <v>92</v>
      </c>
      <c r="AW665" s="13" t="s">
        <v>4</v>
      </c>
      <c r="AX665" s="13" t="s">
        <v>79</v>
      </c>
      <c r="AY665" s="171" t="s">
        <v>164</v>
      </c>
    </row>
    <row r="666" spans="1:65" s="13" customFormat="1" ht="11.25">
      <c r="B666" s="169"/>
      <c r="D666" s="170" t="s">
        <v>173</v>
      </c>
      <c r="E666" s="171" t="s">
        <v>1</v>
      </c>
      <c r="F666" s="172" t="s">
        <v>1739</v>
      </c>
      <c r="H666" s="173">
        <v>1</v>
      </c>
      <c r="I666" s="174"/>
      <c r="J666" s="174"/>
      <c r="M666" s="169"/>
      <c r="N666" s="175"/>
      <c r="O666" s="176"/>
      <c r="P666" s="176"/>
      <c r="Q666" s="176"/>
      <c r="R666" s="176"/>
      <c r="S666" s="176"/>
      <c r="T666" s="176"/>
      <c r="U666" s="176"/>
      <c r="V666" s="176"/>
      <c r="W666" s="176"/>
      <c r="X666" s="177"/>
      <c r="AT666" s="171" t="s">
        <v>173</v>
      </c>
      <c r="AU666" s="171" t="s">
        <v>92</v>
      </c>
      <c r="AV666" s="13" t="s">
        <v>92</v>
      </c>
      <c r="AW666" s="13" t="s">
        <v>4</v>
      </c>
      <c r="AX666" s="13" t="s">
        <v>79</v>
      </c>
      <c r="AY666" s="171" t="s">
        <v>164</v>
      </c>
    </row>
    <row r="667" spans="1:65" s="15" customFormat="1" ht="11.25">
      <c r="B667" s="195"/>
      <c r="D667" s="170" t="s">
        <v>173</v>
      </c>
      <c r="E667" s="196" t="s">
        <v>1</v>
      </c>
      <c r="F667" s="197" t="s">
        <v>303</v>
      </c>
      <c r="H667" s="198">
        <v>19</v>
      </c>
      <c r="I667" s="199"/>
      <c r="J667" s="199"/>
      <c r="M667" s="195"/>
      <c r="N667" s="200"/>
      <c r="O667" s="201"/>
      <c r="P667" s="201"/>
      <c r="Q667" s="201"/>
      <c r="R667" s="201"/>
      <c r="S667" s="201"/>
      <c r="T667" s="201"/>
      <c r="U667" s="201"/>
      <c r="V667" s="201"/>
      <c r="W667" s="201"/>
      <c r="X667" s="202"/>
      <c r="AT667" s="196" t="s">
        <v>173</v>
      </c>
      <c r="AU667" s="196" t="s">
        <v>92</v>
      </c>
      <c r="AV667" s="15" t="s">
        <v>171</v>
      </c>
      <c r="AW667" s="15" t="s">
        <v>4</v>
      </c>
      <c r="AX667" s="15" t="s">
        <v>86</v>
      </c>
      <c r="AY667" s="196" t="s">
        <v>164</v>
      </c>
    </row>
    <row r="668" spans="1:65" s="2" customFormat="1" ht="76.349999999999994" customHeight="1">
      <c r="A668" s="32"/>
      <c r="B668" s="153"/>
      <c r="C668" s="154" t="s">
        <v>1272</v>
      </c>
      <c r="D668" s="154" t="s">
        <v>167</v>
      </c>
      <c r="E668" s="155" t="s">
        <v>1225</v>
      </c>
      <c r="F668" s="156" t="s">
        <v>1226</v>
      </c>
      <c r="G668" s="157" t="s">
        <v>177</v>
      </c>
      <c r="H668" s="158">
        <v>20.8</v>
      </c>
      <c r="I668" s="159"/>
      <c r="J668" s="159"/>
      <c r="K668" s="158">
        <f>ROUND(P668*H668,3)</f>
        <v>0</v>
      </c>
      <c r="L668" s="160"/>
      <c r="M668" s="33"/>
      <c r="N668" s="161" t="s">
        <v>1</v>
      </c>
      <c r="O668" s="162" t="s">
        <v>43</v>
      </c>
      <c r="P668" s="163">
        <f>I668+J668</f>
        <v>0</v>
      </c>
      <c r="Q668" s="163">
        <f>ROUND(I668*H668,3)</f>
        <v>0</v>
      </c>
      <c r="R668" s="163">
        <f>ROUND(J668*H668,3)</f>
        <v>0</v>
      </c>
      <c r="S668" s="58"/>
      <c r="T668" s="164">
        <f>S668*H668</f>
        <v>0</v>
      </c>
      <c r="U668" s="164">
        <v>0</v>
      </c>
      <c r="V668" s="164">
        <f>U668*H668</f>
        <v>0</v>
      </c>
      <c r="W668" s="164">
        <v>0</v>
      </c>
      <c r="X668" s="165">
        <f>W668*H668</f>
        <v>0</v>
      </c>
      <c r="Y668" s="32"/>
      <c r="Z668" s="32"/>
      <c r="AA668" s="32"/>
      <c r="AB668" s="32"/>
      <c r="AC668" s="32"/>
      <c r="AD668" s="32"/>
      <c r="AE668" s="32"/>
      <c r="AR668" s="166" t="s">
        <v>234</v>
      </c>
      <c r="AT668" s="166" t="s">
        <v>167</v>
      </c>
      <c r="AU668" s="166" t="s">
        <v>92</v>
      </c>
      <c r="AY668" s="17" t="s">
        <v>164</v>
      </c>
      <c r="BE668" s="167">
        <f>IF(O668="základná",K668,0)</f>
        <v>0</v>
      </c>
      <c r="BF668" s="167">
        <f>IF(O668="znížená",K668,0)</f>
        <v>0</v>
      </c>
      <c r="BG668" s="167">
        <f>IF(O668="zákl. prenesená",K668,0)</f>
        <v>0</v>
      </c>
      <c r="BH668" s="167">
        <f>IF(O668="zníž. prenesená",K668,0)</f>
        <v>0</v>
      </c>
      <c r="BI668" s="167">
        <f>IF(O668="nulová",K668,0)</f>
        <v>0</v>
      </c>
      <c r="BJ668" s="17" t="s">
        <v>92</v>
      </c>
      <c r="BK668" s="168">
        <f>ROUND(P668*H668,3)</f>
        <v>0</v>
      </c>
      <c r="BL668" s="17" t="s">
        <v>234</v>
      </c>
      <c r="BM668" s="166" t="s">
        <v>1227</v>
      </c>
    </row>
    <row r="669" spans="1:65" s="13" customFormat="1" ht="11.25">
      <c r="B669" s="169"/>
      <c r="D669" s="170" t="s">
        <v>173</v>
      </c>
      <c r="E669" s="171" t="s">
        <v>1</v>
      </c>
      <c r="F669" s="172" t="s">
        <v>1740</v>
      </c>
      <c r="H669" s="173">
        <v>5.2</v>
      </c>
      <c r="I669" s="174"/>
      <c r="J669" s="174"/>
      <c r="M669" s="169"/>
      <c r="N669" s="175"/>
      <c r="O669" s="176"/>
      <c r="P669" s="176"/>
      <c r="Q669" s="176"/>
      <c r="R669" s="176"/>
      <c r="S669" s="176"/>
      <c r="T669" s="176"/>
      <c r="U669" s="176"/>
      <c r="V669" s="176"/>
      <c r="W669" s="176"/>
      <c r="X669" s="177"/>
      <c r="AT669" s="171" t="s">
        <v>173</v>
      </c>
      <c r="AU669" s="171" t="s">
        <v>92</v>
      </c>
      <c r="AV669" s="13" t="s">
        <v>92</v>
      </c>
      <c r="AW669" s="13" t="s">
        <v>4</v>
      </c>
      <c r="AX669" s="13" t="s">
        <v>79</v>
      </c>
      <c r="AY669" s="171" t="s">
        <v>164</v>
      </c>
    </row>
    <row r="670" spans="1:65" s="13" customFormat="1" ht="11.25">
      <c r="B670" s="169"/>
      <c r="D670" s="170" t="s">
        <v>173</v>
      </c>
      <c r="E670" s="171" t="s">
        <v>1</v>
      </c>
      <c r="F670" s="172" t="s">
        <v>1741</v>
      </c>
      <c r="H670" s="173">
        <v>5.2</v>
      </c>
      <c r="I670" s="174"/>
      <c r="J670" s="174"/>
      <c r="M670" s="169"/>
      <c r="N670" s="175"/>
      <c r="O670" s="176"/>
      <c r="P670" s="176"/>
      <c r="Q670" s="176"/>
      <c r="R670" s="176"/>
      <c r="S670" s="176"/>
      <c r="T670" s="176"/>
      <c r="U670" s="176"/>
      <c r="V670" s="176"/>
      <c r="W670" s="176"/>
      <c r="X670" s="177"/>
      <c r="AT670" s="171" t="s">
        <v>173</v>
      </c>
      <c r="AU670" s="171" t="s">
        <v>92</v>
      </c>
      <c r="AV670" s="13" t="s">
        <v>92</v>
      </c>
      <c r="AW670" s="13" t="s">
        <v>4</v>
      </c>
      <c r="AX670" s="13" t="s">
        <v>79</v>
      </c>
      <c r="AY670" s="171" t="s">
        <v>164</v>
      </c>
    </row>
    <row r="671" spans="1:65" s="13" customFormat="1" ht="11.25">
      <c r="B671" s="169"/>
      <c r="D671" s="170" t="s">
        <v>173</v>
      </c>
      <c r="E671" s="171" t="s">
        <v>1</v>
      </c>
      <c r="F671" s="172" t="s">
        <v>1230</v>
      </c>
      <c r="H671" s="173">
        <v>1.3</v>
      </c>
      <c r="I671" s="174"/>
      <c r="J671" s="174"/>
      <c r="M671" s="169"/>
      <c r="N671" s="175"/>
      <c r="O671" s="176"/>
      <c r="P671" s="176"/>
      <c r="Q671" s="176"/>
      <c r="R671" s="176"/>
      <c r="S671" s="176"/>
      <c r="T671" s="176"/>
      <c r="U671" s="176"/>
      <c r="V671" s="176"/>
      <c r="W671" s="176"/>
      <c r="X671" s="177"/>
      <c r="AT671" s="171" t="s">
        <v>173</v>
      </c>
      <c r="AU671" s="171" t="s">
        <v>92</v>
      </c>
      <c r="AV671" s="13" t="s">
        <v>92</v>
      </c>
      <c r="AW671" s="13" t="s">
        <v>4</v>
      </c>
      <c r="AX671" s="13" t="s">
        <v>79</v>
      </c>
      <c r="AY671" s="171" t="s">
        <v>164</v>
      </c>
    </row>
    <row r="672" spans="1:65" s="13" customFormat="1" ht="11.25">
      <c r="B672" s="169"/>
      <c r="D672" s="170" t="s">
        <v>173</v>
      </c>
      <c r="E672" s="171" t="s">
        <v>1</v>
      </c>
      <c r="F672" s="172" t="s">
        <v>1742</v>
      </c>
      <c r="H672" s="173">
        <v>9.1</v>
      </c>
      <c r="I672" s="174"/>
      <c r="J672" s="174"/>
      <c r="M672" s="169"/>
      <c r="N672" s="175"/>
      <c r="O672" s="176"/>
      <c r="P672" s="176"/>
      <c r="Q672" s="176"/>
      <c r="R672" s="176"/>
      <c r="S672" s="176"/>
      <c r="T672" s="176"/>
      <c r="U672" s="176"/>
      <c r="V672" s="176"/>
      <c r="W672" s="176"/>
      <c r="X672" s="177"/>
      <c r="AT672" s="171" t="s">
        <v>173</v>
      </c>
      <c r="AU672" s="171" t="s">
        <v>92</v>
      </c>
      <c r="AV672" s="13" t="s">
        <v>92</v>
      </c>
      <c r="AW672" s="13" t="s">
        <v>4</v>
      </c>
      <c r="AX672" s="13" t="s">
        <v>79</v>
      </c>
      <c r="AY672" s="171" t="s">
        <v>164</v>
      </c>
    </row>
    <row r="673" spans="1:65" s="15" customFormat="1" ht="11.25">
      <c r="B673" s="195"/>
      <c r="D673" s="170" t="s">
        <v>173</v>
      </c>
      <c r="E673" s="196" t="s">
        <v>1</v>
      </c>
      <c r="F673" s="197" t="s">
        <v>303</v>
      </c>
      <c r="H673" s="198">
        <v>20.8</v>
      </c>
      <c r="I673" s="199"/>
      <c r="J673" s="199"/>
      <c r="M673" s="195"/>
      <c r="N673" s="200"/>
      <c r="O673" s="201"/>
      <c r="P673" s="201"/>
      <c r="Q673" s="201"/>
      <c r="R673" s="201"/>
      <c r="S673" s="201"/>
      <c r="T673" s="201"/>
      <c r="U673" s="201"/>
      <c r="V673" s="201"/>
      <c r="W673" s="201"/>
      <c r="X673" s="202"/>
      <c r="AT673" s="196" t="s">
        <v>173</v>
      </c>
      <c r="AU673" s="196" t="s">
        <v>92</v>
      </c>
      <c r="AV673" s="15" t="s">
        <v>171</v>
      </c>
      <c r="AW673" s="15" t="s">
        <v>4</v>
      </c>
      <c r="AX673" s="15" t="s">
        <v>86</v>
      </c>
      <c r="AY673" s="196" t="s">
        <v>164</v>
      </c>
    </row>
    <row r="674" spans="1:65" s="2" customFormat="1" ht="76.349999999999994" customHeight="1">
      <c r="A674" s="32"/>
      <c r="B674" s="153"/>
      <c r="C674" s="154" t="s">
        <v>1277</v>
      </c>
      <c r="D674" s="154" t="s">
        <v>167</v>
      </c>
      <c r="E674" s="155" t="s">
        <v>1743</v>
      </c>
      <c r="F674" s="156" t="s">
        <v>1744</v>
      </c>
      <c r="G674" s="157" t="s">
        <v>177</v>
      </c>
      <c r="H674" s="158">
        <v>3.9</v>
      </c>
      <c r="I674" s="159"/>
      <c r="J674" s="159"/>
      <c r="K674" s="158">
        <f>ROUND(P674*H674,3)</f>
        <v>0</v>
      </c>
      <c r="L674" s="160"/>
      <c r="M674" s="33"/>
      <c r="N674" s="161" t="s">
        <v>1</v>
      </c>
      <c r="O674" s="162" t="s">
        <v>43</v>
      </c>
      <c r="P674" s="163">
        <f>I674+J674</f>
        <v>0</v>
      </c>
      <c r="Q674" s="163">
        <f>ROUND(I674*H674,3)</f>
        <v>0</v>
      </c>
      <c r="R674" s="163">
        <f>ROUND(J674*H674,3)</f>
        <v>0</v>
      </c>
      <c r="S674" s="58"/>
      <c r="T674" s="164">
        <f>S674*H674</f>
        <v>0</v>
      </c>
      <c r="U674" s="164">
        <v>0</v>
      </c>
      <c r="V674" s="164">
        <f>U674*H674</f>
        <v>0</v>
      </c>
      <c r="W674" s="164">
        <v>0</v>
      </c>
      <c r="X674" s="165">
        <f>W674*H674</f>
        <v>0</v>
      </c>
      <c r="Y674" s="32"/>
      <c r="Z674" s="32"/>
      <c r="AA674" s="32"/>
      <c r="AB674" s="32"/>
      <c r="AC674" s="32"/>
      <c r="AD674" s="32"/>
      <c r="AE674" s="32"/>
      <c r="AR674" s="166" t="s">
        <v>234</v>
      </c>
      <c r="AT674" s="166" t="s">
        <v>167</v>
      </c>
      <c r="AU674" s="166" t="s">
        <v>92</v>
      </c>
      <c r="AY674" s="17" t="s">
        <v>164</v>
      </c>
      <c r="BE674" s="167">
        <f>IF(O674="základná",K674,0)</f>
        <v>0</v>
      </c>
      <c r="BF674" s="167">
        <f>IF(O674="znížená",K674,0)</f>
        <v>0</v>
      </c>
      <c r="BG674" s="167">
        <f>IF(O674="zákl. prenesená",K674,0)</f>
        <v>0</v>
      </c>
      <c r="BH674" s="167">
        <f>IF(O674="zníž. prenesená",K674,0)</f>
        <v>0</v>
      </c>
      <c r="BI674" s="167">
        <f>IF(O674="nulová",K674,0)</f>
        <v>0</v>
      </c>
      <c r="BJ674" s="17" t="s">
        <v>92</v>
      </c>
      <c r="BK674" s="168">
        <f>ROUND(P674*H674,3)</f>
        <v>0</v>
      </c>
      <c r="BL674" s="17" t="s">
        <v>234</v>
      </c>
      <c r="BM674" s="166" t="s">
        <v>1745</v>
      </c>
    </row>
    <row r="675" spans="1:65" s="13" customFormat="1" ht="11.25">
      <c r="B675" s="169"/>
      <c r="D675" s="170" t="s">
        <v>173</v>
      </c>
      <c r="E675" s="171" t="s">
        <v>1</v>
      </c>
      <c r="F675" s="172" t="s">
        <v>1746</v>
      </c>
      <c r="H675" s="173">
        <v>2.6</v>
      </c>
      <c r="I675" s="174"/>
      <c r="J675" s="174"/>
      <c r="M675" s="169"/>
      <c r="N675" s="175"/>
      <c r="O675" s="176"/>
      <c r="P675" s="176"/>
      <c r="Q675" s="176"/>
      <c r="R675" s="176"/>
      <c r="S675" s="176"/>
      <c r="T675" s="176"/>
      <c r="U675" s="176"/>
      <c r="V675" s="176"/>
      <c r="W675" s="176"/>
      <c r="X675" s="177"/>
      <c r="AT675" s="171" t="s">
        <v>173</v>
      </c>
      <c r="AU675" s="171" t="s">
        <v>92</v>
      </c>
      <c r="AV675" s="13" t="s">
        <v>92</v>
      </c>
      <c r="AW675" s="13" t="s">
        <v>4</v>
      </c>
      <c r="AX675" s="13" t="s">
        <v>79</v>
      </c>
      <c r="AY675" s="171" t="s">
        <v>164</v>
      </c>
    </row>
    <row r="676" spans="1:65" s="13" customFormat="1" ht="11.25">
      <c r="B676" s="169"/>
      <c r="D676" s="170" t="s">
        <v>173</v>
      </c>
      <c r="E676" s="171" t="s">
        <v>1</v>
      </c>
      <c r="F676" s="172" t="s">
        <v>1747</v>
      </c>
      <c r="H676" s="173">
        <v>1.3</v>
      </c>
      <c r="I676" s="174"/>
      <c r="J676" s="174"/>
      <c r="M676" s="169"/>
      <c r="N676" s="175"/>
      <c r="O676" s="176"/>
      <c r="P676" s="176"/>
      <c r="Q676" s="176"/>
      <c r="R676" s="176"/>
      <c r="S676" s="176"/>
      <c r="T676" s="176"/>
      <c r="U676" s="176"/>
      <c r="V676" s="176"/>
      <c r="W676" s="176"/>
      <c r="X676" s="177"/>
      <c r="AT676" s="171" t="s">
        <v>173</v>
      </c>
      <c r="AU676" s="171" t="s">
        <v>92</v>
      </c>
      <c r="AV676" s="13" t="s">
        <v>92</v>
      </c>
      <c r="AW676" s="13" t="s">
        <v>4</v>
      </c>
      <c r="AX676" s="13" t="s">
        <v>79</v>
      </c>
      <c r="AY676" s="171" t="s">
        <v>164</v>
      </c>
    </row>
    <row r="677" spans="1:65" s="15" customFormat="1" ht="11.25">
      <c r="B677" s="195"/>
      <c r="D677" s="170" t="s">
        <v>173</v>
      </c>
      <c r="E677" s="196" t="s">
        <v>1</v>
      </c>
      <c r="F677" s="197" t="s">
        <v>303</v>
      </c>
      <c r="H677" s="198">
        <v>3.9000000000000004</v>
      </c>
      <c r="I677" s="199"/>
      <c r="J677" s="199"/>
      <c r="M677" s="195"/>
      <c r="N677" s="200"/>
      <c r="O677" s="201"/>
      <c r="P677" s="201"/>
      <c r="Q677" s="201"/>
      <c r="R677" s="201"/>
      <c r="S677" s="201"/>
      <c r="T677" s="201"/>
      <c r="U677" s="201"/>
      <c r="V677" s="201"/>
      <c r="W677" s="201"/>
      <c r="X677" s="202"/>
      <c r="AT677" s="196" t="s">
        <v>173</v>
      </c>
      <c r="AU677" s="196" t="s">
        <v>92</v>
      </c>
      <c r="AV677" s="15" t="s">
        <v>171</v>
      </c>
      <c r="AW677" s="15" t="s">
        <v>4</v>
      </c>
      <c r="AX677" s="15" t="s">
        <v>86</v>
      </c>
      <c r="AY677" s="196" t="s">
        <v>164</v>
      </c>
    </row>
    <row r="678" spans="1:65" s="2" customFormat="1" ht="24.2" customHeight="1">
      <c r="A678" s="32"/>
      <c r="B678" s="153"/>
      <c r="C678" s="154" t="s">
        <v>1281</v>
      </c>
      <c r="D678" s="154" t="s">
        <v>167</v>
      </c>
      <c r="E678" s="155" t="s">
        <v>1233</v>
      </c>
      <c r="F678" s="156" t="s">
        <v>1234</v>
      </c>
      <c r="G678" s="157" t="s">
        <v>199</v>
      </c>
      <c r="H678" s="158">
        <v>11</v>
      </c>
      <c r="I678" s="159"/>
      <c r="J678" s="159"/>
      <c r="K678" s="158">
        <f>ROUND(P678*H678,3)</f>
        <v>0</v>
      </c>
      <c r="L678" s="160"/>
      <c r="M678" s="33"/>
      <c r="N678" s="161" t="s">
        <v>1</v>
      </c>
      <c r="O678" s="162" t="s">
        <v>43</v>
      </c>
      <c r="P678" s="163">
        <f>I678+J678</f>
        <v>0</v>
      </c>
      <c r="Q678" s="163">
        <f>ROUND(I678*H678,3)</f>
        <v>0</v>
      </c>
      <c r="R678" s="163">
        <f>ROUND(J678*H678,3)</f>
        <v>0</v>
      </c>
      <c r="S678" s="58"/>
      <c r="T678" s="164">
        <f>S678*H678</f>
        <v>0</v>
      </c>
      <c r="U678" s="164">
        <v>0</v>
      </c>
      <c r="V678" s="164">
        <f>U678*H678</f>
        <v>0</v>
      </c>
      <c r="W678" s="164">
        <v>0</v>
      </c>
      <c r="X678" s="165">
        <f>W678*H678</f>
        <v>0</v>
      </c>
      <c r="Y678" s="32"/>
      <c r="Z678" s="32"/>
      <c r="AA678" s="32"/>
      <c r="AB678" s="32"/>
      <c r="AC678" s="32"/>
      <c r="AD678" s="32"/>
      <c r="AE678" s="32"/>
      <c r="AR678" s="166" t="s">
        <v>234</v>
      </c>
      <c r="AT678" s="166" t="s">
        <v>167</v>
      </c>
      <c r="AU678" s="166" t="s">
        <v>92</v>
      </c>
      <c r="AY678" s="17" t="s">
        <v>164</v>
      </c>
      <c r="BE678" s="167">
        <f>IF(O678="základná",K678,0)</f>
        <v>0</v>
      </c>
      <c r="BF678" s="167">
        <f>IF(O678="znížená",K678,0)</f>
        <v>0</v>
      </c>
      <c r="BG678" s="167">
        <f>IF(O678="zákl. prenesená",K678,0)</f>
        <v>0</v>
      </c>
      <c r="BH678" s="167">
        <f>IF(O678="zníž. prenesená",K678,0)</f>
        <v>0</v>
      </c>
      <c r="BI678" s="167">
        <f>IF(O678="nulová",K678,0)</f>
        <v>0</v>
      </c>
      <c r="BJ678" s="17" t="s">
        <v>92</v>
      </c>
      <c r="BK678" s="168">
        <f>ROUND(P678*H678,3)</f>
        <v>0</v>
      </c>
      <c r="BL678" s="17" t="s">
        <v>234</v>
      </c>
      <c r="BM678" s="166" t="s">
        <v>1235</v>
      </c>
    </row>
    <row r="679" spans="1:65" s="13" customFormat="1" ht="11.25">
      <c r="B679" s="169"/>
      <c r="D679" s="170" t="s">
        <v>173</v>
      </c>
      <c r="E679" s="171" t="s">
        <v>1</v>
      </c>
      <c r="F679" s="172" t="s">
        <v>1748</v>
      </c>
      <c r="H679" s="173">
        <v>11</v>
      </c>
      <c r="I679" s="174"/>
      <c r="J679" s="174"/>
      <c r="M679" s="169"/>
      <c r="N679" s="175"/>
      <c r="O679" s="176"/>
      <c r="P679" s="176"/>
      <c r="Q679" s="176"/>
      <c r="R679" s="176"/>
      <c r="S679" s="176"/>
      <c r="T679" s="176"/>
      <c r="U679" s="176"/>
      <c r="V679" s="176"/>
      <c r="W679" s="176"/>
      <c r="X679" s="177"/>
      <c r="AT679" s="171" t="s">
        <v>173</v>
      </c>
      <c r="AU679" s="171" t="s">
        <v>92</v>
      </c>
      <c r="AV679" s="13" t="s">
        <v>92</v>
      </c>
      <c r="AW679" s="13" t="s">
        <v>4</v>
      </c>
      <c r="AX679" s="13" t="s">
        <v>86</v>
      </c>
      <c r="AY679" s="171" t="s">
        <v>164</v>
      </c>
    </row>
    <row r="680" spans="1:65" s="2" customFormat="1" ht="14.45" customHeight="1">
      <c r="A680" s="32"/>
      <c r="B680" s="153"/>
      <c r="C680" s="178" t="s">
        <v>1287</v>
      </c>
      <c r="D680" s="178" t="s">
        <v>244</v>
      </c>
      <c r="E680" s="179" t="s">
        <v>1238</v>
      </c>
      <c r="F680" s="180" t="s">
        <v>1239</v>
      </c>
      <c r="G680" s="181" t="s">
        <v>199</v>
      </c>
      <c r="H680" s="182">
        <v>11</v>
      </c>
      <c r="I680" s="183"/>
      <c r="J680" s="184"/>
      <c r="K680" s="182">
        <f>ROUND(P680*H680,3)</f>
        <v>0</v>
      </c>
      <c r="L680" s="184"/>
      <c r="M680" s="185"/>
      <c r="N680" s="186" t="s">
        <v>1</v>
      </c>
      <c r="O680" s="162" t="s">
        <v>43</v>
      </c>
      <c r="P680" s="163">
        <f>I680+J680</f>
        <v>0</v>
      </c>
      <c r="Q680" s="163">
        <f>ROUND(I680*H680,3)</f>
        <v>0</v>
      </c>
      <c r="R680" s="163">
        <f>ROUND(J680*H680,3)</f>
        <v>0</v>
      </c>
      <c r="S680" s="58"/>
      <c r="T680" s="164">
        <f>S680*H680</f>
        <v>0</v>
      </c>
      <c r="U680" s="164">
        <v>1E-3</v>
      </c>
      <c r="V680" s="164">
        <f>U680*H680</f>
        <v>1.0999999999999999E-2</v>
      </c>
      <c r="W680" s="164">
        <v>0</v>
      </c>
      <c r="X680" s="165">
        <f>W680*H680</f>
        <v>0</v>
      </c>
      <c r="Y680" s="32"/>
      <c r="Z680" s="32"/>
      <c r="AA680" s="32"/>
      <c r="AB680" s="32"/>
      <c r="AC680" s="32"/>
      <c r="AD680" s="32"/>
      <c r="AE680" s="32"/>
      <c r="AR680" s="166" t="s">
        <v>321</v>
      </c>
      <c r="AT680" s="166" t="s">
        <v>244</v>
      </c>
      <c r="AU680" s="166" t="s">
        <v>92</v>
      </c>
      <c r="AY680" s="17" t="s">
        <v>164</v>
      </c>
      <c r="BE680" s="167">
        <f>IF(O680="základná",K680,0)</f>
        <v>0</v>
      </c>
      <c r="BF680" s="167">
        <f>IF(O680="znížená",K680,0)</f>
        <v>0</v>
      </c>
      <c r="BG680" s="167">
        <f>IF(O680="zákl. prenesená",K680,0)</f>
        <v>0</v>
      </c>
      <c r="BH680" s="167">
        <f>IF(O680="zníž. prenesená",K680,0)</f>
        <v>0</v>
      </c>
      <c r="BI680" s="167">
        <f>IF(O680="nulová",K680,0)</f>
        <v>0</v>
      </c>
      <c r="BJ680" s="17" t="s">
        <v>92</v>
      </c>
      <c r="BK680" s="168">
        <f>ROUND(P680*H680,3)</f>
        <v>0</v>
      </c>
      <c r="BL680" s="17" t="s">
        <v>234</v>
      </c>
      <c r="BM680" s="166" t="s">
        <v>1240</v>
      </c>
    </row>
    <row r="681" spans="1:65" s="2" customFormat="1" ht="14.45" customHeight="1">
      <c r="A681" s="32"/>
      <c r="B681" s="153"/>
      <c r="C681" s="154" t="s">
        <v>1291</v>
      </c>
      <c r="D681" s="154" t="s">
        <v>167</v>
      </c>
      <c r="E681" s="155" t="s">
        <v>1242</v>
      </c>
      <c r="F681" s="156" t="s">
        <v>1243</v>
      </c>
      <c r="G681" s="157" t="s">
        <v>1244</v>
      </c>
      <c r="H681" s="158">
        <v>1</v>
      </c>
      <c r="I681" s="159"/>
      <c r="J681" s="159"/>
      <c r="K681" s="158">
        <f>ROUND(P681*H681,3)</f>
        <v>0</v>
      </c>
      <c r="L681" s="160"/>
      <c r="M681" s="33"/>
      <c r="N681" s="161" t="s">
        <v>1</v>
      </c>
      <c r="O681" s="162" t="s">
        <v>43</v>
      </c>
      <c r="P681" s="163">
        <f>I681+J681</f>
        <v>0</v>
      </c>
      <c r="Q681" s="163">
        <f>ROUND(I681*H681,3)</f>
        <v>0</v>
      </c>
      <c r="R681" s="163">
        <f>ROUND(J681*H681,3)</f>
        <v>0</v>
      </c>
      <c r="S681" s="58"/>
      <c r="T681" s="164">
        <f>S681*H681</f>
        <v>0</v>
      </c>
      <c r="U681" s="164">
        <v>0</v>
      </c>
      <c r="V681" s="164">
        <f>U681*H681</f>
        <v>0</v>
      </c>
      <c r="W681" s="164">
        <v>0</v>
      </c>
      <c r="X681" s="165">
        <f>W681*H681</f>
        <v>0</v>
      </c>
      <c r="Y681" s="32"/>
      <c r="Z681" s="32"/>
      <c r="AA681" s="32"/>
      <c r="AB681" s="32"/>
      <c r="AC681" s="32"/>
      <c r="AD681" s="32"/>
      <c r="AE681" s="32"/>
      <c r="AR681" s="166" t="s">
        <v>234</v>
      </c>
      <c r="AT681" s="166" t="s">
        <v>167</v>
      </c>
      <c r="AU681" s="166" t="s">
        <v>92</v>
      </c>
      <c r="AY681" s="17" t="s">
        <v>164</v>
      </c>
      <c r="BE681" s="167">
        <f>IF(O681="základná",K681,0)</f>
        <v>0</v>
      </c>
      <c r="BF681" s="167">
        <f>IF(O681="znížená",K681,0)</f>
        <v>0</v>
      </c>
      <c r="BG681" s="167">
        <f>IF(O681="zákl. prenesená",K681,0)</f>
        <v>0</v>
      </c>
      <c r="BH681" s="167">
        <f>IF(O681="zníž. prenesená",K681,0)</f>
        <v>0</v>
      </c>
      <c r="BI681" s="167">
        <f>IF(O681="nulová",K681,0)</f>
        <v>0</v>
      </c>
      <c r="BJ681" s="17" t="s">
        <v>92</v>
      </c>
      <c r="BK681" s="168">
        <f>ROUND(P681*H681,3)</f>
        <v>0</v>
      </c>
      <c r="BL681" s="17" t="s">
        <v>234</v>
      </c>
      <c r="BM681" s="166" t="s">
        <v>1245</v>
      </c>
    </row>
    <row r="682" spans="1:65" s="13" customFormat="1" ht="11.25">
      <c r="B682" s="169"/>
      <c r="D682" s="170" t="s">
        <v>173</v>
      </c>
      <c r="E682" s="171" t="s">
        <v>1</v>
      </c>
      <c r="F682" s="172" t="s">
        <v>1246</v>
      </c>
      <c r="H682" s="173">
        <v>1</v>
      </c>
      <c r="I682" s="174"/>
      <c r="J682" s="174"/>
      <c r="M682" s="169"/>
      <c r="N682" s="175"/>
      <c r="O682" s="176"/>
      <c r="P682" s="176"/>
      <c r="Q682" s="176"/>
      <c r="R682" s="176"/>
      <c r="S682" s="176"/>
      <c r="T682" s="176"/>
      <c r="U682" s="176"/>
      <c r="V682" s="176"/>
      <c r="W682" s="176"/>
      <c r="X682" s="177"/>
      <c r="AT682" s="171" t="s">
        <v>173</v>
      </c>
      <c r="AU682" s="171" t="s">
        <v>92</v>
      </c>
      <c r="AV682" s="13" t="s">
        <v>92</v>
      </c>
      <c r="AW682" s="13" t="s">
        <v>4</v>
      </c>
      <c r="AX682" s="13" t="s">
        <v>86</v>
      </c>
      <c r="AY682" s="171" t="s">
        <v>164</v>
      </c>
    </row>
    <row r="683" spans="1:65" s="2" customFormat="1" ht="24.2" customHeight="1">
      <c r="A683" s="32"/>
      <c r="B683" s="153"/>
      <c r="C683" s="154" t="s">
        <v>1297</v>
      </c>
      <c r="D683" s="154" t="s">
        <v>167</v>
      </c>
      <c r="E683" s="155" t="s">
        <v>1248</v>
      </c>
      <c r="F683" s="156" t="s">
        <v>1249</v>
      </c>
      <c r="G683" s="157" t="s">
        <v>499</v>
      </c>
      <c r="H683" s="159"/>
      <c r="I683" s="159"/>
      <c r="J683" s="159"/>
      <c r="K683" s="158">
        <f>ROUND(P683*H683,3)</f>
        <v>0</v>
      </c>
      <c r="L683" s="160"/>
      <c r="M683" s="33"/>
      <c r="N683" s="161" t="s">
        <v>1</v>
      </c>
      <c r="O683" s="162" t="s">
        <v>43</v>
      </c>
      <c r="P683" s="163">
        <f>I683+J683</f>
        <v>0</v>
      </c>
      <c r="Q683" s="163">
        <f>ROUND(I683*H683,3)</f>
        <v>0</v>
      </c>
      <c r="R683" s="163">
        <f>ROUND(J683*H683,3)</f>
        <v>0</v>
      </c>
      <c r="S683" s="58"/>
      <c r="T683" s="164">
        <f>S683*H683</f>
        <v>0</v>
      </c>
      <c r="U683" s="164">
        <v>0</v>
      </c>
      <c r="V683" s="164">
        <f>U683*H683</f>
        <v>0</v>
      </c>
      <c r="W683" s="164">
        <v>0</v>
      </c>
      <c r="X683" s="165">
        <f>W683*H683</f>
        <v>0</v>
      </c>
      <c r="Y683" s="32"/>
      <c r="Z683" s="32"/>
      <c r="AA683" s="32"/>
      <c r="AB683" s="32"/>
      <c r="AC683" s="32"/>
      <c r="AD683" s="32"/>
      <c r="AE683" s="32"/>
      <c r="AR683" s="166" t="s">
        <v>234</v>
      </c>
      <c r="AT683" s="166" t="s">
        <v>167</v>
      </c>
      <c r="AU683" s="166" t="s">
        <v>92</v>
      </c>
      <c r="AY683" s="17" t="s">
        <v>164</v>
      </c>
      <c r="BE683" s="167">
        <f>IF(O683="základná",K683,0)</f>
        <v>0</v>
      </c>
      <c r="BF683" s="167">
        <f>IF(O683="znížená",K683,0)</f>
        <v>0</v>
      </c>
      <c r="BG683" s="167">
        <f>IF(O683="zákl. prenesená",K683,0)</f>
        <v>0</v>
      </c>
      <c r="BH683" s="167">
        <f>IF(O683="zníž. prenesená",K683,0)</f>
        <v>0</v>
      </c>
      <c r="BI683" s="167">
        <f>IF(O683="nulová",K683,0)</f>
        <v>0</v>
      </c>
      <c r="BJ683" s="17" t="s">
        <v>92</v>
      </c>
      <c r="BK683" s="168">
        <f>ROUND(P683*H683,3)</f>
        <v>0</v>
      </c>
      <c r="BL683" s="17" t="s">
        <v>234</v>
      </c>
      <c r="BM683" s="166" t="s">
        <v>1250</v>
      </c>
    </row>
    <row r="684" spans="1:65" s="12" customFormat="1" ht="22.9" customHeight="1">
      <c r="B684" s="139"/>
      <c r="D684" s="140" t="s">
        <v>78</v>
      </c>
      <c r="E684" s="151" t="s">
        <v>1251</v>
      </c>
      <c r="F684" s="151" t="s">
        <v>1252</v>
      </c>
      <c r="I684" s="142"/>
      <c r="J684" s="142"/>
      <c r="K684" s="152">
        <f>BK684</f>
        <v>0</v>
      </c>
      <c r="M684" s="139"/>
      <c r="N684" s="144"/>
      <c r="O684" s="145"/>
      <c r="P684" s="145"/>
      <c r="Q684" s="146">
        <f>SUM(Q685:Q692)</f>
        <v>0</v>
      </c>
      <c r="R684" s="146">
        <f>SUM(R685:R692)</f>
        <v>0</v>
      </c>
      <c r="S684" s="145"/>
      <c r="T684" s="147">
        <f>SUM(T685:T692)</f>
        <v>0</v>
      </c>
      <c r="U684" s="145"/>
      <c r="V684" s="147">
        <f>SUM(V685:V692)</f>
        <v>0.44525208000000005</v>
      </c>
      <c r="W684" s="145"/>
      <c r="X684" s="148">
        <f>SUM(X685:X692)</f>
        <v>0</v>
      </c>
      <c r="AR684" s="140" t="s">
        <v>92</v>
      </c>
      <c r="AT684" s="149" t="s">
        <v>78</v>
      </c>
      <c r="AU684" s="149" t="s">
        <v>86</v>
      </c>
      <c r="AY684" s="140" t="s">
        <v>164</v>
      </c>
      <c r="BK684" s="150">
        <f>SUM(BK685:BK692)</f>
        <v>0</v>
      </c>
    </row>
    <row r="685" spans="1:65" s="2" customFormat="1" ht="14.45" customHeight="1">
      <c r="A685" s="32"/>
      <c r="B685" s="153"/>
      <c r="C685" s="154" t="s">
        <v>1302</v>
      </c>
      <c r="D685" s="154" t="s">
        <v>167</v>
      </c>
      <c r="E685" s="155" t="s">
        <v>1254</v>
      </c>
      <c r="F685" s="156" t="s">
        <v>1255</v>
      </c>
      <c r="G685" s="157" t="s">
        <v>177</v>
      </c>
      <c r="H685" s="158">
        <v>45.066000000000003</v>
      </c>
      <c r="I685" s="159"/>
      <c r="J685" s="159"/>
      <c r="K685" s="158">
        <f>ROUND(P685*H685,3)</f>
        <v>0</v>
      </c>
      <c r="L685" s="160"/>
      <c r="M685" s="33"/>
      <c r="N685" s="161" t="s">
        <v>1</v>
      </c>
      <c r="O685" s="162" t="s">
        <v>43</v>
      </c>
      <c r="P685" s="163">
        <f>I685+J685</f>
        <v>0</v>
      </c>
      <c r="Q685" s="163">
        <f>ROUND(I685*H685,3)</f>
        <v>0</v>
      </c>
      <c r="R685" s="163">
        <f>ROUND(J685*H685,3)</f>
        <v>0</v>
      </c>
      <c r="S685" s="58"/>
      <c r="T685" s="164">
        <f>S685*H685</f>
        <v>0</v>
      </c>
      <c r="U685" s="164">
        <v>1.2999999999999999E-4</v>
      </c>
      <c r="V685" s="164">
        <f>U685*H685</f>
        <v>5.8585799999999995E-3</v>
      </c>
      <c r="W685" s="164">
        <v>0</v>
      </c>
      <c r="X685" s="165">
        <f>W685*H685</f>
        <v>0</v>
      </c>
      <c r="Y685" s="32"/>
      <c r="Z685" s="32"/>
      <c r="AA685" s="32"/>
      <c r="AB685" s="32"/>
      <c r="AC685" s="32"/>
      <c r="AD685" s="32"/>
      <c r="AE685" s="32"/>
      <c r="AR685" s="166" t="s">
        <v>234</v>
      </c>
      <c r="AT685" s="166" t="s">
        <v>167</v>
      </c>
      <c r="AU685" s="166" t="s">
        <v>92</v>
      </c>
      <c r="AY685" s="17" t="s">
        <v>164</v>
      </c>
      <c r="BE685" s="167">
        <f>IF(O685="základná",K685,0)</f>
        <v>0</v>
      </c>
      <c r="BF685" s="167">
        <f>IF(O685="znížená",K685,0)</f>
        <v>0</v>
      </c>
      <c r="BG685" s="167">
        <f>IF(O685="zákl. prenesená",K685,0)</f>
        <v>0</v>
      </c>
      <c r="BH685" s="167">
        <f>IF(O685="zníž. prenesená",K685,0)</f>
        <v>0</v>
      </c>
      <c r="BI685" s="167">
        <f>IF(O685="nulová",K685,0)</f>
        <v>0</v>
      </c>
      <c r="BJ685" s="17" t="s">
        <v>92</v>
      </c>
      <c r="BK685" s="168">
        <f>ROUND(P685*H685,3)</f>
        <v>0</v>
      </c>
      <c r="BL685" s="17" t="s">
        <v>234</v>
      </c>
      <c r="BM685" s="166" t="s">
        <v>1256</v>
      </c>
    </row>
    <row r="686" spans="1:65" s="13" customFormat="1" ht="11.25">
      <c r="B686" s="169"/>
      <c r="D686" s="170" t="s">
        <v>173</v>
      </c>
      <c r="E686" s="171" t="s">
        <v>1</v>
      </c>
      <c r="F686" s="172" t="s">
        <v>1749</v>
      </c>
      <c r="H686" s="173">
        <v>10.725</v>
      </c>
      <c r="I686" s="174"/>
      <c r="J686" s="174"/>
      <c r="M686" s="169"/>
      <c r="N686" s="175"/>
      <c r="O686" s="176"/>
      <c r="P686" s="176"/>
      <c r="Q686" s="176"/>
      <c r="R686" s="176"/>
      <c r="S686" s="176"/>
      <c r="T686" s="176"/>
      <c r="U686" s="176"/>
      <c r="V686" s="176"/>
      <c r="W686" s="176"/>
      <c r="X686" s="177"/>
      <c r="AT686" s="171" t="s">
        <v>173</v>
      </c>
      <c r="AU686" s="171" t="s">
        <v>92</v>
      </c>
      <c r="AV686" s="13" t="s">
        <v>92</v>
      </c>
      <c r="AW686" s="13" t="s">
        <v>4</v>
      </c>
      <c r="AX686" s="13" t="s">
        <v>79</v>
      </c>
      <c r="AY686" s="171" t="s">
        <v>164</v>
      </c>
    </row>
    <row r="687" spans="1:65" s="13" customFormat="1" ht="11.25">
      <c r="B687" s="169"/>
      <c r="D687" s="170" t="s">
        <v>173</v>
      </c>
      <c r="E687" s="171" t="s">
        <v>1</v>
      </c>
      <c r="F687" s="172" t="s">
        <v>1750</v>
      </c>
      <c r="H687" s="173">
        <v>10.725</v>
      </c>
      <c r="I687" s="174"/>
      <c r="J687" s="174"/>
      <c r="M687" s="169"/>
      <c r="N687" s="175"/>
      <c r="O687" s="176"/>
      <c r="P687" s="176"/>
      <c r="Q687" s="176"/>
      <c r="R687" s="176"/>
      <c r="S687" s="176"/>
      <c r="T687" s="176"/>
      <c r="U687" s="176"/>
      <c r="V687" s="176"/>
      <c r="W687" s="176"/>
      <c r="X687" s="177"/>
      <c r="AT687" s="171" t="s">
        <v>173</v>
      </c>
      <c r="AU687" s="171" t="s">
        <v>92</v>
      </c>
      <c r="AV687" s="13" t="s">
        <v>92</v>
      </c>
      <c r="AW687" s="13" t="s">
        <v>4</v>
      </c>
      <c r="AX687" s="13" t="s">
        <v>79</v>
      </c>
      <c r="AY687" s="171" t="s">
        <v>164</v>
      </c>
    </row>
    <row r="688" spans="1:65" s="13" customFormat="1" ht="11.25">
      <c r="B688" s="169"/>
      <c r="D688" s="170" t="s">
        <v>173</v>
      </c>
      <c r="E688" s="171" t="s">
        <v>1</v>
      </c>
      <c r="F688" s="172" t="s">
        <v>1751</v>
      </c>
      <c r="H688" s="173">
        <v>10.746</v>
      </c>
      <c r="I688" s="174"/>
      <c r="J688" s="174"/>
      <c r="M688" s="169"/>
      <c r="N688" s="175"/>
      <c r="O688" s="176"/>
      <c r="P688" s="176"/>
      <c r="Q688" s="176"/>
      <c r="R688" s="176"/>
      <c r="S688" s="176"/>
      <c r="T688" s="176"/>
      <c r="U688" s="176"/>
      <c r="V688" s="176"/>
      <c r="W688" s="176"/>
      <c r="X688" s="177"/>
      <c r="AT688" s="171" t="s">
        <v>173</v>
      </c>
      <c r="AU688" s="171" t="s">
        <v>92</v>
      </c>
      <c r="AV688" s="13" t="s">
        <v>92</v>
      </c>
      <c r="AW688" s="13" t="s">
        <v>4</v>
      </c>
      <c r="AX688" s="13" t="s">
        <v>79</v>
      </c>
      <c r="AY688" s="171" t="s">
        <v>164</v>
      </c>
    </row>
    <row r="689" spans="1:65" s="13" customFormat="1" ht="11.25">
      <c r="B689" s="169"/>
      <c r="D689" s="170" t="s">
        <v>173</v>
      </c>
      <c r="E689" s="171" t="s">
        <v>1</v>
      </c>
      <c r="F689" s="172" t="s">
        <v>1752</v>
      </c>
      <c r="H689" s="173">
        <v>12.87</v>
      </c>
      <c r="I689" s="174"/>
      <c r="J689" s="174"/>
      <c r="M689" s="169"/>
      <c r="N689" s="175"/>
      <c r="O689" s="176"/>
      <c r="P689" s="176"/>
      <c r="Q689" s="176"/>
      <c r="R689" s="176"/>
      <c r="S689" s="176"/>
      <c r="T689" s="176"/>
      <c r="U689" s="176"/>
      <c r="V689" s="176"/>
      <c r="W689" s="176"/>
      <c r="X689" s="177"/>
      <c r="AT689" s="171" t="s">
        <v>173</v>
      </c>
      <c r="AU689" s="171" t="s">
        <v>92</v>
      </c>
      <c r="AV689" s="13" t="s">
        <v>92</v>
      </c>
      <c r="AW689" s="13" t="s">
        <v>4</v>
      </c>
      <c r="AX689" s="13" t="s">
        <v>79</v>
      </c>
      <c r="AY689" s="171" t="s">
        <v>164</v>
      </c>
    </row>
    <row r="690" spans="1:65" s="15" customFormat="1" ht="11.25">
      <c r="B690" s="195"/>
      <c r="D690" s="170" t="s">
        <v>173</v>
      </c>
      <c r="E690" s="196" t="s">
        <v>1</v>
      </c>
      <c r="F690" s="197" t="s">
        <v>303</v>
      </c>
      <c r="H690" s="198">
        <v>45.065999999999995</v>
      </c>
      <c r="I690" s="199"/>
      <c r="J690" s="199"/>
      <c r="M690" s="195"/>
      <c r="N690" s="200"/>
      <c r="O690" s="201"/>
      <c r="P690" s="201"/>
      <c r="Q690" s="201"/>
      <c r="R690" s="201"/>
      <c r="S690" s="201"/>
      <c r="T690" s="201"/>
      <c r="U690" s="201"/>
      <c r="V690" s="201"/>
      <c r="W690" s="201"/>
      <c r="X690" s="202"/>
      <c r="AT690" s="196" t="s">
        <v>173</v>
      </c>
      <c r="AU690" s="196" t="s">
        <v>92</v>
      </c>
      <c r="AV690" s="15" t="s">
        <v>171</v>
      </c>
      <c r="AW690" s="15" t="s">
        <v>4</v>
      </c>
      <c r="AX690" s="15" t="s">
        <v>86</v>
      </c>
      <c r="AY690" s="196" t="s">
        <v>164</v>
      </c>
    </row>
    <row r="691" spans="1:65" s="2" customFormat="1" ht="14.45" customHeight="1">
      <c r="A691" s="32"/>
      <c r="B691" s="153"/>
      <c r="C691" s="178" t="s">
        <v>1307</v>
      </c>
      <c r="D691" s="178" t="s">
        <v>244</v>
      </c>
      <c r="E691" s="179" t="s">
        <v>1259</v>
      </c>
      <c r="F691" s="180" t="s">
        <v>1260</v>
      </c>
      <c r="G691" s="181" t="s">
        <v>177</v>
      </c>
      <c r="H691" s="182">
        <v>45.066000000000003</v>
      </c>
      <c r="I691" s="183"/>
      <c r="J691" s="184"/>
      <c r="K691" s="182">
        <f>ROUND(P691*H691,3)</f>
        <v>0</v>
      </c>
      <c r="L691" s="184"/>
      <c r="M691" s="185"/>
      <c r="N691" s="186" t="s">
        <v>1</v>
      </c>
      <c r="O691" s="162" t="s">
        <v>43</v>
      </c>
      <c r="P691" s="163">
        <f>I691+J691</f>
        <v>0</v>
      </c>
      <c r="Q691" s="163">
        <f>ROUND(I691*H691,3)</f>
        <v>0</v>
      </c>
      <c r="R691" s="163">
        <f>ROUND(J691*H691,3)</f>
        <v>0</v>
      </c>
      <c r="S691" s="58"/>
      <c r="T691" s="164">
        <f>S691*H691</f>
        <v>0</v>
      </c>
      <c r="U691" s="164">
        <v>9.75E-3</v>
      </c>
      <c r="V691" s="164">
        <f>U691*H691</f>
        <v>0.43939350000000005</v>
      </c>
      <c r="W691" s="164">
        <v>0</v>
      </c>
      <c r="X691" s="165">
        <f>W691*H691</f>
        <v>0</v>
      </c>
      <c r="Y691" s="32"/>
      <c r="Z691" s="32"/>
      <c r="AA691" s="32"/>
      <c r="AB691" s="32"/>
      <c r="AC691" s="32"/>
      <c r="AD691" s="32"/>
      <c r="AE691" s="32"/>
      <c r="AR691" s="166" t="s">
        <v>321</v>
      </c>
      <c r="AT691" s="166" t="s">
        <v>244</v>
      </c>
      <c r="AU691" s="166" t="s">
        <v>92</v>
      </c>
      <c r="AY691" s="17" t="s">
        <v>164</v>
      </c>
      <c r="BE691" s="167">
        <f>IF(O691="základná",K691,0)</f>
        <v>0</v>
      </c>
      <c r="BF691" s="167">
        <f>IF(O691="znížená",K691,0)</f>
        <v>0</v>
      </c>
      <c r="BG691" s="167">
        <f>IF(O691="zákl. prenesená",K691,0)</f>
        <v>0</v>
      </c>
      <c r="BH691" s="167">
        <f>IF(O691="zníž. prenesená",K691,0)</f>
        <v>0</v>
      </c>
      <c r="BI691" s="167">
        <f>IF(O691="nulová",K691,0)</f>
        <v>0</v>
      </c>
      <c r="BJ691" s="17" t="s">
        <v>92</v>
      </c>
      <c r="BK691" s="168">
        <f>ROUND(P691*H691,3)</f>
        <v>0</v>
      </c>
      <c r="BL691" s="17" t="s">
        <v>234</v>
      </c>
      <c r="BM691" s="166" t="s">
        <v>1261</v>
      </c>
    </row>
    <row r="692" spans="1:65" s="2" customFormat="1" ht="24.2" customHeight="1">
      <c r="A692" s="32"/>
      <c r="B692" s="153"/>
      <c r="C692" s="154" t="s">
        <v>1313</v>
      </c>
      <c r="D692" s="154" t="s">
        <v>167</v>
      </c>
      <c r="E692" s="155" t="s">
        <v>1263</v>
      </c>
      <c r="F692" s="156" t="s">
        <v>1264</v>
      </c>
      <c r="G692" s="157" t="s">
        <v>499</v>
      </c>
      <c r="H692" s="159"/>
      <c r="I692" s="159"/>
      <c r="J692" s="159"/>
      <c r="K692" s="158">
        <f>ROUND(P692*H692,3)</f>
        <v>0</v>
      </c>
      <c r="L692" s="160"/>
      <c r="M692" s="33"/>
      <c r="N692" s="161" t="s">
        <v>1</v>
      </c>
      <c r="O692" s="162" t="s">
        <v>43</v>
      </c>
      <c r="P692" s="163">
        <f>I692+J692</f>
        <v>0</v>
      </c>
      <c r="Q692" s="163">
        <f>ROUND(I692*H692,3)</f>
        <v>0</v>
      </c>
      <c r="R692" s="163">
        <f>ROUND(J692*H692,3)</f>
        <v>0</v>
      </c>
      <c r="S692" s="58"/>
      <c r="T692" s="164">
        <f>S692*H692</f>
        <v>0</v>
      </c>
      <c r="U692" s="164">
        <v>0</v>
      </c>
      <c r="V692" s="164">
        <f>U692*H692</f>
        <v>0</v>
      </c>
      <c r="W692" s="164">
        <v>0</v>
      </c>
      <c r="X692" s="165">
        <f>W692*H692</f>
        <v>0</v>
      </c>
      <c r="Y692" s="32"/>
      <c r="Z692" s="32"/>
      <c r="AA692" s="32"/>
      <c r="AB692" s="32"/>
      <c r="AC692" s="32"/>
      <c r="AD692" s="32"/>
      <c r="AE692" s="32"/>
      <c r="AR692" s="166" t="s">
        <v>234</v>
      </c>
      <c r="AT692" s="166" t="s">
        <v>167</v>
      </c>
      <c r="AU692" s="166" t="s">
        <v>92</v>
      </c>
      <c r="AY692" s="17" t="s">
        <v>164</v>
      </c>
      <c r="BE692" s="167">
        <f>IF(O692="základná",K692,0)</f>
        <v>0</v>
      </c>
      <c r="BF692" s="167">
        <f>IF(O692="znížená",K692,0)</f>
        <v>0</v>
      </c>
      <c r="BG692" s="167">
        <f>IF(O692="zákl. prenesená",K692,0)</f>
        <v>0</v>
      </c>
      <c r="BH692" s="167">
        <f>IF(O692="zníž. prenesená",K692,0)</f>
        <v>0</v>
      </c>
      <c r="BI692" s="167">
        <f>IF(O692="nulová",K692,0)</f>
        <v>0</v>
      </c>
      <c r="BJ692" s="17" t="s">
        <v>92</v>
      </c>
      <c r="BK692" s="168">
        <f>ROUND(P692*H692,3)</f>
        <v>0</v>
      </c>
      <c r="BL692" s="17" t="s">
        <v>234</v>
      </c>
      <c r="BM692" s="166" t="s">
        <v>1265</v>
      </c>
    </row>
    <row r="693" spans="1:65" s="12" customFormat="1" ht="22.9" customHeight="1">
      <c r="B693" s="139"/>
      <c r="D693" s="140" t="s">
        <v>78</v>
      </c>
      <c r="E693" s="151" t="s">
        <v>1266</v>
      </c>
      <c r="F693" s="151" t="s">
        <v>1267</v>
      </c>
      <c r="I693" s="142"/>
      <c r="J693" s="142"/>
      <c r="K693" s="152">
        <f>BK693</f>
        <v>0</v>
      </c>
      <c r="M693" s="139"/>
      <c r="N693" s="144"/>
      <c r="O693" s="145"/>
      <c r="P693" s="145"/>
      <c r="Q693" s="146">
        <f>SUM(Q694:Q710)</f>
        <v>0</v>
      </c>
      <c r="R693" s="146">
        <f>SUM(R694:R710)</f>
        <v>0</v>
      </c>
      <c r="S693" s="145"/>
      <c r="T693" s="147">
        <f>SUM(T694:T710)</f>
        <v>0</v>
      </c>
      <c r="U693" s="145"/>
      <c r="V693" s="147">
        <f>SUM(V694:V710)</f>
        <v>2.0255608999999999</v>
      </c>
      <c r="W693" s="145"/>
      <c r="X693" s="148">
        <f>SUM(X694:X710)</f>
        <v>0</v>
      </c>
      <c r="AR693" s="140" t="s">
        <v>92</v>
      </c>
      <c r="AT693" s="149" t="s">
        <v>78</v>
      </c>
      <c r="AU693" s="149" t="s">
        <v>86</v>
      </c>
      <c r="AY693" s="140" t="s">
        <v>164</v>
      </c>
      <c r="BK693" s="150">
        <f>SUM(BK694:BK710)</f>
        <v>0</v>
      </c>
    </row>
    <row r="694" spans="1:65" s="2" customFormat="1" ht="24.2" customHeight="1">
      <c r="A694" s="32"/>
      <c r="B694" s="153"/>
      <c r="C694" s="154" t="s">
        <v>1321</v>
      </c>
      <c r="D694" s="154" t="s">
        <v>167</v>
      </c>
      <c r="E694" s="155" t="s">
        <v>1753</v>
      </c>
      <c r="F694" s="156" t="s">
        <v>1754</v>
      </c>
      <c r="G694" s="157" t="s">
        <v>177</v>
      </c>
      <c r="H694" s="158">
        <v>8.0500000000000007</v>
      </c>
      <c r="I694" s="159"/>
      <c r="J694" s="159"/>
      <c r="K694" s="158">
        <f>ROUND(P694*H694,3)</f>
        <v>0</v>
      </c>
      <c r="L694" s="160"/>
      <c r="M694" s="33"/>
      <c r="N694" s="161" t="s">
        <v>1</v>
      </c>
      <c r="O694" s="162" t="s">
        <v>43</v>
      </c>
      <c r="P694" s="163">
        <f>I694+J694</f>
        <v>0</v>
      </c>
      <c r="Q694" s="163">
        <f>ROUND(I694*H694,3)</f>
        <v>0</v>
      </c>
      <c r="R694" s="163">
        <f>ROUND(J694*H694,3)</f>
        <v>0</v>
      </c>
      <c r="S694" s="58"/>
      <c r="T694" s="164">
        <f>S694*H694</f>
        <v>0</v>
      </c>
      <c r="U694" s="164">
        <v>3.65E-3</v>
      </c>
      <c r="V694" s="164">
        <f>U694*H694</f>
        <v>2.9382500000000002E-2</v>
      </c>
      <c r="W694" s="164">
        <v>0</v>
      </c>
      <c r="X694" s="165">
        <f>W694*H694</f>
        <v>0</v>
      </c>
      <c r="Y694" s="32"/>
      <c r="Z694" s="32"/>
      <c r="AA694" s="32"/>
      <c r="AB694" s="32"/>
      <c r="AC694" s="32"/>
      <c r="AD694" s="32"/>
      <c r="AE694" s="32"/>
      <c r="AR694" s="166" t="s">
        <v>234</v>
      </c>
      <c r="AT694" s="166" t="s">
        <v>167</v>
      </c>
      <c r="AU694" s="166" t="s">
        <v>92</v>
      </c>
      <c r="AY694" s="17" t="s">
        <v>164</v>
      </c>
      <c r="BE694" s="167">
        <f>IF(O694="základná",K694,0)</f>
        <v>0</v>
      </c>
      <c r="BF694" s="167">
        <f>IF(O694="znížená",K694,0)</f>
        <v>0</v>
      </c>
      <c r="BG694" s="167">
        <f>IF(O694="zákl. prenesená",K694,0)</f>
        <v>0</v>
      </c>
      <c r="BH694" s="167">
        <f>IF(O694="zníž. prenesená",K694,0)</f>
        <v>0</v>
      </c>
      <c r="BI694" s="167">
        <f>IF(O694="nulová",K694,0)</f>
        <v>0</v>
      </c>
      <c r="BJ694" s="17" t="s">
        <v>92</v>
      </c>
      <c r="BK694" s="168">
        <f>ROUND(P694*H694,3)</f>
        <v>0</v>
      </c>
      <c r="BL694" s="17" t="s">
        <v>234</v>
      </c>
      <c r="BM694" s="166" t="s">
        <v>1755</v>
      </c>
    </row>
    <row r="695" spans="1:65" s="13" customFormat="1" ht="11.25">
      <c r="B695" s="169"/>
      <c r="D695" s="170" t="s">
        <v>173</v>
      </c>
      <c r="E695" s="171" t="s">
        <v>1</v>
      </c>
      <c r="F695" s="172" t="s">
        <v>1585</v>
      </c>
      <c r="H695" s="173">
        <v>3</v>
      </c>
      <c r="I695" s="174"/>
      <c r="J695" s="174"/>
      <c r="M695" s="169"/>
      <c r="N695" s="175"/>
      <c r="O695" s="176"/>
      <c r="P695" s="176"/>
      <c r="Q695" s="176"/>
      <c r="R695" s="176"/>
      <c r="S695" s="176"/>
      <c r="T695" s="176"/>
      <c r="U695" s="176"/>
      <c r="V695" s="176"/>
      <c r="W695" s="176"/>
      <c r="X695" s="177"/>
      <c r="AT695" s="171" t="s">
        <v>173</v>
      </c>
      <c r="AU695" s="171" t="s">
        <v>92</v>
      </c>
      <c r="AV695" s="13" t="s">
        <v>92</v>
      </c>
      <c r="AW695" s="13" t="s">
        <v>4</v>
      </c>
      <c r="AX695" s="13" t="s">
        <v>79</v>
      </c>
      <c r="AY695" s="171" t="s">
        <v>164</v>
      </c>
    </row>
    <row r="696" spans="1:65" s="13" customFormat="1" ht="11.25">
      <c r="B696" s="169"/>
      <c r="D696" s="170" t="s">
        <v>173</v>
      </c>
      <c r="E696" s="171" t="s">
        <v>1</v>
      </c>
      <c r="F696" s="172" t="s">
        <v>1586</v>
      </c>
      <c r="H696" s="173">
        <v>2.2999999999999998</v>
      </c>
      <c r="I696" s="174"/>
      <c r="J696" s="174"/>
      <c r="M696" s="169"/>
      <c r="N696" s="175"/>
      <c r="O696" s="176"/>
      <c r="P696" s="176"/>
      <c r="Q696" s="176"/>
      <c r="R696" s="176"/>
      <c r="S696" s="176"/>
      <c r="T696" s="176"/>
      <c r="U696" s="176"/>
      <c r="V696" s="176"/>
      <c r="W696" s="176"/>
      <c r="X696" s="177"/>
      <c r="AT696" s="171" t="s">
        <v>173</v>
      </c>
      <c r="AU696" s="171" t="s">
        <v>92</v>
      </c>
      <c r="AV696" s="13" t="s">
        <v>92</v>
      </c>
      <c r="AW696" s="13" t="s">
        <v>4</v>
      </c>
      <c r="AX696" s="13" t="s">
        <v>79</v>
      </c>
      <c r="AY696" s="171" t="s">
        <v>164</v>
      </c>
    </row>
    <row r="697" spans="1:65" s="13" customFormat="1" ht="11.25">
      <c r="B697" s="169"/>
      <c r="D697" s="170" t="s">
        <v>173</v>
      </c>
      <c r="E697" s="171" t="s">
        <v>1</v>
      </c>
      <c r="F697" s="172" t="s">
        <v>1587</v>
      </c>
      <c r="H697" s="173">
        <v>2.75</v>
      </c>
      <c r="I697" s="174"/>
      <c r="J697" s="174"/>
      <c r="M697" s="169"/>
      <c r="N697" s="175"/>
      <c r="O697" s="176"/>
      <c r="P697" s="176"/>
      <c r="Q697" s="176"/>
      <c r="R697" s="176"/>
      <c r="S697" s="176"/>
      <c r="T697" s="176"/>
      <c r="U697" s="176"/>
      <c r="V697" s="176"/>
      <c r="W697" s="176"/>
      <c r="X697" s="177"/>
      <c r="AT697" s="171" t="s">
        <v>173</v>
      </c>
      <c r="AU697" s="171" t="s">
        <v>92</v>
      </c>
      <c r="AV697" s="13" t="s">
        <v>92</v>
      </c>
      <c r="AW697" s="13" t="s">
        <v>4</v>
      </c>
      <c r="AX697" s="13" t="s">
        <v>79</v>
      </c>
      <c r="AY697" s="171" t="s">
        <v>164</v>
      </c>
    </row>
    <row r="698" spans="1:65" s="15" customFormat="1" ht="11.25">
      <c r="B698" s="195"/>
      <c r="D698" s="170" t="s">
        <v>173</v>
      </c>
      <c r="E698" s="196" t="s">
        <v>1</v>
      </c>
      <c r="F698" s="197" t="s">
        <v>303</v>
      </c>
      <c r="H698" s="198">
        <v>8.0500000000000007</v>
      </c>
      <c r="I698" s="199"/>
      <c r="J698" s="199"/>
      <c r="M698" s="195"/>
      <c r="N698" s="200"/>
      <c r="O698" s="201"/>
      <c r="P698" s="201"/>
      <c r="Q698" s="201"/>
      <c r="R698" s="201"/>
      <c r="S698" s="201"/>
      <c r="T698" s="201"/>
      <c r="U698" s="201"/>
      <c r="V698" s="201"/>
      <c r="W698" s="201"/>
      <c r="X698" s="202"/>
      <c r="AT698" s="196" t="s">
        <v>173</v>
      </c>
      <c r="AU698" s="196" t="s">
        <v>92</v>
      </c>
      <c r="AV698" s="15" t="s">
        <v>171</v>
      </c>
      <c r="AW698" s="15" t="s">
        <v>4</v>
      </c>
      <c r="AX698" s="15" t="s">
        <v>86</v>
      </c>
      <c r="AY698" s="196" t="s">
        <v>164</v>
      </c>
    </row>
    <row r="699" spans="1:65" s="2" customFormat="1" ht="14.45" customHeight="1">
      <c r="A699" s="32"/>
      <c r="B699" s="153"/>
      <c r="C699" s="178" t="s">
        <v>1325</v>
      </c>
      <c r="D699" s="178" t="s">
        <v>244</v>
      </c>
      <c r="E699" s="179" t="s">
        <v>1756</v>
      </c>
      <c r="F699" s="180" t="s">
        <v>1757</v>
      </c>
      <c r="G699" s="181" t="s">
        <v>177</v>
      </c>
      <c r="H699" s="182">
        <v>8.2110000000000003</v>
      </c>
      <c r="I699" s="183"/>
      <c r="J699" s="184"/>
      <c r="K699" s="182">
        <f>ROUND(P699*H699,3)</f>
        <v>0</v>
      </c>
      <c r="L699" s="184"/>
      <c r="M699" s="185"/>
      <c r="N699" s="186" t="s">
        <v>1</v>
      </c>
      <c r="O699" s="162" t="s">
        <v>43</v>
      </c>
      <c r="P699" s="163">
        <f>I699+J699</f>
        <v>0</v>
      </c>
      <c r="Q699" s="163">
        <f>ROUND(I699*H699,3)</f>
        <v>0</v>
      </c>
      <c r="R699" s="163">
        <f>ROUND(J699*H699,3)</f>
        <v>0</v>
      </c>
      <c r="S699" s="58"/>
      <c r="T699" s="164">
        <f>S699*H699</f>
        <v>0</v>
      </c>
      <c r="U699" s="164">
        <v>1.7000000000000001E-2</v>
      </c>
      <c r="V699" s="164">
        <f>U699*H699</f>
        <v>0.13958700000000002</v>
      </c>
      <c r="W699" s="164">
        <v>0</v>
      </c>
      <c r="X699" s="165">
        <f>W699*H699</f>
        <v>0</v>
      </c>
      <c r="Y699" s="32"/>
      <c r="Z699" s="32"/>
      <c r="AA699" s="32"/>
      <c r="AB699" s="32"/>
      <c r="AC699" s="32"/>
      <c r="AD699" s="32"/>
      <c r="AE699" s="32"/>
      <c r="AR699" s="166" t="s">
        <v>321</v>
      </c>
      <c r="AT699" s="166" t="s">
        <v>244</v>
      </c>
      <c r="AU699" s="166" t="s">
        <v>92</v>
      </c>
      <c r="AY699" s="17" t="s">
        <v>164</v>
      </c>
      <c r="BE699" s="167">
        <f>IF(O699="základná",K699,0)</f>
        <v>0</v>
      </c>
      <c r="BF699" s="167">
        <f>IF(O699="znížená",K699,0)</f>
        <v>0</v>
      </c>
      <c r="BG699" s="167">
        <f>IF(O699="zákl. prenesená",K699,0)</f>
        <v>0</v>
      </c>
      <c r="BH699" s="167">
        <f>IF(O699="zníž. prenesená",K699,0)</f>
        <v>0</v>
      </c>
      <c r="BI699" s="167">
        <f>IF(O699="nulová",K699,0)</f>
        <v>0</v>
      </c>
      <c r="BJ699" s="17" t="s">
        <v>92</v>
      </c>
      <c r="BK699" s="168">
        <f>ROUND(P699*H699,3)</f>
        <v>0</v>
      </c>
      <c r="BL699" s="17" t="s">
        <v>234</v>
      </c>
      <c r="BM699" s="166" t="s">
        <v>1758</v>
      </c>
    </row>
    <row r="700" spans="1:65" s="13" customFormat="1" ht="11.25">
      <c r="B700" s="169"/>
      <c r="D700" s="170" t="s">
        <v>173</v>
      </c>
      <c r="F700" s="172" t="s">
        <v>1759</v>
      </c>
      <c r="H700" s="173">
        <v>8.2110000000000003</v>
      </c>
      <c r="I700" s="174"/>
      <c r="J700" s="174"/>
      <c r="M700" s="169"/>
      <c r="N700" s="175"/>
      <c r="O700" s="176"/>
      <c r="P700" s="176"/>
      <c r="Q700" s="176"/>
      <c r="R700" s="176"/>
      <c r="S700" s="176"/>
      <c r="T700" s="176"/>
      <c r="U700" s="176"/>
      <c r="V700" s="176"/>
      <c r="W700" s="176"/>
      <c r="X700" s="177"/>
      <c r="AT700" s="171" t="s">
        <v>173</v>
      </c>
      <c r="AU700" s="171" t="s">
        <v>92</v>
      </c>
      <c r="AV700" s="13" t="s">
        <v>92</v>
      </c>
      <c r="AW700" s="13" t="s">
        <v>3</v>
      </c>
      <c r="AX700" s="13" t="s">
        <v>86</v>
      </c>
      <c r="AY700" s="171" t="s">
        <v>164</v>
      </c>
    </row>
    <row r="701" spans="1:65" s="2" customFormat="1" ht="14.45" customHeight="1">
      <c r="A701" s="32"/>
      <c r="B701" s="153"/>
      <c r="C701" s="154" t="s">
        <v>1329</v>
      </c>
      <c r="D701" s="154" t="s">
        <v>167</v>
      </c>
      <c r="E701" s="155" t="s">
        <v>1269</v>
      </c>
      <c r="F701" s="156" t="s">
        <v>1270</v>
      </c>
      <c r="G701" s="157" t="s">
        <v>177</v>
      </c>
      <c r="H701" s="158">
        <v>77.3</v>
      </c>
      <c r="I701" s="159"/>
      <c r="J701" s="159"/>
      <c r="K701" s="158">
        <f>ROUND(P701*H701,3)</f>
        <v>0</v>
      </c>
      <c r="L701" s="160"/>
      <c r="M701" s="33"/>
      <c r="N701" s="161" t="s">
        <v>1</v>
      </c>
      <c r="O701" s="162" t="s">
        <v>43</v>
      </c>
      <c r="P701" s="163">
        <f>I701+J701</f>
        <v>0</v>
      </c>
      <c r="Q701" s="163">
        <f>ROUND(I701*H701,3)</f>
        <v>0</v>
      </c>
      <c r="R701" s="163">
        <f>ROUND(J701*H701,3)</f>
        <v>0</v>
      </c>
      <c r="S701" s="58"/>
      <c r="T701" s="164">
        <f>S701*H701</f>
        <v>0</v>
      </c>
      <c r="U701" s="164">
        <v>4.0499999999999998E-3</v>
      </c>
      <c r="V701" s="164">
        <f>U701*H701</f>
        <v>0.31306499999999998</v>
      </c>
      <c r="W701" s="164">
        <v>0</v>
      </c>
      <c r="X701" s="165">
        <f>W701*H701</f>
        <v>0</v>
      </c>
      <c r="Y701" s="32"/>
      <c r="Z701" s="32"/>
      <c r="AA701" s="32"/>
      <c r="AB701" s="32"/>
      <c r="AC701" s="32"/>
      <c r="AD701" s="32"/>
      <c r="AE701" s="32"/>
      <c r="AR701" s="166" t="s">
        <v>234</v>
      </c>
      <c r="AT701" s="166" t="s">
        <v>167</v>
      </c>
      <c r="AU701" s="166" t="s">
        <v>92</v>
      </c>
      <c r="AY701" s="17" t="s">
        <v>164</v>
      </c>
      <c r="BE701" s="167">
        <f>IF(O701="základná",K701,0)</f>
        <v>0</v>
      </c>
      <c r="BF701" s="167">
        <f>IF(O701="znížená",K701,0)</f>
        <v>0</v>
      </c>
      <c r="BG701" s="167">
        <f>IF(O701="zákl. prenesená",K701,0)</f>
        <v>0</v>
      </c>
      <c r="BH701" s="167">
        <f>IF(O701="zníž. prenesená",K701,0)</f>
        <v>0</v>
      </c>
      <c r="BI701" s="167">
        <f>IF(O701="nulová",K701,0)</f>
        <v>0</v>
      </c>
      <c r="BJ701" s="17" t="s">
        <v>92</v>
      </c>
      <c r="BK701" s="168">
        <f>ROUND(P701*H701,3)</f>
        <v>0</v>
      </c>
      <c r="BL701" s="17" t="s">
        <v>234</v>
      </c>
      <c r="BM701" s="166" t="s">
        <v>1271</v>
      </c>
    </row>
    <row r="702" spans="1:65" s="13" customFormat="1" ht="11.25">
      <c r="B702" s="169"/>
      <c r="D702" s="170" t="s">
        <v>173</v>
      </c>
      <c r="E702" s="171" t="s">
        <v>1</v>
      </c>
      <c r="F702" s="172" t="s">
        <v>1580</v>
      </c>
      <c r="H702" s="173">
        <v>18</v>
      </c>
      <c r="I702" s="174"/>
      <c r="J702" s="174"/>
      <c r="M702" s="169"/>
      <c r="N702" s="175"/>
      <c r="O702" s="176"/>
      <c r="P702" s="176"/>
      <c r="Q702" s="176"/>
      <c r="R702" s="176"/>
      <c r="S702" s="176"/>
      <c r="T702" s="176"/>
      <c r="U702" s="176"/>
      <c r="V702" s="176"/>
      <c r="W702" s="176"/>
      <c r="X702" s="177"/>
      <c r="AT702" s="171" t="s">
        <v>173</v>
      </c>
      <c r="AU702" s="171" t="s">
        <v>92</v>
      </c>
      <c r="AV702" s="13" t="s">
        <v>92</v>
      </c>
      <c r="AW702" s="13" t="s">
        <v>4</v>
      </c>
      <c r="AX702" s="13" t="s">
        <v>79</v>
      </c>
      <c r="AY702" s="171" t="s">
        <v>164</v>
      </c>
    </row>
    <row r="703" spans="1:65" s="13" customFormat="1" ht="11.25">
      <c r="B703" s="169"/>
      <c r="D703" s="170" t="s">
        <v>173</v>
      </c>
      <c r="E703" s="171" t="s">
        <v>1</v>
      </c>
      <c r="F703" s="172" t="s">
        <v>1581</v>
      </c>
      <c r="H703" s="173">
        <v>18</v>
      </c>
      <c r="I703" s="174"/>
      <c r="J703" s="174"/>
      <c r="M703" s="169"/>
      <c r="N703" s="175"/>
      <c r="O703" s="176"/>
      <c r="P703" s="176"/>
      <c r="Q703" s="176"/>
      <c r="R703" s="176"/>
      <c r="S703" s="176"/>
      <c r="T703" s="176"/>
      <c r="U703" s="176"/>
      <c r="V703" s="176"/>
      <c r="W703" s="176"/>
      <c r="X703" s="177"/>
      <c r="AT703" s="171" t="s">
        <v>173</v>
      </c>
      <c r="AU703" s="171" t="s">
        <v>92</v>
      </c>
      <c r="AV703" s="13" t="s">
        <v>92</v>
      </c>
      <c r="AW703" s="13" t="s">
        <v>4</v>
      </c>
      <c r="AX703" s="13" t="s">
        <v>79</v>
      </c>
      <c r="AY703" s="171" t="s">
        <v>164</v>
      </c>
    </row>
    <row r="704" spans="1:65" s="13" customFormat="1" ht="11.25">
      <c r="B704" s="169"/>
      <c r="D704" s="170" t="s">
        <v>173</v>
      </c>
      <c r="E704" s="171" t="s">
        <v>1</v>
      </c>
      <c r="F704" s="172" t="s">
        <v>1582</v>
      </c>
      <c r="H704" s="173">
        <v>19.3</v>
      </c>
      <c r="I704" s="174"/>
      <c r="J704" s="174"/>
      <c r="M704" s="169"/>
      <c r="N704" s="175"/>
      <c r="O704" s="176"/>
      <c r="P704" s="176"/>
      <c r="Q704" s="176"/>
      <c r="R704" s="176"/>
      <c r="S704" s="176"/>
      <c r="T704" s="176"/>
      <c r="U704" s="176"/>
      <c r="V704" s="176"/>
      <c r="W704" s="176"/>
      <c r="X704" s="177"/>
      <c r="AT704" s="171" t="s">
        <v>173</v>
      </c>
      <c r="AU704" s="171" t="s">
        <v>92</v>
      </c>
      <c r="AV704" s="13" t="s">
        <v>92</v>
      </c>
      <c r="AW704" s="13" t="s">
        <v>4</v>
      </c>
      <c r="AX704" s="13" t="s">
        <v>79</v>
      </c>
      <c r="AY704" s="171" t="s">
        <v>164</v>
      </c>
    </row>
    <row r="705" spans="1:65" s="13" customFormat="1" ht="11.25">
      <c r="B705" s="169"/>
      <c r="D705" s="170" t="s">
        <v>173</v>
      </c>
      <c r="E705" s="171" t="s">
        <v>1</v>
      </c>
      <c r="F705" s="172" t="s">
        <v>1583</v>
      </c>
      <c r="H705" s="173">
        <v>22</v>
      </c>
      <c r="I705" s="174"/>
      <c r="J705" s="174"/>
      <c r="M705" s="169"/>
      <c r="N705" s="175"/>
      <c r="O705" s="176"/>
      <c r="P705" s="176"/>
      <c r="Q705" s="176"/>
      <c r="R705" s="176"/>
      <c r="S705" s="176"/>
      <c r="T705" s="176"/>
      <c r="U705" s="176"/>
      <c r="V705" s="176"/>
      <c r="W705" s="176"/>
      <c r="X705" s="177"/>
      <c r="AT705" s="171" t="s">
        <v>173</v>
      </c>
      <c r="AU705" s="171" t="s">
        <v>92</v>
      </c>
      <c r="AV705" s="13" t="s">
        <v>92</v>
      </c>
      <c r="AW705" s="13" t="s">
        <v>4</v>
      </c>
      <c r="AX705" s="13" t="s">
        <v>79</v>
      </c>
      <c r="AY705" s="171" t="s">
        <v>164</v>
      </c>
    </row>
    <row r="706" spans="1:65" s="15" customFormat="1" ht="11.25">
      <c r="B706" s="195"/>
      <c r="D706" s="170" t="s">
        <v>173</v>
      </c>
      <c r="E706" s="196" t="s">
        <v>1</v>
      </c>
      <c r="F706" s="197" t="s">
        <v>303</v>
      </c>
      <c r="H706" s="198">
        <v>77.3</v>
      </c>
      <c r="I706" s="199"/>
      <c r="J706" s="199"/>
      <c r="M706" s="195"/>
      <c r="N706" s="200"/>
      <c r="O706" s="201"/>
      <c r="P706" s="201"/>
      <c r="Q706" s="201"/>
      <c r="R706" s="201"/>
      <c r="S706" s="201"/>
      <c r="T706" s="201"/>
      <c r="U706" s="201"/>
      <c r="V706" s="201"/>
      <c r="W706" s="201"/>
      <c r="X706" s="202"/>
      <c r="AT706" s="196" t="s">
        <v>173</v>
      </c>
      <c r="AU706" s="196" t="s">
        <v>92</v>
      </c>
      <c r="AV706" s="15" t="s">
        <v>171</v>
      </c>
      <c r="AW706" s="15" t="s">
        <v>4</v>
      </c>
      <c r="AX706" s="15" t="s">
        <v>86</v>
      </c>
      <c r="AY706" s="196" t="s">
        <v>164</v>
      </c>
    </row>
    <row r="707" spans="1:65" s="2" customFormat="1" ht="24.2" customHeight="1">
      <c r="A707" s="32"/>
      <c r="B707" s="153"/>
      <c r="C707" s="178" t="s">
        <v>1333</v>
      </c>
      <c r="D707" s="178" t="s">
        <v>244</v>
      </c>
      <c r="E707" s="179" t="s">
        <v>1273</v>
      </c>
      <c r="F707" s="180" t="s">
        <v>1274</v>
      </c>
      <c r="G707" s="181" t="s">
        <v>177</v>
      </c>
      <c r="H707" s="182">
        <v>80.391999999999996</v>
      </c>
      <c r="I707" s="183"/>
      <c r="J707" s="184"/>
      <c r="K707" s="182">
        <f>ROUND(P707*H707,3)</f>
        <v>0</v>
      </c>
      <c r="L707" s="184"/>
      <c r="M707" s="185"/>
      <c r="N707" s="186" t="s">
        <v>1</v>
      </c>
      <c r="O707" s="162" t="s">
        <v>43</v>
      </c>
      <c r="P707" s="163">
        <f>I707+J707</f>
        <v>0</v>
      </c>
      <c r="Q707" s="163">
        <f>ROUND(I707*H707,3)</f>
        <v>0</v>
      </c>
      <c r="R707" s="163">
        <f>ROUND(J707*H707,3)</f>
        <v>0</v>
      </c>
      <c r="S707" s="58"/>
      <c r="T707" s="164">
        <f>S707*H707</f>
        <v>0</v>
      </c>
      <c r="U707" s="164">
        <v>1.9199999999999998E-2</v>
      </c>
      <c r="V707" s="164">
        <f>U707*H707</f>
        <v>1.5435263999999997</v>
      </c>
      <c r="W707" s="164">
        <v>0</v>
      </c>
      <c r="X707" s="165">
        <f>W707*H707</f>
        <v>0</v>
      </c>
      <c r="Y707" s="32"/>
      <c r="Z707" s="32"/>
      <c r="AA707" s="32"/>
      <c r="AB707" s="32"/>
      <c r="AC707" s="32"/>
      <c r="AD707" s="32"/>
      <c r="AE707" s="32"/>
      <c r="AR707" s="166" t="s">
        <v>321</v>
      </c>
      <c r="AT707" s="166" t="s">
        <v>244</v>
      </c>
      <c r="AU707" s="166" t="s">
        <v>92</v>
      </c>
      <c r="AY707" s="17" t="s">
        <v>164</v>
      </c>
      <c r="BE707" s="167">
        <f>IF(O707="základná",K707,0)</f>
        <v>0</v>
      </c>
      <c r="BF707" s="167">
        <f>IF(O707="znížená",K707,0)</f>
        <v>0</v>
      </c>
      <c r="BG707" s="167">
        <f>IF(O707="zákl. prenesená",K707,0)</f>
        <v>0</v>
      </c>
      <c r="BH707" s="167">
        <f>IF(O707="zníž. prenesená",K707,0)</f>
        <v>0</v>
      </c>
      <c r="BI707" s="167">
        <f>IF(O707="nulová",K707,0)</f>
        <v>0</v>
      </c>
      <c r="BJ707" s="17" t="s">
        <v>92</v>
      </c>
      <c r="BK707" s="168">
        <f>ROUND(P707*H707,3)</f>
        <v>0</v>
      </c>
      <c r="BL707" s="17" t="s">
        <v>234</v>
      </c>
      <c r="BM707" s="166" t="s">
        <v>1275</v>
      </c>
    </row>
    <row r="708" spans="1:65" s="13" customFormat="1" ht="11.25">
      <c r="B708" s="169"/>
      <c r="D708" s="170" t="s">
        <v>173</v>
      </c>
      <c r="F708" s="172" t="s">
        <v>1760</v>
      </c>
      <c r="H708" s="173">
        <v>80.391999999999996</v>
      </c>
      <c r="I708" s="174"/>
      <c r="J708" s="174"/>
      <c r="M708" s="169"/>
      <c r="N708" s="175"/>
      <c r="O708" s="176"/>
      <c r="P708" s="176"/>
      <c r="Q708" s="176"/>
      <c r="R708" s="176"/>
      <c r="S708" s="176"/>
      <c r="T708" s="176"/>
      <c r="U708" s="176"/>
      <c r="V708" s="176"/>
      <c r="W708" s="176"/>
      <c r="X708" s="177"/>
      <c r="AT708" s="171" t="s">
        <v>173</v>
      </c>
      <c r="AU708" s="171" t="s">
        <v>92</v>
      </c>
      <c r="AV708" s="13" t="s">
        <v>92</v>
      </c>
      <c r="AW708" s="13" t="s">
        <v>3</v>
      </c>
      <c r="AX708" s="13" t="s">
        <v>86</v>
      </c>
      <c r="AY708" s="171" t="s">
        <v>164</v>
      </c>
    </row>
    <row r="709" spans="1:65" s="2" customFormat="1" ht="24.2" customHeight="1">
      <c r="A709" s="32"/>
      <c r="B709" s="153"/>
      <c r="C709" s="154" t="s">
        <v>1341</v>
      </c>
      <c r="D709" s="154" t="s">
        <v>167</v>
      </c>
      <c r="E709" s="155" t="s">
        <v>1278</v>
      </c>
      <c r="F709" s="156" t="s">
        <v>1279</v>
      </c>
      <c r="G709" s="157" t="s">
        <v>354</v>
      </c>
      <c r="H709" s="158">
        <v>11</v>
      </c>
      <c r="I709" s="159"/>
      <c r="J709" s="159"/>
      <c r="K709" s="158">
        <f>ROUND(P709*H709,3)</f>
        <v>0</v>
      </c>
      <c r="L709" s="160"/>
      <c r="M709" s="33"/>
      <c r="N709" s="161" t="s">
        <v>1</v>
      </c>
      <c r="O709" s="162" t="s">
        <v>43</v>
      </c>
      <c r="P709" s="163">
        <f>I709+J709</f>
        <v>0</v>
      </c>
      <c r="Q709" s="163">
        <f>ROUND(I709*H709,3)</f>
        <v>0</v>
      </c>
      <c r="R709" s="163">
        <f>ROUND(J709*H709,3)</f>
        <v>0</v>
      </c>
      <c r="S709" s="58"/>
      <c r="T709" s="164">
        <f>S709*H709</f>
        <v>0</v>
      </c>
      <c r="U709" s="164">
        <v>0</v>
      </c>
      <c r="V709" s="164">
        <f>U709*H709</f>
        <v>0</v>
      </c>
      <c r="W709" s="164">
        <v>0</v>
      </c>
      <c r="X709" s="165">
        <f>W709*H709</f>
        <v>0</v>
      </c>
      <c r="Y709" s="32"/>
      <c r="Z709" s="32"/>
      <c r="AA709" s="32"/>
      <c r="AB709" s="32"/>
      <c r="AC709" s="32"/>
      <c r="AD709" s="32"/>
      <c r="AE709" s="32"/>
      <c r="AR709" s="166" t="s">
        <v>234</v>
      </c>
      <c r="AT709" s="166" t="s">
        <v>167</v>
      </c>
      <c r="AU709" s="166" t="s">
        <v>92</v>
      </c>
      <c r="AY709" s="17" t="s">
        <v>164</v>
      </c>
      <c r="BE709" s="167">
        <f>IF(O709="základná",K709,0)</f>
        <v>0</v>
      </c>
      <c r="BF709" s="167">
        <f>IF(O709="znížená",K709,0)</f>
        <v>0</v>
      </c>
      <c r="BG709" s="167">
        <f>IF(O709="zákl. prenesená",K709,0)</f>
        <v>0</v>
      </c>
      <c r="BH709" s="167">
        <f>IF(O709="zníž. prenesená",K709,0)</f>
        <v>0</v>
      </c>
      <c r="BI709" s="167">
        <f>IF(O709="nulová",K709,0)</f>
        <v>0</v>
      </c>
      <c r="BJ709" s="17" t="s">
        <v>92</v>
      </c>
      <c r="BK709" s="168">
        <f>ROUND(P709*H709,3)</f>
        <v>0</v>
      </c>
      <c r="BL709" s="17" t="s">
        <v>234</v>
      </c>
      <c r="BM709" s="166" t="s">
        <v>1280</v>
      </c>
    </row>
    <row r="710" spans="1:65" s="2" customFormat="1" ht="24.2" customHeight="1">
      <c r="A710" s="32"/>
      <c r="B710" s="153"/>
      <c r="C710" s="154" t="s">
        <v>1347</v>
      </c>
      <c r="D710" s="154" t="s">
        <v>167</v>
      </c>
      <c r="E710" s="155" t="s">
        <v>1282</v>
      </c>
      <c r="F710" s="156" t="s">
        <v>1283</v>
      </c>
      <c r="G710" s="157" t="s">
        <v>499</v>
      </c>
      <c r="H710" s="159"/>
      <c r="I710" s="159"/>
      <c r="J710" s="159"/>
      <c r="K710" s="158">
        <f>ROUND(P710*H710,3)</f>
        <v>0</v>
      </c>
      <c r="L710" s="160"/>
      <c r="M710" s="33"/>
      <c r="N710" s="161" t="s">
        <v>1</v>
      </c>
      <c r="O710" s="162" t="s">
        <v>43</v>
      </c>
      <c r="P710" s="163">
        <f>I710+J710</f>
        <v>0</v>
      </c>
      <c r="Q710" s="163">
        <f>ROUND(I710*H710,3)</f>
        <v>0</v>
      </c>
      <c r="R710" s="163">
        <f>ROUND(J710*H710,3)</f>
        <v>0</v>
      </c>
      <c r="S710" s="58"/>
      <c r="T710" s="164">
        <f>S710*H710</f>
        <v>0</v>
      </c>
      <c r="U710" s="164">
        <v>0</v>
      </c>
      <c r="V710" s="164">
        <f>U710*H710</f>
        <v>0</v>
      </c>
      <c r="W710" s="164">
        <v>0</v>
      </c>
      <c r="X710" s="165">
        <f>W710*H710</f>
        <v>0</v>
      </c>
      <c r="Y710" s="32"/>
      <c r="Z710" s="32"/>
      <c r="AA710" s="32"/>
      <c r="AB710" s="32"/>
      <c r="AC710" s="32"/>
      <c r="AD710" s="32"/>
      <c r="AE710" s="32"/>
      <c r="AR710" s="166" t="s">
        <v>234</v>
      </c>
      <c r="AT710" s="166" t="s">
        <v>167</v>
      </c>
      <c r="AU710" s="166" t="s">
        <v>92</v>
      </c>
      <c r="AY710" s="17" t="s">
        <v>164</v>
      </c>
      <c r="BE710" s="167">
        <f>IF(O710="základná",K710,0)</f>
        <v>0</v>
      </c>
      <c r="BF710" s="167">
        <f>IF(O710="znížená",K710,0)</f>
        <v>0</v>
      </c>
      <c r="BG710" s="167">
        <f>IF(O710="zákl. prenesená",K710,0)</f>
        <v>0</v>
      </c>
      <c r="BH710" s="167">
        <f>IF(O710="zníž. prenesená",K710,0)</f>
        <v>0</v>
      </c>
      <c r="BI710" s="167">
        <f>IF(O710="nulová",K710,0)</f>
        <v>0</v>
      </c>
      <c r="BJ710" s="17" t="s">
        <v>92</v>
      </c>
      <c r="BK710" s="168">
        <f>ROUND(P710*H710,3)</f>
        <v>0</v>
      </c>
      <c r="BL710" s="17" t="s">
        <v>234</v>
      </c>
      <c r="BM710" s="166" t="s">
        <v>1284</v>
      </c>
    </row>
    <row r="711" spans="1:65" s="12" customFormat="1" ht="22.9" customHeight="1">
      <c r="B711" s="139"/>
      <c r="D711" s="140" t="s">
        <v>78</v>
      </c>
      <c r="E711" s="151" t="s">
        <v>1285</v>
      </c>
      <c r="F711" s="151" t="s">
        <v>1286</v>
      </c>
      <c r="I711" s="142"/>
      <c r="J711" s="142"/>
      <c r="K711" s="152">
        <f>BK711</f>
        <v>0</v>
      </c>
      <c r="M711" s="139"/>
      <c r="N711" s="144"/>
      <c r="O711" s="145"/>
      <c r="P711" s="145"/>
      <c r="Q711" s="146">
        <f>SUM(Q712:Q723)</f>
        <v>0</v>
      </c>
      <c r="R711" s="146">
        <f>SUM(R712:R723)</f>
        <v>0</v>
      </c>
      <c r="S711" s="145"/>
      <c r="T711" s="147">
        <f>SUM(T712:T723)</f>
        <v>0</v>
      </c>
      <c r="U711" s="145"/>
      <c r="V711" s="147">
        <f>SUM(V712:V723)</f>
        <v>5.2916999999999999E-2</v>
      </c>
      <c r="W711" s="145"/>
      <c r="X711" s="148">
        <f>SUM(X712:X723)</f>
        <v>0</v>
      </c>
      <c r="AR711" s="140" t="s">
        <v>92</v>
      </c>
      <c r="AT711" s="149" t="s">
        <v>78</v>
      </c>
      <c r="AU711" s="149" t="s">
        <v>86</v>
      </c>
      <c r="AY711" s="140" t="s">
        <v>164</v>
      </c>
      <c r="BK711" s="150">
        <f>SUM(BK712:BK723)</f>
        <v>0</v>
      </c>
    </row>
    <row r="712" spans="1:65" s="2" customFormat="1" ht="14.45" customHeight="1">
      <c r="A712" s="32"/>
      <c r="B712" s="153"/>
      <c r="C712" s="154" t="s">
        <v>1352</v>
      </c>
      <c r="D712" s="154" t="s">
        <v>167</v>
      </c>
      <c r="E712" s="155" t="s">
        <v>1288</v>
      </c>
      <c r="F712" s="156" t="s">
        <v>1289</v>
      </c>
      <c r="G712" s="157" t="s">
        <v>177</v>
      </c>
      <c r="H712" s="158">
        <v>85.35</v>
      </c>
      <c r="I712" s="159"/>
      <c r="J712" s="159"/>
      <c r="K712" s="158">
        <f>ROUND(P712*H712,3)</f>
        <v>0</v>
      </c>
      <c r="L712" s="160"/>
      <c r="M712" s="33"/>
      <c r="N712" s="161" t="s">
        <v>1</v>
      </c>
      <c r="O712" s="162" t="s">
        <v>43</v>
      </c>
      <c r="P712" s="163">
        <f>I712+J712</f>
        <v>0</v>
      </c>
      <c r="Q712" s="163">
        <f>ROUND(I712*H712,3)</f>
        <v>0</v>
      </c>
      <c r="R712" s="163">
        <f>ROUND(J712*H712,3)</f>
        <v>0</v>
      </c>
      <c r="S712" s="58"/>
      <c r="T712" s="164">
        <f>S712*H712</f>
        <v>0</v>
      </c>
      <c r="U712" s="164">
        <v>6.2E-4</v>
      </c>
      <c r="V712" s="164">
        <f>U712*H712</f>
        <v>5.2916999999999999E-2</v>
      </c>
      <c r="W712" s="164">
        <v>0</v>
      </c>
      <c r="X712" s="165">
        <f>W712*H712</f>
        <v>0</v>
      </c>
      <c r="Y712" s="32"/>
      <c r="Z712" s="32"/>
      <c r="AA712" s="32"/>
      <c r="AB712" s="32"/>
      <c r="AC712" s="32"/>
      <c r="AD712" s="32"/>
      <c r="AE712" s="32"/>
      <c r="AR712" s="166" t="s">
        <v>234</v>
      </c>
      <c r="AT712" s="166" t="s">
        <v>167</v>
      </c>
      <c r="AU712" s="166" t="s">
        <v>92</v>
      </c>
      <c r="AY712" s="17" t="s">
        <v>164</v>
      </c>
      <c r="BE712" s="167">
        <f>IF(O712="základná",K712,0)</f>
        <v>0</v>
      </c>
      <c r="BF712" s="167">
        <f>IF(O712="znížená",K712,0)</f>
        <v>0</v>
      </c>
      <c r="BG712" s="167">
        <f>IF(O712="zákl. prenesená",K712,0)</f>
        <v>0</v>
      </c>
      <c r="BH712" s="167">
        <f>IF(O712="zníž. prenesená",K712,0)</f>
        <v>0</v>
      </c>
      <c r="BI712" s="167">
        <f>IF(O712="nulová",K712,0)</f>
        <v>0</v>
      </c>
      <c r="BJ712" s="17" t="s">
        <v>92</v>
      </c>
      <c r="BK712" s="168">
        <f>ROUND(P712*H712,3)</f>
        <v>0</v>
      </c>
      <c r="BL712" s="17" t="s">
        <v>234</v>
      </c>
      <c r="BM712" s="166" t="s">
        <v>1290</v>
      </c>
    </row>
    <row r="713" spans="1:65" s="13" customFormat="1" ht="11.25">
      <c r="B713" s="169"/>
      <c r="D713" s="170" t="s">
        <v>173</v>
      </c>
      <c r="E713" s="171" t="s">
        <v>1</v>
      </c>
      <c r="F713" s="172" t="s">
        <v>1580</v>
      </c>
      <c r="H713" s="173">
        <v>18</v>
      </c>
      <c r="I713" s="174"/>
      <c r="J713" s="174"/>
      <c r="M713" s="169"/>
      <c r="N713" s="175"/>
      <c r="O713" s="176"/>
      <c r="P713" s="176"/>
      <c r="Q713" s="176"/>
      <c r="R713" s="176"/>
      <c r="S713" s="176"/>
      <c r="T713" s="176"/>
      <c r="U713" s="176"/>
      <c r="V713" s="176"/>
      <c r="W713" s="176"/>
      <c r="X713" s="177"/>
      <c r="AT713" s="171" t="s">
        <v>173</v>
      </c>
      <c r="AU713" s="171" t="s">
        <v>92</v>
      </c>
      <c r="AV713" s="13" t="s">
        <v>92</v>
      </c>
      <c r="AW713" s="13" t="s">
        <v>4</v>
      </c>
      <c r="AX713" s="13" t="s">
        <v>79</v>
      </c>
      <c r="AY713" s="171" t="s">
        <v>164</v>
      </c>
    </row>
    <row r="714" spans="1:65" s="13" customFormat="1" ht="11.25">
      <c r="B714" s="169"/>
      <c r="D714" s="170" t="s">
        <v>173</v>
      </c>
      <c r="E714" s="171" t="s">
        <v>1</v>
      </c>
      <c r="F714" s="172" t="s">
        <v>1581</v>
      </c>
      <c r="H714" s="173">
        <v>18</v>
      </c>
      <c r="I714" s="174"/>
      <c r="J714" s="174"/>
      <c r="M714" s="169"/>
      <c r="N714" s="175"/>
      <c r="O714" s="176"/>
      <c r="P714" s="176"/>
      <c r="Q714" s="176"/>
      <c r="R714" s="176"/>
      <c r="S714" s="176"/>
      <c r="T714" s="176"/>
      <c r="U714" s="176"/>
      <c r="V714" s="176"/>
      <c r="W714" s="176"/>
      <c r="X714" s="177"/>
      <c r="AT714" s="171" t="s">
        <v>173</v>
      </c>
      <c r="AU714" s="171" t="s">
        <v>92</v>
      </c>
      <c r="AV714" s="13" t="s">
        <v>92</v>
      </c>
      <c r="AW714" s="13" t="s">
        <v>4</v>
      </c>
      <c r="AX714" s="13" t="s">
        <v>79</v>
      </c>
      <c r="AY714" s="171" t="s">
        <v>164</v>
      </c>
    </row>
    <row r="715" spans="1:65" s="13" customFormat="1" ht="11.25">
      <c r="B715" s="169"/>
      <c r="D715" s="170" t="s">
        <v>173</v>
      </c>
      <c r="E715" s="171" t="s">
        <v>1</v>
      </c>
      <c r="F715" s="172" t="s">
        <v>1582</v>
      </c>
      <c r="H715" s="173">
        <v>19.3</v>
      </c>
      <c r="I715" s="174"/>
      <c r="J715" s="174"/>
      <c r="M715" s="169"/>
      <c r="N715" s="175"/>
      <c r="O715" s="176"/>
      <c r="P715" s="176"/>
      <c r="Q715" s="176"/>
      <c r="R715" s="176"/>
      <c r="S715" s="176"/>
      <c r="T715" s="176"/>
      <c r="U715" s="176"/>
      <c r="V715" s="176"/>
      <c r="W715" s="176"/>
      <c r="X715" s="177"/>
      <c r="AT715" s="171" t="s">
        <v>173</v>
      </c>
      <c r="AU715" s="171" t="s">
        <v>92</v>
      </c>
      <c r="AV715" s="13" t="s">
        <v>92</v>
      </c>
      <c r="AW715" s="13" t="s">
        <v>4</v>
      </c>
      <c r="AX715" s="13" t="s">
        <v>79</v>
      </c>
      <c r="AY715" s="171" t="s">
        <v>164</v>
      </c>
    </row>
    <row r="716" spans="1:65" s="13" customFormat="1" ht="11.25">
      <c r="B716" s="169"/>
      <c r="D716" s="170" t="s">
        <v>173</v>
      </c>
      <c r="E716" s="171" t="s">
        <v>1</v>
      </c>
      <c r="F716" s="172" t="s">
        <v>1583</v>
      </c>
      <c r="H716" s="173">
        <v>22</v>
      </c>
      <c r="I716" s="174"/>
      <c r="J716" s="174"/>
      <c r="M716" s="169"/>
      <c r="N716" s="175"/>
      <c r="O716" s="176"/>
      <c r="P716" s="176"/>
      <c r="Q716" s="176"/>
      <c r="R716" s="176"/>
      <c r="S716" s="176"/>
      <c r="T716" s="176"/>
      <c r="U716" s="176"/>
      <c r="V716" s="176"/>
      <c r="W716" s="176"/>
      <c r="X716" s="177"/>
      <c r="AT716" s="171" t="s">
        <v>173</v>
      </c>
      <c r="AU716" s="171" t="s">
        <v>92</v>
      </c>
      <c r="AV716" s="13" t="s">
        <v>92</v>
      </c>
      <c r="AW716" s="13" t="s">
        <v>4</v>
      </c>
      <c r="AX716" s="13" t="s">
        <v>79</v>
      </c>
      <c r="AY716" s="171" t="s">
        <v>164</v>
      </c>
    </row>
    <row r="717" spans="1:65" s="14" customFormat="1" ht="11.25">
      <c r="B717" s="187"/>
      <c r="D717" s="170" t="s">
        <v>173</v>
      </c>
      <c r="E717" s="188" t="s">
        <v>1</v>
      </c>
      <c r="F717" s="189" t="s">
        <v>1584</v>
      </c>
      <c r="H717" s="190">
        <v>77.3</v>
      </c>
      <c r="I717" s="191"/>
      <c r="J717" s="191"/>
      <c r="M717" s="187"/>
      <c r="N717" s="192"/>
      <c r="O717" s="193"/>
      <c r="P717" s="193"/>
      <c r="Q717" s="193"/>
      <c r="R717" s="193"/>
      <c r="S717" s="193"/>
      <c r="T717" s="193"/>
      <c r="U717" s="193"/>
      <c r="V717" s="193"/>
      <c r="W717" s="193"/>
      <c r="X717" s="194"/>
      <c r="AT717" s="188" t="s">
        <v>173</v>
      </c>
      <c r="AU717" s="188" t="s">
        <v>92</v>
      </c>
      <c r="AV717" s="14" t="s">
        <v>165</v>
      </c>
      <c r="AW717" s="14" t="s">
        <v>4</v>
      </c>
      <c r="AX717" s="14" t="s">
        <v>79</v>
      </c>
      <c r="AY717" s="188" t="s">
        <v>164</v>
      </c>
    </row>
    <row r="718" spans="1:65" s="13" customFormat="1" ht="11.25">
      <c r="B718" s="169"/>
      <c r="D718" s="170" t="s">
        <v>173</v>
      </c>
      <c r="E718" s="171" t="s">
        <v>1</v>
      </c>
      <c r="F718" s="172" t="s">
        <v>1585</v>
      </c>
      <c r="H718" s="173">
        <v>3</v>
      </c>
      <c r="I718" s="174"/>
      <c r="J718" s="174"/>
      <c r="M718" s="169"/>
      <c r="N718" s="175"/>
      <c r="O718" s="176"/>
      <c r="P718" s="176"/>
      <c r="Q718" s="176"/>
      <c r="R718" s="176"/>
      <c r="S718" s="176"/>
      <c r="T718" s="176"/>
      <c r="U718" s="176"/>
      <c r="V718" s="176"/>
      <c r="W718" s="176"/>
      <c r="X718" s="177"/>
      <c r="AT718" s="171" t="s">
        <v>173</v>
      </c>
      <c r="AU718" s="171" t="s">
        <v>92</v>
      </c>
      <c r="AV718" s="13" t="s">
        <v>92</v>
      </c>
      <c r="AW718" s="13" t="s">
        <v>4</v>
      </c>
      <c r="AX718" s="13" t="s">
        <v>79</v>
      </c>
      <c r="AY718" s="171" t="s">
        <v>164</v>
      </c>
    </row>
    <row r="719" spans="1:65" s="13" customFormat="1" ht="11.25">
      <c r="B719" s="169"/>
      <c r="D719" s="170" t="s">
        <v>173</v>
      </c>
      <c r="E719" s="171" t="s">
        <v>1</v>
      </c>
      <c r="F719" s="172" t="s">
        <v>1586</v>
      </c>
      <c r="H719" s="173">
        <v>2.2999999999999998</v>
      </c>
      <c r="I719" s="174"/>
      <c r="J719" s="174"/>
      <c r="M719" s="169"/>
      <c r="N719" s="175"/>
      <c r="O719" s="176"/>
      <c r="P719" s="176"/>
      <c r="Q719" s="176"/>
      <c r="R719" s="176"/>
      <c r="S719" s="176"/>
      <c r="T719" s="176"/>
      <c r="U719" s="176"/>
      <c r="V719" s="176"/>
      <c r="W719" s="176"/>
      <c r="X719" s="177"/>
      <c r="AT719" s="171" t="s">
        <v>173</v>
      </c>
      <c r="AU719" s="171" t="s">
        <v>92</v>
      </c>
      <c r="AV719" s="13" t="s">
        <v>92</v>
      </c>
      <c r="AW719" s="13" t="s">
        <v>4</v>
      </c>
      <c r="AX719" s="13" t="s">
        <v>79</v>
      </c>
      <c r="AY719" s="171" t="s">
        <v>164</v>
      </c>
    </row>
    <row r="720" spans="1:65" s="13" customFormat="1" ht="11.25">
      <c r="B720" s="169"/>
      <c r="D720" s="170" t="s">
        <v>173</v>
      </c>
      <c r="E720" s="171" t="s">
        <v>1</v>
      </c>
      <c r="F720" s="172" t="s">
        <v>1587</v>
      </c>
      <c r="H720" s="173">
        <v>2.75</v>
      </c>
      <c r="I720" s="174"/>
      <c r="J720" s="174"/>
      <c r="M720" s="169"/>
      <c r="N720" s="175"/>
      <c r="O720" s="176"/>
      <c r="P720" s="176"/>
      <c r="Q720" s="176"/>
      <c r="R720" s="176"/>
      <c r="S720" s="176"/>
      <c r="T720" s="176"/>
      <c r="U720" s="176"/>
      <c r="V720" s="176"/>
      <c r="W720" s="176"/>
      <c r="X720" s="177"/>
      <c r="AT720" s="171" t="s">
        <v>173</v>
      </c>
      <c r="AU720" s="171" t="s">
        <v>92</v>
      </c>
      <c r="AV720" s="13" t="s">
        <v>92</v>
      </c>
      <c r="AW720" s="13" t="s">
        <v>4</v>
      </c>
      <c r="AX720" s="13" t="s">
        <v>79</v>
      </c>
      <c r="AY720" s="171" t="s">
        <v>164</v>
      </c>
    </row>
    <row r="721" spans="1:65" s="14" customFormat="1" ht="11.25">
      <c r="B721" s="187"/>
      <c r="D721" s="170" t="s">
        <v>173</v>
      </c>
      <c r="E721" s="188" t="s">
        <v>1</v>
      </c>
      <c r="F721" s="189" t="s">
        <v>1584</v>
      </c>
      <c r="H721" s="190">
        <v>8.0500000000000007</v>
      </c>
      <c r="I721" s="191"/>
      <c r="J721" s="191"/>
      <c r="M721" s="187"/>
      <c r="N721" s="192"/>
      <c r="O721" s="193"/>
      <c r="P721" s="193"/>
      <c r="Q721" s="193"/>
      <c r="R721" s="193"/>
      <c r="S721" s="193"/>
      <c r="T721" s="193"/>
      <c r="U721" s="193"/>
      <c r="V721" s="193"/>
      <c r="W721" s="193"/>
      <c r="X721" s="194"/>
      <c r="AT721" s="188" t="s">
        <v>173</v>
      </c>
      <c r="AU721" s="188" t="s">
        <v>92</v>
      </c>
      <c r="AV721" s="14" t="s">
        <v>165</v>
      </c>
      <c r="AW721" s="14" t="s">
        <v>4</v>
      </c>
      <c r="AX721" s="14" t="s">
        <v>79</v>
      </c>
      <c r="AY721" s="188" t="s">
        <v>164</v>
      </c>
    </row>
    <row r="722" spans="1:65" s="15" customFormat="1" ht="11.25">
      <c r="B722" s="195"/>
      <c r="D722" s="170" t="s">
        <v>173</v>
      </c>
      <c r="E722" s="196" t="s">
        <v>1</v>
      </c>
      <c r="F722" s="197" t="s">
        <v>303</v>
      </c>
      <c r="H722" s="198">
        <v>85.35</v>
      </c>
      <c r="I722" s="199"/>
      <c r="J722" s="199"/>
      <c r="M722" s="195"/>
      <c r="N722" s="200"/>
      <c r="O722" s="201"/>
      <c r="P722" s="201"/>
      <c r="Q722" s="201"/>
      <c r="R722" s="201"/>
      <c r="S722" s="201"/>
      <c r="T722" s="201"/>
      <c r="U722" s="201"/>
      <c r="V722" s="201"/>
      <c r="W722" s="201"/>
      <c r="X722" s="202"/>
      <c r="AT722" s="196" t="s">
        <v>173</v>
      </c>
      <c r="AU722" s="196" t="s">
        <v>92</v>
      </c>
      <c r="AV722" s="15" t="s">
        <v>171</v>
      </c>
      <c r="AW722" s="15" t="s">
        <v>4</v>
      </c>
      <c r="AX722" s="15" t="s">
        <v>86</v>
      </c>
      <c r="AY722" s="196" t="s">
        <v>164</v>
      </c>
    </row>
    <row r="723" spans="1:65" s="2" customFormat="1" ht="24.2" customHeight="1">
      <c r="A723" s="32"/>
      <c r="B723" s="153"/>
      <c r="C723" s="154" t="s">
        <v>1357</v>
      </c>
      <c r="D723" s="154" t="s">
        <v>167</v>
      </c>
      <c r="E723" s="155" t="s">
        <v>1292</v>
      </c>
      <c r="F723" s="156" t="s">
        <v>1293</v>
      </c>
      <c r="G723" s="157" t="s">
        <v>499</v>
      </c>
      <c r="H723" s="159"/>
      <c r="I723" s="159"/>
      <c r="J723" s="159"/>
      <c r="K723" s="158">
        <f>ROUND(P723*H723,3)</f>
        <v>0</v>
      </c>
      <c r="L723" s="160"/>
      <c r="M723" s="33"/>
      <c r="N723" s="161" t="s">
        <v>1</v>
      </c>
      <c r="O723" s="162" t="s">
        <v>43</v>
      </c>
      <c r="P723" s="163">
        <f>I723+J723</f>
        <v>0</v>
      </c>
      <c r="Q723" s="163">
        <f>ROUND(I723*H723,3)</f>
        <v>0</v>
      </c>
      <c r="R723" s="163">
        <f>ROUND(J723*H723,3)</f>
        <v>0</v>
      </c>
      <c r="S723" s="58"/>
      <c r="T723" s="164">
        <f>S723*H723</f>
        <v>0</v>
      </c>
      <c r="U723" s="164">
        <v>0</v>
      </c>
      <c r="V723" s="164">
        <f>U723*H723</f>
        <v>0</v>
      </c>
      <c r="W723" s="164">
        <v>0</v>
      </c>
      <c r="X723" s="165">
        <f>W723*H723</f>
        <v>0</v>
      </c>
      <c r="Y723" s="32"/>
      <c r="Z723" s="32"/>
      <c r="AA723" s="32"/>
      <c r="AB723" s="32"/>
      <c r="AC723" s="32"/>
      <c r="AD723" s="32"/>
      <c r="AE723" s="32"/>
      <c r="AR723" s="166" t="s">
        <v>234</v>
      </c>
      <c r="AT723" s="166" t="s">
        <v>167</v>
      </c>
      <c r="AU723" s="166" t="s">
        <v>92</v>
      </c>
      <c r="AY723" s="17" t="s">
        <v>164</v>
      </c>
      <c r="BE723" s="167">
        <f>IF(O723="základná",K723,0)</f>
        <v>0</v>
      </c>
      <c r="BF723" s="167">
        <f>IF(O723="znížená",K723,0)</f>
        <v>0</v>
      </c>
      <c r="BG723" s="167">
        <f>IF(O723="zákl. prenesená",K723,0)</f>
        <v>0</v>
      </c>
      <c r="BH723" s="167">
        <f>IF(O723="zníž. prenesená",K723,0)</f>
        <v>0</v>
      </c>
      <c r="BI723" s="167">
        <f>IF(O723="nulová",K723,0)</f>
        <v>0</v>
      </c>
      <c r="BJ723" s="17" t="s">
        <v>92</v>
      </c>
      <c r="BK723" s="168">
        <f>ROUND(P723*H723,3)</f>
        <v>0</v>
      </c>
      <c r="BL723" s="17" t="s">
        <v>234</v>
      </c>
      <c r="BM723" s="166" t="s">
        <v>1294</v>
      </c>
    </row>
    <row r="724" spans="1:65" s="12" customFormat="1" ht="22.9" customHeight="1">
      <c r="B724" s="139"/>
      <c r="D724" s="140" t="s">
        <v>78</v>
      </c>
      <c r="E724" s="151" t="s">
        <v>1295</v>
      </c>
      <c r="F724" s="151" t="s">
        <v>1296</v>
      </c>
      <c r="I724" s="142"/>
      <c r="J724" s="142"/>
      <c r="K724" s="152">
        <f>BK724</f>
        <v>0</v>
      </c>
      <c r="M724" s="139"/>
      <c r="N724" s="144"/>
      <c r="O724" s="145"/>
      <c r="P724" s="145"/>
      <c r="Q724" s="146">
        <f>SUM(Q725:Q733)</f>
        <v>0</v>
      </c>
      <c r="R724" s="146">
        <f>SUM(R725:R733)</f>
        <v>0</v>
      </c>
      <c r="S724" s="145"/>
      <c r="T724" s="147">
        <f>SUM(T725:T733)</f>
        <v>0</v>
      </c>
      <c r="U724" s="145"/>
      <c r="V724" s="147">
        <f>SUM(V725:V733)</f>
        <v>6.9230804999999993</v>
      </c>
      <c r="W724" s="145"/>
      <c r="X724" s="148">
        <f>SUM(X725:X733)</f>
        <v>0</v>
      </c>
      <c r="AR724" s="140" t="s">
        <v>92</v>
      </c>
      <c r="AT724" s="149" t="s">
        <v>78</v>
      </c>
      <c r="AU724" s="149" t="s">
        <v>86</v>
      </c>
      <c r="AY724" s="140" t="s">
        <v>164</v>
      </c>
      <c r="BK724" s="150">
        <f>SUM(BK725:BK733)</f>
        <v>0</v>
      </c>
    </row>
    <row r="725" spans="1:65" s="2" customFormat="1" ht="24.2" customHeight="1">
      <c r="A725" s="32"/>
      <c r="B725" s="153"/>
      <c r="C725" s="154" t="s">
        <v>1361</v>
      </c>
      <c r="D725" s="154" t="s">
        <v>167</v>
      </c>
      <c r="E725" s="155" t="s">
        <v>1298</v>
      </c>
      <c r="F725" s="156" t="s">
        <v>1299</v>
      </c>
      <c r="G725" s="157" t="s">
        <v>177</v>
      </c>
      <c r="H725" s="158">
        <v>281.77</v>
      </c>
      <c r="I725" s="159"/>
      <c r="J725" s="159"/>
      <c r="K725" s="158">
        <f>ROUND(P725*H725,3)</f>
        <v>0</v>
      </c>
      <c r="L725" s="160"/>
      <c r="M725" s="33"/>
      <c r="N725" s="161" t="s">
        <v>1</v>
      </c>
      <c r="O725" s="162" t="s">
        <v>43</v>
      </c>
      <c r="P725" s="163">
        <f>I725+J725</f>
        <v>0</v>
      </c>
      <c r="Q725" s="163">
        <f>ROUND(I725*H725,3)</f>
        <v>0</v>
      </c>
      <c r="R725" s="163">
        <f>ROUND(J725*H725,3)</f>
        <v>0</v>
      </c>
      <c r="S725" s="58"/>
      <c r="T725" s="164">
        <f>S725*H725</f>
        <v>0</v>
      </c>
      <c r="U725" s="164">
        <v>3.15E-3</v>
      </c>
      <c r="V725" s="164">
        <f>U725*H725</f>
        <v>0.88757549999999996</v>
      </c>
      <c r="W725" s="164">
        <v>0</v>
      </c>
      <c r="X725" s="165">
        <f>W725*H725</f>
        <v>0</v>
      </c>
      <c r="Y725" s="32"/>
      <c r="Z725" s="32"/>
      <c r="AA725" s="32"/>
      <c r="AB725" s="32"/>
      <c r="AC725" s="32"/>
      <c r="AD725" s="32"/>
      <c r="AE725" s="32"/>
      <c r="AR725" s="166" t="s">
        <v>234</v>
      </c>
      <c r="AT725" s="166" t="s">
        <v>167</v>
      </c>
      <c r="AU725" s="166" t="s">
        <v>92</v>
      </c>
      <c r="AY725" s="17" t="s">
        <v>164</v>
      </c>
      <c r="BE725" s="167">
        <f>IF(O725="základná",K725,0)</f>
        <v>0</v>
      </c>
      <c r="BF725" s="167">
        <f>IF(O725="znížená",K725,0)</f>
        <v>0</v>
      </c>
      <c r="BG725" s="167">
        <f>IF(O725="zákl. prenesená",K725,0)</f>
        <v>0</v>
      </c>
      <c r="BH725" s="167">
        <f>IF(O725="zníž. prenesená",K725,0)</f>
        <v>0</v>
      </c>
      <c r="BI725" s="167">
        <f>IF(O725="nulová",K725,0)</f>
        <v>0</v>
      </c>
      <c r="BJ725" s="17" t="s">
        <v>92</v>
      </c>
      <c r="BK725" s="168">
        <f>ROUND(P725*H725,3)</f>
        <v>0</v>
      </c>
      <c r="BL725" s="17" t="s">
        <v>234</v>
      </c>
      <c r="BM725" s="166" t="s">
        <v>1300</v>
      </c>
    </row>
    <row r="726" spans="1:65" s="13" customFormat="1" ht="11.25">
      <c r="B726" s="169"/>
      <c r="D726" s="170" t="s">
        <v>173</v>
      </c>
      <c r="E726" s="171" t="s">
        <v>1</v>
      </c>
      <c r="F726" s="172" t="s">
        <v>1761</v>
      </c>
      <c r="H726" s="173">
        <v>69</v>
      </c>
      <c r="I726" s="174"/>
      <c r="J726" s="174"/>
      <c r="M726" s="169"/>
      <c r="N726" s="175"/>
      <c r="O726" s="176"/>
      <c r="P726" s="176"/>
      <c r="Q726" s="176"/>
      <c r="R726" s="176"/>
      <c r="S726" s="176"/>
      <c r="T726" s="176"/>
      <c r="U726" s="176"/>
      <c r="V726" s="176"/>
      <c r="W726" s="176"/>
      <c r="X726" s="177"/>
      <c r="AT726" s="171" t="s">
        <v>173</v>
      </c>
      <c r="AU726" s="171" t="s">
        <v>92</v>
      </c>
      <c r="AV726" s="13" t="s">
        <v>92</v>
      </c>
      <c r="AW726" s="13" t="s">
        <v>4</v>
      </c>
      <c r="AX726" s="13" t="s">
        <v>79</v>
      </c>
      <c r="AY726" s="171" t="s">
        <v>164</v>
      </c>
    </row>
    <row r="727" spans="1:65" s="13" customFormat="1" ht="11.25">
      <c r="B727" s="169"/>
      <c r="D727" s="170" t="s">
        <v>173</v>
      </c>
      <c r="E727" s="171" t="s">
        <v>1</v>
      </c>
      <c r="F727" s="172" t="s">
        <v>1762</v>
      </c>
      <c r="H727" s="173">
        <v>69</v>
      </c>
      <c r="I727" s="174"/>
      <c r="J727" s="174"/>
      <c r="M727" s="169"/>
      <c r="N727" s="175"/>
      <c r="O727" s="176"/>
      <c r="P727" s="176"/>
      <c r="Q727" s="176"/>
      <c r="R727" s="176"/>
      <c r="S727" s="176"/>
      <c r="T727" s="176"/>
      <c r="U727" s="176"/>
      <c r="V727" s="176"/>
      <c r="W727" s="176"/>
      <c r="X727" s="177"/>
      <c r="AT727" s="171" t="s">
        <v>173</v>
      </c>
      <c r="AU727" s="171" t="s">
        <v>92</v>
      </c>
      <c r="AV727" s="13" t="s">
        <v>92</v>
      </c>
      <c r="AW727" s="13" t="s">
        <v>4</v>
      </c>
      <c r="AX727" s="13" t="s">
        <v>79</v>
      </c>
      <c r="AY727" s="171" t="s">
        <v>164</v>
      </c>
    </row>
    <row r="728" spans="1:65" s="13" customFormat="1" ht="11.25">
      <c r="B728" s="169"/>
      <c r="D728" s="170" t="s">
        <v>173</v>
      </c>
      <c r="E728" s="171" t="s">
        <v>1</v>
      </c>
      <c r="F728" s="172" t="s">
        <v>1763</v>
      </c>
      <c r="H728" s="173">
        <v>70.77</v>
      </c>
      <c r="I728" s="174"/>
      <c r="J728" s="174"/>
      <c r="M728" s="169"/>
      <c r="N728" s="175"/>
      <c r="O728" s="176"/>
      <c r="P728" s="176"/>
      <c r="Q728" s="176"/>
      <c r="R728" s="176"/>
      <c r="S728" s="176"/>
      <c r="T728" s="176"/>
      <c r="U728" s="176"/>
      <c r="V728" s="176"/>
      <c r="W728" s="176"/>
      <c r="X728" s="177"/>
      <c r="AT728" s="171" t="s">
        <v>173</v>
      </c>
      <c r="AU728" s="171" t="s">
        <v>92</v>
      </c>
      <c r="AV728" s="13" t="s">
        <v>92</v>
      </c>
      <c r="AW728" s="13" t="s">
        <v>4</v>
      </c>
      <c r="AX728" s="13" t="s">
        <v>79</v>
      </c>
      <c r="AY728" s="171" t="s">
        <v>164</v>
      </c>
    </row>
    <row r="729" spans="1:65" s="13" customFormat="1" ht="11.25">
      <c r="B729" s="169"/>
      <c r="D729" s="170" t="s">
        <v>173</v>
      </c>
      <c r="E729" s="171" t="s">
        <v>1</v>
      </c>
      <c r="F729" s="172" t="s">
        <v>1764</v>
      </c>
      <c r="H729" s="173">
        <v>73</v>
      </c>
      <c r="I729" s="174"/>
      <c r="J729" s="174"/>
      <c r="M729" s="169"/>
      <c r="N729" s="175"/>
      <c r="O729" s="176"/>
      <c r="P729" s="176"/>
      <c r="Q729" s="176"/>
      <c r="R729" s="176"/>
      <c r="S729" s="176"/>
      <c r="T729" s="176"/>
      <c r="U729" s="176"/>
      <c r="V729" s="176"/>
      <c r="W729" s="176"/>
      <c r="X729" s="177"/>
      <c r="AT729" s="171" t="s">
        <v>173</v>
      </c>
      <c r="AU729" s="171" t="s">
        <v>92</v>
      </c>
      <c r="AV729" s="13" t="s">
        <v>92</v>
      </c>
      <c r="AW729" s="13" t="s">
        <v>4</v>
      </c>
      <c r="AX729" s="13" t="s">
        <v>79</v>
      </c>
      <c r="AY729" s="171" t="s">
        <v>164</v>
      </c>
    </row>
    <row r="730" spans="1:65" s="15" customFormat="1" ht="11.25">
      <c r="B730" s="195"/>
      <c r="D730" s="170" t="s">
        <v>173</v>
      </c>
      <c r="E730" s="196" t="s">
        <v>1</v>
      </c>
      <c r="F730" s="197" t="s">
        <v>303</v>
      </c>
      <c r="H730" s="198">
        <v>281.77</v>
      </c>
      <c r="I730" s="199"/>
      <c r="J730" s="199"/>
      <c r="M730" s="195"/>
      <c r="N730" s="200"/>
      <c r="O730" s="201"/>
      <c r="P730" s="201"/>
      <c r="Q730" s="201"/>
      <c r="R730" s="201"/>
      <c r="S730" s="201"/>
      <c r="T730" s="201"/>
      <c r="U730" s="201"/>
      <c r="V730" s="201"/>
      <c r="W730" s="201"/>
      <c r="X730" s="202"/>
      <c r="AT730" s="196" t="s">
        <v>173</v>
      </c>
      <c r="AU730" s="196" t="s">
        <v>92</v>
      </c>
      <c r="AV730" s="15" t="s">
        <v>171</v>
      </c>
      <c r="AW730" s="15" t="s">
        <v>4</v>
      </c>
      <c r="AX730" s="15" t="s">
        <v>86</v>
      </c>
      <c r="AY730" s="196" t="s">
        <v>164</v>
      </c>
    </row>
    <row r="731" spans="1:65" s="2" customFormat="1" ht="14.45" customHeight="1">
      <c r="A731" s="32"/>
      <c r="B731" s="153"/>
      <c r="C731" s="178" t="s">
        <v>1365</v>
      </c>
      <c r="D731" s="178" t="s">
        <v>244</v>
      </c>
      <c r="E731" s="179" t="s">
        <v>1303</v>
      </c>
      <c r="F731" s="180" t="s">
        <v>1304</v>
      </c>
      <c r="G731" s="181" t="s">
        <v>177</v>
      </c>
      <c r="H731" s="182">
        <v>287.40499999999997</v>
      </c>
      <c r="I731" s="183"/>
      <c r="J731" s="184"/>
      <c r="K731" s="182">
        <f>ROUND(P731*H731,3)</f>
        <v>0</v>
      </c>
      <c r="L731" s="184"/>
      <c r="M731" s="185"/>
      <c r="N731" s="186" t="s">
        <v>1</v>
      </c>
      <c r="O731" s="162" t="s">
        <v>43</v>
      </c>
      <c r="P731" s="163">
        <f>I731+J731</f>
        <v>0</v>
      </c>
      <c r="Q731" s="163">
        <f>ROUND(I731*H731,3)</f>
        <v>0</v>
      </c>
      <c r="R731" s="163">
        <f>ROUND(J731*H731,3)</f>
        <v>0</v>
      </c>
      <c r="S731" s="58"/>
      <c r="T731" s="164">
        <f>S731*H731</f>
        <v>0</v>
      </c>
      <c r="U731" s="164">
        <v>2.1000000000000001E-2</v>
      </c>
      <c r="V731" s="164">
        <f>U731*H731</f>
        <v>6.0355049999999997</v>
      </c>
      <c r="W731" s="164">
        <v>0</v>
      </c>
      <c r="X731" s="165">
        <f>W731*H731</f>
        <v>0</v>
      </c>
      <c r="Y731" s="32"/>
      <c r="Z731" s="32"/>
      <c r="AA731" s="32"/>
      <c r="AB731" s="32"/>
      <c r="AC731" s="32"/>
      <c r="AD731" s="32"/>
      <c r="AE731" s="32"/>
      <c r="AR731" s="166" t="s">
        <v>321</v>
      </c>
      <c r="AT731" s="166" t="s">
        <v>244</v>
      </c>
      <c r="AU731" s="166" t="s">
        <v>92</v>
      </c>
      <c r="AY731" s="17" t="s">
        <v>164</v>
      </c>
      <c r="BE731" s="167">
        <f>IF(O731="základná",K731,0)</f>
        <v>0</v>
      </c>
      <c r="BF731" s="167">
        <f>IF(O731="znížená",K731,0)</f>
        <v>0</v>
      </c>
      <c r="BG731" s="167">
        <f>IF(O731="zákl. prenesená",K731,0)</f>
        <v>0</v>
      </c>
      <c r="BH731" s="167">
        <f>IF(O731="zníž. prenesená",K731,0)</f>
        <v>0</v>
      </c>
      <c r="BI731" s="167">
        <f>IF(O731="nulová",K731,0)</f>
        <v>0</v>
      </c>
      <c r="BJ731" s="17" t="s">
        <v>92</v>
      </c>
      <c r="BK731" s="168">
        <f>ROUND(P731*H731,3)</f>
        <v>0</v>
      </c>
      <c r="BL731" s="17" t="s">
        <v>234</v>
      </c>
      <c r="BM731" s="166" t="s">
        <v>1305</v>
      </c>
    </row>
    <row r="732" spans="1:65" s="13" customFormat="1" ht="11.25">
      <c r="B732" s="169"/>
      <c r="D732" s="170" t="s">
        <v>173</v>
      </c>
      <c r="F732" s="172" t="s">
        <v>1765</v>
      </c>
      <c r="H732" s="173">
        <v>287.40499999999997</v>
      </c>
      <c r="I732" s="174"/>
      <c r="J732" s="174"/>
      <c r="M732" s="169"/>
      <c r="N732" s="175"/>
      <c r="O732" s="176"/>
      <c r="P732" s="176"/>
      <c r="Q732" s="176"/>
      <c r="R732" s="176"/>
      <c r="S732" s="176"/>
      <c r="T732" s="176"/>
      <c r="U732" s="176"/>
      <c r="V732" s="176"/>
      <c r="W732" s="176"/>
      <c r="X732" s="177"/>
      <c r="AT732" s="171" t="s">
        <v>173</v>
      </c>
      <c r="AU732" s="171" t="s">
        <v>92</v>
      </c>
      <c r="AV732" s="13" t="s">
        <v>92</v>
      </c>
      <c r="AW732" s="13" t="s">
        <v>3</v>
      </c>
      <c r="AX732" s="13" t="s">
        <v>86</v>
      </c>
      <c r="AY732" s="171" t="s">
        <v>164</v>
      </c>
    </row>
    <row r="733" spans="1:65" s="2" customFormat="1" ht="24.2" customHeight="1">
      <c r="A733" s="32"/>
      <c r="B733" s="153"/>
      <c r="C733" s="154" t="s">
        <v>1369</v>
      </c>
      <c r="D733" s="154" t="s">
        <v>167</v>
      </c>
      <c r="E733" s="155" t="s">
        <v>1308</v>
      </c>
      <c r="F733" s="156" t="s">
        <v>1309</v>
      </c>
      <c r="G733" s="157" t="s">
        <v>499</v>
      </c>
      <c r="H733" s="159"/>
      <c r="I733" s="159"/>
      <c r="J733" s="159"/>
      <c r="K733" s="158">
        <f>ROUND(P733*H733,3)</f>
        <v>0</v>
      </c>
      <c r="L733" s="160"/>
      <c r="M733" s="33"/>
      <c r="N733" s="161" t="s">
        <v>1</v>
      </c>
      <c r="O733" s="162" t="s">
        <v>43</v>
      </c>
      <c r="P733" s="163">
        <f>I733+J733</f>
        <v>0</v>
      </c>
      <c r="Q733" s="163">
        <f>ROUND(I733*H733,3)</f>
        <v>0</v>
      </c>
      <c r="R733" s="163">
        <f>ROUND(J733*H733,3)</f>
        <v>0</v>
      </c>
      <c r="S733" s="58"/>
      <c r="T733" s="164">
        <f>S733*H733</f>
        <v>0</v>
      </c>
      <c r="U733" s="164">
        <v>0</v>
      </c>
      <c r="V733" s="164">
        <f>U733*H733</f>
        <v>0</v>
      </c>
      <c r="W733" s="164">
        <v>0</v>
      </c>
      <c r="X733" s="165">
        <f>W733*H733</f>
        <v>0</v>
      </c>
      <c r="Y733" s="32"/>
      <c r="Z733" s="32"/>
      <c r="AA733" s="32"/>
      <c r="AB733" s="32"/>
      <c r="AC733" s="32"/>
      <c r="AD733" s="32"/>
      <c r="AE733" s="32"/>
      <c r="AR733" s="166" t="s">
        <v>234</v>
      </c>
      <c r="AT733" s="166" t="s">
        <v>167</v>
      </c>
      <c r="AU733" s="166" t="s">
        <v>92</v>
      </c>
      <c r="AY733" s="17" t="s">
        <v>164</v>
      </c>
      <c r="BE733" s="167">
        <f>IF(O733="základná",K733,0)</f>
        <v>0</v>
      </c>
      <c r="BF733" s="167">
        <f>IF(O733="znížená",K733,0)</f>
        <v>0</v>
      </c>
      <c r="BG733" s="167">
        <f>IF(O733="zákl. prenesená",K733,0)</f>
        <v>0</v>
      </c>
      <c r="BH733" s="167">
        <f>IF(O733="zníž. prenesená",K733,0)</f>
        <v>0</v>
      </c>
      <c r="BI733" s="167">
        <f>IF(O733="nulová",K733,0)</f>
        <v>0</v>
      </c>
      <c r="BJ733" s="17" t="s">
        <v>92</v>
      </c>
      <c r="BK733" s="168">
        <f>ROUND(P733*H733,3)</f>
        <v>0</v>
      </c>
      <c r="BL733" s="17" t="s">
        <v>234</v>
      </c>
      <c r="BM733" s="166" t="s">
        <v>1310</v>
      </c>
    </row>
    <row r="734" spans="1:65" s="12" customFormat="1" ht="22.9" customHeight="1">
      <c r="B734" s="139"/>
      <c r="D734" s="140" t="s">
        <v>78</v>
      </c>
      <c r="E734" s="151" t="s">
        <v>1311</v>
      </c>
      <c r="F734" s="151" t="s">
        <v>1312</v>
      </c>
      <c r="I734" s="142"/>
      <c r="J734" s="142"/>
      <c r="K734" s="152">
        <f>BK734</f>
        <v>0</v>
      </c>
      <c r="M734" s="139"/>
      <c r="N734" s="144"/>
      <c r="O734" s="145"/>
      <c r="P734" s="145"/>
      <c r="Q734" s="146">
        <f>SUM(Q735:Q787)</f>
        <v>0</v>
      </c>
      <c r="R734" s="146">
        <f>SUM(R735:R787)</f>
        <v>0</v>
      </c>
      <c r="S734" s="145"/>
      <c r="T734" s="147">
        <f>SUM(T735:T787)</f>
        <v>0</v>
      </c>
      <c r="U734" s="145"/>
      <c r="V734" s="147">
        <f>SUM(V735:V787)</f>
        <v>3.7010120000000007E-2</v>
      </c>
      <c r="W734" s="145"/>
      <c r="X734" s="148">
        <f>SUM(X735:X787)</f>
        <v>0</v>
      </c>
      <c r="AR734" s="140" t="s">
        <v>92</v>
      </c>
      <c r="AT734" s="149" t="s">
        <v>78</v>
      </c>
      <c r="AU734" s="149" t="s">
        <v>86</v>
      </c>
      <c r="AY734" s="140" t="s">
        <v>164</v>
      </c>
      <c r="BK734" s="150">
        <f>SUM(BK735:BK787)</f>
        <v>0</v>
      </c>
    </row>
    <row r="735" spans="1:65" s="2" customFormat="1" ht="24.2" customHeight="1">
      <c r="A735" s="32"/>
      <c r="B735" s="153"/>
      <c r="C735" s="154" t="s">
        <v>1379</v>
      </c>
      <c r="D735" s="154" t="s">
        <v>167</v>
      </c>
      <c r="E735" s="155" t="s">
        <v>1314</v>
      </c>
      <c r="F735" s="156" t="s">
        <v>1315</v>
      </c>
      <c r="G735" s="157" t="s">
        <v>177</v>
      </c>
      <c r="H735" s="158">
        <v>30.923999999999999</v>
      </c>
      <c r="I735" s="159"/>
      <c r="J735" s="159"/>
      <c r="K735" s="158">
        <f>ROUND(P735*H735,3)</f>
        <v>0</v>
      </c>
      <c r="L735" s="160"/>
      <c r="M735" s="33"/>
      <c r="N735" s="161" t="s">
        <v>1</v>
      </c>
      <c r="O735" s="162" t="s">
        <v>43</v>
      </c>
      <c r="P735" s="163">
        <f>I735+J735</f>
        <v>0</v>
      </c>
      <c r="Q735" s="163">
        <f>ROUND(I735*H735,3)</f>
        <v>0</v>
      </c>
      <c r="R735" s="163">
        <f>ROUND(J735*H735,3)</f>
        <v>0</v>
      </c>
      <c r="S735" s="58"/>
      <c r="T735" s="164">
        <f>S735*H735</f>
        <v>0</v>
      </c>
      <c r="U735" s="164">
        <v>0</v>
      </c>
      <c r="V735" s="164">
        <f>U735*H735</f>
        <v>0</v>
      </c>
      <c r="W735" s="164">
        <v>0</v>
      </c>
      <c r="X735" s="165">
        <f>W735*H735</f>
        <v>0</v>
      </c>
      <c r="Y735" s="32"/>
      <c r="Z735" s="32"/>
      <c r="AA735" s="32"/>
      <c r="AB735" s="32"/>
      <c r="AC735" s="32"/>
      <c r="AD735" s="32"/>
      <c r="AE735" s="32"/>
      <c r="AR735" s="166" t="s">
        <v>234</v>
      </c>
      <c r="AT735" s="166" t="s">
        <v>167</v>
      </c>
      <c r="AU735" s="166" t="s">
        <v>92</v>
      </c>
      <c r="AY735" s="17" t="s">
        <v>164</v>
      </c>
      <c r="BE735" s="167">
        <f>IF(O735="základná",K735,0)</f>
        <v>0</v>
      </c>
      <c r="BF735" s="167">
        <f>IF(O735="znížená",K735,0)</f>
        <v>0</v>
      </c>
      <c r="BG735" s="167">
        <f>IF(O735="zákl. prenesená",K735,0)</f>
        <v>0</v>
      </c>
      <c r="BH735" s="167">
        <f>IF(O735="zníž. prenesená",K735,0)</f>
        <v>0</v>
      </c>
      <c r="BI735" s="167">
        <f>IF(O735="nulová",K735,0)</f>
        <v>0</v>
      </c>
      <c r="BJ735" s="17" t="s">
        <v>92</v>
      </c>
      <c r="BK735" s="168">
        <f>ROUND(P735*H735,3)</f>
        <v>0</v>
      </c>
      <c r="BL735" s="17" t="s">
        <v>234</v>
      </c>
      <c r="BM735" s="166" t="s">
        <v>1316</v>
      </c>
    </row>
    <row r="736" spans="1:65" s="13" customFormat="1" ht="22.5">
      <c r="B736" s="169"/>
      <c r="D736" s="170" t="s">
        <v>173</v>
      </c>
      <c r="E736" s="171" t="s">
        <v>1</v>
      </c>
      <c r="F736" s="172" t="s">
        <v>1766</v>
      </c>
      <c r="H736" s="173">
        <v>6.51</v>
      </c>
      <c r="I736" s="174"/>
      <c r="J736" s="174"/>
      <c r="M736" s="169"/>
      <c r="N736" s="175"/>
      <c r="O736" s="176"/>
      <c r="P736" s="176"/>
      <c r="Q736" s="176"/>
      <c r="R736" s="176"/>
      <c r="S736" s="176"/>
      <c r="T736" s="176"/>
      <c r="U736" s="176"/>
      <c r="V736" s="176"/>
      <c r="W736" s="176"/>
      <c r="X736" s="177"/>
      <c r="AT736" s="171" t="s">
        <v>173</v>
      </c>
      <c r="AU736" s="171" t="s">
        <v>92</v>
      </c>
      <c r="AV736" s="13" t="s">
        <v>92</v>
      </c>
      <c r="AW736" s="13" t="s">
        <v>4</v>
      </c>
      <c r="AX736" s="13" t="s">
        <v>79</v>
      </c>
      <c r="AY736" s="171" t="s">
        <v>164</v>
      </c>
    </row>
    <row r="737" spans="1:65" s="13" customFormat="1" ht="22.5">
      <c r="B737" s="169"/>
      <c r="D737" s="170" t="s">
        <v>173</v>
      </c>
      <c r="E737" s="171" t="s">
        <v>1</v>
      </c>
      <c r="F737" s="172" t="s">
        <v>1767</v>
      </c>
      <c r="H737" s="173">
        <v>6.51</v>
      </c>
      <c r="I737" s="174"/>
      <c r="J737" s="174"/>
      <c r="M737" s="169"/>
      <c r="N737" s="175"/>
      <c r="O737" s="176"/>
      <c r="P737" s="176"/>
      <c r="Q737" s="176"/>
      <c r="R737" s="176"/>
      <c r="S737" s="176"/>
      <c r="T737" s="176"/>
      <c r="U737" s="176"/>
      <c r="V737" s="176"/>
      <c r="W737" s="176"/>
      <c r="X737" s="177"/>
      <c r="AT737" s="171" t="s">
        <v>173</v>
      </c>
      <c r="AU737" s="171" t="s">
        <v>92</v>
      </c>
      <c r="AV737" s="13" t="s">
        <v>92</v>
      </c>
      <c r="AW737" s="13" t="s">
        <v>4</v>
      </c>
      <c r="AX737" s="13" t="s">
        <v>79</v>
      </c>
      <c r="AY737" s="171" t="s">
        <v>164</v>
      </c>
    </row>
    <row r="738" spans="1:65" s="13" customFormat="1" ht="22.5">
      <c r="B738" s="169"/>
      <c r="D738" s="170" t="s">
        <v>173</v>
      </c>
      <c r="E738" s="171" t="s">
        <v>1</v>
      </c>
      <c r="F738" s="172" t="s">
        <v>1319</v>
      </c>
      <c r="H738" s="173">
        <v>1.6279999999999999</v>
      </c>
      <c r="I738" s="174"/>
      <c r="J738" s="174"/>
      <c r="M738" s="169"/>
      <c r="N738" s="175"/>
      <c r="O738" s="176"/>
      <c r="P738" s="176"/>
      <c r="Q738" s="176"/>
      <c r="R738" s="176"/>
      <c r="S738" s="176"/>
      <c r="T738" s="176"/>
      <c r="U738" s="176"/>
      <c r="V738" s="176"/>
      <c r="W738" s="176"/>
      <c r="X738" s="177"/>
      <c r="AT738" s="171" t="s">
        <v>173</v>
      </c>
      <c r="AU738" s="171" t="s">
        <v>92</v>
      </c>
      <c r="AV738" s="13" t="s">
        <v>92</v>
      </c>
      <c r="AW738" s="13" t="s">
        <v>4</v>
      </c>
      <c r="AX738" s="13" t="s">
        <v>79</v>
      </c>
      <c r="AY738" s="171" t="s">
        <v>164</v>
      </c>
    </row>
    <row r="739" spans="1:65" s="13" customFormat="1" ht="22.5">
      <c r="B739" s="169"/>
      <c r="D739" s="170" t="s">
        <v>173</v>
      </c>
      <c r="E739" s="171" t="s">
        <v>1</v>
      </c>
      <c r="F739" s="172" t="s">
        <v>1768</v>
      </c>
      <c r="H739" s="173">
        <v>11.393000000000001</v>
      </c>
      <c r="I739" s="174"/>
      <c r="J739" s="174"/>
      <c r="M739" s="169"/>
      <c r="N739" s="175"/>
      <c r="O739" s="176"/>
      <c r="P739" s="176"/>
      <c r="Q739" s="176"/>
      <c r="R739" s="176"/>
      <c r="S739" s="176"/>
      <c r="T739" s="176"/>
      <c r="U739" s="176"/>
      <c r="V739" s="176"/>
      <c r="W739" s="176"/>
      <c r="X739" s="177"/>
      <c r="AT739" s="171" t="s">
        <v>173</v>
      </c>
      <c r="AU739" s="171" t="s">
        <v>92</v>
      </c>
      <c r="AV739" s="13" t="s">
        <v>92</v>
      </c>
      <c r="AW739" s="13" t="s">
        <v>4</v>
      </c>
      <c r="AX739" s="13" t="s">
        <v>79</v>
      </c>
      <c r="AY739" s="171" t="s">
        <v>164</v>
      </c>
    </row>
    <row r="740" spans="1:65" s="13" customFormat="1" ht="22.5">
      <c r="B740" s="169"/>
      <c r="D740" s="170" t="s">
        <v>173</v>
      </c>
      <c r="E740" s="171" t="s">
        <v>1</v>
      </c>
      <c r="F740" s="172" t="s">
        <v>1769</v>
      </c>
      <c r="H740" s="173">
        <v>3.2549999999999999</v>
      </c>
      <c r="I740" s="174"/>
      <c r="J740" s="174"/>
      <c r="M740" s="169"/>
      <c r="N740" s="175"/>
      <c r="O740" s="176"/>
      <c r="P740" s="176"/>
      <c r="Q740" s="176"/>
      <c r="R740" s="176"/>
      <c r="S740" s="176"/>
      <c r="T740" s="176"/>
      <c r="U740" s="176"/>
      <c r="V740" s="176"/>
      <c r="W740" s="176"/>
      <c r="X740" s="177"/>
      <c r="AT740" s="171" t="s">
        <v>173</v>
      </c>
      <c r="AU740" s="171" t="s">
        <v>92</v>
      </c>
      <c r="AV740" s="13" t="s">
        <v>92</v>
      </c>
      <c r="AW740" s="13" t="s">
        <v>4</v>
      </c>
      <c r="AX740" s="13" t="s">
        <v>79</v>
      </c>
      <c r="AY740" s="171" t="s">
        <v>164</v>
      </c>
    </row>
    <row r="741" spans="1:65" s="13" customFormat="1" ht="22.5">
      <c r="B741" s="169"/>
      <c r="D741" s="170" t="s">
        <v>173</v>
      </c>
      <c r="E741" s="171" t="s">
        <v>1</v>
      </c>
      <c r="F741" s="172" t="s">
        <v>1770</v>
      </c>
      <c r="H741" s="173">
        <v>1.6279999999999999</v>
      </c>
      <c r="I741" s="174"/>
      <c r="J741" s="174"/>
      <c r="M741" s="169"/>
      <c r="N741" s="175"/>
      <c r="O741" s="176"/>
      <c r="P741" s="176"/>
      <c r="Q741" s="176"/>
      <c r="R741" s="176"/>
      <c r="S741" s="176"/>
      <c r="T741" s="176"/>
      <c r="U741" s="176"/>
      <c r="V741" s="176"/>
      <c r="W741" s="176"/>
      <c r="X741" s="177"/>
      <c r="AT741" s="171" t="s">
        <v>173</v>
      </c>
      <c r="AU741" s="171" t="s">
        <v>92</v>
      </c>
      <c r="AV741" s="13" t="s">
        <v>92</v>
      </c>
      <c r="AW741" s="13" t="s">
        <v>4</v>
      </c>
      <c r="AX741" s="13" t="s">
        <v>79</v>
      </c>
      <c r="AY741" s="171" t="s">
        <v>164</v>
      </c>
    </row>
    <row r="742" spans="1:65" s="15" customFormat="1" ht="11.25">
      <c r="B742" s="195"/>
      <c r="D742" s="170" t="s">
        <v>173</v>
      </c>
      <c r="E742" s="196" t="s">
        <v>1</v>
      </c>
      <c r="F742" s="197" t="s">
        <v>303</v>
      </c>
      <c r="H742" s="198">
        <v>30.923999999999999</v>
      </c>
      <c r="I742" s="199"/>
      <c r="J742" s="199"/>
      <c r="M742" s="195"/>
      <c r="N742" s="200"/>
      <c r="O742" s="201"/>
      <c r="P742" s="201"/>
      <c r="Q742" s="201"/>
      <c r="R742" s="201"/>
      <c r="S742" s="201"/>
      <c r="T742" s="201"/>
      <c r="U742" s="201"/>
      <c r="V742" s="201"/>
      <c r="W742" s="201"/>
      <c r="X742" s="202"/>
      <c r="AT742" s="196" t="s">
        <v>173</v>
      </c>
      <c r="AU742" s="196" t="s">
        <v>92</v>
      </c>
      <c r="AV742" s="15" t="s">
        <v>171</v>
      </c>
      <c r="AW742" s="15" t="s">
        <v>4</v>
      </c>
      <c r="AX742" s="15" t="s">
        <v>86</v>
      </c>
      <c r="AY742" s="196" t="s">
        <v>164</v>
      </c>
    </row>
    <row r="743" spans="1:65" s="2" customFormat="1" ht="24.2" customHeight="1">
      <c r="A743" s="32"/>
      <c r="B743" s="153"/>
      <c r="C743" s="154" t="s">
        <v>1383</v>
      </c>
      <c r="D743" s="154" t="s">
        <v>167</v>
      </c>
      <c r="E743" s="155" t="s">
        <v>1322</v>
      </c>
      <c r="F743" s="156" t="s">
        <v>1323</v>
      </c>
      <c r="G743" s="157" t="s">
        <v>177</v>
      </c>
      <c r="H743" s="158">
        <v>30.923999999999999</v>
      </c>
      <c r="I743" s="159"/>
      <c r="J743" s="159"/>
      <c r="K743" s="158">
        <f>ROUND(P743*H743,3)</f>
        <v>0</v>
      </c>
      <c r="L743" s="160"/>
      <c r="M743" s="33"/>
      <c r="N743" s="161" t="s">
        <v>1</v>
      </c>
      <c r="O743" s="162" t="s">
        <v>43</v>
      </c>
      <c r="P743" s="163">
        <f>I743+J743</f>
        <v>0</v>
      </c>
      <c r="Q743" s="163">
        <f>ROUND(I743*H743,3)</f>
        <v>0</v>
      </c>
      <c r="R743" s="163">
        <f>ROUND(J743*H743,3)</f>
        <v>0</v>
      </c>
      <c r="S743" s="58"/>
      <c r="T743" s="164">
        <f>S743*H743</f>
        <v>0</v>
      </c>
      <c r="U743" s="164">
        <v>0</v>
      </c>
      <c r="V743" s="164">
        <f>U743*H743</f>
        <v>0</v>
      </c>
      <c r="W743" s="164">
        <v>0</v>
      </c>
      <c r="X743" s="165">
        <f>W743*H743</f>
        <v>0</v>
      </c>
      <c r="Y743" s="32"/>
      <c r="Z743" s="32"/>
      <c r="AA743" s="32"/>
      <c r="AB743" s="32"/>
      <c r="AC743" s="32"/>
      <c r="AD743" s="32"/>
      <c r="AE743" s="32"/>
      <c r="AR743" s="166" t="s">
        <v>234</v>
      </c>
      <c r="AT743" s="166" t="s">
        <v>167</v>
      </c>
      <c r="AU743" s="166" t="s">
        <v>92</v>
      </c>
      <c r="AY743" s="17" t="s">
        <v>164</v>
      </c>
      <c r="BE743" s="167">
        <f>IF(O743="základná",K743,0)</f>
        <v>0</v>
      </c>
      <c r="BF743" s="167">
        <f>IF(O743="znížená",K743,0)</f>
        <v>0</v>
      </c>
      <c r="BG743" s="167">
        <f>IF(O743="zákl. prenesená",K743,0)</f>
        <v>0</v>
      </c>
      <c r="BH743" s="167">
        <f>IF(O743="zníž. prenesená",K743,0)</f>
        <v>0</v>
      </c>
      <c r="BI743" s="167">
        <f>IF(O743="nulová",K743,0)</f>
        <v>0</v>
      </c>
      <c r="BJ743" s="17" t="s">
        <v>92</v>
      </c>
      <c r="BK743" s="168">
        <f>ROUND(P743*H743,3)</f>
        <v>0</v>
      </c>
      <c r="BL743" s="17" t="s">
        <v>234</v>
      </c>
      <c r="BM743" s="166" t="s">
        <v>1324</v>
      </c>
    </row>
    <row r="744" spans="1:65" s="13" customFormat="1" ht="22.5">
      <c r="B744" s="169"/>
      <c r="D744" s="170" t="s">
        <v>173</v>
      </c>
      <c r="E744" s="171" t="s">
        <v>1</v>
      </c>
      <c r="F744" s="172" t="s">
        <v>1766</v>
      </c>
      <c r="H744" s="173">
        <v>6.51</v>
      </c>
      <c r="I744" s="174"/>
      <c r="J744" s="174"/>
      <c r="M744" s="169"/>
      <c r="N744" s="175"/>
      <c r="O744" s="176"/>
      <c r="P744" s="176"/>
      <c r="Q744" s="176"/>
      <c r="R744" s="176"/>
      <c r="S744" s="176"/>
      <c r="T744" s="176"/>
      <c r="U744" s="176"/>
      <c r="V744" s="176"/>
      <c r="W744" s="176"/>
      <c r="X744" s="177"/>
      <c r="AT744" s="171" t="s">
        <v>173</v>
      </c>
      <c r="AU744" s="171" t="s">
        <v>92</v>
      </c>
      <c r="AV744" s="13" t="s">
        <v>92</v>
      </c>
      <c r="AW744" s="13" t="s">
        <v>4</v>
      </c>
      <c r="AX744" s="13" t="s">
        <v>79</v>
      </c>
      <c r="AY744" s="171" t="s">
        <v>164</v>
      </c>
    </row>
    <row r="745" spans="1:65" s="13" customFormat="1" ht="22.5">
      <c r="B745" s="169"/>
      <c r="D745" s="170" t="s">
        <v>173</v>
      </c>
      <c r="E745" s="171" t="s">
        <v>1</v>
      </c>
      <c r="F745" s="172" t="s">
        <v>1767</v>
      </c>
      <c r="H745" s="173">
        <v>6.51</v>
      </c>
      <c r="I745" s="174"/>
      <c r="J745" s="174"/>
      <c r="M745" s="169"/>
      <c r="N745" s="175"/>
      <c r="O745" s="176"/>
      <c r="P745" s="176"/>
      <c r="Q745" s="176"/>
      <c r="R745" s="176"/>
      <c r="S745" s="176"/>
      <c r="T745" s="176"/>
      <c r="U745" s="176"/>
      <c r="V745" s="176"/>
      <c r="W745" s="176"/>
      <c r="X745" s="177"/>
      <c r="AT745" s="171" t="s">
        <v>173</v>
      </c>
      <c r="AU745" s="171" t="s">
        <v>92</v>
      </c>
      <c r="AV745" s="13" t="s">
        <v>92</v>
      </c>
      <c r="AW745" s="13" t="s">
        <v>4</v>
      </c>
      <c r="AX745" s="13" t="s">
        <v>79</v>
      </c>
      <c r="AY745" s="171" t="s">
        <v>164</v>
      </c>
    </row>
    <row r="746" spans="1:65" s="13" customFormat="1" ht="22.5">
      <c r="B746" s="169"/>
      <c r="D746" s="170" t="s">
        <v>173</v>
      </c>
      <c r="E746" s="171" t="s">
        <v>1</v>
      </c>
      <c r="F746" s="172" t="s">
        <v>1319</v>
      </c>
      <c r="H746" s="173">
        <v>1.6279999999999999</v>
      </c>
      <c r="I746" s="174"/>
      <c r="J746" s="174"/>
      <c r="M746" s="169"/>
      <c r="N746" s="175"/>
      <c r="O746" s="176"/>
      <c r="P746" s="176"/>
      <c r="Q746" s="176"/>
      <c r="R746" s="176"/>
      <c r="S746" s="176"/>
      <c r="T746" s="176"/>
      <c r="U746" s="176"/>
      <c r="V746" s="176"/>
      <c r="W746" s="176"/>
      <c r="X746" s="177"/>
      <c r="AT746" s="171" t="s">
        <v>173</v>
      </c>
      <c r="AU746" s="171" t="s">
        <v>92</v>
      </c>
      <c r="AV746" s="13" t="s">
        <v>92</v>
      </c>
      <c r="AW746" s="13" t="s">
        <v>4</v>
      </c>
      <c r="AX746" s="13" t="s">
        <v>79</v>
      </c>
      <c r="AY746" s="171" t="s">
        <v>164</v>
      </c>
    </row>
    <row r="747" spans="1:65" s="13" customFormat="1" ht="22.5">
      <c r="B747" s="169"/>
      <c r="D747" s="170" t="s">
        <v>173</v>
      </c>
      <c r="E747" s="171" t="s">
        <v>1</v>
      </c>
      <c r="F747" s="172" t="s">
        <v>1768</v>
      </c>
      <c r="H747" s="173">
        <v>11.393000000000001</v>
      </c>
      <c r="I747" s="174"/>
      <c r="J747" s="174"/>
      <c r="M747" s="169"/>
      <c r="N747" s="175"/>
      <c r="O747" s="176"/>
      <c r="P747" s="176"/>
      <c r="Q747" s="176"/>
      <c r="R747" s="176"/>
      <c r="S747" s="176"/>
      <c r="T747" s="176"/>
      <c r="U747" s="176"/>
      <c r="V747" s="176"/>
      <c r="W747" s="176"/>
      <c r="X747" s="177"/>
      <c r="AT747" s="171" t="s">
        <v>173</v>
      </c>
      <c r="AU747" s="171" t="s">
        <v>92</v>
      </c>
      <c r="AV747" s="13" t="s">
        <v>92</v>
      </c>
      <c r="AW747" s="13" t="s">
        <v>4</v>
      </c>
      <c r="AX747" s="13" t="s">
        <v>79</v>
      </c>
      <c r="AY747" s="171" t="s">
        <v>164</v>
      </c>
    </row>
    <row r="748" spans="1:65" s="13" customFormat="1" ht="22.5">
      <c r="B748" s="169"/>
      <c r="D748" s="170" t="s">
        <v>173</v>
      </c>
      <c r="E748" s="171" t="s">
        <v>1</v>
      </c>
      <c r="F748" s="172" t="s">
        <v>1769</v>
      </c>
      <c r="H748" s="173">
        <v>3.2549999999999999</v>
      </c>
      <c r="I748" s="174"/>
      <c r="J748" s="174"/>
      <c r="M748" s="169"/>
      <c r="N748" s="175"/>
      <c r="O748" s="176"/>
      <c r="P748" s="176"/>
      <c r="Q748" s="176"/>
      <c r="R748" s="176"/>
      <c r="S748" s="176"/>
      <c r="T748" s="176"/>
      <c r="U748" s="176"/>
      <c r="V748" s="176"/>
      <c r="W748" s="176"/>
      <c r="X748" s="177"/>
      <c r="AT748" s="171" t="s">
        <v>173</v>
      </c>
      <c r="AU748" s="171" t="s">
        <v>92</v>
      </c>
      <c r="AV748" s="13" t="s">
        <v>92</v>
      </c>
      <c r="AW748" s="13" t="s">
        <v>4</v>
      </c>
      <c r="AX748" s="13" t="s">
        <v>79</v>
      </c>
      <c r="AY748" s="171" t="s">
        <v>164</v>
      </c>
    </row>
    <row r="749" spans="1:65" s="13" customFormat="1" ht="22.5">
      <c r="B749" s="169"/>
      <c r="D749" s="170" t="s">
        <v>173</v>
      </c>
      <c r="E749" s="171" t="s">
        <v>1</v>
      </c>
      <c r="F749" s="172" t="s">
        <v>1770</v>
      </c>
      <c r="H749" s="173">
        <v>1.6279999999999999</v>
      </c>
      <c r="I749" s="174"/>
      <c r="J749" s="174"/>
      <c r="M749" s="169"/>
      <c r="N749" s="175"/>
      <c r="O749" s="176"/>
      <c r="P749" s="176"/>
      <c r="Q749" s="176"/>
      <c r="R749" s="176"/>
      <c r="S749" s="176"/>
      <c r="T749" s="176"/>
      <c r="U749" s="176"/>
      <c r="V749" s="176"/>
      <c r="W749" s="176"/>
      <c r="X749" s="177"/>
      <c r="AT749" s="171" t="s">
        <v>173</v>
      </c>
      <c r="AU749" s="171" t="s">
        <v>92</v>
      </c>
      <c r="AV749" s="13" t="s">
        <v>92</v>
      </c>
      <c r="AW749" s="13" t="s">
        <v>4</v>
      </c>
      <c r="AX749" s="13" t="s">
        <v>79</v>
      </c>
      <c r="AY749" s="171" t="s">
        <v>164</v>
      </c>
    </row>
    <row r="750" spans="1:65" s="15" customFormat="1" ht="11.25">
      <c r="B750" s="195"/>
      <c r="D750" s="170" t="s">
        <v>173</v>
      </c>
      <c r="E750" s="196" t="s">
        <v>1</v>
      </c>
      <c r="F750" s="197" t="s">
        <v>303</v>
      </c>
      <c r="H750" s="198">
        <v>30.923999999999999</v>
      </c>
      <c r="I750" s="199"/>
      <c r="J750" s="199"/>
      <c r="M750" s="195"/>
      <c r="N750" s="200"/>
      <c r="O750" s="201"/>
      <c r="P750" s="201"/>
      <c r="Q750" s="201"/>
      <c r="R750" s="201"/>
      <c r="S750" s="201"/>
      <c r="T750" s="201"/>
      <c r="U750" s="201"/>
      <c r="V750" s="201"/>
      <c r="W750" s="201"/>
      <c r="X750" s="202"/>
      <c r="AT750" s="196" t="s">
        <v>173</v>
      </c>
      <c r="AU750" s="196" t="s">
        <v>92</v>
      </c>
      <c r="AV750" s="15" t="s">
        <v>171</v>
      </c>
      <c r="AW750" s="15" t="s">
        <v>4</v>
      </c>
      <c r="AX750" s="15" t="s">
        <v>86</v>
      </c>
      <c r="AY750" s="196" t="s">
        <v>164</v>
      </c>
    </row>
    <row r="751" spans="1:65" s="2" customFormat="1" ht="24.2" customHeight="1">
      <c r="A751" s="32"/>
      <c r="B751" s="153"/>
      <c r="C751" s="154" t="s">
        <v>1387</v>
      </c>
      <c r="D751" s="154" t="s">
        <v>167</v>
      </c>
      <c r="E751" s="155" t="s">
        <v>1326</v>
      </c>
      <c r="F751" s="156" t="s">
        <v>1327</v>
      </c>
      <c r="G751" s="157" t="s">
        <v>177</v>
      </c>
      <c r="H751" s="158">
        <v>30.923999999999999</v>
      </c>
      <c r="I751" s="159"/>
      <c r="J751" s="159"/>
      <c r="K751" s="158">
        <f>ROUND(P751*H751,3)</f>
        <v>0</v>
      </c>
      <c r="L751" s="160"/>
      <c r="M751" s="33"/>
      <c r="N751" s="161" t="s">
        <v>1</v>
      </c>
      <c r="O751" s="162" t="s">
        <v>43</v>
      </c>
      <c r="P751" s="163">
        <f>I751+J751</f>
        <v>0</v>
      </c>
      <c r="Q751" s="163">
        <f>ROUND(I751*H751,3)</f>
        <v>0</v>
      </c>
      <c r="R751" s="163">
        <f>ROUND(J751*H751,3)</f>
        <v>0</v>
      </c>
      <c r="S751" s="58"/>
      <c r="T751" s="164">
        <f>S751*H751</f>
        <v>0</v>
      </c>
      <c r="U751" s="164">
        <v>1.8000000000000001E-4</v>
      </c>
      <c r="V751" s="164">
        <f>U751*H751</f>
        <v>5.5663200000000005E-3</v>
      </c>
      <c r="W751" s="164">
        <v>0</v>
      </c>
      <c r="X751" s="165">
        <f>W751*H751</f>
        <v>0</v>
      </c>
      <c r="Y751" s="32"/>
      <c r="Z751" s="32"/>
      <c r="AA751" s="32"/>
      <c r="AB751" s="32"/>
      <c r="AC751" s="32"/>
      <c r="AD751" s="32"/>
      <c r="AE751" s="32"/>
      <c r="AR751" s="166" t="s">
        <v>234</v>
      </c>
      <c r="AT751" s="166" t="s">
        <v>167</v>
      </c>
      <c r="AU751" s="166" t="s">
        <v>92</v>
      </c>
      <c r="AY751" s="17" t="s">
        <v>164</v>
      </c>
      <c r="BE751" s="167">
        <f>IF(O751="základná",K751,0)</f>
        <v>0</v>
      </c>
      <c r="BF751" s="167">
        <f>IF(O751="znížená",K751,0)</f>
        <v>0</v>
      </c>
      <c r="BG751" s="167">
        <f>IF(O751="zákl. prenesená",K751,0)</f>
        <v>0</v>
      </c>
      <c r="BH751" s="167">
        <f>IF(O751="zníž. prenesená",K751,0)</f>
        <v>0</v>
      </c>
      <c r="BI751" s="167">
        <f>IF(O751="nulová",K751,0)</f>
        <v>0</v>
      </c>
      <c r="BJ751" s="17" t="s">
        <v>92</v>
      </c>
      <c r="BK751" s="168">
        <f>ROUND(P751*H751,3)</f>
        <v>0</v>
      </c>
      <c r="BL751" s="17" t="s">
        <v>234</v>
      </c>
      <c r="BM751" s="166" t="s">
        <v>1328</v>
      </c>
    </row>
    <row r="752" spans="1:65" s="13" customFormat="1" ht="22.5">
      <c r="B752" s="169"/>
      <c r="D752" s="170" t="s">
        <v>173</v>
      </c>
      <c r="E752" s="171" t="s">
        <v>1</v>
      </c>
      <c r="F752" s="172" t="s">
        <v>1766</v>
      </c>
      <c r="H752" s="173">
        <v>6.51</v>
      </c>
      <c r="I752" s="174"/>
      <c r="J752" s="174"/>
      <c r="M752" s="169"/>
      <c r="N752" s="175"/>
      <c r="O752" s="176"/>
      <c r="P752" s="176"/>
      <c r="Q752" s="176"/>
      <c r="R752" s="176"/>
      <c r="S752" s="176"/>
      <c r="T752" s="176"/>
      <c r="U752" s="176"/>
      <c r="V752" s="176"/>
      <c r="W752" s="176"/>
      <c r="X752" s="177"/>
      <c r="AT752" s="171" t="s">
        <v>173</v>
      </c>
      <c r="AU752" s="171" t="s">
        <v>92</v>
      </c>
      <c r="AV752" s="13" t="s">
        <v>92</v>
      </c>
      <c r="AW752" s="13" t="s">
        <v>4</v>
      </c>
      <c r="AX752" s="13" t="s">
        <v>79</v>
      </c>
      <c r="AY752" s="171" t="s">
        <v>164</v>
      </c>
    </row>
    <row r="753" spans="1:65" s="13" customFormat="1" ht="22.5">
      <c r="B753" s="169"/>
      <c r="D753" s="170" t="s">
        <v>173</v>
      </c>
      <c r="E753" s="171" t="s">
        <v>1</v>
      </c>
      <c r="F753" s="172" t="s">
        <v>1767</v>
      </c>
      <c r="H753" s="173">
        <v>6.51</v>
      </c>
      <c r="I753" s="174"/>
      <c r="J753" s="174"/>
      <c r="M753" s="169"/>
      <c r="N753" s="175"/>
      <c r="O753" s="176"/>
      <c r="P753" s="176"/>
      <c r="Q753" s="176"/>
      <c r="R753" s="176"/>
      <c r="S753" s="176"/>
      <c r="T753" s="176"/>
      <c r="U753" s="176"/>
      <c r="V753" s="176"/>
      <c r="W753" s="176"/>
      <c r="X753" s="177"/>
      <c r="AT753" s="171" t="s">
        <v>173</v>
      </c>
      <c r="AU753" s="171" t="s">
        <v>92</v>
      </c>
      <c r="AV753" s="13" t="s">
        <v>92</v>
      </c>
      <c r="AW753" s="13" t="s">
        <v>4</v>
      </c>
      <c r="AX753" s="13" t="s">
        <v>79</v>
      </c>
      <c r="AY753" s="171" t="s">
        <v>164</v>
      </c>
    </row>
    <row r="754" spans="1:65" s="13" customFormat="1" ht="22.5">
      <c r="B754" s="169"/>
      <c r="D754" s="170" t="s">
        <v>173</v>
      </c>
      <c r="E754" s="171" t="s">
        <v>1</v>
      </c>
      <c r="F754" s="172" t="s">
        <v>1319</v>
      </c>
      <c r="H754" s="173">
        <v>1.6279999999999999</v>
      </c>
      <c r="I754" s="174"/>
      <c r="J754" s="174"/>
      <c r="M754" s="169"/>
      <c r="N754" s="175"/>
      <c r="O754" s="176"/>
      <c r="P754" s="176"/>
      <c r="Q754" s="176"/>
      <c r="R754" s="176"/>
      <c r="S754" s="176"/>
      <c r="T754" s="176"/>
      <c r="U754" s="176"/>
      <c r="V754" s="176"/>
      <c r="W754" s="176"/>
      <c r="X754" s="177"/>
      <c r="AT754" s="171" t="s">
        <v>173</v>
      </c>
      <c r="AU754" s="171" t="s">
        <v>92</v>
      </c>
      <c r="AV754" s="13" t="s">
        <v>92</v>
      </c>
      <c r="AW754" s="13" t="s">
        <v>4</v>
      </c>
      <c r="AX754" s="13" t="s">
        <v>79</v>
      </c>
      <c r="AY754" s="171" t="s">
        <v>164</v>
      </c>
    </row>
    <row r="755" spans="1:65" s="13" customFormat="1" ht="22.5">
      <c r="B755" s="169"/>
      <c r="D755" s="170" t="s">
        <v>173</v>
      </c>
      <c r="E755" s="171" t="s">
        <v>1</v>
      </c>
      <c r="F755" s="172" t="s">
        <v>1768</v>
      </c>
      <c r="H755" s="173">
        <v>11.393000000000001</v>
      </c>
      <c r="I755" s="174"/>
      <c r="J755" s="174"/>
      <c r="M755" s="169"/>
      <c r="N755" s="175"/>
      <c r="O755" s="176"/>
      <c r="P755" s="176"/>
      <c r="Q755" s="176"/>
      <c r="R755" s="176"/>
      <c r="S755" s="176"/>
      <c r="T755" s="176"/>
      <c r="U755" s="176"/>
      <c r="V755" s="176"/>
      <c r="W755" s="176"/>
      <c r="X755" s="177"/>
      <c r="AT755" s="171" t="s">
        <v>173</v>
      </c>
      <c r="AU755" s="171" t="s">
        <v>92</v>
      </c>
      <c r="AV755" s="13" t="s">
        <v>92</v>
      </c>
      <c r="AW755" s="13" t="s">
        <v>4</v>
      </c>
      <c r="AX755" s="13" t="s">
        <v>79</v>
      </c>
      <c r="AY755" s="171" t="s">
        <v>164</v>
      </c>
    </row>
    <row r="756" spans="1:65" s="13" customFormat="1" ht="22.5">
      <c r="B756" s="169"/>
      <c r="D756" s="170" t="s">
        <v>173</v>
      </c>
      <c r="E756" s="171" t="s">
        <v>1</v>
      </c>
      <c r="F756" s="172" t="s">
        <v>1769</v>
      </c>
      <c r="H756" s="173">
        <v>3.2549999999999999</v>
      </c>
      <c r="I756" s="174"/>
      <c r="J756" s="174"/>
      <c r="M756" s="169"/>
      <c r="N756" s="175"/>
      <c r="O756" s="176"/>
      <c r="P756" s="176"/>
      <c r="Q756" s="176"/>
      <c r="R756" s="176"/>
      <c r="S756" s="176"/>
      <c r="T756" s="176"/>
      <c r="U756" s="176"/>
      <c r="V756" s="176"/>
      <c r="W756" s="176"/>
      <c r="X756" s="177"/>
      <c r="AT756" s="171" t="s">
        <v>173</v>
      </c>
      <c r="AU756" s="171" t="s">
        <v>92</v>
      </c>
      <c r="AV756" s="13" t="s">
        <v>92</v>
      </c>
      <c r="AW756" s="13" t="s">
        <v>4</v>
      </c>
      <c r="AX756" s="13" t="s">
        <v>79</v>
      </c>
      <c r="AY756" s="171" t="s">
        <v>164</v>
      </c>
    </row>
    <row r="757" spans="1:65" s="13" customFormat="1" ht="22.5">
      <c r="B757" s="169"/>
      <c r="D757" s="170" t="s">
        <v>173</v>
      </c>
      <c r="E757" s="171" t="s">
        <v>1</v>
      </c>
      <c r="F757" s="172" t="s">
        <v>1770</v>
      </c>
      <c r="H757" s="173">
        <v>1.6279999999999999</v>
      </c>
      <c r="I757" s="174"/>
      <c r="J757" s="174"/>
      <c r="M757" s="169"/>
      <c r="N757" s="175"/>
      <c r="O757" s="176"/>
      <c r="P757" s="176"/>
      <c r="Q757" s="176"/>
      <c r="R757" s="176"/>
      <c r="S757" s="176"/>
      <c r="T757" s="176"/>
      <c r="U757" s="176"/>
      <c r="V757" s="176"/>
      <c r="W757" s="176"/>
      <c r="X757" s="177"/>
      <c r="AT757" s="171" t="s">
        <v>173</v>
      </c>
      <c r="AU757" s="171" t="s">
        <v>92</v>
      </c>
      <c r="AV757" s="13" t="s">
        <v>92</v>
      </c>
      <c r="AW757" s="13" t="s">
        <v>4</v>
      </c>
      <c r="AX757" s="13" t="s">
        <v>79</v>
      </c>
      <c r="AY757" s="171" t="s">
        <v>164</v>
      </c>
    </row>
    <row r="758" spans="1:65" s="15" customFormat="1" ht="11.25">
      <c r="B758" s="195"/>
      <c r="D758" s="170" t="s">
        <v>173</v>
      </c>
      <c r="E758" s="196" t="s">
        <v>1</v>
      </c>
      <c r="F758" s="197" t="s">
        <v>303</v>
      </c>
      <c r="H758" s="198">
        <v>30.923999999999999</v>
      </c>
      <c r="I758" s="199"/>
      <c r="J758" s="199"/>
      <c r="M758" s="195"/>
      <c r="N758" s="200"/>
      <c r="O758" s="201"/>
      <c r="P758" s="201"/>
      <c r="Q758" s="201"/>
      <c r="R758" s="201"/>
      <c r="S758" s="201"/>
      <c r="T758" s="201"/>
      <c r="U758" s="201"/>
      <c r="V758" s="201"/>
      <c r="W758" s="201"/>
      <c r="X758" s="202"/>
      <c r="AT758" s="196" t="s">
        <v>173</v>
      </c>
      <c r="AU758" s="196" t="s">
        <v>92</v>
      </c>
      <c r="AV758" s="15" t="s">
        <v>171</v>
      </c>
      <c r="AW758" s="15" t="s">
        <v>4</v>
      </c>
      <c r="AX758" s="15" t="s">
        <v>86</v>
      </c>
      <c r="AY758" s="196" t="s">
        <v>164</v>
      </c>
    </row>
    <row r="759" spans="1:65" s="2" customFormat="1" ht="24.2" customHeight="1">
      <c r="A759" s="32"/>
      <c r="B759" s="153"/>
      <c r="C759" s="154" t="s">
        <v>1391</v>
      </c>
      <c r="D759" s="154" t="s">
        <v>167</v>
      </c>
      <c r="E759" s="155" t="s">
        <v>1330</v>
      </c>
      <c r="F759" s="156" t="s">
        <v>1331</v>
      </c>
      <c r="G759" s="157" t="s">
        <v>177</v>
      </c>
      <c r="H759" s="158">
        <v>30.923999999999999</v>
      </c>
      <c r="I759" s="159"/>
      <c r="J759" s="159"/>
      <c r="K759" s="158">
        <f>ROUND(P759*H759,3)</f>
        <v>0</v>
      </c>
      <c r="L759" s="160"/>
      <c r="M759" s="33"/>
      <c r="N759" s="161" t="s">
        <v>1</v>
      </c>
      <c r="O759" s="162" t="s">
        <v>43</v>
      </c>
      <c r="P759" s="163">
        <f>I759+J759</f>
        <v>0</v>
      </c>
      <c r="Q759" s="163">
        <f>ROUND(I759*H759,3)</f>
        <v>0</v>
      </c>
      <c r="R759" s="163">
        <f>ROUND(J759*H759,3)</f>
        <v>0</v>
      </c>
      <c r="S759" s="58"/>
      <c r="T759" s="164">
        <f>S759*H759</f>
        <v>0</v>
      </c>
      <c r="U759" s="164">
        <v>9.0000000000000006E-5</v>
      </c>
      <c r="V759" s="164">
        <f>U759*H759</f>
        <v>2.7831600000000002E-3</v>
      </c>
      <c r="W759" s="164">
        <v>0</v>
      </c>
      <c r="X759" s="165">
        <f>W759*H759</f>
        <v>0</v>
      </c>
      <c r="Y759" s="32"/>
      <c r="Z759" s="32"/>
      <c r="AA759" s="32"/>
      <c r="AB759" s="32"/>
      <c r="AC759" s="32"/>
      <c r="AD759" s="32"/>
      <c r="AE759" s="32"/>
      <c r="AR759" s="166" t="s">
        <v>234</v>
      </c>
      <c r="AT759" s="166" t="s">
        <v>167</v>
      </c>
      <c r="AU759" s="166" t="s">
        <v>92</v>
      </c>
      <c r="AY759" s="17" t="s">
        <v>164</v>
      </c>
      <c r="BE759" s="167">
        <f>IF(O759="základná",K759,0)</f>
        <v>0</v>
      </c>
      <c r="BF759" s="167">
        <f>IF(O759="znížená",K759,0)</f>
        <v>0</v>
      </c>
      <c r="BG759" s="167">
        <f>IF(O759="zákl. prenesená",K759,0)</f>
        <v>0</v>
      </c>
      <c r="BH759" s="167">
        <f>IF(O759="zníž. prenesená",K759,0)</f>
        <v>0</v>
      </c>
      <c r="BI759" s="167">
        <f>IF(O759="nulová",K759,0)</f>
        <v>0</v>
      </c>
      <c r="BJ759" s="17" t="s">
        <v>92</v>
      </c>
      <c r="BK759" s="168">
        <f>ROUND(P759*H759,3)</f>
        <v>0</v>
      </c>
      <c r="BL759" s="17" t="s">
        <v>234</v>
      </c>
      <c r="BM759" s="166" t="s">
        <v>1332</v>
      </c>
    </row>
    <row r="760" spans="1:65" s="13" customFormat="1" ht="22.5">
      <c r="B760" s="169"/>
      <c r="D760" s="170" t="s">
        <v>173</v>
      </c>
      <c r="E760" s="171" t="s">
        <v>1</v>
      </c>
      <c r="F760" s="172" t="s">
        <v>1766</v>
      </c>
      <c r="H760" s="173">
        <v>6.51</v>
      </c>
      <c r="I760" s="174"/>
      <c r="J760" s="174"/>
      <c r="M760" s="169"/>
      <c r="N760" s="175"/>
      <c r="O760" s="176"/>
      <c r="P760" s="176"/>
      <c r="Q760" s="176"/>
      <c r="R760" s="176"/>
      <c r="S760" s="176"/>
      <c r="T760" s="176"/>
      <c r="U760" s="176"/>
      <c r="V760" s="176"/>
      <c r="W760" s="176"/>
      <c r="X760" s="177"/>
      <c r="AT760" s="171" t="s">
        <v>173</v>
      </c>
      <c r="AU760" s="171" t="s">
        <v>92</v>
      </c>
      <c r="AV760" s="13" t="s">
        <v>92</v>
      </c>
      <c r="AW760" s="13" t="s">
        <v>4</v>
      </c>
      <c r="AX760" s="13" t="s">
        <v>79</v>
      </c>
      <c r="AY760" s="171" t="s">
        <v>164</v>
      </c>
    </row>
    <row r="761" spans="1:65" s="13" customFormat="1" ht="22.5">
      <c r="B761" s="169"/>
      <c r="D761" s="170" t="s">
        <v>173</v>
      </c>
      <c r="E761" s="171" t="s">
        <v>1</v>
      </c>
      <c r="F761" s="172" t="s">
        <v>1767</v>
      </c>
      <c r="H761" s="173">
        <v>6.51</v>
      </c>
      <c r="I761" s="174"/>
      <c r="J761" s="174"/>
      <c r="M761" s="169"/>
      <c r="N761" s="175"/>
      <c r="O761" s="176"/>
      <c r="P761" s="176"/>
      <c r="Q761" s="176"/>
      <c r="R761" s="176"/>
      <c r="S761" s="176"/>
      <c r="T761" s="176"/>
      <c r="U761" s="176"/>
      <c r="V761" s="176"/>
      <c r="W761" s="176"/>
      <c r="X761" s="177"/>
      <c r="AT761" s="171" t="s">
        <v>173</v>
      </c>
      <c r="AU761" s="171" t="s">
        <v>92</v>
      </c>
      <c r="AV761" s="13" t="s">
        <v>92</v>
      </c>
      <c r="AW761" s="13" t="s">
        <v>4</v>
      </c>
      <c r="AX761" s="13" t="s">
        <v>79</v>
      </c>
      <c r="AY761" s="171" t="s">
        <v>164</v>
      </c>
    </row>
    <row r="762" spans="1:65" s="13" customFormat="1" ht="22.5">
      <c r="B762" s="169"/>
      <c r="D762" s="170" t="s">
        <v>173</v>
      </c>
      <c r="E762" s="171" t="s">
        <v>1</v>
      </c>
      <c r="F762" s="172" t="s">
        <v>1319</v>
      </c>
      <c r="H762" s="173">
        <v>1.6279999999999999</v>
      </c>
      <c r="I762" s="174"/>
      <c r="J762" s="174"/>
      <c r="M762" s="169"/>
      <c r="N762" s="175"/>
      <c r="O762" s="176"/>
      <c r="P762" s="176"/>
      <c r="Q762" s="176"/>
      <c r="R762" s="176"/>
      <c r="S762" s="176"/>
      <c r="T762" s="176"/>
      <c r="U762" s="176"/>
      <c r="V762" s="176"/>
      <c r="W762" s="176"/>
      <c r="X762" s="177"/>
      <c r="AT762" s="171" t="s">
        <v>173</v>
      </c>
      <c r="AU762" s="171" t="s">
        <v>92</v>
      </c>
      <c r="AV762" s="13" t="s">
        <v>92</v>
      </c>
      <c r="AW762" s="13" t="s">
        <v>4</v>
      </c>
      <c r="AX762" s="13" t="s">
        <v>79</v>
      </c>
      <c r="AY762" s="171" t="s">
        <v>164</v>
      </c>
    </row>
    <row r="763" spans="1:65" s="13" customFormat="1" ht="22.5">
      <c r="B763" s="169"/>
      <c r="D763" s="170" t="s">
        <v>173</v>
      </c>
      <c r="E763" s="171" t="s">
        <v>1</v>
      </c>
      <c r="F763" s="172" t="s">
        <v>1768</v>
      </c>
      <c r="H763" s="173">
        <v>11.393000000000001</v>
      </c>
      <c r="I763" s="174"/>
      <c r="J763" s="174"/>
      <c r="M763" s="169"/>
      <c r="N763" s="175"/>
      <c r="O763" s="176"/>
      <c r="P763" s="176"/>
      <c r="Q763" s="176"/>
      <c r="R763" s="176"/>
      <c r="S763" s="176"/>
      <c r="T763" s="176"/>
      <c r="U763" s="176"/>
      <c r="V763" s="176"/>
      <c r="W763" s="176"/>
      <c r="X763" s="177"/>
      <c r="AT763" s="171" t="s">
        <v>173</v>
      </c>
      <c r="AU763" s="171" t="s">
        <v>92</v>
      </c>
      <c r="AV763" s="13" t="s">
        <v>92</v>
      </c>
      <c r="AW763" s="13" t="s">
        <v>4</v>
      </c>
      <c r="AX763" s="13" t="s">
        <v>79</v>
      </c>
      <c r="AY763" s="171" t="s">
        <v>164</v>
      </c>
    </row>
    <row r="764" spans="1:65" s="13" customFormat="1" ht="22.5">
      <c r="B764" s="169"/>
      <c r="D764" s="170" t="s">
        <v>173</v>
      </c>
      <c r="E764" s="171" t="s">
        <v>1</v>
      </c>
      <c r="F764" s="172" t="s">
        <v>1769</v>
      </c>
      <c r="H764" s="173">
        <v>3.2549999999999999</v>
      </c>
      <c r="I764" s="174"/>
      <c r="J764" s="174"/>
      <c r="M764" s="169"/>
      <c r="N764" s="175"/>
      <c r="O764" s="176"/>
      <c r="P764" s="176"/>
      <c r="Q764" s="176"/>
      <c r="R764" s="176"/>
      <c r="S764" s="176"/>
      <c r="T764" s="176"/>
      <c r="U764" s="176"/>
      <c r="V764" s="176"/>
      <c r="W764" s="176"/>
      <c r="X764" s="177"/>
      <c r="AT764" s="171" t="s">
        <v>173</v>
      </c>
      <c r="AU764" s="171" t="s">
        <v>92</v>
      </c>
      <c r="AV764" s="13" t="s">
        <v>92</v>
      </c>
      <c r="AW764" s="13" t="s">
        <v>4</v>
      </c>
      <c r="AX764" s="13" t="s">
        <v>79</v>
      </c>
      <c r="AY764" s="171" t="s">
        <v>164</v>
      </c>
    </row>
    <row r="765" spans="1:65" s="13" customFormat="1" ht="22.5">
      <c r="B765" s="169"/>
      <c r="D765" s="170" t="s">
        <v>173</v>
      </c>
      <c r="E765" s="171" t="s">
        <v>1</v>
      </c>
      <c r="F765" s="172" t="s">
        <v>1770</v>
      </c>
      <c r="H765" s="173">
        <v>1.6279999999999999</v>
      </c>
      <c r="I765" s="174"/>
      <c r="J765" s="174"/>
      <c r="M765" s="169"/>
      <c r="N765" s="175"/>
      <c r="O765" s="176"/>
      <c r="P765" s="176"/>
      <c r="Q765" s="176"/>
      <c r="R765" s="176"/>
      <c r="S765" s="176"/>
      <c r="T765" s="176"/>
      <c r="U765" s="176"/>
      <c r="V765" s="176"/>
      <c r="W765" s="176"/>
      <c r="X765" s="177"/>
      <c r="AT765" s="171" t="s">
        <v>173</v>
      </c>
      <c r="AU765" s="171" t="s">
        <v>92</v>
      </c>
      <c r="AV765" s="13" t="s">
        <v>92</v>
      </c>
      <c r="AW765" s="13" t="s">
        <v>4</v>
      </c>
      <c r="AX765" s="13" t="s">
        <v>79</v>
      </c>
      <c r="AY765" s="171" t="s">
        <v>164</v>
      </c>
    </row>
    <row r="766" spans="1:65" s="15" customFormat="1" ht="11.25">
      <c r="B766" s="195"/>
      <c r="D766" s="170" t="s">
        <v>173</v>
      </c>
      <c r="E766" s="196" t="s">
        <v>1</v>
      </c>
      <c r="F766" s="197" t="s">
        <v>303</v>
      </c>
      <c r="H766" s="198">
        <v>30.923999999999999</v>
      </c>
      <c r="I766" s="199"/>
      <c r="J766" s="199"/>
      <c r="M766" s="195"/>
      <c r="N766" s="200"/>
      <c r="O766" s="201"/>
      <c r="P766" s="201"/>
      <c r="Q766" s="201"/>
      <c r="R766" s="201"/>
      <c r="S766" s="201"/>
      <c r="T766" s="201"/>
      <c r="U766" s="201"/>
      <c r="V766" s="201"/>
      <c r="W766" s="201"/>
      <c r="X766" s="202"/>
      <c r="AT766" s="196" t="s">
        <v>173</v>
      </c>
      <c r="AU766" s="196" t="s">
        <v>92</v>
      </c>
      <c r="AV766" s="15" t="s">
        <v>171</v>
      </c>
      <c r="AW766" s="15" t="s">
        <v>4</v>
      </c>
      <c r="AX766" s="15" t="s">
        <v>86</v>
      </c>
      <c r="AY766" s="196" t="s">
        <v>164</v>
      </c>
    </row>
    <row r="767" spans="1:65" s="2" customFormat="1" ht="24.2" customHeight="1">
      <c r="A767" s="32"/>
      <c r="B767" s="153"/>
      <c r="C767" s="154" t="s">
        <v>1395</v>
      </c>
      <c r="D767" s="154" t="s">
        <v>167</v>
      </c>
      <c r="E767" s="155" t="s">
        <v>1771</v>
      </c>
      <c r="F767" s="156" t="s">
        <v>1772</v>
      </c>
      <c r="G767" s="157" t="s">
        <v>177</v>
      </c>
      <c r="H767" s="158">
        <v>34.896000000000001</v>
      </c>
      <c r="I767" s="159"/>
      <c r="J767" s="159"/>
      <c r="K767" s="158">
        <f>ROUND(P767*H767,3)</f>
        <v>0</v>
      </c>
      <c r="L767" s="160"/>
      <c r="M767" s="33"/>
      <c r="N767" s="161" t="s">
        <v>1</v>
      </c>
      <c r="O767" s="162" t="s">
        <v>43</v>
      </c>
      <c r="P767" s="163">
        <f>I767+J767</f>
        <v>0</v>
      </c>
      <c r="Q767" s="163">
        <f>ROUND(I767*H767,3)</f>
        <v>0</v>
      </c>
      <c r="R767" s="163">
        <f>ROUND(J767*H767,3)</f>
        <v>0</v>
      </c>
      <c r="S767" s="58"/>
      <c r="T767" s="164">
        <f>S767*H767</f>
        <v>0</v>
      </c>
      <c r="U767" s="164">
        <v>0</v>
      </c>
      <c r="V767" s="164">
        <f>U767*H767</f>
        <v>0</v>
      </c>
      <c r="W767" s="164">
        <v>0</v>
      </c>
      <c r="X767" s="165">
        <f>W767*H767</f>
        <v>0</v>
      </c>
      <c r="Y767" s="32"/>
      <c r="Z767" s="32"/>
      <c r="AA767" s="32"/>
      <c r="AB767" s="32"/>
      <c r="AC767" s="32"/>
      <c r="AD767" s="32"/>
      <c r="AE767" s="32"/>
      <c r="AR767" s="166" t="s">
        <v>234</v>
      </c>
      <c r="AT767" s="166" t="s">
        <v>167</v>
      </c>
      <c r="AU767" s="166" t="s">
        <v>92</v>
      </c>
      <c r="AY767" s="17" t="s">
        <v>164</v>
      </c>
      <c r="BE767" s="167">
        <f>IF(O767="základná",K767,0)</f>
        <v>0</v>
      </c>
      <c r="BF767" s="167">
        <f>IF(O767="znížená",K767,0)</f>
        <v>0</v>
      </c>
      <c r="BG767" s="167">
        <f>IF(O767="zákl. prenesená",K767,0)</f>
        <v>0</v>
      </c>
      <c r="BH767" s="167">
        <f>IF(O767="zníž. prenesená",K767,0)</f>
        <v>0</v>
      </c>
      <c r="BI767" s="167">
        <f>IF(O767="nulová",K767,0)</f>
        <v>0</v>
      </c>
      <c r="BJ767" s="17" t="s">
        <v>92</v>
      </c>
      <c r="BK767" s="168">
        <f>ROUND(P767*H767,3)</f>
        <v>0</v>
      </c>
      <c r="BL767" s="17" t="s">
        <v>234</v>
      </c>
      <c r="BM767" s="166" t="s">
        <v>1773</v>
      </c>
    </row>
    <row r="768" spans="1:65" s="13" customFormat="1" ht="11.25">
      <c r="B768" s="169"/>
      <c r="D768" s="170" t="s">
        <v>173</v>
      </c>
      <c r="E768" s="171" t="s">
        <v>1</v>
      </c>
      <c r="F768" s="172" t="s">
        <v>1774</v>
      </c>
      <c r="H768" s="173">
        <v>34.896000000000001</v>
      </c>
      <c r="I768" s="174"/>
      <c r="J768" s="174"/>
      <c r="M768" s="169"/>
      <c r="N768" s="175"/>
      <c r="O768" s="176"/>
      <c r="P768" s="176"/>
      <c r="Q768" s="176"/>
      <c r="R768" s="176"/>
      <c r="S768" s="176"/>
      <c r="T768" s="176"/>
      <c r="U768" s="176"/>
      <c r="V768" s="176"/>
      <c r="W768" s="176"/>
      <c r="X768" s="177"/>
      <c r="AT768" s="171" t="s">
        <v>173</v>
      </c>
      <c r="AU768" s="171" t="s">
        <v>92</v>
      </c>
      <c r="AV768" s="13" t="s">
        <v>92</v>
      </c>
      <c r="AW768" s="13" t="s">
        <v>4</v>
      </c>
      <c r="AX768" s="13" t="s">
        <v>86</v>
      </c>
      <c r="AY768" s="171" t="s">
        <v>164</v>
      </c>
    </row>
    <row r="769" spans="1:65" s="2" customFormat="1" ht="24.2" customHeight="1">
      <c r="A769" s="32"/>
      <c r="B769" s="153"/>
      <c r="C769" s="154" t="s">
        <v>1399</v>
      </c>
      <c r="D769" s="154" t="s">
        <v>167</v>
      </c>
      <c r="E769" s="155" t="s">
        <v>1334</v>
      </c>
      <c r="F769" s="156" t="s">
        <v>1335</v>
      </c>
      <c r="G769" s="157" t="s">
        <v>177</v>
      </c>
      <c r="H769" s="158">
        <v>49.4</v>
      </c>
      <c r="I769" s="159"/>
      <c r="J769" s="159"/>
      <c r="K769" s="158">
        <f>ROUND(P769*H769,3)</f>
        <v>0</v>
      </c>
      <c r="L769" s="160"/>
      <c r="M769" s="33"/>
      <c r="N769" s="161" t="s">
        <v>1</v>
      </c>
      <c r="O769" s="162" t="s">
        <v>43</v>
      </c>
      <c r="P769" s="163">
        <f>I769+J769</f>
        <v>0</v>
      </c>
      <c r="Q769" s="163">
        <f>ROUND(I769*H769,3)</f>
        <v>0</v>
      </c>
      <c r="R769" s="163">
        <f>ROUND(J769*H769,3)</f>
        <v>0</v>
      </c>
      <c r="S769" s="58"/>
      <c r="T769" s="164">
        <f>S769*H769</f>
        <v>0</v>
      </c>
      <c r="U769" s="164">
        <v>0</v>
      </c>
      <c r="V769" s="164">
        <f>U769*H769</f>
        <v>0</v>
      </c>
      <c r="W769" s="164">
        <v>0</v>
      </c>
      <c r="X769" s="165">
        <f>W769*H769</f>
        <v>0</v>
      </c>
      <c r="Y769" s="32"/>
      <c r="Z769" s="32"/>
      <c r="AA769" s="32"/>
      <c r="AB769" s="32"/>
      <c r="AC769" s="32"/>
      <c r="AD769" s="32"/>
      <c r="AE769" s="32"/>
      <c r="AR769" s="166" t="s">
        <v>234</v>
      </c>
      <c r="AT769" s="166" t="s">
        <v>167</v>
      </c>
      <c r="AU769" s="166" t="s">
        <v>92</v>
      </c>
      <c r="AY769" s="17" t="s">
        <v>164</v>
      </c>
      <c r="BE769" s="167">
        <f>IF(O769="základná",K769,0)</f>
        <v>0</v>
      </c>
      <c r="BF769" s="167">
        <f>IF(O769="znížená",K769,0)</f>
        <v>0</v>
      </c>
      <c r="BG769" s="167">
        <f>IF(O769="zákl. prenesená",K769,0)</f>
        <v>0</v>
      </c>
      <c r="BH769" s="167">
        <f>IF(O769="zníž. prenesená",K769,0)</f>
        <v>0</v>
      </c>
      <c r="BI769" s="167">
        <f>IF(O769="nulová",K769,0)</f>
        <v>0</v>
      </c>
      <c r="BJ769" s="17" t="s">
        <v>92</v>
      </c>
      <c r="BK769" s="168">
        <f>ROUND(P769*H769,3)</f>
        <v>0</v>
      </c>
      <c r="BL769" s="17" t="s">
        <v>234</v>
      </c>
      <c r="BM769" s="166" t="s">
        <v>1336</v>
      </c>
    </row>
    <row r="770" spans="1:65" s="13" customFormat="1" ht="11.25">
      <c r="B770" s="169"/>
      <c r="D770" s="170" t="s">
        <v>173</v>
      </c>
      <c r="E770" s="171" t="s">
        <v>1</v>
      </c>
      <c r="F770" s="172" t="s">
        <v>1775</v>
      </c>
      <c r="H770" s="173">
        <v>10.4</v>
      </c>
      <c r="I770" s="174"/>
      <c r="J770" s="174"/>
      <c r="M770" s="169"/>
      <c r="N770" s="175"/>
      <c r="O770" s="176"/>
      <c r="P770" s="176"/>
      <c r="Q770" s="176"/>
      <c r="R770" s="176"/>
      <c r="S770" s="176"/>
      <c r="T770" s="176"/>
      <c r="U770" s="176"/>
      <c r="V770" s="176"/>
      <c r="W770" s="176"/>
      <c r="X770" s="177"/>
      <c r="AT770" s="171" t="s">
        <v>173</v>
      </c>
      <c r="AU770" s="171" t="s">
        <v>92</v>
      </c>
      <c r="AV770" s="13" t="s">
        <v>92</v>
      </c>
      <c r="AW770" s="13" t="s">
        <v>4</v>
      </c>
      <c r="AX770" s="13" t="s">
        <v>79</v>
      </c>
      <c r="AY770" s="171" t="s">
        <v>164</v>
      </c>
    </row>
    <row r="771" spans="1:65" s="13" customFormat="1" ht="11.25">
      <c r="B771" s="169"/>
      <c r="D771" s="170" t="s">
        <v>173</v>
      </c>
      <c r="E771" s="171" t="s">
        <v>1</v>
      </c>
      <c r="F771" s="172" t="s">
        <v>1776</v>
      </c>
      <c r="H771" s="173">
        <v>10.4</v>
      </c>
      <c r="I771" s="174"/>
      <c r="J771" s="174"/>
      <c r="M771" s="169"/>
      <c r="N771" s="175"/>
      <c r="O771" s="176"/>
      <c r="P771" s="176"/>
      <c r="Q771" s="176"/>
      <c r="R771" s="176"/>
      <c r="S771" s="176"/>
      <c r="T771" s="176"/>
      <c r="U771" s="176"/>
      <c r="V771" s="176"/>
      <c r="W771" s="176"/>
      <c r="X771" s="177"/>
      <c r="AT771" s="171" t="s">
        <v>173</v>
      </c>
      <c r="AU771" s="171" t="s">
        <v>92</v>
      </c>
      <c r="AV771" s="13" t="s">
        <v>92</v>
      </c>
      <c r="AW771" s="13" t="s">
        <v>4</v>
      </c>
      <c r="AX771" s="13" t="s">
        <v>79</v>
      </c>
      <c r="AY771" s="171" t="s">
        <v>164</v>
      </c>
    </row>
    <row r="772" spans="1:65" s="13" customFormat="1" ht="11.25">
      <c r="B772" s="169"/>
      <c r="D772" s="170" t="s">
        <v>173</v>
      </c>
      <c r="E772" s="171" t="s">
        <v>1</v>
      </c>
      <c r="F772" s="172" t="s">
        <v>1339</v>
      </c>
      <c r="H772" s="173">
        <v>2.6</v>
      </c>
      <c r="I772" s="174"/>
      <c r="J772" s="174"/>
      <c r="M772" s="169"/>
      <c r="N772" s="175"/>
      <c r="O772" s="176"/>
      <c r="P772" s="176"/>
      <c r="Q772" s="176"/>
      <c r="R772" s="176"/>
      <c r="S772" s="176"/>
      <c r="T772" s="176"/>
      <c r="U772" s="176"/>
      <c r="V772" s="176"/>
      <c r="W772" s="176"/>
      <c r="X772" s="177"/>
      <c r="AT772" s="171" t="s">
        <v>173</v>
      </c>
      <c r="AU772" s="171" t="s">
        <v>92</v>
      </c>
      <c r="AV772" s="13" t="s">
        <v>92</v>
      </c>
      <c r="AW772" s="13" t="s">
        <v>4</v>
      </c>
      <c r="AX772" s="13" t="s">
        <v>79</v>
      </c>
      <c r="AY772" s="171" t="s">
        <v>164</v>
      </c>
    </row>
    <row r="773" spans="1:65" s="13" customFormat="1" ht="11.25">
      <c r="B773" s="169"/>
      <c r="D773" s="170" t="s">
        <v>173</v>
      </c>
      <c r="E773" s="171" t="s">
        <v>1</v>
      </c>
      <c r="F773" s="172" t="s">
        <v>1777</v>
      </c>
      <c r="H773" s="173">
        <v>18.2</v>
      </c>
      <c r="I773" s="174"/>
      <c r="J773" s="174"/>
      <c r="M773" s="169"/>
      <c r="N773" s="175"/>
      <c r="O773" s="176"/>
      <c r="P773" s="176"/>
      <c r="Q773" s="176"/>
      <c r="R773" s="176"/>
      <c r="S773" s="176"/>
      <c r="T773" s="176"/>
      <c r="U773" s="176"/>
      <c r="V773" s="176"/>
      <c r="W773" s="176"/>
      <c r="X773" s="177"/>
      <c r="AT773" s="171" t="s">
        <v>173</v>
      </c>
      <c r="AU773" s="171" t="s">
        <v>92</v>
      </c>
      <c r="AV773" s="13" t="s">
        <v>92</v>
      </c>
      <c r="AW773" s="13" t="s">
        <v>4</v>
      </c>
      <c r="AX773" s="13" t="s">
        <v>79</v>
      </c>
      <c r="AY773" s="171" t="s">
        <v>164</v>
      </c>
    </row>
    <row r="774" spans="1:65" s="13" customFormat="1" ht="11.25">
      <c r="B774" s="169"/>
      <c r="D774" s="170" t="s">
        <v>173</v>
      </c>
      <c r="E774" s="171" t="s">
        <v>1</v>
      </c>
      <c r="F774" s="172" t="s">
        <v>1778</v>
      </c>
      <c r="H774" s="173">
        <v>5.2</v>
      </c>
      <c r="I774" s="174"/>
      <c r="J774" s="174"/>
      <c r="M774" s="169"/>
      <c r="N774" s="175"/>
      <c r="O774" s="176"/>
      <c r="P774" s="176"/>
      <c r="Q774" s="176"/>
      <c r="R774" s="176"/>
      <c r="S774" s="176"/>
      <c r="T774" s="176"/>
      <c r="U774" s="176"/>
      <c r="V774" s="176"/>
      <c r="W774" s="176"/>
      <c r="X774" s="177"/>
      <c r="AT774" s="171" t="s">
        <v>173</v>
      </c>
      <c r="AU774" s="171" t="s">
        <v>92</v>
      </c>
      <c r="AV774" s="13" t="s">
        <v>92</v>
      </c>
      <c r="AW774" s="13" t="s">
        <v>4</v>
      </c>
      <c r="AX774" s="13" t="s">
        <v>79</v>
      </c>
      <c r="AY774" s="171" t="s">
        <v>164</v>
      </c>
    </row>
    <row r="775" spans="1:65" s="13" customFormat="1" ht="11.25">
      <c r="B775" s="169"/>
      <c r="D775" s="170" t="s">
        <v>173</v>
      </c>
      <c r="E775" s="171" t="s">
        <v>1</v>
      </c>
      <c r="F775" s="172" t="s">
        <v>1779</v>
      </c>
      <c r="H775" s="173">
        <v>2.6</v>
      </c>
      <c r="I775" s="174"/>
      <c r="J775" s="174"/>
      <c r="M775" s="169"/>
      <c r="N775" s="175"/>
      <c r="O775" s="176"/>
      <c r="P775" s="176"/>
      <c r="Q775" s="176"/>
      <c r="R775" s="176"/>
      <c r="S775" s="176"/>
      <c r="T775" s="176"/>
      <c r="U775" s="176"/>
      <c r="V775" s="176"/>
      <c r="W775" s="176"/>
      <c r="X775" s="177"/>
      <c r="AT775" s="171" t="s">
        <v>173</v>
      </c>
      <c r="AU775" s="171" t="s">
        <v>92</v>
      </c>
      <c r="AV775" s="13" t="s">
        <v>92</v>
      </c>
      <c r="AW775" s="13" t="s">
        <v>4</v>
      </c>
      <c r="AX775" s="13" t="s">
        <v>79</v>
      </c>
      <c r="AY775" s="171" t="s">
        <v>164</v>
      </c>
    </row>
    <row r="776" spans="1:65" s="15" customFormat="1" ht="11.25">
      <c r="B776" s="195"/>
      <c r="D776" s="170" t="s">
        <v>173</v>
      </c>
      <c r="E776" s="196" t="s">
        <v>1</v>
      </c>
      <c r="F776" s="197" t="s">
        <v>303</v>
      </c>
      <c r="H776" s="198">
        <v>49.400000000000006</v>
      </c>
      <c r="I776" s="199"/>
      <c r="J776" s="199"/>
      <c r="M776" s="195"/>
      <c r="N776" s="200"/>
      <c r="O776" s="201"/>
      <c r="P776" s="201"/>
      <c r="Q776" s="201"/>
      <c r="R776" s="201"/>
      <c r="S776" s="201"/>
      <c r="T776" s="201"/>
      <c r="U776" s="201"/>
      <c r="V776" s="201"/>
      <c r="W776" s="201"/>
      <c r="X776" s="202"/>
      <c r="AT776" s="196" t="s">
        <v>173</v>
      </c>
      <c r="AU776" s="196" t="s">
        <v>92</v>
      </c>
      <c r="AV776" s="15" t="s">
        <v>171</v>
      </c>
      <c r="AW776" s="15" t="s">
        <v>4</v>
      </c>
      <c r="AX776" s="15" t="s">
        <v>86</v>
      </c>
      <c r="AY776" s="196" t="s">
        <v>164</v>
      </c>
    </row>
    <row r="777" spans="1:65" s="2" customFormat="1" ht="24.2" customHeight="1">
      <c r="A777" s="32"/>
      <c r="B777" s="153"/>
      <c r="C777" s="154" t="s">
        <v>1403</v>
      </c>
      <c r="D777" s="154" t="s">
        <v>167</v>
      </c>
      <c r="E777" s="155" t="s">
        <v>1342</v>
      </c>
      <c r="F777" s="156" t="s">
        <v>1343</v>
      </c>
      <c r="G777" s="157" t="s">
        <v>177</v>
      </c>
      <c r="H777" s="158">
        <v>84.296000000000006</v>
      </c>
      <c r="I777" s="159"/>
      <c r="J777" s="159"/>
      <c r="K777" s="158">
        <f>ROUND(P777*H777,3)</f>
        <v>0</v>
      </c>
      <c r="L777" s="160"/>
      <c r="M777" s="33"/>
      <c r="N777" s="161" t="s">
        <v>1</v>
      </c>
      <c r="O777" s="162" t="s">
        <v>43</v>
      </c>
      <c r="P777" s="163">
        <f>I777+J777</f>
        <v>0</v>
      </c>
      <c r="Q777" s="163">
        <f>ROUND(I777*H777,3)</f>
        <v>0</v>
      </c>
      <c r="R777" s="163">
        <f>ROUND(J777*H777,3)</f>
        <v>0</v>
      </c>
      <c r="S777" s="58"/>
      <c r="T777" s="164">
        <f>S777*H777</f>
        <v>0</v>
      </c>
      <c r="U777" s="164">
        <v>3.4000000000000002E-4</v>
      </c>
      <c r="V777" s="164">
        <f>U777*H777</f>
        <v>2.8660640000000005E-2</v>
      </c>
      <c r="W777" s="164">
        <v>0</v>
      </c>
      <c r="X777" s="165">
        <f>W777*H777</f>
        <v>0</v>
      </c>
      <c r="Y777" s="32"/>
      <c r="Z777" s="32"/>
      <c r="AA777" s="32"/>
      <c r="AB777" s="32"/>
      <c r="AC777" s="32"/>
      <c r="AD777" s="32"/>
      <c r="AE777" s="32"/>
      <c r="AR777" s="166" t="s">
        <v>234</v>
      </c>
      <c r="AT777" s="166" t="s">
        <v>167</v>
      </c>
      <c r="AU777" s="166" t="s">
        <v>92</v>
      </c>
      <c r="AY777" s="17" t="s">
        <v>164</v>
      </c>
      <c r="BE777" s="167">
        <f>IF(O777="základná",K777,0)</f>
        <v>0</v>
      </c>
      <c r="BF777" s="167">
        <f>IF(O777="znížená",K777,0)</f>
        <v>0</v>
      </c>
      <c r="BG777" s="167">
        <f>IF(O777="zákl. prenesená",K777,0)</f>
        <v>0</v>
      </c>
      <c r="BH777" s="167">
        <f>IF(O777="zníž. prenesená",K777,0)</f>
        <v>0</v>
      </c>
      <c r="BI777" s="167">
        <f>IF(O777="nulová",K777,0)</f>
        <v>0</v>
      </c>
      <c r="BJ777" s="17" t="s">
        <v>92</v>
      </c>
      <c r="BK777" s="168">
        <f>ROUND(P777*H777,3)</f>
        <v>0</v>
      </c>
      <c r="BL777" s="17" t="s">
        <v>234</v>
      </c>
      <c r="BM777" s="166" t="s">
        <v>1344</v>
      </c>
    </row>
    <row r="778" spans="1:65" s="13" customFormat="1" ht="11.25">
      <c r="B778" s="169"/>
      <c r="D778" s="170" t="s">
        <v>173</v>
      </c>
      <c r="E778" s="171" t="s">
        <v>1</v>
      </c>
      <c r="F778" s="172" t="s">
        <v>1775</v>
      </c>
      <c r="H778" s="173">
        <v>10.4</v>
      </c>
      <c r="I778" s="174"/>
      <c r="J778" s="174"/>
      <c r="M778" s="169"/>
      <c r="N778" s="175"/>
      <c r="O778" s="176"/>
      <c r="P778" s="176"/>
      <c r="Q778" s="176"/>
      <c r="R778" s="176"/>
      <c r="S778" s="176"/>
      <c r="T778" s="176"/>
      <c r="U778" s="176"/>
      <c r="V778" s="176"/>
      <c r="W778" s="176"/>
      <c r="X778" s="177"/>
      <c r="AT778" s="171" t="s">
        <v>173</v>
      </c>
      <c r="AU778" s="171" t="s">
        <v>92</v>
      </c>
      <c r="AV778" s="13" t="s">
        <v>92</v>
      </c>
      <c r="AW778" s="13" t="s">
        <v>4</v>
      </c>
      <c r="AX778" s="13" t="s">
        <v>79</v>
      </c>
      <c r="AY778" s="171" t="s">
        <v>164</v>
      </c>
    </row>
    <row r="779" spans="1:65" s="13" customFormat="1" ht="11.25">
      <c r="B779" s="169"/>
      <c r="D779" s="170" t="s">
        <v>173</v>
      </c>
      <c r="E779" s="171" t="s">
        <v>1</v>
      </c>
      <c r="F779" s="172" t="s">
        <v>1776</v>
      </c>
      <c r="H779" s="173">
        <v>10.4</v>
      </c>
      <c r="I779" s="174"/>
      <c r="J779" s="174"/>
      <c r="M779" s="169"/>
      <c r="N779" s="175"/>
      <c r="O779" s="176"/>
      <c r="P779" s="176"/>
      <c r="Q779" s="176"/>
      <c r="R779" s="176"/>
      <c r="S779" s="176"/>
      <c r="T779" s="176"/>
      <c r="U779" s="176"/>
      <c r="V779" s="176"/>
      <c r="W779" s="176"/>
      <c r="X779" s="177"/>
      <c r="AT779" s="171" t="s">
        <v>173</v>
      </c>
      <c r="AU779" s="171" t="s">
        <v>92</v>
      </c>
      <c r="AV779" s="13" t="s">
        <v>92</v>
      </c>
      <c r="AW779" s="13" t="s">
        <v>4</v>
      </c>
      <c r="AX779" s="13" t="s">
        <v>79</v>
      </c>
      <c r="AY779" s="171" t="s">
        <v>164</v>
      </c>
    </row>
    <row r="780" spans="1:65" s="13" customFormat="1" ht="11.25">
      <c r="B780" s="169"/>
      <c r="D780" s="170" t="s">
        <v>173</v>
      </c>
      <c r="E780" s="171" t="s">
        <v>1</v>
      </c>
      <c r="F780" s="172" t="s">
        <v>1339</v>
      </c>
      <c r="H780" s="173">
        <v>2.6</v>
      </c>
      <c r="I780" s="174"/>
      <c r="J780" s="174"/>
      <c r="M780" s="169"/>
      <c r="N780" s="175"/>
      <c r="O780" s="176"/>
      <c r="P780" s="176"/>
      <c r="Q780" s="176"/>
      <c r="R780" s="176"/>
      <c r="S780" s="176"/>
      <c r="T780" s="176"/>
      <c r="U780" s="176"/>
      <c r="V780" s="176"/>
      <c r="W780" s="176"/>
      <c r="X780" s="177"/>
      <c r="AT780" s="171" t="s">
        <v>173</v>
      </c>
      <c r="AU780" s="171" t="s">
        <v>92</v>
      </c>
      <c r="AV780" s="13" t="s">
        <v>92</v>
      </c>
      <c r="AW780" s="13" t="s">
        <v>4</v>
      </c>
      <c r="AX780" s="13" t="s">
        <v>79</v>
      </c>
      <c r="AY780" s="171" t="s">
        <v>164</v>
      </c>
    </row>
    <row r="781" spans="1:65" s="13" customFormat="1" ht="11.25">
      <c r="B781" s="169"/>
      <c r="D781" s="170" t="s">
        <v>173</v>
      </c>
      <c r="E781" s="171" t="s">
        <v>1</v>
      </c>
      <c r="F781" s="172" t="s">
        <v>1777</v>
      </c>
      <c r="H781" s="173">
        <v>18.2</v>
      </c>
      <c r="I781" s="174"/>
      <c r="J781" s="174"/>
      <c r="M781" s="169"/>
      <c r="N781" s="175"/>
      <c r="O781" s="176"/>
      <c r="P781" s="176"/>
      <c r="Q781" s="176"/>
      <c r="R781" s="176"/>
      <c r="S781" s="176"/>
      <c r="T781" s="176"/>
      <c r="U781" s="176"/>
      <c r="V781" s="176"/>
      <c r="W781" s="176"/>
      <c r="X781" s="177"/>
      <c r="AT781" s="171" t="s">
        <v>173</v>
      </c>
      <c r="AU781" s="171" t="s">
        <v>92</v>
      </c>
      <c r="AV781" s="13" t="s">
        <v>92</v>
      </c>
      <c r="AW781" s="13" t="s">
        <v>4</v>
      </c>
      <c r="AX781" s="13" t="s">
        <v>79</v>
      </c>
      <c r="AY781" s="171" t="s">
        <v>164</v>
      </c>
    </row>
    <row r="782" spans="1:65" s="13" customFormat="1" ht="11.25">
      <c r="B782" s="169"/>
      <c r="D782" s="170" t="s">
        <v>173</v>
      </c>
      <c r="E782" s="171" t="s">
        <v>1</v>
      </c>
      <c r="F782" s="172" t="s">
        <v>1778</v>
      </c>
      <c r="H782" s="173">
        <v>5.2</v>
      </c>
      <c r="I782" s="174"/>
      <c r="J782" s="174"/>
      <c r="M782" s="169"/>
      <c r="N782" s="175"/>
      <c r="O782" s="176"/>
      <c r="P782" s="176"/>
      <c r="Q782" s="176"/>
      <c r="R782" s="176"/>
      <c r="S782" s="176"/>
      <c r="T782" s="176"/>
      <c r="U782" s="176"/>
      <c r="V782" s="176"/>
      <c r="W782" s="176"/>
      <c r="X782" s="177"/>
      <c r="AT782" s="171" t="s">
        <v>173</v>
      </c>
      <c r="AU782" s="171" t="s">
        <v>92</v>
      </c>
      <c r="AV782" s="13" t="s">
        <v>92</v>
      </c>
      <c r="AW782" s="13" t="s">
        <v>4</v>
      </c>
      <c r="AX782" s="13" t="s">
        <v>79</v>
      </c>
      <c r="AY782" s="171" t="s">
        <v>164</v>
      </c>
    </row>
    <row r="783" spans="1:65" s="13" customFormat="1" ht="11.25">
      <c r="B783" s="169"/>
      <c r="D783" s="170" t="s">
        <v>173</v>
      </c>
      <c r="E783" s="171" t="s">
        <v>1</v>
      </c>
      <c r="F783" s="172" t="s">
        <v>1779</v>
      </c>
      <c r="H783" s="173">
        <v>2.6</v>
      </c>
      <c r="I783" s="174"/>
      <c r="J783" s="174"/>
      <c r="M783" s="169"/>
      <c r="N783" s="175"/>
      <c r="O783" s="176"/>
      <c r="P783" s="176"/>
      <c r="Q783" s="176"/>
      <c r="R783" s="176"/>
      <c r="S783" s="176"/>
      <c r="T783" s="176"/>
      <c r="U783" s="176"/>
      <c r="V783" s="176"/>
      <c r="W783" s="176"/>
      <c r="X783" s="177"/>
      <c r="AT783" s="171" t="s">
        <v>173</v>
      </c>
      <c r="AU783" s="171" t="s">
        <v>92</v>
      </c>
      <c r="AV783" s="13" t="s">
        <v>92</v>
      </c>
      <c r="AW783" s="13" t="s">
        <v>4</v>
      </c>
      <c r="AX783" s="13" t="s">
        <v>79</v>
      </c>
      <c r="AY783" s="171" t="s">
        <v>164</v>
      </c>
    </row>
    <row r="784" spans="1:65" s="14" customFormat="1" ht="11.25">
      <c r="B784" s="187"/>
      <c r="D784" s="170" t="s">
        <v>173</v>
      </c>
      <c r="E784" s="188" t="s">
        <v>1</v>
      </c>
      <c r="F784" s="189" t="s">
        <v>1780</v>
      </c>
      <c r="H784" s="190">
        <v>49.400000000000006</v>
      </c>
      <c r="I784" s="191"/>
      <c r="J784" s="191"/>
      <c r="M784" s="187"/>
      <c r="N784" s="192"/>
      <c r="O784" s="193"/>
      <c r="P784" s="193"/>
      <c r="Q784" s="193"/>
      <c r="R784" s="193"/>
      <c r="S784" s="193"/>
      <c r="T784" s="193"/>
      <c r="U784" s="193"/>
      <c r="V784" s="193"/>
      <c r="W784" s="193"/>
      <c r="X784" s="194"/>
      <c r="AT784" s="188" t="s">
        <v>173</v>
      </c>
      <c r="AU784" s="188" t="s">
        <v>92</v>
      </c>
      <c r="AV784" s="14" t="s">
        <v>165</v>
      </c>
      <c r="AW784" s="14" t="s">
        <v>4</v>
      </c>
      <c r="AX784" s="14" t="s">
        <v>79</v>
      </c>
      <c r="AY784" s="188" t="s">
        <v>164</v>
      </c>
    </row>
    <row r="785" spans="1:65" s="13" customFormat="1" ht="11.25">
      <c r="B785" s="169"/>
      <c r="D785" s="170" t="s">
        <v>173</v>
      </c>
      <c r="E785" s="171" t="s">
        <v>1</v>
      </c>
      <c r="F785" s="172" t="s">
        <v>1774</v>
      </c>
      <c r="H785" s="173">
        <v>34.896000000000001</v>
      </c>
      <c r="I785" s="174"/>
      <c r="J785" s="174"/>
      <c r="M785" s="169"/>
      <c r="N785" s="175"/>
      <c r="O785" s="176"/>
      <c r="P785" s="176"/>
      <c r="Q785" s="176"/>
      <c r="R785" s="176"/>
      <c r="S785" s="176"/>
      <c r="T785" s="176"/>
      <c r="U785" s="176"/>
      <c r="V785" s="176"/>
      <c r="W785" s="176"/>
      <c r="X785" s="177"/>
      <c r="AT785" s="171" t="s">
        <v>173</v>
      </c>
      <c r="AU785" s="171" t="s">
        <v>92</v>
      </c>
      <c r="AV785" s="13" t="s">
        <v>92</v>
      </c>
      <c r="AW785" s="13" t="s">
        <v>4</v>
      </c>
      <c r="AX785" s="13" t="s">
        <v>79</v>
      </c>
      <c r="AY785" s="171" t="s">
        <v>164</v>
      </c>
    </row>
    <row r="786" spans="1:65" s="14" customFormat="1" ht="11.25">
      <c r="B786" s="187"/>
      <c r="D786" s="170" t="s">
        <v>173</v>
      </c>
      <c r="E786" s="188" t="s">
        <v>1</v>
      </c>
      <c r="F786" s="189" t="s">
        <v>1781</v>
      </c>
      <c r="H786" s="190">
        <v>34.896000000000001</v>
      </c>
      <c r="I786" s="191"/>
      <c r="J786" s="191"/>
      <c r="M786" s="187"/>
      <c r="N786" s="192"/>
      <c r="O786" s="193"/>
      <c r="P786" s="193"/>
      <c r="Q786" s="193"/>
      <c r="R786" s="193"/>
      <c r="S786" s="193"/>
      <c r="T786" s="193"/>
      <c r="U786" s="193"/>
      <c r="V786" s="193"/>
      <c r="W786" s="193"/>
      <c r="X786" s="194"/>
      <c r="AT786" s="188" t="s">
        <v>173</v>
      </c>
      <c r="AU786" s="188" t="s">
        <v>92</v>
      </c>
      <c r="AV786" s="14" t="s">
        <v>165</v>
      </c>
      <c r="AW786" s="14" t="s">
        <v>4</v>
      </c>
      <c r="AX786" s="14" t="s">
        <v>79</v>
      </c>
      <c r="AY786" s="188" t="s">
        <v>164</v>
      </c>
    </row>
    <row r="787" spans="1:65" s="15" customFormat="1" ht="11.25">
      <c r="B787" s="195"/>
      <c r="D787" s="170" t="s">
        <v>173</v>
      </c>
      <c r="E787" s="196" t="s">
        <v>1</v>
      </c>
      <c r="F787" s="197" t="s">
        <v>303</v>
      </c>
      <c r="H787" s="198">
        <v>84.296000000000006</v>
      </c>
      <c r="I787" s="199"/>
      <c r="J787" s="199"/>
      <c r="M787" s="195"/>
      <c r="N787" s="200"/>
      <c r="O787" s="201"/>
      <c r="P787" s="201"/>
      <c r="Q787" s="201"/>
      <c r="R787" s="201"/>
      <c r="S787" s="201"/>
      <c r="T787" s="201"/>
      <c r="U787" s="201"/>
      <c r="V787" s="201"/>
      <c r="W787" s="201"/>
      <c r="X787" s="202"/>
      <c r="AT787" s="196" t="s">
        <v>173</v>
      </c>
      <c r="AU787" s="196" t="s">
        <v>92</v>
      </c>
      <c r="AV787" s="15" t="s">
        <v>171</v>
      </c>
      <c r="AW787" s="15" t="s">
        <v>4</v>
      </c>
      <c r="AX787" s="15" t="s">
        <v>86</v>
      </c>
      <c r="AY787" s="196" t="s">
        <v>164</v>
      </c>
    </row>
    <row r="788" spans="1:65" s="12" customFormat="1" ht="22.9" customHeight="1">
      <c r="B788" s="139"/>
      <c r="D788" s="140" t="s">
        <v>78</v>
      </c>
      <c r="E788" s="151" t="s">
        <v>1345</v>
      </c>
      <c r="F788" s="151" t="s">
        <v>1346</v>
      </c>
      <c r="I788" s="142"/>
      <c r="J788" s="142"/>
      <c r="K788" s="152">
        <f>BK788</f>
        <v>0</v>
      </c>
      <c r="M788" s="139"/>
      <c r="N788" s="144"/>
      <c r="O788" s="145"/>
      <c r="P788" s="145"/>
      <c r="Q788" s="146">
        <f>SUM(Q789:Q811)</f>
        <v>0</v>
      </c>
      <c r="R788" s="146">
        <f>SUM(R789:R811)</f>
        <v>0</v>
      </c>
      <c r="S788" s="145"/>
      <c r="T788" s="147">
        <f>SUM(T789:T811)</f>
        <v>0</v>
      </c>
      <c r="U788" s="145"/>
      <c r="V788" s="147">
        <f>SUM(V789:V811)</f>
        <v>8.1957580000000002E-2</v>
      </c>
      <c r="W788" s="145"/>
      <c r="X788" s="148">
        <f>SUM(X789:X811)</f>
        <v>0</v>
      </c>
      <c r="AR788" s="140" t="s">
        <v>92</v>
      </c>
      <c r="AT788" s="149" t="s">
        <v>78</v>
      </c>
      <c r="AU788" s="149" t="s">
        <v>86</v>
      </c>
      <c r="AY788" s="140" t="s">
        <v>164</v>
      </c>
      <c r="BK788" s="150">
        <f>SUM(BK789:BK811)</f>
        <v>0</v>
      </c>
    </row>
    <row r="789" spans="1:65" s="2" customFormat="1" ht="37.9" customHeight="1">
      <c r="A789" s="32"/>
      <c r="B789" s="153"/>
      <c r="C789" s="154" t="s">
        <v>1407</v>
      </c>
      <c r="D789" s="154" t="s">
        <v>167</v>
      </c>
      <c r="E789" s="155" t="s">
        <v>1348</v>
      </c>
      <c r="F789" s="156" t="s">
        <v>1349</v>
      </c>
      <c r="G789" s="157" t="s">
        <v>177</v>
      </c>
      <c r="H789" s="158">
        <v>65</v>
      </c>
      <c r="I789" s="159"/>
      <c r="J789" s="159"/>
      <c r="K789" s="158">
        <f>ROUND(P789*H789,3)</f>
        <v>0</v>
      </c>
      <c r="L789" s="160"/>
      <c r="M789" s="33"/>
      <c r="N789" s="161" t="s">
        <v>1</v>
      </c>
      <c r="O789" s="162" t="s">
        <v>43</v>
      </c>
      <c r="P789" s="163">
        <f>I789+J789</f>
        <v>0</v>
      </c>
      <c r="Q789" s="163">
        <f>ROUND(I789*H789,3)</f>
        <v>0</v>
      </c>
      <c r="R789" s="163">
        <f>ROUND(J789*H789,3)</f>
        <v>0</v>
      </c>
      <c r="S789" s="58"/>
      <c r="T789" s="164">
        <f>S789*H789</f>
        <v>0</v>
      </c>
      <c r="U789" s="164">
        <v>2.5999999999999998E-4</v>
      </c>
      <c r="V789" s="164">
        <f>U789*H789</f>
        <v>1.6899999999999998E-2</v>
      </c>
      <c r="W789" s="164">
        <v>0</v>
      </c>
      <c r="X789" s="165">
        <f>W789*H789</f>
        <v>0</v>
      </c>
      <c r="Y789" s="32"/>
      <c r="Z789" s="32"/>
      <c r="AA789" s="32"/>
      <c r="AB789" s="32"/>
      <c r="AC789" s="32"/>
      <c r="AD789" s="32"/>
      <c r="AE789" s="32"/>
      <c r="AR789" s="166" t="s">
        <v>234</v>
      </c>
      <c r="AT789" s="166" t="s">
        <v>167</v>
      </c>
      <c r="AU789" s="166" t="s">
        <v>92</v>
      </c>
      <c r="AY789" s="17" t="s">
        <v>164</v>
      </c>
      <c r="BE789" s="167">
        <f>IF(O789="základná",K789,0)</f>
        <v>0</v>
      </c>
      <c r="BF789" s="167">
        <f>IF(O789="znížená",K789,0)</f>
        <v>0</v>
      </c>
      <c r="BG789" s="167">
        <f>IF(O789="zákl. prenesená",K789,0)</f>
        <v>0</v>
      </c>
      <c r="BH789" s="167">
        <f>IF(O789="zníž. prenesená",K789,0)</f>
        <v>0</v>
      </c>
      <c r="BI789" s="167">
        <f>IF(O789="nulová",K789,0)</f>
        <v>0</v>
      </c>
      <c r="BJ789" s="17" t="s">
        <v>92</v>
      </c>
      <c r="BK789" s="168">
        <f>ROUND(P789*H789,3)</f>
        <v>0</v>
      </c>
      <c r="BL789" s="17" t="s">
        <v>234</v>
      </c>
      <c r="BM789" s="166" t="s">
        <v>1350</v>
      </c>
    </row>
    <row r="790" spans="1:65" s="13" customFormat="1" ht="11.25">
      <c r="B790" s="169"/>
      <c r="D790" s="170" t="s">
        <v>173</v>
      </c>
      <c r="E790" s="171" t="s">
        <v>1</v>
      </c>
      <c r="F790" s="172" t="s">
        <v>1782</v>
      </c>
      <c r="H790" s="173">
        <v>65</v>
      </c>
      <c r="I790" s="174"/>
      <c r="J790" s="174"/>
      <c r="M790" s="169"/>
      <c r="N790" s="175"/>
      <c r="O790" s="176"/>
      <c r="P790" s="176"/>
      <c r="Q790" s="176"/>
      <c r="R790" s="176"/>
      <c r="S790" s="176"/>
      <c r="T790" s="176"/>
      <c r="U790" s="176"/>
      <c r="V790" s="176"/>
      <c r="W790" s="176"/>
      <c r="X790" s="177"/>
      <c r="AT790" s="171" t="s">
        <v>173</v>
      </c>
      <c r="AU790" s="171" t="s">
        <v>92</v>
      </c>
      <c r="AV790" s="13" t="s">
        <v>92</v>
      </c>
      <c r="AW790" s="13" t="s">
        <v>4</v>
      </c>
      <c r="AX790" s="13" t="s">
        <v>86</v>
      </c>
      <c r="AY790" s="171" t="s">
        <v>164</v>
      </c>
    </row>
    <row r="791" spans="1:65" s="2" customFormat="1" ht="24.2" customHeight="1">
      <c r="A791" s="32"/>
      <c r="B791" s="153"/>
      <c r="C791" s="154" t="s">
        <v>1411</v>
      </c>
      <c r="D791" s="154" t="s">
        <v>167</v>
      </c>
      <c r="E791" s="155" t="s">
        <v>1353</v>
      </c>
      <c r="F791" s="156" t="s">
        <v>1354</v>
      </c>
      <c r="G791" s="157" t="s">
        <v>177</v>
      </c>
      <c r="H791" s="158">
        <v>65</v>
      </c>
      <c r="I791" s="159"/>
      <c r="J791" s="159"/>
      <c r="K791" s="158">
        <f>ROUND(P791*H791,3)</f>
        <v>0</v>
      </c>
      <c r="L791" s="160"/>
      <c r="M791" s="33"/>
      <c r="N791" s="161" t="s">
        <v>1</v>
      </c>
      <c r="O791" s="162" t="s">
        <v>43</v>
      </c>
      <c r="P791" s="163">
        <f>I791+J791</f>
        <v>0</v>
      </c>
      <c r="Q791" s="163">
        <f>ROUND(I791*H791,3)</f>
        <v>0</v>
      </c>
      <c r="R791" s="163">
        <f>ROUND(J791*H791,3)</f>
        <v>0</v>
      </c>
      <c r="S791" s="58"/>
      <c r="T791" s="164">
        <f>S791*H791</f>
        <v>0</v>
      </c>
      <c r="U791" s="164">
        <v>0</v>
      </c>
      <c r="V791" s="164">
        <f>U791*H791</f>
        <v>0</v>
      </c>
      <c r="W791" s="164">
        <v>0</v>
      </c>
      <c r="X791" s="165">
        <f>W791*H791</f>
        <v>0</v>
      </c>
      <c r="Y791" s="32"/>
      <c r="Z791" s="32"/>
      <c r="AA791" s="32"/>
      <c r="AB791" s="32"/>
      <c r="AC791" s="32"/>
      <c r="AD791" s="32"/>
      <c r="AE791" s="32"/>
      <c r="AR791" s="166" t="s">
        <v>234</v>
      </c>
      <c r="AT791" s="166" t="s">
        <v>167</v>
      </c>
      <c r="AU791" s="166" t="s">
        <v>92</v>
      </c>
      <c r="AY791" s="17" t="s">
        <v>164</v>
      </c>
      <c r="BE791" s="167">
        <f>IF(O791="základná",K791,0)</f>
        <v>0</v>
      </c>
      <c r="BF791" s="167">
        <f>IF(O791="znížená",K791,0)</f>
        <v>0</v>
      </c>
      <c r="BG791" s="167">
        <f>IF(O791="zákl. prenesená",K791,0)</f>
        <v>0</v>
      </c>
      <c r="BH791" s="167">
        <f>IF(O791="zníž. prenesená",K791,0)</f>
        <v>0</v>
      </c>
      <c r="BI791" s="167">
        <f>IF(O791="nulová",K791,0)</f>
        <v>0</v>
      </c>
      <c r="BJ791" s="17" t="s">
        <v>92</v>
      </c>
      <c r="BK791" s="168">
        <f>ROUND(P791*H791,3)</f>
        <v>0</v>
      </c>
      <c r="BL791" s="17" t="s">
        <v>234</v>
      </c>
      <c r="BM791" s="166" t="s">
        <v>1355</v>
      </c>
    </row>
    <row r="792" spans="1:65" s="13" customFormat="1" ht="11.25">
      <c r="B792" s="169"/>
      <c r="D792" s="170" t="s">
        <v>173</v>
      </c>
      <c r="E792" s="171" t="s">
        <v>1</v>
      </c>
      <c r="F792" s="172" t="s">
        <v>1782</v>
      </c>
      <c r="H792" s="173">
        <v>65</v>
      </c>
      <c r="I792" s="174"/>
      <c r="J792" s="174"/>
      <c r="M792" s="169"/>
      <c r="N792" s="175"/>
      <c r="O792" s="176"/>
      <c r="P792" s="176"/>
      <c r="Q792" s="176"/>
      <c r="R792" s="176"/>
      <c r="S792" s="176"/>
      <c r="T792" s="176"/>
      <c r="U792" s="176"/>
      <c r="V792" s="176"/>
      <c r="W792" s="176"/>
      <c r="X792" s="177"/>
      <c r="AT792" s="171" t="s">
        <v>173</v>
      </c>
      <c r="AU792" s="171" t="s">
        <v>92</v>
      </c>
      <c r="AV792" s="13" t="s">
        <v>92</v>
      </c>
      <c r="AW792" s="13" t="s">
        <v>4</v>
      </c>
      <c r="AX792" s="13" t="s">
        <v>86</v>
      </c>
      <c r="AY792" s="171" t="s">
        <v>164</v>
      </c>
    </row>
    <row r="793" spans="1:65" s="2" customFormat="1" ht="24.2" customHeight="1">
      <c r="A793" s="32"/>
      <c r="B793" s="153"/>
      <c r="C793" s="154" t="s">
        <v>1415</v>
      </c>
      <c r="D793" s="154" t="s">
        <v>167</v>
      </c>
      <c r="E793" s="155" t="s">
        <v>1358</v>
      </c>
      <c r="F793" s="156" t="s">
        <v>1359</v>
      </c>
      <c r="G793" s="157" t="s">
        <v>177</v>
      </c>
      <c r="H793" s="158">
        <v>34.32</v>
      </c>
      <c r="I793" s="159"/>
      <c r="J793" s="159"/>
      <c r="K793" s="158">
        <f>ROUND(P793*H793,3)</f>
        <v>0</v>
      </c>
      <c r="L793" s="160"/>
      <c r="M793" s="33"/>
      <c r="N793" s="161" t="s">
        <v>1</v>
      </c>
      <c r="O793" s="162" t="s">
        <v>43</v>
      </c>
      <c r="P793" s="163">
        <f>I793+J793</f>
        <v>0</v>
      </c>
      <c r="Q793" s="163">
        <f>ROUND(I793*H793,3)</f>
        <v>0</v>
      </c>
      <c r="R793" s="163">
        <f>ROUND(J793*H793,3)</f>
        <v>0</v>
      </c>
      <c r="S793" s="58"/>
      <c r="T793" s="164">
        <f>S793*H793</f>
        <v>0</v>
      </c>
      <c r="U793" s="164">
        <v>1E-4</v>
      </c>
      <c r="V793" s="164">
        <f>U793*H793</f>
        <v>3.4320000000000002E-3</v>
      </c>
      <c r="W793" s="164">
        <v>0</v>
      </c>
      <c r="X793" s="165">
        <f>W793*H793</f>
        <v>0</v>
      </c>
      <c r="Y793" s="32"/>
      <c r="Z793" s="32"/>
      <c r="AA793" s="32"/>
      <c r="AB793" s="32"/>
      <c r="AC793" s="32"/>
      <c r="AD793" s="32"/>
      <c r="AE793" s="32"/>
      <c r="AR793" s="166" t="s">
        <v>234</v>
      </c>
      <c r="AT793" s="166" t="s">
        <v>167</v>
      </c>
      <c r="AU793" s="166" t="s">
        <v>92</v>
      </c>
      <c r="AY793" s="17" t="s">
        <v>164</v>
      </c>
      <c r="BE793" s="167">
        <f>IF(O793="základná",K793,0)</f>
        <v>0</v>
      </c>
      <c r="BF793" s="167">
        <f>IF(O793="znížená",K793,0)</f>
        <v>0</v>
      </c>
      <c r="BG793" s="167">
        <f>IF(O793="zákl. prenesená",K793,0)</f>
        <v>0</v>
      </c>
      <c r="BH793" s="167">
        <f>IF(O793="zníž. prenesená",K793,0)</f>
        <v>0</v>
      </c>
      <c r="BI793" s="167">
        <f>IF(O793="nulová",K793,0)</f>
        <v>0</v>
      </c>
      <c r="BJ793" s="17" t="s">
        <v>92</v>
      </c>
      <c r="BK793" s="168">
        <f>ROUND(P793*H793,3)</f>
        <v>0</v>
      </c>
      <c r="BL793" s="17" t="s">
        <v>234</v>
      </c>
      <c r="BM793" s="166" t="s">
        <v>1360</v>
      </c>
    </row>
    <row r="794" spans="1:65" s="13" customFormat="1" ht="11.25">
      <c r="B794" s="169"/>
      <c r="D794" s="170" t="s">
        <v>173</v>
      </c>
      <c r="E794" s="171" t="s">
        <v>1</v>
      </c>
      <c r="F794" s="172" t="s">
        <v>1576</v>
      </c>
      <c r="H794" s="173">
        <v>12.04</v>
      </c>
      <c r="I794" s="174"/>
      <c r="J794" s="174"/>
      <c r="M794" s="169"/>
      <c r="N794" s="175"/>
      <c r="O794" s="176"/>
      <c r="P794" s="176"/>
      <c r="Q794" s="176"/>
      <c r="R794" s="176"/>
      <c r="S794" s="176"/>
      <c r="T794" s="176"/>
      <c r="U794" s="176"/>
      <c r="V794" s="176"/>
      <c r="W794" s="176"/>
      <c r="X794" s="177"/>
      <c r="AT794" s="171" t="s">
        <v>173</v>
      </c>
      <c r="AU794" s="171" t="s">
        <v>92</v>
      </c>
      <c r="AV794" s="13" t="s">
        <v>92</v>
      </c>
      <c r="AW794" s="13" t="s">
        <v>4</v>
      </c>
      <c r="AX794" s="13" t="s">
        <v>79</v>
      </c>
      <c r="AY794" s="171" t="s">
        <v>164</v>
      </c>
    </row>
    <row r="795" spans="1:65" s="13" customFormat="1" ht="11.25">
      <c r="B795" s="169"/>
      <c r="D795" s="170" t="s">
        <v>173</v>
      </c>
      <c r="E795" s="171" t="s">
        <v>1</v>
      </c>
      <c r="F795" s="172" t="s">
        <v>1577</v>
      </c>
      <c r="H795" s="173">
        <v>10.119999999999999</v>
      </c>
      <c r="I795" s="174"/>
      <c r="J795" s="174"/>
      <c r="M795" s="169"/>
      <c r="N795" s="175"/>
      <c r="O795" s="176"/>
      <c r="P795" s="176"/>
      <c r="Q795" s="176"/>
      <c r="R795" s="176"/>
      <c r="S795" s="176"/>
      <c r="T795" s="176"/>
      <c r="U795" s="176"/>
      <c r="V795" s="176"/>
      <c r="W795" s="176"/>
      <c r="X795" s="177"/>
      <c r="AT795" s="171" t="s">
        <v>173</v>
      </c>
      <c r="AU795" s="171" t="s">
        <v>92</v>
      </c>
      <c r="AV795" s="13" t="s">
        <v>92</v>
      </c>
      <c r="AW795" s="13" t="s">
        <v>4</v>
      </c>
      <c r="AX795" s="13" t="s">
        <v>79</v>
      </c>
      <c r="AY795" s="171" t="s">
        <v>164</v>
      </c>
    </row>
    <row r="796" spans="1:65" s="13" customFormat="1" ht="11.25">
      <c r="B796" s="169"/>
      <c r="D796" s="170" t="s">
        <v>173</v>
      </c>
      <c r="E796" s="171" t="s">
        <v>1</v>
      </c>
      <c r="F796" s="172" t="s">
        <v>1578</v>
      </c>
      <c r="H796" s="173">
        <v>5.5</v>
      </c>
      <c r="I796" s="174"/>
      <c r="J796" s="174"/>
      <c r="M796" s="169"/>
      <c r="N796" s="175"/>
      <c r="O796" s="176"/>
      <c r="P796" s="176"/>
      <c r="Q796" s="176"/>
      <c r="R796" s="176"/>
      <c r="S796" s="176"/>
      <c r="T796" s="176"/>
      <c r="U796" s="176"/>
      <c r="V796" s="176"/>
      <c r="W796" s="176"/>
      <c r="X796" s="177"/>
      <c r="AT796" s="171" t="s">
        <v>173</v>
      </c>
      <c r="AU796" s="171" t="s">
        <v>92</v>
      </c>
      <c r="AV796" s="13" t="s">
        <v>92</v>
      </c>
      <c r="AW796" s="13" t="s">
        <v>4</v>
      </c>
      <c r="AX796" s="13" t="s">
        <v>79</v>
      </c>
      <c r="AY796" s="171" t="s">
        <v>164</v>
      </c>
    </row>
    <row r="797" spans="1:65" s="13" customFormat="1" ht="11.25">
      <c r="B797" s="169"/>
      <c r="D797" s="170" t="s">
        <v>173</v>
      </c>
      <c r="E797" s="171" t="s">
        <v>1</v>
      </c>
      <c r="F797" s="172" t="s">
        <v>1579</v>
      </c>
      <c r="H797" s="173">
        <v>6.66</v>
      </c>
      <c r="I797" s="174"/>
      <c r="J797" s="174"/>
      <c r="M797" s="169"/>
      <c r="N797" s="175"/>
      <c r="O797" s="176"/>
      <c r="P797" s="176"/>
      <c r="Q797" s="176"/>
      <c r="R797" s="176"/>
      <c r="S797" s="176"/>
      <c r="T797" s="176"/>
      <c r="U797" s="176"/>
      <c r="V797" s="176"/>
      <c r="W797" s="176"/>
      <c r="X797" s="177"/>
      <c r="AT797" s="171" t="s">
        <v>173</v>
      </c>
      <c r="AU797" s="171" t="s">
        <v>92</v>
      </c>
      <c r="AV797" s="13" t="s">
        <v>92</v>
      </c>
      <c r="AW797" s="13" t="s">
        <v>4</v>
      </c>
      <c r="AX797" s="13" t="s">
        <v>79</v>
      </c>
      <c r="AY797" s="171" t="s">
        <v>164</v>
      </c>
    </row>
    <row r="798" spans="1:65" s="15" customFormat="1" ht="11.25">
      <c r="B798" s="195"/>
      <c r="D798" s="170" t="s">
        <v>173</v>
      </c>
      <c r="E798" s="196" t="s">
        <v>1</v>
      </c>
      <c r="F798" s="197" t="s">
        <v>303</v>
      </c>
      <c r="H798" s="198">
        <v>34.319999999999993</v>
      </c>
      <c r="I798" s="199"/>
      <c r="J798" s="199"/>
      <c r="M798" s="195"/>
      <c r="N798" s="200"/>
      <c r="O798" s="201"/>
      <c r="P798" s="201"/>
      <c r="Q798" s="201"/>
      <c r="R798" s="201"/>
      <c r="S798" s="201"/>
      <c r="T798" s="201"/>
      <c r="U798" s="201"/>
      <c r="V798" s="201"/>
      <c r="W798" s="201"/>
      <c r="X798" s="202"/>
      <c r="AT798" s="196" t="s">
        <v>173</v>
      </c>
      <c r="AU798" s="196" t="s">
        <v>92</v>
      </c>
      <c r="AV798" s="15" t="s">
        <v>171</v>
      </c>
      <c r="AW798" s="15" t="s">
        <v>4</v>
      </c>
      <c r="AX798" s="15" t="s">
        <v>86</v>
      </c>
      <c r="AY798" s="196" t="s">
        <v>164</v>
      </c>
    </row>
    <row r="799" spans="1:65" s="2" customFormat="1" ht="24.2" customHeight="1">
      <c r="A799" s="32"/>
      <c r="B799" s="153"/>
      <c r="C799" s="154" t="s">
        <v>1419</v>
      </c>
      <c r="D799" s="154" t="s">
        <v>167</v>
      </c>
      <c r="E799" s="155" t="s">
        <v>1362</v>
      </c>
      <c r="F799" s="156" t="s">
        <v>1363</v>
      </c>
      <c r="G799" s="157" t="s">
        <v>177</v>
      </c>
      <c r="H799" s="158">
        <v>130</v>
      </c>
      <c r="I799" s="159"/>
      <c r="J799" s="159"/>
      <c r="K799" s="158">
        <f>ROUND(P799*H799,3)</f>
        <v>0</v>
      </c>
      <c r="L799" s="160"/>
      <c r="M799" s="33"/>
      <c r="N799" s="161" t="s">
        <v>1</v>
      </c>
      <c r="O799" s="162" t="s">
        <v>43</v>
      </c>
      <c r="P799" s="163">
        <f>I799+J799</f>
        <v>0</v>
      </c>
      <c r="Q799" s="163">
        <f>ROUND(I799*H799,3)</f>
        <v>0</v>
      </c>
      <c r="R799" s="163">
        <f>ROUND(J799*H799,3)</f>
        <v>0</v>
      </c>
      <c r="S799" s="58"/>
      <c r="T799" s="164">
        <f>S799*H799</f>
        <v>0</v>
      </c>
      <c r="U799" s="164">
        <v>3.0000000000000001E-5</v>
      </c>
      <c r="V799" s="164">
        <f>U799*H799</f>
        <v>3.9000000000000003E-3</v>
      </c>
      <c r="W799" s="164">
        <v>0</v>
      </c>
      <c r="X799" s="165">
        <f>W799*H799</f>
        <v>0</v>
      </c>
      <c r="Y799" s="32"/>
      <c r="Z799" s="32"/>
      <c r="AA799" s="32"/>
      <c r="AB799" s="32"/>
      <c r="AC799" s="32"/>
      <c r="AD799" s="32"/>
      <c r="AE799" s="32"/>
      <c r="AR799" s="166" t="s">
        <v>234</v>
      </c>
      <c r="AT799" s="166" t="s">
        <v>167</v>
      </c>
      <c r="AU799" s="166" t="s">
        <v>92</v>
      </c>
      <c r="AY799" s="17" t="s">
        <v>164</v>
      </c>
      <c r="BE799" s="167">
        <f>IF(O799="základná",K799,0)</f>
        <v>0</v>
      </c>
      <c r="BF799" s="167">
        <f>IF(O799="znížená",K799,0)</f>
        <v>0</v>
      </c>
      <c r="BG799" s="167">
        <f>IF(O799="zákl. prenesená",K799,0)</f>
        <v>0</v>
      </c>
      <c r="BH799" s="167">
        <f>IF(O799="zníž. prenesená",K799,0)</f>
        <v>0</v>
      </c>
      <c r="BI799" s="167">
        <f>IF(O799="nulová",K799,0)</f>
        <v>0</v>
      </c>
      <c r="BJ799" s="17" t="s">
        <v>92</v>
      </c>
      <c r="BK799" s="168">
        <f>ROUND(P799*H799,3)</f>
        <v>0</v>
      </c>
      <c r="BL799" s="17" t="s">
        <v>234</v>
      </c>
      <c r="BM799" s="166" t="s">
        <v>1364</v>
      </c>
    </row>
    <row r="800" spans="1:65" s="2" customFormat="1" ht="24.2" customHeight="1">
      <c r="A800" s="32"/>
      <c r="B800" s="153"/>
      <c r="C800" s="154" t="s">
        <v>1423</v>
      </c>
      <c r="D800" s="154" t="s">
        <v>167</v>
      </c>
      <c r="E800" s="155" t="s">
        <v>1366</v>
      </c>
      <c r="F800" s="156" t="s">
        <v>1367</v>
      </c>
      <c r="G800" s="157" t="s">
        <v>177</v>
      </c>
      <c r="H800" s="158">
        <v>34.32</v>
      </c>
      <c r="I800" s="159"/>
      <c r="J800" s="159"/>
      <c r="K800" s="158">
        <f>ROUND(P800*H800,3)</f>
        <v>0</v>
      </c>
      <c r="L800" s="160"/>
      <c r="M800" s="33"/>
      <c r="N800" s="161" t="s">
        <v>1</v>
      </c>
      <c r="O800" s="162" t="s">
        <v>43</v>
      </c>
      <c r="P800" s="163">
        <f>I800+J800</f>
        <v>0</v>
      </c>
      <c r="Q800" s="163">
        <f>ROUND(I800*H800,3)</f>
        <v>0</v>
      </c>
      <c r="R800" s="163">
        <f>ROUND(J800*H800,3)</f>
        <v>0</v>
      </c>
      <c r="S800" s="58"/>
      <c r="T800" s="164">
        <f>S800*H800</f>
        <v>0</v>
      </c>
      <c r="U800" s="164">
        <v>1.2E-4</v>
      </c>
      <c r="V800" s="164">
        <f>U800*H800</f>
        <v>4.1184000000000004E-3</v>
      </c>
      <c r="W800" s="164">
        <v>0</v>
      </c>
      <c r="X800" s="165">
        <f>W800*H800</f>
        <v>0</v>
      </c>
      <c r="Y800" s="32"/>
      <c r="Z800" s="32"/>
      <c r="AA800" s="32"/>
      <c r="AB800" s="32"/>
      <c r="AC800" s="32"/>
      <c r="AD800" s="32"/>
      <c r="AE800" s="32"/>
      <c r="AR800" s="166" t="s">
        <v>234</v>
      </c>
      <c r="AT800" s="166" t="s">
        <v>167</v>
      </c>
      <c r="AU800" s="166" t="s">
        <v>92</v>
      </c>
      <c r="AY800" s="17" t="s">
        <v>164</v>
      </c>
      <c r="BE800" s="167">
        <f>IF(O800="základná",K800,0)</f>
        <v>0</v>
      </c>
      <c r="BF800" s="167">
        <f>IF(O800="znížená",K800,0)</f>
        <v>0</v>
      </c>
      <c r="BG800" s="167">
        <f>IF(O800="zákl. prenesená",K800,0)</f>
        <v>0</v>
      </c>
      <c r="BH800" s="167">
        <f>IF(O800="zníž. prenesená",K800,0)</f>
        <v>0</v>
      </c>
      <c r="BI800" s="167">
        <f>IF(O800="nulová",K800,0)</f>
        <v>0</v>
      </c>
      <c r="BJ800" s="17" t="s">
        <v>92</v>
      </c>
      <c r="BK800" s="168">
        <f>ROUND(P800*H800,3)</f>
        <v>0</v>
      </c>
      <c r="BL800" s="17" t="s">
        <v>234</v>
      </c>
      <c r="BM800" s="166" t="s">
        <v>1368</v>
      </c>
    </row>
    <row r="801" spans="1:65" s="13" customFormat="1" ht="11.25">
      <c r="B801" s="169"/>
      <c r="D801" s="170" t="s">
        <v>173</v>
      </c>
      <c r="E801" s="171" t="s">
        <v>1</v>
      </c>
      <c r="F801" s="172" t="s">
        <v>1576</v>
      </c>
      <c r="H801" s="173">
        <v>12.04</v>
      </c>
      <c r="I801" s="174"/>
      <c r="J801" s="174"/>
      <c r="M801" s="169"/>
      <c r="N801" s="175"/>
      <c r="O801" s="176"/>
      <c r="P801" s="176"/>
      <c r="Q801" s="176"/>
      <c r="R801" s="176"/>
      <c r="S801" s="176"/>
      <c r="T801" s="176"/>
      <c r="U801" s="176"/>
      <c r="V801" s="176"/>
      <c r="W801" s="176"/>
      <c r="X801" s="177"/>
      <c r="AT801" s="171" t="s">
        <v>173</v>
      </c>
      <c r="AU801" s="171" t="s">
        <v>92</v>
      </c>
      <c r="AV801" s="13" t="s">
        <v>92</v>
      </c>
      <c r="AW801" s="13" t="s">
        <v>4</v>
      </c>
      <c r="AX801" s="13" t="s">
        <v>79</v>
      </c>
      <c r="AY801" s="171" t="s">
        <v>164</v>
      </c>
    </row>
    <row r="802" spans="1:65" s="13" customFormat="1" ht="11.25">
      <c r="B802" s="169"/>
      <c r="D802" s="170" t="s">
        <v>173</v>
      </c>
      <c r="E802" s="171" t="s">
        <v>1</v>
      </c>
      <c r="F802" s="172" t="s">
        <v>1577</v>
      </c>
      <c r="H802" s="173">
        <v>10.119999999999999</v>
      </c>
      <c r="I802" s="174"/>
      <c r="J802" s="174"/>
      <c r="M802" s="169"/>
      <c r="N802" s="175"/>
      <c r="O802" s="176"/>
      <c r="P802" s="176"/>
      <c r="Q802" s="176"/>
      <c r="R802" s="176"/>
      <c r="S802" s="176"/>
      <c r="T802" s="176"/>
      <c r="U802" s="176"/>
      <c r="V802" s="176"/>
      <c r="W802" s="176"/>
      <c r="X802" s="177"/>
      <c r="AT802" s="171" t="s">
        <v>173</v>
      </c>
      <c r="AU802" s="171" t="s">
        <v>92</v>
      </c>
      <c r="AV802" s="13" t="s">
        <v>92</v>
      </c>
      <c r="AW802" s="13" t="s">
        <v>4</v>
      </c>
      <c r="AX802" s="13" t="s">
        <v>79</v>
      </c>
      <c r="AY802" s="171" t="s">
        <v>164</v>
      </c>
    </row>
    <row r="803" spans="1:65" s="13" customFormat="1" ht="11.25">
      <c r="B803" s="169"/>
      <c r="D803" s="170" t="s">
        <v>173</v>
      </c>
      <c r="E803" s="171" t="s">
        <v>1</v>
      </c>
      <c r="F803" s="172" t="s">
        <v>1578</v>
      </c>
      <c r="H803" s="173">
        <v>5.5</v>
      </c>
      <c r="I803" s="174"/>
      <c r="J803" s="174"/>
      <c r="M803" s="169"/>
      <c r="N803" s="175"/>
      <c r="O803" s="176"/>
      <c r="P803" s="176"/>
      <c r="Q803" s="176"/>
      <c r="R803" s="176"/>
      <c r="S803" s="176"/>
      <c r="T803" s="176"/>
      <c r="U803" s="176"/>
      <c r="V803" s="176"/>
      <c r="W803" s="176"/>
      <c r="X803" s="177"/>
      <c r="AT803" s="171" t="s">
        <v>173</v>
      </c>
      <c r="AU803" s="171" t="s">
        <v>92</v>
      </c>
      <c r="AV803" s="13" t="s">
        <v>92</v>
      </c>
      <c r="AW803" s="13" t="s">
        <v>4</v>
      </c>
      <c r="AX803" s="13" t="s">
        <v>79</v>
      </c>
      <c r="AY803" s="171" t="s">
        <v>164</v>
      </c>
    </row>
    <row r="804" spans="1:65" s="13" customFormat="1" ht="11.25">
      <c r="B804" s="169"/>
      <c r="D804" s="170" t="s">
        <v>173</v>
      </c>
      <c r="E804" s="171" t="s">
        <v>1</v>
      </c>
      <c r="F804" s="172" t="s">
        <v>1579</v>
      </c>
      <c r="H804" s="173">
        <v>6.66</v>
      </c>
      <c r="I804" s="174"/>
      <c r="J804" s="174"/>
      <c r="M804" s="169"/>
      <c r="N804" s="175"/>
      <c r="O804" s="176"/>
      <c r="P804" s="176"/>
      <c r="Q804" s="176"/>
      <c r="R804" s="176"/>
      <c r="S804" s="176"/>
      <c r="T804" s="176"/>
      <c r="U804" s="176"/>
      <c r="V804" s="176"/>
      <c r="W804" s="176"/>
      <c r="X804" s="177"/>
      <c r="AT804" s="171" t="s">
        <v>173</v>
      </c>
      <c r="AU804" s="171" t="s">
        <v>92</v>
      </c>
      <c r="AV804" s="13" t="s">
        <v>92</v>
      </c>
      <c r="AW804" s="13" t="s">
        <v>4</v>
      </c>
      <c r="AX804" s="13" t="s">
        <v>79</v>
      </c>
      <c r="AY804" s="171" t="s">
        <v>164</v>
      </c>
    </row>
    <row r="805" spans="1:65" s="15" customFormat="1" ht="11.25">
      <c r="B805" s="195"/>
      <c r="D805" s="170" t="s">
        <v>173</v>
      </c>
      <c r="E805" s="196" t="s">
        <v>1</v>
      </c>
      <c r="F805" s="197" t="s">
        <v>303</v>
      </c>
      <c r="H805" s="198">
        <v>34.319999999999993</v>
      </c>
      <c r="I805" s="199"/>
      <c r="J805" s="199"/>
      <c r="M805" s="195"/>
      <c r="N805" s="200"/>
      <c r="O805" s="201"/>
      <c r="P805" s="201"/>
      <c r="Q805" s="201"/>
      <c r="R805" s="201"/>
      <c r="S805" s="201"/>
      <c r="T805" s="201"/>
      <c r="U805" s="201"/>
      <c r="V805" s="201"/>
      <c r="W805" s="201"/>
      <c r="X805" s="202"/>
      <c r="AT805" s="196" t="s">
        <v>173</v>
      </c>
      <c r="AU805" s="196" t="s">
        <v>92</v>
      </c>
      <c r="AV805" s="15" t="s">
        <v>171</v>
      </c>
      <c r="AW805" s="15" t="s">
        <v>4</v>
      </c>
      <c r="AX805" s="15" t="s">
        <v>86</v>
      </c>
      <c r="AY805" s="196" t="s">
        <v>164</v>
      </c>
    </row>
    <row r="806" spans="1:65" s="2" customFormat="1" ht="37.9" customHeight="1">
      <c r="A806" s="32"/>
      <c r="B806" s="153"/>
      <c r="C806" s="154" t="s">
        <v>1427</v>
      </c>
      <c r="D806" s="154" t="s">
        <v>167</v>
      </c>
      <c r="E806" s="155" t="s">
        <v>1370</v>
      </c>
      <c r="F806" s="156" t="s">
        <v>1371</v>
      </c>
      <c r="G806" s="157" t="s">
        <v>177</v>
      </c>
      <c r="H806" s="158">
        <v>162.446</v>
      </c>
      <c r="I806" s="159"/>
      <c r="J806" s="159"/>
      <c r="K806" s="158">
        <f>ROUND(P806*H806,3)</f>
        <v>0</v>
      </c>
      <c r="L806" s="160"/>
      <c r="M806" s="33"/>
      <c r="N806" s="161" t="s">
        <v>1</v>
      </c>
      <c r="O806" s="162" t="s">
        <v>43</v>
      </c>
      <c r="P806" s="163">
        <f>I806+J806</f>
        <v>0</v>
      </c>
      <c r="Q806" s="163">
        <f>ROUND(I806*H806,3)</f>
        <v>0</v>
      </c>
      <c r="R806" s="163">
        <f>ROUND(J806*H806,3)</f>
        <v>0</v>
      </c>
      <c r="S806" s="58"/>
      <c r="T806" s="164">
        <f>S806*H806</f>
        <v>0</v>
      </c>
      <c r="U806" s="164">
        <v>3.3E-4</v>
      </c>
      <c r="V806" s="164">
        <f>U806*H806</f>
        <v>5.3607179999999997E-2</v>
      </c>
      <c r="W806" s="164">
        <v>0</v>
      </c>
      <c r="X806" s="165">
        <f>W806*H806</f>
        <v>0</v>
      </c>
      <c r="Y806" s="32"/>
      <c r="Z806" s="32"/>
      <c r="AA806" s="32"/>
      <c r="AB806" s="32"/>
      <c r="AC806" s="32"/>
      <c r="AD806" s="32"/>
      <c r="AE806" s="32"/>
      <c r="AR806" s="166" t="s">
        <v>234</v>
      </c>
      <c r="AT806" s="166" t="s">
        <v>167</v>
      </c>
      <c r="AU806" s="166" t="s">
        <v>92</v>
      </c>
      <c r="AY806" s="17" t="s">
        <v>164</v>
      </c>
      <c r="BE806" s="167">
        <f>IF(O806="základná",K806,0)</f>
        <v>0</v>
      </c>
      <c r="BF806" s="167">
        <f>IF(O806="znížená",K806,0)</f>
        <v>0</v>
      </c>
      <c r="BG806" s="167">
        <f>IF(O806="zákl. prenesená",K806,0)</f>
        <v>0</v>
      </c>
      <c r="BH806" s="167">
        <f>IF(O806="zníž. prenesená",K806,0)</f>
        <v>0</v>
      </c>
      <c r="BI806" s="167">
        <f>IF(O806="nulová",K806,0)</f>
        <v>0</v>
      </c>
      <c r="BJ806" s="17" t="s">
        <v>92</v>
      </c>
      <c r="BK806" s="168">
        <f>ROUND(P806*H806,3)</f>
        <v>0</v>
      </c>
      <c r="BL806" s="17" t="s">
        <v>234</v>
      </c>
      <c r="BM806" s="166" t="s">
        <v>1372</v>
      </c>
    </row>
    <row r="807" spans="1:65" s="13" customFormat="1" ht="11.25">
      <c r="B807" s="169"/>
      <c r="D807" s="170" t="s">
        <v>173</v>
      </c>
      <c r="E807" s="171" t="s">
        <v>1</v>
      </c>
      <c r="F807" s="172" t="s">
        <v>1783</v>
      </c>
      <c r="H807" s="173">
        <v>34.32</v>
      </c>
      <c r="I807" s="174"/>
      <c r="J807" s="174"/>
      <c r="M807" s="169"/>
      <c r="N807" s="175"/>
      <c r="O807" s="176"/>
      <c r="P807" s="176"/>
      <c r="Q807" s="176"/>
      <c r="R807" s="176"/>
      <c r="S807" s="176"/>
      <c r="T807" s="176"/>
      <c r="U807" s="176"/>
      <c r="V807" s="176"/>
      <c r="W807" s="176"/>
      <c r="X807" s="177"/>
      <c r="AT807" s="171" t="s">
        <v>173</v>
      </c>
      <c r="AU807" s="171" t="s">
        <v>92</v>
      </c>
      <c r="AV807" s="13" t="s">
        <v>92</v>
      </c>
      <c r="AW807" s="13" t="s">
        <v>4</v>
      </c>
      <c r="AX807" s="13" t="s">
        <v>79</v>
      </c>
      <c r="AY807" s="171" t="s">
        <v>164</v>
      </c>
    </row>
    <row r="808" spans="1:65" s="13" customFormat="1" ht="11.25">
      <c r="B808" s="169"/>
      <c r="D808" s="170" t="s">
        <v>173</v>
      </c>
      <c r="E808" s="171" t="s">
        <v>1</v>
      </c>
      <c r="F808" s="172" t="s">
        <v>1784</v>
      </c>
      <c r="H808" s="173">
        <v>41.345999999999997</v>
      </c>
      <c r="I808" s="174"/>
      <c r="J808" s="174"/>
      <c r="M808" s="169"/>
      <c r="N808" s="175"/>
      <c r="O808" s="176"/>
      <c r="P808" s="176"/>
      <c r="Q808" s="176"/>
      <c r="R808" s="176"/>
      <c r="S808" s="176"/>
      <c r="T808" s="176"/>
      <c r="U808" s="176"/>
      <c r="V808" s="176"/>
      <c r="W808" s="176"/>
      <c r="X808" s="177"/>
      <c r="AT808" s="171" t="s">
        <v>173</v>
      </c>
      <c r="AU808" s="171" t="s">
        <v>92</v>
      </c>
      <c r="AV808" s="13" t="s">
        <v>92</v>
      </c>
      <c r="AW808" s="13" t="s">
        <v>4</v>
      </c>
      <c r="AX808" s="13" t="s">
        <v>79</v>
      </c>
      <c r="AY808" s="171" t="s">
        <v>164</v>
      </c>
    </row>
    <row r="809" spans="1:65" s="13" customFormat="1" ht="11.25">
      <c r="B809" s="169"/>
      <c r="D809" s="170" t="s">
        <v>173</v>
      </c>
      <c r="E809" s="171" t="s">
        <v>1</v>
      </c>
      <c r="F809" s="172" t="s">
        <v>1785</v>
      </c>
      <c r="H809" s="173">
        <v>78.66</v>
      </c>
      <c r="I809" s="174"/>
      <c r="J809" s="174"/>
      <c r="M809" s="169"/>
      <c r="N809" s="175"/>
      <c r="O809" s="176"/>
      <c r="P809" s="176"/>
      <c r="Q809" s="176"/>
      <c r="R809" s="176"/>
      <c r="S809" s="176"/>
      <c r="T809" s="176"/>
      <c r="U809" s="176"/>
      <c r="V809" s="176"/>
      <c r="W809" s="176"/>
      <c r="X809" s="177"/>
      <c r="AT809" s="171" t="s">
        <v>173</v>
      </c>
      <c r="AU809" s="171" t="s">
        <v>92</v>
      </c>
      <c r="AV809" s="13" t="s">
        <v>92</v>
      </c>
      <c r="AW809" s="13" t="s">
        <v>4</v>
      </c>
      <c r="AX809" s="13" t="s">
        <v>79</v>
      </c>
      <c r="AY809" s="171" t="s">
        <v>164</v>
      </c>
    </row>
    <row r="810" spans="1:65" s="13" customFormat="1" ht="11.25">
      <c r="B810" s="169"/>
      <c r="D810" s="170" t="s">
        <v>173</v>
      </c>
      <c r="E810" s="171" t="s">
        <v>1</v>
      </c>
      <c r="F810" s="172" t="s">
        <v>1786</v>
      </c>
      <c r="H810" s="173">
        <v>8.1199999999999992</v>
      </c>
      <c r="I810" s="174"/>
      <c r="J810" s="174"/>
      <c r="M810" s="169"/>
      <c r="N810" s="175"/>
      <c r="O810" s="176"/>
      <c r="P810" s="176"/>
      <c r="Q810" s="176"/>
      <c r="R810" s="176"/>
      <c r="S810" s="176"/>
      <c r="T810" s="176"/>
      <c r="U810" s="176"/>
      <c r="V810" s="176"/>
      <c r="W810" s="176"/>
      <c r="X810" s="177"/>
      <c r="AT810" s="171" t="s">
        <v>173</v>
      </c>
      <c r="AU810" s="171" t="s">
        <v>92</v>
      </c>
      <c r="AV810" s="13" t="s">
        <v>92</v>
      </c>
      <c r="AW810" s="13" t="s">
        <v>4</v>
      </c>
      <c r="AX810" s="13" t="s">
        <v>79</v>
      </c>
      <c r="AY810" s="171" t="s">
        <v>164</v>
      </c>
    </row>
    <row r="811" spans="1:65" s="15" customFormat="1" ht="11.25">
      <c r="B811" s="195"/>
      <c r="D811" s="170" t="s">
        <v>173</v>
      </c>
      <c r="E811" s="196" t="s">
        <v>1</v>
      </c>
      <c r="F811" s="197" t="s">
        <v>303</v>
      </c>
      <c r="H811" s="198">
        <v>162.446</v>
      </c>
      <c r="I811" s="199"/>
      <c r="J811" s="199"/>
      <c r="M811" s="195"/>
      <c r="N811" s="200"/>
      <c r="O811" s="201"/>
      <c r="P811" s="201"/>
      <c r="Q811" s="201"/>
      <c r="R811" s="201"/>
      <c r="S811" s="201"/>
      <c r="T811" s="201"/>
      <c r="U811" s="201"/>
      <c r="V811" s="201"/>
      <c r="W811" s="201"/>
      <c r="X811" s="202"/>
      <c r="AT811" s="196" t="s">
        <v>173</v>
      </c>
      <c r="AU811" s="196" t="s">
        <v>92</v>
      </c>
      <c r="AV811" s="15" t="s">
        <v>171</v>
      </c>
      <c r="AW811" s="15" t="s">
        <v>4</v>
      </c>
      <c r="AX811" s="15" t="s">
        <v>86</v>
      </c>
      <c r="AY811" s="196" t="s">
        <v>164</v>
      </c>
    </row>
    <row r="812" spans="1:65" s="12" customFormat="1" ht="25.9" customHeight="1">
      <c r="B812" s="139"/>
      <c r="D812" s="140" t="s">
        <v>78</v>
      </c>
      <c r="E812" s="141" t="s">
        <v>244</v>
      </c>
      <c r="F812" s="141" t="s">
        <v>1376</v>
      </c>
      <c r="I812" s="142"/>
      <c r="J812" s="142"/>
      <c r="K812" s="143">
        <f>BK812</f>
        <v>0</v>
      </c>
      <c r="M812" s="139"/>
      <c r="N812" s="144"/>
      <c r="O812" s="145"/>
      <c r="P812" s="145"/>
      <c r="Q812" s="146">
        <f>Q813+Q858</f>
        <v>0</v>
      </c>
      <c r="R812" s="146">
        <f>R813+R858</f>
        <v>0</v>
      </c>
      <c r="S812" s="145"/>
      <c r="T812" s="147">
        <f>T813+T858</f>
        <v>0</v>
      </c>
      <c r="U812" s="145"/>
      <c r="V812" s="147">
        <f>V813+V858</f>
        <v>0</v>
      </c>
      <c r="W812" s="145"/>
      <c r="X812" s="148">
        <f>X813+X858</f>
        <v>0</v>
      </c>
      <c r="AR812" s="140" t="s">
        <v>165</v>
      </c>
      <c r="AT812" s="149" t="s">
        <v>78</v>
      </c>
      <c r="AU812" s="149" t="s">
        <v>79</v>
      </c>
      <c r="AY812" s="140" t="s">
        <v>164</v>
      </c>
      <c r="BK812" s="150">
        <f>BK813+BK858</f>
        <v>0</v>
      </c>
    </row>
    <row r="813" spans="1:65" s="12" customFormat="1" ht="22.9" customHeight="1">
      <c r="B813" s="139"/>
      <c r="D813" s="140" t="s">
        <v>78</v>
      </c>
      <c r="E813" s="151" t="s">
        <v>1377</v>
      </c>
      <c r="F813" s="151" t="s">
        <v>1378</v>
      </c>
      <c r="I813" s="142"/>
      <c r="J813" s="142"/>
      <c r="K813" s="152">
        <f>BK813</f>
        <v>0</v>
      </c>
      <c r="M813" s="139"/>
      <c r="N813" s="144"/>
      <c r="O813" s="145"/>
      <c r="P813" s="145"/>
      <c r="Q813" s="146">
        <f>SUM(Q814:Q857)</f>
        <v>0</v>
      </c>
      <c r="R813" s="146">
        <f>SUM(R814:R857)</f>
        <v>0</v>
      </c>
      <c r="S813" s="145"/>
      <c r="T813" s="147">
        <f>SUM(T814:T857)</f>
        <v>0</v>
      </c>
      <c r="U813" s="145"/>
      <c r="V813" s="147">
        <f>SUM(V814:V857)</f>
        <v>0</v>
      </c>
      <c r="W813" s="145"/>
      <c r="X813" s="148">
        <f>SUM(X814:X857)</f>
        <v>0</v>
      </c>
      <c r="AR813" s="140" t="s">
        <v>165</v>
      </c>
      <c r="AT813" s="149" t="s">
        <v>78</v>
      </c>
      <c r="AU813" s="149" t="s">
        <v>86</v>
      </c>
      <c r="AY813" s="140" t="s">
        <v>164</v>
      </c>
      <c r="BK813" s="150">
        <f>SUM(BK814:BK857)</f>
        <v>0</v>
      </c>
    </row>
    <row r="814" spans="1:65" s="2" customFormat="1" ht="14.45" customHeight="1">
      <c r="A814" s="32"/>
      <c r="B814" s="153"/>
      <c r="C814" s="178" t="s">
        <v>1431</v>
      </c>
      <c r="D814" s="178" t="s">
        <v>244</v>
      </c>
      <c r="E814" s="179" t="s">
        <v>1380</v>
      </c>
      <c r="F814" s="180" t="s">
        <v>1381</v>
      </c>
      <c r="G814" s="181" t="s">
        <v>199</v>
      </c>
      <c r="H814" s="182">
        <v>44</v>
      </c>
      <c r="I814" s="183"/>
      <c r="J814" s="184"/>
      <c r="K814" s="182">
        <f t="shared" ref="K814:K857" si="95">ROUND(P814*H814,3)</f>
        <v>0</v>
      </c>
      <c r="L814" s="184"/>
      <c r="M814" s="185"/>
      <c r="N814" s="186" t="s">
        <v>1</v>
      </c>
      <c r="O814" s="162" t="s">
        <v>43</v>
      </c>
      <c r="P814" s="163">
        <f t="shared" ref="P814:P857" si="96">I814+J814</f>
        <v>0</v>
      </c>
      <c r="Q814" s="163">
        <f t="shared" ref="Q814:Q857" si="97">ROUND(I814*H814,3)</f>
        <v>0</v>
      </c>
      <c r="R814" s="163">
        <f t="shared" ref="R814:R857" si="98">ROUND(J814*H814,3)</f>
        <v>0</v>
      </c>
      <c r="S814" s="58"/>
      <c r="T814" s="164">
        <f t="shared" ref="T814:T857" si="99">S814*H814</f>
        <v>0</v>
      </c>
      <c r="U814" s="164">
        <v>0</v>
      </c>
      <c r="V814" s="164">
        <f t="shared" ref="V814:V857" si="100">U814*H814</f>
        <v>0</v>
      </c>
      <c r="W814" s="164">
        <v>0</v>
      </c>
      <c r="X814" s="165">
        <f t="shared" ref="X814:X857" si="101">W814*H814</f>
        <v>0</v>
      </c>
      <c r="Y814" s="32"/>
      <c r="Z814" s="32"/>
      <c r="AA814" s="32"/>
      <c r="AB814" s="32"/>
      <c r="AC814" s="32"/>
      <c r="AD814" s="32"/>
      <c r="AE814" s="32"/>
      <c r="AR814" s="166" t="s">
        <v>1297</v>
      </c>
      <c r="AT814" s="166" t="s">
        <v>244</v>
      </c>
      <c r="AU814" s="166" t="s">
        <v>92</v>
      </c>
      <c r="AY814" s="17" t="s">
        <v>164</v>
      </c>
      <c r="BE814" s="167">
        <f t="shared" ref="BE814:BE857" si="102">IF(O814="základná",K814,0)</f>
        <v>0</v>
      </c>
      <c r="BF814" s="167">
        <f t="shared" ref="BF814:BF857" si="103">IF(O814="znížená",K814,0)</f>
        <v>0</v>
      </c>
      <c r="BG814" s="167">
        <f t="shared" ref="BG814:BG857" si="104">IF(O814="zákl. prenesená",K814,0)</f>
        <v>0</v>
      </c>
      <c r="BH814" s="167">
        <f t="shared" ref="BH814:BH857" si="105">IF(O814="zníž. prenesená",K814,0)</f>
        <v>0</v>
      </c>
      <c r="BI814" s="167">
        <f t="shared" ref="BI814:BI857" si="106">IF(O814="nulová",K814,0)</f>
        <v>0</v>
      </c>
      <c r="BJ814" s="17" t="s">
        <v>92</v>
      </c>
      <c r="BK814" s="168">
        <f t="shared" ref="BK814:BK857" si="107">ROUND(P814*H814,3)</f>
        <v>0</v>
      </c>
      <c r="BL814" s="17" t="s">
        <v>472</v>
      </c>
      <c r="BM814" s="166" t="s">
        <v>1787</v>
      </c>
    </row>
    <row r="815" spans="1:65" s="2" customFormat="1" ht="14.45" customHeight="1">
      <c r="A815" s="32"/>
      <c r="B815" s="153"/>
      <c r="C815" s="178" t="s">
        <v>1435</v>
      </c>
      <c r="D815" s="178" t="s">
        <v>244</v>
      </c>
      <c r="E815" s="179" t="s">
        <v>1384</v>
      </c>
      <c r="F815" s="180" t="s">
        <v>1385</v>
      </c>
      <c r="G815" s="181" t="s">
        <v>199</v>
      </c>
      <c r="H815" s="182">
        <v>44</v>
      </c>
      <c r="I815" s="183"/>
      <c r="J815" s="184"/>
      <c r="K815" s="182">
        <f t="shared" si="95"/>
        <v>0</v>
      </c>
      <c r="L815" s="184"/>
      <c r="M815" s="185"/>
      <c r="N815" s="186" t="s">
        <v>1</v>
      </c>
      <c r="O815" s="162" t="s">
        <v>43</v>
      </c>
      <c r="P815" s="163">
        <f t="shared" si="96"/>
        <v>0</v>
      </c>
      <c r="Q815" s="163">
        <f t="shared" si="97"/>
        <v>0</v>
      </c>
      <c r="R815" s="163">
        <f t="shared" si="98"/>
        <v>0</v>
      </c>
      <c r="S815" s="58"/>
      <c r="T815" s="164">
        <f t="shared" si="99"/>
        <v>0</v>
      </c>
      <c r="U815" s="164">
        <v>0</v>
      </c>
      <c r="V815" s="164">
        <f t="shared" si="100"/>
        <v>0</v>
      </c>
      <c r="W815" s="164">
        <v>0</v>
      </c>
      <c r="X815" s="165">
        <f t="shared" si="101"/>
        <v>0</v>
      </c>
      <c r="Y815" s="32"/>
      <c r="Z815" s="32"/>
      <c r="AA815" s="32"/>
      <c r="AB815" s="32"/>
      <c r="AC815" s="32"/>
      <c r="AD815" s="32"/>
      <c r="AE815" s="32"/>
      <c r="AR815" s="166" t="s">
        <v>1297</v>
      </c>
      <c r="AT815" s="166" t="s">
        <v>244</v>
      </c>
      <c r="AU815" s="166" t="s">
        <v>92</v>
      </c>
      <c r="AY815" s="17" t="s">
        <v>164</v>
      </c>
      <c r="BE815" s="167">
        <f t="shared" si="102"/>
        <v>0</v>
      </c>
      <c r="BF815" s="167">
        <f t="shared" si="103"/>
        <v>0</v>
      </c>
      <c r="BG815" s="167">
        <f t="shared" si="104"/>
        <v>0</v>
      </c>
      <c r="BH815" s="167">
        <f t="shared" si="105"/>
        <v>0</v>
      </c>
      <c r="BI815" s="167">
        <f t="shared" si="106"/>
        <v>0</v>
      </c>
      <c r="BJ815" s="17" t="s">
        <v>92</v>
      </c>
      <c r="BK815" s="168">
        <f t="shared" si="107"/>
        <v>0</v>
      </c>
      <c r="BL815" s="17" t="s">
        <v>472</v>
      </c>
      <c r="BM815" s="166" t="s">
        <v>1788</v>
      </c>
    </row>
    <row r="816" spans="1:65" s="2" customFormat="1" ht="24.2" customHeight="1">
      <c r="A816" s="32"/>
      <c r="B816" s="153"/>
      <c r="C816" s="178" t="s">
        <v>1438</v>
      </c>
      <c r="D816" s="178" t="s">
        <v>244</v>
      </c>
      <c r="E816" s="179" t="s">
        <v>1388</v>
      </c>
      <c r="F816" s="180" t="s">
        <v>1389</v>
      </c>
      <c r="G816" s="181" t="s">
        <v>199</v>
      </c>
      <c r="H816" s="182">
        <v>18</v>
      </c>
      <c r="I816" s="183"/>
      <c r="J816" s="184"/>
      <c r="K816" s="182">
        <f t="shared" si="95"/>
        <v>0</v>
      </c>
      <c r="L816" s="184"/>
      <c r="M816" s="185"/>
      <c r="N816" s="186" t="s">
        <v>1</v>
      </c>
      <c r="O816" s="162" t="s">
        <v>43</v>
      </c>
      <c r="P816" s="163">
        <f t="shared" si="96"/>
        <v>0</v>
      </c>
      <c r="Q816" s="163">
        <f t="shared" si="97"/>
        <v>0</v>
      </c>
      <c r="R816" s="163">
        <f t="shared" si="98"/>
        <v>0</v>
      </c>
      <c r="S816" s="58"/>
      <c r="T816" s="164">
        <f t="shared" si="99"/>
        <v>0</v>
      </c>
      <c r="U816" s="164">
        <v>0</v>
      </c>
      <c r="V816" s="164">
        <f t="shared" si="100"/>
        <v>0</v>
      </c>
      <c r="W816" s="164">
        <v>0</v>
      </c>
      <c r="X816" s="165">
        <f t="shared" si="101"/>
        <v>0</v>
      </c>
      <c r="Y816" s="32"/>
      <c r="Z816" s="32"/>
      <c r="AA816" s="32"/>
      <c r="AB816" s="32"/>
      <c r="AC816" s="32"/>
      <c r="AD816" s="32"/>
      <c r="AE816" s="32"/>
      <c r="AR816" s="166" t="s">
        <v>1297</v>
      </c>
      <c r="AT816" s="166" t="s">
        <v>244</v>
      </c>
      <c r="AU816" s="166" t="s">
        <v>92</v>
      </c>
      <c r="AY816" s="17" t="s">
        <v>164</v>
      </c>
      <c r="BE816" s="167">
        <f t="shared" si="102"/>
        <v>0</v>
      </c>
      <c r="BF816" s="167">
        <f t="shared" si="103"/>
        <v>0</v>
      </c>
      <c r="BG816" s="167">
        <f t="shared" si="104"/>
        <v>0</v>
      </c>
      <c r="BH816" s="167">
        <f t="shared" si="105"/>
        <v>0</v>
      </c>
      <c r="BI816" s="167">
        <f t="shared" si="106"/>
        <v>0</v>
      </c>
      <c r="BJ816" s="17" t="s">
        <v>92</v>
      </c>
      <c r="BK816" s="168">
        <f t="shared" si="107"/>
        <v>0</v>
      </c>
      <c r="BL816" s="17" t="s">
        <v>472</v>
      </c>
      <c r="BM816" s="166" t="s">
        <v>1789</v>
      </c>
    </row>
    <row r="817" spans="1:65" s="2" customFormat="1" ht="14.45" customHeight="1">
      <c r="A817" s="32"/>
      <c r="B817" s="153"/>
      <c r="C817" s="178" t="s">
        <v>1442</v>
      </c>
      <c r="D817" s="178" t="s">
        <v>244</v>
      </c>
      <c r="E817" s="179" t="s">
        <v>1392</v>
      </c>
      <c r="F817" s="180" t="s">
        <v>1393</v>
      </c>
      <c r="G817" s="181" t="s">
        <v>199</v>
      </c>
      <c r="H817" s="182">
        <v>18</v>
      </c>
      <c r="I817" s="183"/>
      <c r="J817" s="184"/>
      <c r="K817" s="182">
        <f t="shared" si="95"/>
        <v>0</v>
      </c>
      <c r="L817" s="184"/>
      <c r="M817" s="185"/>
      <c r="N817" s="186" t="s">
        <v>1</v>
      </c>
      <c r="O817" s="162" t="s">
        <v>43</v>
      </c>
      <c r="P817" s="163">
        <f t="shared" si="96"/>
        <v>0</v>
      </c>
      <c r="Q817" s="163">
        <f t="shared" si="97"/>
        <v>0</v>
      </c>
      <c r="R817" s="163">
        <f t="shared" si="98"/>
        <v>0</v>
      </c>
      <c r="S817" s="58"/>
      <c r="T817" s="164">
        <f t="shared" si="99"/>
        <v>0</v>
      </c>
      <c r="U817" s="164">
        <v>0</v>
      </c>
      <c r="V817" s="164">
        <f t="shared" si="100"/>
        <v>0</v>
      </c>
      <c r="W817" s="164">
        <v>0</v>
      </c>
      <c r="X817" s="165">
        <f t="shared" si="101"/>
        <v>0</v>
      </c>
      <c r="Y817" s="32"/>
      <c r="Z817" s="32"/>
      <c r="AA817" s="32"/>
      <c r="AB817" s="32"/>
      <c r="AC817" s="32"/>
      <c r="AD817" s="32"/>
      <c r="AE817" s="32"/>
      <c r="AR817" s="166" t="s">
        <v>1297</v>
      </c>
      <c r="AT817" s="166" t="s">
        <v>244</v>
      </c>
      <c r="AU817" s="166" t="s">
        <v>92</v>
      </c>
      <c r="AY817" s="17" t="s">
        <v>164</v>
      </c>
      <c r="BE817" s="167">
        <f t="shared" si="102"/>
        <v>0</v>
      </c>
      <c r="BF817" s="167">
        <f t="shared" si="103"/>
        <v>0</v>
      </c>
      <c r="BG817" s="167">
        <f t="shared" si="104"/>
        <v>0</v>
      </c>
      <c r="BH817" s="167">
        <f t="shared" si="105"/>
        <v>0</v>
      </c>
      <c r="BI817" s="167">
        <f t="shared" si="106"/>
        <v>0</v>
      </c>
      <c r="BJ817" s="17" t="s">
        <v>92</v>
      </c>
      <c r="BK817" s="168">
        <f t="shared" si="107"/>
        <v>0</v>
      </c>
      <c r="BL817" s="17" t="s">
        <v>472</v>
      </c>
      <c r="BM817" s="166" t="s">
        <v>1790</v>
      </c>
    </row>
    <row r="818" spans="1:65" s="2" customFormat="1" ht="24.2" customHeight="1">
      <c r="A818" s="32"/>
      <c r="B818" s="153"/>
      <c r="C818" s="178" t="s">
        <v>1445</v>
      </c>
      <c r="D818" s="178" t="s">
        <v>244</v>
      </c>
      <c r="E818" s="179" t="s">
        <v>1396</v>
      </c>
      <c r="F818" s="180" t="s">
        <v>1397</v>
      </c>
      <c r="G818" s="181" t="s">
        <v>199</v>
      </c>
      <c r="H818" s="182">
        <v>17</v>
      </c>
      <c r="I818" s="183"/>
      <c r="J818" s="184"/>
      <c r="K818" s="182">
        <f t="shared" si="95"/>
        <v>0</v>
      </c>
      <c r="L818" s="184"/>
      <c r="M818" s="185"/>
      <c r="N818" s="186" t="s">
        <v>1</v>
      </c>
      <c r="O818" s="162" t="s">
        <v>43</v>
      </c>
      <c r="P818" s="163">
        <f t="shared" si="96"/>
        <v>0</v>
      </c>
      <c r="Q818" s="163">
        <f t="shared" si="97"/>
        <v>0</v>
      </c>
      <c r="R818" s="163">
        <f t="shared" si="98"/>
        <v>0</v>
      </c>
      <c r="S818" s="58"/>
      <c r="T818" s="164">
        <f t="shared" si="99"/>
        <v>0</v>
      </c>
      <c r="U818" s="164">
        <v>0</v>
      </c>
      <c r="V818" s="164">
        <f t="shared" si="100"/>
        <v>0</v>
      </c>
      <c r="W818" s="164">
        <v>0</v>
      </c>
      <c r="X818" s="165">
        <f t="shared" si="101"/>
        <v>0</v>
      </c>
      <c r="Y818" s="32"/>
      <c r="Z818" s="32"/>
      <c r="AA818" s="32"/>
      <c r="AB818" s="32"/>
      <c r="AC818" s="32"/>
      <c r="AD818" s="32"/>
      <c r="AE818" s="32"/>
      <c r="AR818" s="166" t="s">
        <v>1297</v>
      </c>
      <c r="AT818" s="166" t="s">
        <v>244</v>
      </c>
      <c r="AU818" s="166" t="s">
        <v>92</v>
      </c>
      <c r="AY818" s="17" t="s">
        <v>164</v>
      </c>
      <c r="BE818" s="167">
        <f t="shared" si="102"/>
        <v>0</v>
      </c>
      <c r="BF818" s="167">
        <f t="shared" si="103"/>
        <v>0</v>
      </c>
      <c r="BG818" s="167">
        <f t="shared" si="104"/>
        <v>0</v>
      </c>
      <c r="BH818" s="167">
        <f t="shared" si="105"/>
        <v>0</v>
      </c>
      <c r="BI818" s="167">
        <f t="shared" si="106"/>
        <v>0</v>
      </c>
      <c r="BJ818" s="17" t="s">
        <v>92</v>
      </c>
      <c r="BK818" s="168">
        <f t="shared" si="107"/>
        <v>0</v>
      </c>
      <c r="BL818" s="17" t="s">
        <v>472</v>
      </c>
      <c r="BM818" s="166" t="s">
        <v>1791</v>
      </c>
    </row>
    <row r="819" spans="1:65" s="2" customFormat="1" ht="14.45" customHeight="1">
      <c r="A819" s="32"/>
      <c r="B819" s="153"/>
      <c r="C819" s="178" t="s">
        <v>1449</v>
      </c>
      <c r="D819" s="178" t="s">
        <v>244</v>
      </c>
      <c r="E819" s="179" t="s">
        <v>1400</v>
      </c>
      <c r="F819" s="180" t="s">
        <v>1401</v>
      </c>
      <c r="G819" s="181" t="s">
        <v>199</v>
      </c>
      <c r="H819" s="182">
        <v>17</v>
      </c>
      <c r="I819" s="183"/>
      <c r="J819" s="184"/>
      <c r="K819" s="182">
        <f t="shared" si="95"/>
        <v>0</v>
      </c>
      <c r="L819" s="184"/>
      <c r="M819" s="185"/>
      <c r="N819" s="186" t="s">
        <v>1</v>
      </c>
      <c r="O819" s="162" t="s">
        <v>43</v>
      </c>
      <c r="P819" s="163">
        <f t="shared" si="96"/>
        <v>0</v>
      </c>
      <c r="Q819" s="163">
        <f t="shared" si="97"/>
        <v>0</v>
      </c>
      <c r="R819" s="163">
        <f t="shared" si="98"/>
        <v>0</v>
      </c>
      <c r="S819" s="58"/>
      <c r="T819" s="164">
        <f t="shared" si="99"/>
        <v>0</v>
      </c>
      <c r="U819" s="164">
        <v>0</v>
      </c>
      <c r="V819" s="164">
        <f t="shared" si="100"/>
        <v>0</v>
      </c>
      <c r="W819" s="164">
        <v>0</v>
      </c>
      <c r="X819" s="165">
        <f t="shared" si="101"/>
        <v>0</v>
      </c>
      <c r="Y819" s="32"/>
      <c r="Z819" s="32"/>
      <c r="AA819" s="32"/>
      <c r="AB819" s="32"/>
      <c r="AC819" s="32"/>
      <c r="AD819" s="32"/>
      <c r="AE819" s="32"/>
      <c r="AR819" s="166" t="s">
        <v>1297</v>
      </c>
      <c r="AT819" s="166" t="s">
        <v>244</v>
      </c>
      <c r="AU819" s="166" t="s">
        <v>92</v>
      </c>
      <c r="AY819" s="17" t="s">
        <v>164</v>
      </c>
      <c r="BE819" s="167">
        <f t="shared" si="102"/>
        <v>0</v>
      </c>
      <c r="BF819" s="167">
        <f t="shared" si="103"/>
        <v>0</v>
      </c>
      <c r="BG819" s="167">
        <f t="shared" si="104"/>
        <v>0</v>
      </c>
      <c r="BH819" s="167">
        <f t="shared" si="105"/>
        <v>0</v>
      </c>
      <c r="BI819" s="167">
        <f t="shared" si="106"/>
        <v>0</v>
      </c>
      <c r="BJ819" s="17" t="s">
        <v>92</v>
      </c>
      <c r="BK819" s="168">
        <f t="shared" si="107"/>
        <v>0</v>
      </c>
      <c r="BL819" s="17" t="s">
        <v>472</v>
      </c>
      <c r="BM819" s="166" t="s">
        <v>1792</v>
      </c>
    </row>
    <row r="820" spans="1:65" s="2" customFormat="1" ht="24.2" customHeight="1">
      <c r="A820" s="32"/>
      <c r="B820" s="153"/>
      <c r="C820" s="178" t="s">
        <v>1452</v>
      </c>
      <c r="D820" s="178" t="s">
        <v>244</v>
      </c>
      <c r="E820" s="179" t="s">
        <v>1404</v>
      </c>
      <c r="F820" s="180" t="s">
        <v>1405</v>
      </c>
      <c r="G820" s="181" t="s">
        <v>199</v>
      </c>
      <c r="H820" s="182">
        <v>14</v>
      </c>
      <c r="I820" s="183"/>
      <c r="J820" s="184"/>
      <c r="K820" s="182">
        <f t="shared" si="95"/>
        <v>0</v>
      </c>
      <c r="L820" s="184"/>
      <c r="M820" s="185"/>
      <c r="N820" s="186" t="s">
        <v>1</v>
      </c>
      <c r="O820" s="162" t="s">
        <v>43</v>
      </c>
      <c r="P820" s="163">
        <f t="shared" si="96"/>
        <v>0</v>
      </c>
      <c r="Q820" s="163">
        <f t="shared" si="97"/>
        <v>0</v>
      </c>
      <c r="R820" s="163">
        <f t="shared" si="98"/>
        <v>0</v>
      </c>
      <c r="S820" s="58"/>
      <c r="T820" s="164">
        <f t="shared" si="99"/>
        <v>0</v>
      </c>
      <c r="U820" s="164">
        <v>0</v>
      </c>
      <c r="V820" s="164">
        <f t="shared" si="100"/>
        <v>0</v>
      </c>
      <c r="W820" s="164">
        <v>0</v>
      </c>
      <c r="X820" s="165">
        <f t="shared" si="101"/>
        <v>0</v>
      </c>
      <c r="Y820" s="32"/>
      <c r="Z820" s="32"/>
      <c r="AA820" s="32"/>
      <c r="AB820" s="32"/>
      <c r="AC820" s="32"/>
      <c r="AD820" s="32"/>
      <c r="AE820" s="32"/>
      <c r="AR820" s="166" t="s">
        <v>1297</v>
      </c>
      <c r="AT820" s="166" t="s">
        <v>244</v>
      </c>
      <c r="AU820" s="166" t="s">
        <v>92</v>
      </c>
      <c r="AY820" s="17" t="s">
        <v>164</v>
      </c>
      <c r="BE820" s="167">
        <f t="shared" si="102"/>
        <v>0</v>
      </c>
      <c r="BF820" s="167">
        <f t="shared" si="103"/>
        <v>0</v>
      </c>
      <c r="BG820" s="167">
        <f t="shared" si="104"/>
        <v>0</v>
      </c>
      <c r="BH820" s="167">
        <f t="shared" si="105"/>
        <v>0</v>
      </c>
      <c r="BI820" s="167">
        <f t="shared" si="106"/>
        <v>0</v>
      </c>
      <c r="BJ820" s="17" t="s">
        <v>92</v>
      </c>
      <c r="BK820" s="168">
        <f t="shared" si="107"/>
        <v>0</v>
      </c>
      <c r="BL820" s="17" t="s">
        <v>472</v>
      </c>
      <c r="BM820" s="166" t="s">
        <v>1793</v>
      </c>
    </row>
    <row r="821" spans="1:65" s="2" customFormat="1" ht="14.45" customHeight="1">
      <c r="A821" s="32"/>
      <c r="B821" s="153"/>
      <c r="C821" s="178" t="s">
        <v>1456</v>
      </c>
      <c r="D821" s="178" t="s">
        <v>244</v>
      </c>
      <c r="E821" s="179" t="s">
        <v>1408</v>
      </c>
      <c r="F821" s="180" t="s">
        <v>1409</v>
      </c>
      <c r="G821" s="181" t="s">
        <v>199</v>
      </c>
      <c r="H821" s="182">
        <v>14</v>
      </c>
      <c r="I821" s="183"/>
      <c r="J821" s="184"/>
      <c r="K821" s="182">
        <f t="shared" si="95"/>
        <v>0</v>
      </c>
      <c r="L821" s="184"/>
      <c r="M821" s="185"/>
      <c r="N821" s="186" t="s">
        <v>1</v>
      </c>
      <c r="O821" s="162" t="s">
        <v>43</v>
      </c>
      <c r="P821" s="163">
        <f t="shared" si="96"/>
        <v>0</v>
      </c>
      <c r="Q821" s="163">
        <f t="shared" si="97"/>
        <v>0</v>
      </c>
      <c r="R821" s="163">
        <f t="shared" si="98"/>
        <v>0</v>
      </c>
      <c r="S821" s="58"/>
      <c r="T821" s="164">
        <f t="shared" si="99"/>
        <v>0</v>
      </c>
      <c r="U821" s="164">
        <v>0</v>
      </c>
      <c r="V821" s="164">
        <f t="shared" si="100"/>
        <v>0</v>
      </c>
      <c r="W821" s="164">
        <v>0</v>
      </c>
      <c r="X821" s="165">
        <f t="shared" si="101"/>
        <v>0</v>
      </c>
      <c r="Y821" s="32"/>
      <c r="Z821" s="32"/>
      <c r="AA821" s="32"/>
      <c r="AB821" s="32"/>
      <c r="AC821" s="32"/>
      <c r="AD821" s="32"/>
      <c r="AE821" s="32"/>
      <c r="AR821" s="166" t="s">
        <v>1297</v>
      </c>
      <c r="AT821" s="166" t="s">
        <v>244</v>
      </c>
      <c r="AU821" s="166" t="s">
        <v>92</v>
      </c>
      <c r="AY821" s="17" t="s">
        <v>164</v>
      </c>
      <c r="BE821" s="167">
        <f t="shared" si="102"/>
        <v>0</v>
      </c>
      <c r="BF821" s="167">
        <f t="shared" si="103"/>
        <v>0</v>
      </c>
      <c r="BG821" s="167">
        <f t="shared" si="104"/>
        <v>0</v>
      </c>
      <c r="BH821" s="167">
        <f t="shared" si="105"/>
        <v>0</v>
      </c>
      <c r="BI821" s="167">
        <f t="shared" si="106"/>
        <v>0</v>
      </c>
      <c r="BJ821" s="17" t="s">
        <v>92</v>
      </c>
      <c r="BK821" s="168">
        <f t="shared" si="107"/>
        <v>0</v>
      </c>
      <c r="BL821" s="17" t="s">
        <v>472</v>
      </c>
      <c r="BM821" s="166" t="s">
        <v>1794</v>
      </c>
    </row>
    <row r="822" spans="1:65" s="2" customFormat="1" ht="24.2" customHeight="1">
      <c r="A822" s="32"/>
      <c r="B822" s="153"/>
      <c r="C822" s="178" t="s">
        <v>1459</v>
      </c>
      <c r="D822" s="178" t="s">
        <v>244</v>
      </c>
      <c r="E822" s="179" t="s">
        <v>1412</v>
      </c>
      <c r="F822" s="180" t="s">
        <v>1413</v>
      </c>
      <c r="G822" s="181" t="s">
        <v>199</v>
      </c>
      <c r="H822" s="182">
        <v>14</v>
      </c>
      <c r="I822" s="183"/>
      <c r="J822" s="184"/>
      <c r="K822" s="182">
        <f t="shared" si="95"/>
        <v>0</v>
      </c>
      <c r="L822" s="184"/>
      <c r="M822" s="185"/>
      <c r="N822" s="186" t="s">
        <v>1</v>
      </c>
      <c r="O822" s="162" t="s">
        <v>43</v>
      </c>
      <c r="P822" s="163">
        <f t="shared" si="96"/>
        <v>0</v>
      </c>
      <c r="Q822" s="163">
        <f t="shared" si="97"/>
        <v>0</v>
      </c>
      <c r="R822" s="163">
        <f t="shared" si="98"/>
        <v>0</v>
      </c>
      <c r="S822" s="58"/>
      <c r="T822" s="164">
        <f t="shared" si="99"/>
        <v>0</v>
      </c>
      <c r="U822" s="164">
        <v>0</v>
      </c>
      <c r="V822" s="164">
        <f t="shared" si="100"/>
        <v>0</v>
      </c>
      <c r="W822" s="164">
        <v>0</v>
      </c>
      <c r="X822" s="165">
        <f t="shared" si="101"/>
        <v>0</v>
      </c>
      <c r="Y822" s="32"/>
      <c r="Z822" s="32"/>
      <c r="AA822" s="32"/>
      <c r="AB822" s="32"/>
      <c r="AC822" s="32"/>
      <c r="AD822" s="32"/>
      <c r="AE822" s="32"/>
      <c r="AR822" s="166" t="s">
        <v>1297</v>
      </c>
      <c r="AT822" s="166" t="s">
        <v>244</v>
      </c>
      <c r="AU822" s="166" t="s">
        <v>92</v>
      </c>
      <c r="AY822" s="17" t="s">
        <v>164</v>
      </c>
      <c r="BE822" s="167">
        <f t="shared" si="102"/>
        <v>0</v>
      </c>
      <c r="BF822" s="167">
        <f t="shared" si="103"/>
        <v>0</v>
      </c>
      <c r="BG822" s="167">
        <f t="shared" si="104"/>
        <v>0</v>
      </c>
      <c r="BH822" s="167">
        <f t="shared" si="105"/>
        <v>0</v>
      </c>
      <c r="BI822" s="167">
        <f t="shared" si="106"/>
        <v>0</v>
      </c>
      <c r="BJ822" s="17" t="s">
        <v>92</v>
      </c>
      <c r="BK822" s="168">
        <f t="shared" si="107"/>
        <v>0</v>
      </c>
      <c r="BL822" s="17" t="s">
        <v>472</v>
      </c>
      <c r="BM822" s="166" t="s">
        <v>1795</v>
      </c>
    </row>
    <row r="823" spans="1:65" s="2" customFormat="1" ht="24.2" customHeight="1">
      <c r="A823" s="32"/>
      <c r="B823" s="153"/>
      <c r="C823" s="178" t="s">
        <v>1463</v>
      </c>
      <c r="D823" s="178" t="s">
        <v>244</v>
      </c>
      <c r="E823" s="179" t="s">
        <v>1416</v>
      </c>
      <c r="F823" s="180" t="s">
        <v>1417</v>
      </c>
      <c r="G823" s="181" t="s">
        <v>199</v>
      </c>
      <c r="H823" s="182">
        <v>2</v>
      </c>
      <c r="I823" s="183"/>
      <c r="J823" s="184"/>
      <c r="K823" s="182">
        <f t="shared" si="95"/>
        <v>0</v>
      </c>
      <c r="L823" s="184"/>
      <c r="M823" s="185"/>
      <c r="N823" s="186" t="s">
        <v>1</v>
      </c>
      <c r="O823" s="162" t="s">
        <v>43</v>
      </c>
      <c r="P823" s="163">
        <f t="shared" si="96"/>
        <v>0</v>
      </c>
      <c r="Q823" s="163">
        <f t="shared" si="97"/>
        <v>0</v>
      </c>
      <c r="R823" s="163">
        <f t="shared" si="98"/>
        <v>0</v>
      </c>
      <c r="S823" s="58"/>
      <c r="T823" s="164">
        <f t="shared" si="99"/>
        <v>0</v>
      </c>
      <c r="U823" s="164">
        <v>0</v>
      </c>
      <c r="V823" s="164">
        <f t="shared" si="100"/>
        <v>0</v>
      </c>
      <c r="W823" s="164">
        <v>0</v>
      </c>
      <c r="X823" s="165">
        <f t="shared" si="101"/>
        <v>0</v>
      </c>
      <c r="Y823" s="32"/>
      <c r="Z823" s="32"/>
      <c r="AA823" s="32"/>
      <c r="AB823" s="32"/>
      <c r="AC823" s="32"/>
      <c r="AD823" s="32"/>
      <c r="AE823" s="32"/>
      <c r="AR823" s="166" t="s">
        <v>1297</v>
      </c>
      <c r="AT823" s="166" t="s">
        <v>244</v>
      </c>
      <c r="AU823" s="166" t="s">
        <v>92</v>
      </c>
      <c r="AY823" s="17" t="s">
        <v>164</v>
      </c>
      <c r="BE823" s="167">
        <f t="shared" si="102"/>
        <v>0</v>
      </c>
      <c r="BF823" s="167">
        <f t="shared" si="103"/>
        <v>0</v>
      </c>
      <c r="BG823" s="167">
        <f t="shared" si="104"/>
        <v>0</v>
      </c>
      <c r="BH823" s="167">
        <f t="shared" si="105"/>
        <v>0</v>
      </c>
      <c r="BI823" s="167">
        <f t="shared" si="106"/>
        <v>0</v>
      </c>
      <c r="BJ823" s="17" t="s">
        <v>92</v>
      </c>
      <c r="BK823" s="168">
        <f t="shared" si="107"/>
        <v>0</v>
      </c>
      <c r="BL823" s="17" t="s">
        <v>472</v>
      </c>
      <c r="BM823" s="166" t="s">
        <v>1796</v>
      </c>
    </row>
    <row r="824" spans="1:65" s="2" customFormat="1" ht="14.45" customHeight="1">
      <c r="A824" s="32"/>
      <c r="B824" s="153"/>
      <c r="C824" s="178" t="s">
        <v>1466</v>
      </c>
      <c r="D824" s="178" t="s">
        <v>244</v>
      </c>
      <c r="E824" s="179" t="s">
        <v>1420</v>
      </c>
      <c r="F824" s="180" t="s">
        <v>1421</v>
      </c>
      <c r="G824" s="181" t="s">
        <v>199</v>
      </c>
      <c r="H824" s="182">
        <v>2</v>
      </c>
      <c r="I824" s="183"/>
      <c r="J824" s="184"/>
      <c r="K824" s="182">
        <f t="shared" si="95"/>
        <v>0</v>
      </c>
      <c r="L824" s="184"/>
      <c r="M824" s="185"/>
      <c r="N824" s="186" t="s">
        <v>1</v>
      </c>
      <c r="O824" s="162" t="s">
        <v>43</v>
      </c>
      <c r="P824" s="163">
        <f t="shared" si="96"/>
        <v>0</v>
      </c>
      <c r="Q824" s="163">
        <f t="shared" si="97"/>
        <v>0</v>
      </c>
      <c r="R824" s="163">
        <f t="shared" si="98"/>
        <v>0</v>
      </c>
      <c r="S824" s="58"/>
      <c r="T824" s="164">
        <f t="shared" si="99"/>
        <v>0</v>
      </c>
      <c r="U824" s="164">
        <v>0</v>
      </c>
      <c r="V824" s="164">
        <f t="shared" si="100"/>
        <v>0</v>
      </c>
      <c r="W824" s="164">
        <v>0</v>
      </c>
      <c r="X824" s="165">
        <f t="shared" si="101"/>
        <v>0</v>
      </c>
      <c r="Y824" s="32"/>
      <c r="Z824" s="32"/>
      <c r="AA824" s="32"/>
      <c r="AB824" s="32"/>
      <c r="AC824" s="32"/>
      <c r="AD824" s="32"/>
      <c r="AE824" s="32"/>
      <c r="AR824" s="166" t="s">
        <v>1297</v>
      </c>
      <c r="AT824" s="166" t="s">
        <v>244</v>
      </c>
      <c r="AU824" s="166" t="s">
        <v>92</v>
      </c>
      <c r="AY824" s="17" t="s">
        <v>164</v>
      </c>
      <c r="BE824" s="167">
        <f t="shared" si="102"/>
        <v>0</v>
      </c>
      <c r="BF824" s="167">
        <f t="shared" si="103"/>
        <v>0</v>
      </c>
      <c r="BG824" s="167">
        <f t="shared" si="104"/>
        <v>0</v>
      </c>
      <c r="BH824" s="167">
        <f t="shared" si="105"/>
        <v>0</v>
      </c>
      <c r="BI824" s="167">
        <f t="shared" si="106"/>
        <v>0</v>
      </c>
      <c r="BJ824" s="17" t="s">
        <v>92</v>
      </c>
      <c r="BK824" s="168">
        <f t="shared" si="107"/>
        <v>0</v>
      </c>
      <c r="BL824" s="17" t="s">
        <v>472</v>
      </c>
      <c r="BM824" s="166" t="s">
        <v>1797</v>
      </c>
    </row>
    <row r="825" spans="1:65" s="2" customFormat="1" ht="24.2" customHeight="1">
      <c r="A825" s="32"/>
      <c r="B825" s="153"/>
      <c r="C825" s="178" t="s">
        <v>1470</v>
      </c>
      <c r="D825" s="178" t="s">
        <v>244</v>
      </c>
      <c r="E825" s="179" t="s">
        <v>1424</v>
      </c>
      <c r="F825" s="180" t="s">
        <v>1425</v>
      </c>
      <c r="G825" s="181" t="s">
        <v>199</v>
      </c>
      <c r="H825" s="182">
        <v>4</v>
      </c>
      <c r="I825" s="183"/>
      <c r="J825" s="184"/>
      <c r="K825" s="182">
        <f t="shared" si="95"/>
        <v>0</v>
      </c>
      <c r="L825" s="184"/>
      <c r="M825" s="185"/>
      <c r="N825" s="186" t="s">
        <v>1</v>
      </c>
      <c r="O825" s="162" t="s">
        <v>43</v>
      </c>
      <c r="P825" s="163">
        <f t="shared" si="96"/>
        <v>0</v>
      </c>
      <c r="Q825" s="163">
        <f t="shared" si="97"/>
        <v>0</v>
      </c>
      <c r="R825" s="163">
        <f t="shared" si="98"/>
        <v>0</v>
      </c>
      <c r="S825" s="58"/>
      <c r="T825" s="164">
        <f t="shared" si="99"/>
        <v>0</v>
      </c>
      <c r="U825" s="164">
        <v>0</v>
      </c>
      <c r="V825" s="164">
        <f t="shared" si="100"/>
        <v>0</v>
      </c>
      <c r="W825" s="164">
        <v>0</v>
      </c>
      <c r="X825" s="165">
        <f t="shared" si="101"/>
        <v>0</v>
      </c>
      <c r="Y825" s="32"/>
      <c r="Z825" s="32"/>
      <c r="AA825" s="32"/>
      <c r="AB825" s="32"/>
      <c r="AC825" s="32"/>
      <c r="AD825" s="32"/>
      <c r="AE825" s="32"/>
      <c r="AR825" s="166" t="s">
        <v>1297</v>
      </c>
      <c r="AT825" s="166" t="s">
        <v>244</v>
      </c>
      <c r="AU825" s="166" t="s">
        <v>92</v>
      </c>
      <c r="AY825" s="17" t="s">
        <v>164</v>
      </c>
      <c r="BE825" s="167">
        <f t="shared" si="102"/>
        <v>0</v>
      </c>
      <c r="BF825" s="167">
        <f t="shared" si="103"/>
        <v>0</v>
      </c>
      <c r="BG825" s="167">
        <f t="shared" si="104"/>
        <v>0</v>
      </c>
      <c r="BH825" s="167">
        <f t="shared" si="105"/>
        <v>0</v>
      </c>
      <c r="BI825" s="167">
        <f t="shared" si="106"/>
        <v>0</v>
      </c>
      <c r="BJ825" s="17" t="s">
        <v>92</v>
      </c>
      <c r="BK825" s="168">
        <f t="shared" si="107"/>
        <v>0</v>
      </c>
      <c r="BL825" s="17" t="s">
        <v>472</v>
      </c>
      <c r="BM825" s="166" t="s">
        <v>1798</v>
      </c>
    </row>
    <row r="826" spans="1:65" s="2" customFormat="1" ht="14.45" customHeight="1">
      <c r="A826" s="32"/>
      <c r="B826" s="153"/>
      <c r="C826" s="178" t="s">
        <v>1473</v>
      </c>
      <c r="D826" s="178" t="s">
        <v>244</v>
      </c>
      <c r="E826" s="179" t="s">
        <v>1428</v>
      </c>
      <c r="F826" s="180" t="s">
        <v>1429</v>
      </c>
      <c r="G826" s="181" t="s">
        <v>199</v>
      </c>
      <c r="H826" s="182">
        <v>4</v>
      </c>
      <c r="I826" s="183"/>
      <c r="J826" s="184"/>
      <c r="K826" s="182">
        <f t="shared" si="95"/>
        <v>0</v>
      </c>
      <c r="L826" s="184"/>
      <c r="M826" s="185"/>
      <c r="N826" s="186" t="s">
        <v>1</v>
      </c>
      <c r="O826" s="162" t="s">
        <v>43</v>
      </c>
      <c r="P826" s="163">
        <f t="shared" si="96"/>
        <v>0</v>
      </c>
      <c r="Q826" s="163">
        <f t="shared" si="97"/>
        <v>0</v>
      </c>
      <c r="R826" s="163">
        <f t="shared" si="98"/>
        <v>0</v>
      </c>
      <c r="S826" s="58"/>
      <c r="T826" s="164">
        <f t="shared" si="99"/>
        <v>0</v>
      </c>
      <c r="U826" s="164">
        <v>0</v>
      </c>
      <c r="V826" s="164">
        <f t="shared" si="100"/>
        <v>0</v>
      </c>
      <c r="W826" s="164">
        <v>0</v>
      </c>
      <c r="X826" s="165">
        <f t="shared" si="101"/>
        <v>0</v>
      </c>
      <c r="Y826" s="32"/>
      <c r="Z826" s="32"/>
      <c r="AA826" s="32"/>
      <c r="AB826" s="32"/>
      <c r="AC826" s="32"/>
      <c r="AD826" s="32"/>
      <c r="AE826" s="32"/>
      <c r="AR826" s="166" t="s">
        <v>1297</v>
      </c>
      <c r="AT826" s="166" t="s">
        <v>244</v>
      </c>
      <c r="AU826" s="166" t="s">
        <v>92</v>
      </c>
      <c r="AY826" s="17" t="s">
        <v>164</v>
      </c>
      <c r="BE826" s="167">
        <f t="shared" si="102"/>
        <v>0</v>
      </c>
      <c r="BF826" s="167">
        <f t="shared" si="103"/>
        <v>0</v>
      </c>
      <c r="BG826" s="167">
        <f t="shared" si="104"/>
        <v>0</v>
      </c>
      <c r="BH826" s="167">
        <f t="shared" si="105"/>
        <v>0</v>
      </c>
      <c r="BI826" s="167">
        <f t="shared" si="106"/>
        <v>0</v>
      </c>
      <c r="BJ826" s="17" t="s">
        <v>92</v>
      </c>
      <c r="BK826" s="168">
        <f t="shared" si="107"/>
        <v>0</v>
      </c>
      <c r="BL826" s="17" t="s">
        <v>472</v>
      </c>
      <c r="BM826" s="166" t="s">
        <v>1799</v>
      </c>
    </row>
    <row r="827" spans="1:65" s="2" customFormat="1" ht="14.45" customHeight="1">
      <c r="A827" s="32"/>
      <c r="B827" s="153"/>
      <c r="C827" s="178" t="s">
        <v>1477</v>
      </c>
      <c r="D827" s="178" t="s">
        <v>244</v>
      </c>
      <c r="E827" s="179" t="s">
        <v>1432</v>
      </c>
      <c r="F827" s="180" t="s">
        <v>1433</v>
      </c>
      <c r="G827" s="181" t="s">
        <v>199</v>
      </c>
      <c r="H827" s="182">
        <v>21</v>
      </c>
      <c r="I827" s="183"/>
      <c r="J827" s="184"/>
      <c r="K827" s="182">
        <f t="shared" si="95"/>
        <v>0</v>
      </c>
      <c r="L827" s="184"/>
      <c r="M827" s="185"/>
      <c r="N827" s="186" t="s">
        <v>1</v>
      </c>
      <c r="O827" s="162" t="s">
        <v>43</v>
      </c>
      <c r="P827" s="163">
        <f t="shared" si="96"/>
        <v>0</v>
      </c>
      <c r="Q827" s="163">
        <f t="shared" si="97"/>
        <v>0</v>
      </c>
      <c r="R827" s="163">
        <f t="shared" si="98"/>
        <v>0</v>
      </c>
      <c r="S827" s="58"/>
      <c r="T827" s="164">
        <f t="shared" si="99"/>
        <v>0</v>
      </c>
      <c r="U827" s="164">
        <v>0</v>
      </c>
      <c r="V827" s="164">
        <f t="shared" si="100"/>
        <v>0</v>
      </c>
      <c r="W827" s="164">
        <v>0</v>
      </c>
      <c r="X827" s="165">
        <f t="shared" si="101"/>
        <v>0</v>
      </c>
      <c r="Y827" s="32"/>
      <c r="Z827" s="32"/>
      <c r="AA827" s="32"/>
      <c r="AB827" s="32"/>
      <c r="AC827" s="32"/>
      <c r="AD827" s="32"/>
      <c r="AE827" s="32"/>
      <c r="AR827" s="166" t="s">
        <v>1297</v>
      </c>
      <c r="AT827" s="166" t="s">
        <v>244</v>
      </c>
      <c r="AU827" s="166" t="s">
        <v>92</v>
      </c>
      <c r="AY827" s="17" t="s">
        <v>164</v>
      </c>
      <c r="BE827" s="167">
        <f t="shared" si="102"/>
        <v>0</v>
      </c>
      <c r="BF827" s="167">
        <f t="shared" si="103"/>
        <v>0</v>
      </c>
      <c r="BG827" s="167">
        <f t="shared" si="104"/>
        <v>0</v>
      </c>
      <c r="BH827" s="167">
        <f t="shared" si="105"/>
        <v>0</v>
      </c>
      <c r="BI827" s="167">
        <f t="shared" si="106"/>
        <v>0</v>
      </c>
      <c r="BJ827" s="17" t="s">
        <v>92</v>
      </c>
      <c r="BK827" s="168">
        <f t="shared" si="107"/>
        <v>0</v>
      </c>
      <c r="BL827" s="17" t="s">
        <v>472</v>
      </c>
      <c r="BM827" s="166" t="s">
        <v>1800</v>
      </c>
    </row>
    <row r="828" spans="1:65" s="2" customFormat="1" ht="14.45" customHeight="1">
      <c r="A828" s="32"/>
      <c r="B828" s="153"/>
      <c r="C828" s="178" t="s">
        <v>1481</v>
      </c>
      <c r="D828" s="178" t="s">
        <v>244</v>
      </c>
      <c r="E828" s="179" t="s">
        <v>1436</v>
      </c>
      <c r="F828" s="180" t="s">
        <v>1433</v>
      </c>
      <c r="G828" s="181" t="s">
        <v>199</v>
      </c>
      <c r="H828" s="182">
        <v>21</v>
      </c>
      <c r="I828" s="183"/>
      <c r="J828" s="184"/>
      <c r="K828" s="182">
        <f t="shared" si="95"/>
        <v>0</v>
      </c>
      <c r="L828" s="184"/>
      <c r="M828" s="185"/>
      <c r="N828" s="186" t="s">
        <v>1</v>
      </c>
      <c r="O828" s="162" t="s">
        <v>43</v>
      </c>
      <c r="P828" s="163">
        <f t="shared" si="96"/>
        <v>0</v>
      </c>
      <c r="Q828" s="163">
        <f t="shared" si="97"/>
        <v>0</v>
      </c>
      <c r="R828" s="163">
        <f t="shared" si="98"/>
        <v>0</v>
      </c>
      <c r="S828" s="58"/>
      <c r="T828" s="164">
        <f t="shared" si="99"/>
        <v>0</v>
      </c>
      <c r="U828" s="164">
        <v>0</v>
      </c>
      <c r="V828" s="164">
        <f t="shared" si="100"/>
        <v>0</v>
      </c>
      <c r="W828" s="164">
        <v>0</v>
      </c>
      <c r="X828" s="165">
        <f t="shared" si="101"/>
        <v>0</v>
      </c>
      <c r="Y828" s="32"/>
      <c r="Z828" s="32"/>
      <c r="AA828" s="32"/>
      <c r="AB828" s="32"/>
      <c r="AC828" s="32"/>
      <c r="AD828" s="32"/>
      <c r="AE828" s="32"/>
      <c r="AR828" s="166" t="s">
        <v>1297</v>
      </c>
      <c r="AT828" s="166" t="s">
        <v>244</v>
      </c>
      <c r="AU828" s="166" t="s">
        <v>92</v>
      </c>
      <c r="AY828" s="17" t="s">
        <v>164</v>
      </c>
      <c r="BE828" s="167">
        <f t="shared" si="102"/>
        <v>0</v>
      </c>
      <c r="BF828" s="167">
        <f t="shared" si="103"/>
        <v>0</v>
      </c>
      <c r="BG828" s="167">
        <f t="shared" si="104"/>
        <v>0</v>
      </c>
      <c r="BH828" s="167">
        <f t="shared" si="105"/>
        <v>0</v>
      </c>
      <c r="BI828" s="167">
        <f t="shared" si="106"/>
        <v>0</v>
      </c>
      <c r="BJ828" s="17" t="s">
        <v>92</v>
      </c>
      <c r="BK828" s="168">
        <f t="shared" si="107"/>
        <v>0</v>
      </c>
      <c r="BL828" s="17" t="s">
        <v>472</v>
      </c>
      <c r="BM828" s="166" t="s">
        <v>1801</v>
      </c>
    </row>
    <row r="829" spans="1:65" s="2" customFormat="1" ht="14.45" customHeight="1">
      <c r="A829" s="32"/>
      <c r="B829" s="153"/>
      <c r="C829" s="178" t="s">
        <v>1485</v>
      </c>
      <c r="D829" s="178" t="s">
        <v>244</v>
      </c>
      <c r="E829" s="179" t="s">
        <v>1439</v>
      </c>
      <c r="F829" s="180" t="s">
        <v>1440</v>
      </c>
      <c r="G829" s="181" t="s">
        <v>199</v>
      </c>
      <c r="H829" s="182">
        <v>3</v>
      </c>
      <c r="I829" s="183"/>
      <c r="J829" s="184"/>
      <c r="K829" s="182">
        <f t="shared" si="95"/>
        <v>0</v>
      </c>
      <c r="L829" s="184"/>
      <c r="M829" s="185"/>
      <c r="N829" s="186" t="s">
        <v>1</v>
      </c>
      <c r="O829" s="162" t="s">
        <v>43</v>
      </c>
      <c r="P829" s="163">
        <f t="shared" si="96"/>
        <v>0</v>
      </c>
      <c r="Q829" s="163">
        <f t="shared" si="97"/>
        <v>0</v>
      </c>
      <c r="R829" s="163">
        <f t="shared" si="98"/>
        <v>0</v>
      </c>
      <c r="S829" s="58"/>
      <c r="T829" s="164">
        <f t="shared" si="99"/>
        <v>0</v>
      </c>
      <c r="U829" s="164">
        <v>0</v>
      </c>
      <c r="V829" s="164">
        <f t="shared" si="100"/>
        <v>0</v>
      </c>
      <c r="W829" s="164">
        <v>0</v>
      </c>
      <c r="X829" s="165">
        <f t="shared" si="101"/>
        <v>0</v>
      </c>
      <c r="Y829" s="32"/>
      <c r="Z829" s="32"/>
      <c r="AA829" s="32"/>
      <c r="AB829" s="32"/>
      <c r="AC829" s="32"/>
      <c r="AD829" s="32"/>
      <c r="AE829" s="32"/>
      <c r="AR829" s="166" t="s">
        <v>1297</v>
      </c>
      <c r="AT829" s="166" t="s">
        <v>244</v>
      </c>
      <c r="AU829" s="166" t="s">
        <v>92</v>
      </c>
      <c r="AY829" s="17" t="s">
        <v>164</v>
      </c>
      <c r="BE829" s="167">
        <f t="shared" si="102"/>
        <v>0</v>
      </c>
      <c r="BF829" s="167">
        <f t="shared" si="103"/>
        <v>0</v>
      </c>
      <c r="BG829" s="167">
        <f t="shared" si="104"/>
        <v>0</v>
      </c>
      <c r="BH829" s="167">
        <f t="shared" si="105"/>
        <v>0</v>
      </c>
      <c r="BI829" s="167">
        <f t="shared" si="106"/>
        <v>0</v>
      </c>
      <c r="BJ829" s="17" t="s">
        <v>92</v>
      </c>
      <c r="BK829" s="168">
        <f t="shared" si="107"/>
        <v>0</v>
      </c>
      <c r="BL829" s="17" t="s">
        <v>472</v>
      </c>
      <c r="BM829" s="166" t="s">
        <v>1802</v>
      </c>
    </row>
    <row r="830" spans="1:65" s="2" customFormat="1" ht="14.45" customHeight="1">
      <c r="A830" s="32"/>
      <c r="B830" s="153"/>
      <c r="C830" s="178" t="s">
        <v>1489</v>
      </c>
      <c r="D830" s="178" t="s">
        <v>244</v>
      </c>
      <c r="E830" s="179" t="s">
        <v>1443</v>
      </c>
      <c r="F830" s="180" t="s">
        <v>1440</v>
      </c>
      <c r="G830" s="181" t="s">
        <v>199</v>
      </c>
      <c r="H830" s="182">
        <v>3</v>
      </c>
      <c r="I830" s="183"/>
      <c r="J830" s="184"/>
      <c r="K830" s="182">
        <f t="shared" si="95"/>
        <v>0</v>
      </c>
      <c r="L830" s="184"/>
      <c r="M830" s="185"/>
      <c r="N830" s="186" t="s">
        <v>1</v>
      </c>
      <c r="O830" s="162" t="s">
        <v>43</v>
      </c>
      <c r="P830" s="163">
        <f t="shared" si="96"/>
        <v>0</v>
      </c>
      <c r="Q830" s="163">
        <f t="shared" si="97"/>
        <v>0</v>
      </c>
      <c r="R830" s="163">
        <f t="shared" si="98"/>
        <v>0</v>
      </c>
      <c r="S830" s="58"/>
      <c r="T830" s="164">
        <f t="shared" si="99"/>
        <v>0</v>
      </c>
      <c r="U830" s="164">
        <v>0</v>
      </c>
      <c r="V830" s="164">
        <f t="shared" si="100"/>
        <v>0</v>
      </c>
      <c r="W830" s="164">
        <v>0</v>
      </c>
      <c r="X830" s="165">
        <f t="shared" si="101"/>
        <v>0</v>
      </c>
      <c r="Y830" s="32"/>
      <c r="Z830" s="32"/>
      <c r="AA830" s="32"/>
      <c r="AB830" s="32"/>
      <c r="AC830" s="32"/>
      <c r="AD830" s="32"/>
      <c r="AE830" s="32"/>
      <c r="AR830" s="166" t="s">
        <v>1297</v>
      </c>
      <c r="AT830" s="166" t="s">
        <v>244</v>
      </c>
      <c r="AU830" s="166" t="s">
        <v>92</v>
      </c>
      <c r="AY830" s="17" t="s">
        <v>164</v>
      </c>
      <c r="BE830" s="167">
        <f t="shared" si="102"/>
        <v>0</v>
      </c>
      <c r="BF830" s="167">
        <f t="shared" si="103"/>
        <v>0</v>
      </c>
      <c r="BG830" s="167">
        <f t="shared" si="104"/>
        <v>0</v>
      </c>
      <c r="BH830" s="167">
        <f t="shared" si="105"/>
        <v>0</v>
      </c>
      <c r="BI830" s="167">
        <f t="shared" si="106"/>
        <v>0</v>
      </c>
      <c r="BJ830" s="17" t="s">
        <v>92</v>
      </c>
      <c r="BK830" s="168">
        <f t="shared" si="107"/>
        <v>0</v>
      </c>
      <c r="BL830" s="17" t="s">
        <v>472</v>
      </c>
      <c r="BM830" s="166" t="s">
        <v>1803</v>
      </c>
    </row>
    <row r="831" spans="1:65" s="2" customFormat="1" ht="14.45" customHeight="1">
      <c r="A831" s="32"/>
      <c r="B831" s="153"/>
      <c r="C831" s="178" t="s">
        <v>1493</v>
      </c>
      <c r="D831" s="178" t="s">
        <v>244</v>
      </c>
      <c r="E831" s="179" t="s">
        <v>1446</v>
      </c>
      <c r="F831" s="180" t="s">
        <v>1447</v>
      </c>
      <c r="G831" s="181" t="s">
        <v>354</v>
      </c>
      <c r="H831" s="182">
        <v>35</v>
      </c>
      <c r="I831" s="183"/>
      <c r="J831" s="184"/>
      <c r="K831" s="182">
        <f t="shared" si="95"/>
        <v>0</v>
      </c>
      <c r="L831" s="184"/>
      <c r="M831" s="185"/>
      <c r="N831" s="186" t="s">
        <v>1</v>
      </c>
      <c r="O831" s="162" t="s">
        <v>43</v>
      </c>
      <c r="P831" s="163">
        <f t="shared" si="96"/>
        <v>0</v>
      </c>
      <c r="Q831" s="163">
        <f t="shared" si="97"/>
        <v>0</v>
      </c>
      <c r="R831" s="163">
        <f t="shared" si="98"/>
        <v>0</v>
      </c>
      <c r="S831" s="58"/>
      <c r="T831" s="164">
        <f t="shared" si="99"/>
        <v>0</v>
      </c>
      <c r="U831" s="164">
        <v>0</v>
      </c>
      <c r="V831" s="164">
        <f t="shared" si="100"/>
        <v>0</v>
      </c>
      <c r="W831" s="164">
        <v>0</v>
      </c>
      <c r="X831" s="165">
        <f t="shared" si="101"/>
        <v>0</v>
      </c>
      <c r="Y831" s="32"/>
      <c r="Z831" s="32"/>
      <c r="AA831" s="32"/>
      <c r="AB831" s="32"/>
      <c r="AC831" s="32"/>
      <c r="AD831" s="32"/>
      <c r="AE831" s="32"/>
      <c r="AR831" s="166" t="s">
        <v>1297</v>
      </c>
      <c r="AT831" s="166" t="s">
        <v>244</v>
      </c>
      <c r="AU831" s="166" t="s">
        <v>92</v>
      </c>
      <c r="AY831" s="17" t="s">
        <v>164</v>
      </c>
      <c r="BE831" s="167">
        <f t="shared" si="102"/>
        <v>0</v>
      </c>
      <c r="BF831" s="167">
        <f t="shared" si="103"/>
        <v>0</v>
      </c>
      <c r="BG831" s="167">
        <f t="shared" si="104"/>
        <v>0</v>
      </c>
      <c r="BH831" s="167">
        <f t="shared" si="105"/>
        <v>0</v>
      </c>
      <c r="BI831" s="167">
        <f t="shared" si="106"/>
        <v>0</v>
      </c>
      <c r="BJ831" s="17" t="s">
        <v>92</v>
      </c>
      <c r="BK831" s="168">
        <f t="shared" si="107"/>
        <v>0</v>
      </c>
      <c r="BL831" s="17" t="s">
        <v>472</v>
      </c>
      <c r="BM831" s="166" t="s">
        <v>1804</v>
      </c>
    </row>
    <row r="832" spans="1:65" s="2" customFormat="1" ht="14.45" customHeight="1">
      <c r="A832" s="32"/>
      <c r="B832" s="153"/>
      <c r="C832" s="178" t="s">
        <v>1497</v>
      </c>
      <c r="D832" s="178" t="s">
        <v>244</v>
      </c>
      <c r="E832" s="179" t="s">
        <v>1450</v>
      </c>
      <c r="F832" s="180" t="s">
        <v>1447</v>
      </c>
      <c r="G832" s="181" t="s">
        <v>354</v>
      </c>
      <c r="H832" s="182">
        <v>35</v>
      </c>
      <c r="I832" s="183"/>
      <c r="J832" s="184"/>
      <c r="K832" s="182">
        <f t="shared" si="95"/>
        <v>0</v>
      </c>
      <c r="L832" s="184"/>
      <c r="M832" s="185"/>
      <c r="N832" s="186" t="s">
        <v>1</v>
      </c>
      <c r="O832" s="162" t="s">
        <v>43</v>
      </c>
      <c r="P832" s="163">
        <f t="shared" si="96"/>
        <v>0</v>
      </c>
      <c r="Q832" s="163">
        <f t="shared" si="97"/>
        <v>0</v>
      </c>
      <c r="R832" s="163">
        <f t="shared" si="98"/>
        <v>0</v>
      </c>
      <c r="S832" s="58"/>
      <c r="T832" s="164">
        <f t="shared" si="99"/>
        <v>0</v>
      </c>
      <c r="U832" s="164">
        <v>0</v>
      </c>
      <c r="V832" s="164">
        <f t="shared" si="100"/>
        <v>0</v>
      </c>
      <c r="W832" s="164">
        <v>0</v>
      </c>
      <c r="X832" s="165">
        <f t="shared" si="101"/>
        <v>0</v>
      </c>
      <c r="Y832" s="32"/>
      <c r="Z832" s="32"/>
      <c r="AA832" s="32"/>
      <c r="AB832" s="32"/>
      <c r="AC832" s="32"/>
      <c r="AD832" s="32"/>
      <c r="AE832" s="32"/>
      <c r="AR832" s="166" t="s">
        <v>1297</v>
      </c>
      <c r="AT832" s="166" t="s">
        <v>244</v>
      </c>
      <c r="AU832" s="166" t="s">
        <v>92</v>
      </c>
      <c r="AY832" s="17" t="s">
        <v>164</v>
      </c>
      <c r="BE832" s="167">
        <f t="shared" si="102"/>
        <v>0</v>
      </c>
      <c r="BF832" s="167">
        <f t="shared" si="103"/>
        <v>0</v>
      </c>
      <c r="BG832" s="167">
        <f t="shared" si="104"/>
        <v>0</v>
      </c>
      <c r="BH832" s="167">
        <f t="shared" si="105"/>
        <v>0</v>
      </c>
      <c r="BI832" s="167">
        <f t="shared" si="106"/>
        <v>0</v>
      </c>
      <c r="BJ832" s="17" t="s">
        <v>92</v>
      </c>
      <c r="BK832" s="168">
        <f t="shared" si="107"/>
        <v>0</v>
      </c>
      <c r="BL832" s="17" t="s">
        <v>472</v>
      </c>
      <c r="BM832" s="166" t="s">
        <v>1805</v>
      </c>
    </row>
    <row r="833" spans="1:65" s="2" customFormat="1" ht="14.45" customHeight="1">
      <c r="A833" s="32"/>
      <c r="B833" s="153"/>
      <c r="C833" s="178" t="s">
        <v>1501</v>
      </c>
      <c r="D833" s="178" t="s">
        <v>244</v>
      </c>
      <c r="E833" s="179" t="s">
        <v>1453</v>
      </c>
      <c r="F833" s="180" t="s">
        <v>1454</v>
      </c>
      <c r="G833" s="181" t="s">
        <v>199</v>
      </c>
      <c r="H833" s="182">
        <v>17</v>
      </c>
      <c r="I833" s="183"/>
      <c r="J833" s="184"/>
      <c r="K833" s="182">
        <f t="shared" si="95"/>
        <v>0</v>
      </c>
      <c r="L833" s="184"/>
      <c r="M833" s="185"/>
      <c r="N833" s="186" t="s">
        <v>1</v>
      </c>
      <c r="O833" s="162" t="s">
        <v>43</v>
      </c>
      <c r="P833" s="163">
        <f t="shared" si="96"/>
        <v>0</v>
      </c>
      <c r="Q833" s="163">
        <f t="shared" si="97"/>
        <v>0</v>
      </c>
      <c r="R833" s="163">
        <f t="shared" si="98"/>
        <v>0</v>
      </c>
      <c r="S833" s="58"/>
      <c r="T833" s="164">
        <f t="shared" si="99"/>
        <v>0</v>
      </c>
      <c r="U833" s="164">
        <v>0</v>
      </c>
      <c r="V833" s="164">
        <f t="shared" si="100"/>
        <v>0</v>
      </c>
      <c r="W833" s="164">
        <v>0</v>
      </c>
      <c r="X833" s="165">
        <f t="shared" si="101"/>
        <v>0</v>
      </c>
      <c r="Y833" s="32"/>
      <c r="Z833" s="32"/>
      <c r="AA833" s="32"/>
      <c r="AB833" s="32"/>
      <c r="AC833" s="32"/>
      <c r="AD833" s="32"/>
      <c r="AE833" s="32"/>
      <c r="AR833" s="166" t="s">
        <v>1297</v>
      </c>
      <c r="AT833" s="166" t="s">
        <v>244</v>
      </c>
      <c r="AU833" s="166" t="s">
        <v>92</v>
      </c>
      <c r="AY833" s="17" t="s">
        <v>164</v>
      </c>
      <c r="BE833" s="167">
        <f t="shared" si="102"/>
        <v>0</v>
      </c>
      <c r="BF833" s="167">
        <f t="shared" si="103"/>
        <v>0</v>
      </c>
      <c r="BG833" s="167">
        <f t="shared" si="104"/>
        <v>0</v>
      </c>
      <c r="BH833" s="167">
        <f t="shared" si="105"/>
        <v>0</v>
      </c>
      <c r="BI833" s="167">
        <f t="shared" si="106"/>
        <v>0</v>
      </c>
      <c r="BJ833" s="17" t="s">
        <v>92</v>
      </c>
      <c r="BK833" s="168">
        <f t="shared" si="107"/>
        <v>0</v>
      </c>
      <c r="BL833" s="17" t="s">
        <v>472</v>
      </c>
      <c r="BM833" s="166" t="s">
        <v>1806</v>
      </c>
    </row>
    <row r="834" spans="1:65" s="2" customFormat="1" ht="14.45" customHeight="1">
      <c r="A834" s="32"/>
      <c r="B834" s="153"/>
      <c r="C834" s="178" t="s">
        <v>1505</v>
      </c>
      <c r="D834" s="178" t="s">
        <v>244</v>
      </c>
      <c r="E834" s="179" t="s">
        <v>1807</v>
      </c>
      <c r="F834" s="180" t="s">
        <v>1454</v>
      </c>
      <c r="G834" s="181" t="s">
        <v>199</v>
      </c>
      <c r="H834" s="182">
        <v>17</v>
      </c>
      <c r="I834" s="183"/>
      <c r="J834" s="184"/>
      <c r="K834" s="182">
        <f t="shared" si="95"/>
        <v>0</v>
      </c>
      <c r="L834" s="184"/>
      <c r="M834" s="185"/>
      <c r="N834" s="186" t="s">
        <v>1</v>
      </c>
      <c r="O834" s="162" t="s">
        <v>43</v>
      </c>
      <c r="P834" s="163">
        <f t="shared" si="96"/>
        <v>0</v>
      </c>
      <c r="Q834" s="163">
        <f t="shared" si="97"/>
        <v>0</v>
      </c>
      <c r="R834" s="163">
        <f t="shared" si="98"/>
        <v>0</v>
      </c>
      <c r="S834" s="58"/>
      <c r="T834" s="164">
        <f t="shared" si="99"/>
        <v>0</v>
      </c>
      <c r="U834" s="164">
        <v>0</v>
      </c>
      <c r="V834" s="164">
        <f t="shared" si="100"/>
        <v>0</v>
      </c>
      <c r="W834" s="164">
        <v>0</v>
      </c>
      <c r="X834" s="165">
        <f t="shared" si="101"/>
        <v>0</v>
      </c>
      <c r="Y834" s="32"/>
      <c r="Z834" s="32"/>
      <c r="AA834" s="32"/>
      <c r="AB834" s="32"/>
      <c r="AC834" s="32"/>
      <c r="AD834" s="32"/>
      <c r="AE834" s="32"/>
      <c r="AR834" s="166" t="s">
        <v>1297</v>
      </c>
      <c r="AT834" s="166" t="s">
        <v>244</v>
      </c>
      <c r="AU834" s="166" t="s">
        <v>92</v>
      </c>
      <c r="AY834" s="17" t="s">
        <v>164</v>
      </c>
      <c r="BE834" s="167">
        <f t="shared" si="102"/>
        <v>0</v>
      </c>
      <c r="BF834" s="167">
        <f t="shared" si="103"/>
        <v>0</v>
      </c>
      <c r="BG834" s="167">
        <f t="shared" si="104"/>
        <v>0</v>
      </c>
      <c r="BH834" s="167">
        <f t="shared" si="105"/>
        <v>0</v>
      </c>
      <c r="BI834" s="167">
        <f t="shared" si="106"/>
        <v>0</v>
      </c>
      <c r="BJ834" s="17" t="s">
        <v>92</v>
      </c>
      <c r="BK834" s="168">
        <f t="shared" si="107"/>
        <v>0</v>
      </c>
      <c r="BL834" s="17" t="s">
        <v>472</v>
      </c>
      <c r="BM834" s="166" t="s">
        <v>1808</v>
      </c>
    </row>
    <row r="835" spans="1:65" s="2" customFormat="1" ht="24.2" customHeight="1">
      <c r="A835" s="32"/>
      <c r="B835" s="153"/>
      <c r="C835" s="178" t="s">
        <v>1509</v>
      </c>
      <c r="D835" s="178" t="s">
        <v>244</v>
      </c>
      <c r="E835" s="179" t="s">
        <v>1460</v>
      </c>
      <c r="F835" s="180" t="s">
        <v>1461</v>
      </c>
      <c r="G835" s="181" t="s">
        <v>199</v>
      </c>
      <c r="H835" s="182">
        <v>0</v>
      </c>
      <c r="I835" s="183"/>
      <c r="J835" s="184"/>
      <c r="K835" s="182">
        <f t="shared" si="95"/>
        <v>0</v>
      </c>
      <c r="L835" s="184"/>
      <c r="M835" s="185"/>
      <c r="N835" s="186" t="s">
        <v>1</v>
      </c>
      <c r="O835" s="162" t="s">
        <v>43</v>
      </c>
      <c r="P835" s="163">
        <f t="shared" si="96"/>
        <v>0</v>
      </c>
      <c r="Q835" s="163">
        <f t="shared" si="97"/>
        <v>0</v>
      </c>
      <c r="R835" s="163">
        <f t="shared" si="98"/>
        <v>0</v>
      </c>
      <c r="S835" s="58"/>
      <c r="T835" s="164">
        <f t="shared" si="99"/>
        <v>0</v>
      </c>
      <c r="U835" s="164">
        <v>0</v>
      </c>
      <c r="V835" s="164">
        <f t="shared" si="100"/>
        <v>0</v>
      </c>
      <c r="W835" s="164">
        <v>0</v>
      </c>
      <c r="X835" s="165">
        <f t="shared" si="101"/>
        <v>0</v>
      </c>
      <c r="Y835" s="32"/>
      <c r="Z835" s="32"/>
      <c r="AA835" s="32"/>
      <c r="AB835" s="32"/>
      <c r="AC835" s="32"/>
      <c r="AD835" s="32"/>
      <c r="AE835" s="32"/>
      <c r="AR835" s="166" t="s">
        <v>1297</v>
      </c>
      <c r="AT835" s="166" t="s">
        <v>244</v>
      </c>
      <c r="AU835" s="166" t="s">
        <v>92</v>
      </c>
      <c r="AY835" s="17" t="s">
        <v>164</v>
      </c>
      <c r="BE835" s="167">
        <f t="shared" si="102"/>
        <v>0</v>
      </c>
      <c r="BF835" s="167">
        <f t="shared" si="103"/>
        <v>0</v>
      </c>
      <c r="BG835" s="167">
        <f t="shared" si="104"/>
        <v>0</v>
      </c>
      <c r="BH835" s="167">
        <f t="shared" si="105"/>
        <v>0</v>
      </c>
      <c r="BI835" s="167">
        <f t="shared" si="106"/>
        <v>0</v>
      </c>
      <c r="BJ835" s="17" t="s">
        <v>92</v>
      </c>
      <c r="BK835" s="168">
        <f t="shared" si="107"/>
        <v>0</v>
      </c>
      <c r="BL835" s="17" t="s">
        <v>472</v>
      </c>
      <c r="BM835" s="166" t="s">
        <v>1809</v>
      </c>
    </row>
    <row r="836" spans="1:65" s="2" customFormat="1" ht="24.2" customHeight="1">
      <c r="A836" s="32"/>
      <c r="B836" s="153"/>
      <c r="C836" s="178" t="s">
        <v>1513</v>
      </c>
      <c r="D836" s="178" t="s">
        <v>244</v>
      </c>
      <c r="E836" s="179" t="s">
        <v>1464</v>
      </c>
      <c r="F836" s="180" t="s">
        <v>1461</v>
      </c>
      <c r="G836" s="181" t="s">
        <v>199</v>
      </c>
      <c r="H836" s="182">
        <v>0</v>
      </c>
      <c r="I836" s="183"/>
      <c r="J836" s="184"/>
      <c r="K836" s="182">
        <f t="shared" si="95"/>
        <v>0</v>
      </c>
      <c r="L836" s="184"/>
      <c r="M836" s="185"/>
      <c r="N836" s="186" t="s">
        <v>1</v>
      </c>
      <c r="O836" s="162" t="s">
        <v>43</v>
      </c>
      <c r="P836" s="163">
        <f t="shared" si="96"/>
        <v>0</v>
      </c>
      <c r="Q836" s="163">
        <f t="shared" si="97"/>
        <v>0</v>
      </c>
      <c r="R836" s="163">
        <f t="shared" si="98"/>
        <v>0</v>
      </c>
      <c r="S836" s="58"/>
      <c r="T836" s="164">
        <f t="shared" si="99"/>
        <v>0</v>
      </c>
      <c r="U836" s="164">
        <v>0</v>
      </c>
      <c r="V836" s="164">
        <f t="shared" si="100"/>
        <v>0</v>
      </c>
      <c r="W836" s="164">
        <v>0</v>
      </c>
      <c r="X836" s="165">
        <f t="shared" si="101"/>
        <v>0</v>
      </c>
      <c r="Y836" s="32"/>
      <c r="Z836" s="32"/>
      <c r="AA836" s="32"/>
      <c r="AB836" s="32"/>
      <c r="AC836" s="32"/>
      <c r="AD836" s="32"/>
      <c r="AE836" s="32"/>
      <c r="AR836" s="166" t="s">
        <v>1297</v>
      </c>
      <c r="AT836" s="166" t="s">
        <v>244</v>
      </c>
      <c r="AU836" s="166" t="s">
        <v>92</v>
      </c>
      <c r="AY836" s="17" t="s">
        <v>164</v>
      </c>
      <c r="BE836" s="167">
        <f t="shared" si="102"/>
        <v>0</v>
      </c>
      <c r="BF836" s="167">
        <f t="shared" si="103"/>
        <v>0</v>
      </c>
      <c r="BG836" s="167">
        <f t="shared" si="104"/>
        <v>0</v>
      </c>
      <c r="BH836" s="167">
        <f t="shared" si="105"/>
        <v>0</v>
      </c>
      <c r="BI836" s="167">
        <f t="shared" si="106"/>
        <v>0</v>
      </c>
      <c r="BJ836" s="17" t="s">
        <v>92</v>
      </c>
      <c r="BK836" s="168">
        <f t="shared" si="107"/>
        <v>0</v>
      </c>
      <c r="BL836" s="17" t="s">
        <v>472</v>
      </c>
      <c r="BM836" s="166" t="s">
        <v>1810</v>
      </c>
    </row>
    <row r="837" spans="1:65" s="2" customFormat="1" ht="24.2" customHeight="1">
      <c r="A837" s="32"/>
      <c r="B837" s="153"/>
      <c r="C837" s="178" t="s">
        <v>1517</v>
      </c>
      <c r="D837" s="178" t="s">
        <v>244</v>
      </c>
      <c r="E837" s="179" t="s">
        <v>1467</v>
      </c>
      <c r="F837" s="180" t="s">
        <v>1468</v>
      </c>
      <c r="G837" s="181" t="s">
        <v>199</v>
      </c>
      <c r="H837" s="182">
        <v>0</v>
      </c>
      <c r="I837" s="183"/>
      <c r="J837" s="184"/>
      <c r="K837" s="182">
        <f t="shared" si="95"/>
        <v>0</v>
      </c>
      <c r="L837" s="184"/>
      <c r="M837" s="185"/>
      <c r="N837" s="186" t="s">
        <v>1</v>
      </c>
      <c r="O837" s="162" t="s">
        <v>43</v>
      </c>
      <c r="P837" s="163">
        <f t="shared" si="96"/>
        <v>0</v>
      </c>
      <c r="Q837" s="163">
        <f t="shared" si="97"/>
        <v>0</v>
      </c>
      <c r="R837" s="163">
        <f t="shared" si="98"/>
        <v>0</v>
      </c>
      <c r="S837" s="58"/>
      <c r="T837" s="164">
        <f t="shared" si="99"/>
        <v>0</v>
      </c>
      <c r="U837" s="164">
        <v>0</v>
      </c>
      <c r="V837" s="164">
        <f t="shared" si="100"/>
        <v>0</v>
      </c>
      <c r="W837" s="164">
        <v>0</v>
      </c>
      <c r="X837" s="165">
        <f t="shared" si="101"/>
        <v>0</v>
      </c>
      <c r="Y837" s="32"/>
      <c r="Z837" s="32"/>
      <c r="AA837" s="32"/>
      <c r="AB837" s="32"/>
      <c r="AC837" s="32"/>
      <c r="AD837" s="32"/>
      <c r="AE837" s="32"/>
      <c r="AR837" s="166" t="s">
        <v>1297</v>
      </c>
      <c r="AT837" s="166" t="s">
        <v>244</v>
      </c>
      <c r="AU837" s="166" t="s">
        <v>92</v>
      </c>
      <c r="AY837" s="17" t="s">
        <v>164</v>
      </c>
      <c r="BE837" s="167">
        <f t="shared" si="102"/>
        <v>0</v>
      </c>
      <c r="BF837" s="167">
        <f t="shared" si="103"/>
        <v>0</v>
      </c>
      <c r="BG837" s="167">
        <f t="shared" si="104"/>
        <v>0</v>
      </c>
      <c r="BH837" s="167">
        <f t="shared" si="105"/>
        <v>0</v>
      </c>
      <c r="BI837" s="167">
        <f t="shared" si="106"/>
        <v>0</v>
      </c>
      <c r="BJ837" s="17" t="s">
        <v>92</v>
      </c>
      <c r="BK837" s="168">
        <f t="shared" si="107"/>
        <v>0</v>
      </c>
      <c r="BL837" s="17" t="s">
        <v>472</v>
      </c>
      <c r="BM837" s="166" t="s">
        <v>1811</v>
      </c>
    </row>
    <row r="838" spans="1:65" s="2" customFormat="1" ht="24.2" customHeight="1">
      <c r="A838" s="32"/>
      <c r="B838" s="153"/>
      <c r="C838" s="178" t="s">
        <v>1521</v>
      </c>
      <c r="D838" s="178" t="s">
        <v>244</v>
      </c>
      <c r="E838" s="179" t="s">
        <v>1471</v>
      </c>
      <c r="F838" s="180" t="s">
        <v>1468</v>
      </c>
      <c r="G838" s="181" t="s">
        <v>199</v>
      </c>
      <c r="H838" s="182">
        <v>0</v>
      </c>
      <c r="I838" s="183"/>
      <c r="J838" s="184"/>
      <c r="K838" s="182">
        <f t="shared" si="95"/>
        <v>0</v>
      </c>
      <c r="L838" s="184"/>
      <c r="M838" s="185"/>
      <c r="N838" s="186" t="s">
        <v>1</v>
      </c>
      <c r="O838" s="162" t="s">
        <v>43</v>
      </c>
      <c r="P838" s="163">
        <f t="shared" si="96"/>
        <v>0</v>
      </c>
      <c r="Q838" s="163">
        <f t="shared" si="97"/>
        <v>0</v>
      </c>
      <c r="R838" s="163">
        <f t="shared" si="98"/>
        <v>0</v>
      </c>
      <c r="S838" s="58"/>
      <c r="T838" s="164">
        <f t="shared" si="99"/>
        <v>0</v>
      </c>
      <c r="U838" s="164">
        <v>0</v>
      </c>
      <c r="V838" s="164">
        <f t="shared" si="100"/>
        <v>0</v>
      </c>
      <c r="W838" s="164">
        <v>0</v>
      </c>
      <c r="X838" s="165">
        <f t="shared" si="101"/>
        <v>0</v>
      </c>
      <c r="Y838" s="32"/>
      <c r="Z838" s="32"/>
      <c r="AA838" s="32"/>
      <c r="AB838" s="32"/>
      <c r="AC838" s="32"/>
      <c r="AD838" s="32"/>
      <c r="AE838" s="32"/>
      <c r="AR838" s="166" t="s">
        <v>1297</v>
      </c>
      <c r="AT838" s="166" t="s">
        <v>244</v>
      </c>
      <c r="AU838" s="166" t="s">
        <v>92</v>
      </c>
      <c r="AY838" s="17" t="s">
        <v>164</v>
      </c>
      <c r="BE838" s="167">
        <f t="shared" si="102"/>
        <v>0</v>
      </c>
      <c r="BF838" s="167">
        <f t="shared" si="103"/>
        <v>0</v>
      </c>
      <c r="BG838" s="167">
        <f t="shared" si="104"/>
        <v>0</v>
      </c>
      <c r="BH838" s="167">
        <f t="shared" si="105"/>
        <v>0</v>
      </c>
      <c r="BI838" s="167">
        <f t="shared" si="106"/>
        <v>0</v>
      </c>
      <c r="BJ838" s="17" t="s">
        <v>92</v>
      </c>
      <c r="BK838" s="168">
        <f t="shared" si="107"/>
        <v>0</v>
      </c>
      <c r="BL838" s="17" t="s">
        <v>472</v>
      </c>
      <c r="BM838" s="166" t="s">
        <v>1812</v>
      </c>
    </row>
    <row r="839" spans="1:65" s="2" customFormat="1" ht="24.2" customHeight="1">
      <c r="A839" s="32"/>
      <c r="B839" s="153"/>
      <c r="C839" s="178" t="s">
        <v>1525</v>
      </c>
      <c r="D839" s="178" t="s">
        <v>244</v>
      </c>
      <c r="E839" s="179" t="s">
        <v>1474</v>
      </c>
      <c r="F839" s="180" t="s">
        <v>1475</v>
      </c>
      <c r="G839" s="181" t="s">
        <v>199</v>
      </c>
      <c r="H839" s="182">
        <v>21</v>
      </c>
      <c r="I839" s="183"/>
      <c r="J839" s="184"/>
      <c r="K839" s="182">
        <f t="shared" si="95"/>
        <v>0</v>
      </c>
      <c r="L839" s="184"/>
      <c r="M839" s="185"/>
      <c r="N839" s="186" t="s">
        <v>1</v>
      </c>
      <c r="O839" s="162" t="s">
        <v>43</v>
      </c>
      <c r="P839" s="163">
        <f t="shared" si="96"/>
        <v>0</v>
      </c>
      <c r="Q839" s="163">
        <f t="shared" si="97"/>
        <v>0</v>
      </c>
      <c r="R839" s="163">
        <f t="shared" si="98"/>
        <v>0</v>
      </c>
      <c r="S839" s="58"/>
      <c r="T839" s="164">
        <f t="shared" si="99"/>
        <v>0</v>
      </c>
      <c r="U839" s="164">
        <v>0</v>
      </c>
      <c r="V839" s="164">
        <f t="shared" si="100"/>
        <v>0</v>
      </c>
      <c r="W839" s="164">
        <v>0</v>
      </c>
      <c r="X839" s="165">
        <f t="shared" si="101"/>
        <v>0</v>
      </c>
      <c r="Y839" s="32"/>
      <c r="Z839" s="32"/>
      <c r="AA839" s="32"/>
      <c r="AB839" s="32"/>
      <c r="AC839" s="32"/>
      <c r="AD839" s="32"/>
      <c r="AE839" s="32"/>
      <c r="AR839" s="166" t="s">
        <v>1297</v>
      </c>
      <c r="AT839" s="166" t="s">
        <v>244</v>
      </c>
      <c r="AU839" s="166" t="s">
        <v>92</v>
      </c>
      <c r="AY839" s="17" t="s">
        <v>164</v>
      </c>
      <c r="BE839" s="167">
        <f t="shared" si="102"/>
        <v>0</v>
      </c>
      <c r="BF839" s="167">
        <f t="shared" si="103"/>
        <v>0</v>
      </c>
      <c r="BG839" s="167">
        <f t="shared" si="104"/>
        <v>0</v>
      </c>
      <c r="BH839" s="167">
        <f t="shared" si="105"/>
        <v>0</v>
      </c>
      <c r="BI839" s="167">
        <f t="shared" si="106"/>
        <v>0</v>
      </c>
      <c r="BJ839" s="17" t="s">
        <v>92</v>
      </c>
      <c r="BK839" s="168">
        <f t="shared" si="107"/>
        <v>0</v>
      </c>
      <c r="BL839" s="17" t="s">
        <v>472</v>
      </c>
      <c r="BM839" s="166" t="s">
        <v>1813</v>
      </c>
    </row>
    <row r="840" spans="1:65" s="2" customFormat="1" ht="24.2" customHeight="1">
      <c r="A840" s="32"/>
      <c r="B840" s="153"/>
      <c r="C840" s="178" t="s">
        <v>1529</v>
      </c>
      <c r="D840" s="178" t="s">
        <v>244</v>
      </c>
      <c r="E840" s="179" t="s">
        <v>1478</v>
      </c>
      <c r="F840" s="180" t="s">
        <v>1479</v>
      </c>
      <c r="G840" s="181" t="s">
        <v>354</v>
      </c>
      <c r="H840" s="182">
        <v>790</v>
      </c>
      <c r="I840" s="183"/>
      <c r="J840" s="184"/>
      <c r="K840" s="182">
        <f t="shared" si="95"/>
        <v>0</v>
      </c>
      <c r="L840" s="184"/>
      <c r="M840" s="185"/>
      <c r="N840" s="186" t="s">
        <v>1</v>
      </c>
      <c r="O840" s="162" t="s">
        <v>43</v>
      </c>
      <c r="P840" s="163">
        <f t="shared" si="96"/>
        <v>0</v>
      </c>
      <c r="Q840" s="163">
        <f t="shared" si="97"/>
        <v>0</v>
      </c>
      <c r="R840" s="163">
        <f t="shared" si="98"/>
        <v>0</v>
      </c>
      <c r="S840" s="58"/>
      <c r="T840" s="164">
        <f t="shared" si="99"/>
        <v>0</v>
      </c>
      <c r="U840" s="164">
        <v>0</v>
      </c>
      <c r="V840" s="164">
        <f t="shared" si="100"/>
        <v>0</v>
      </c>
      <c r="W840" s="164">
        <v>0</v>
      </c>
      <c r="X840" s="165">
        <f t="shared" si="101"/>
        <v>0</v>
      </c>
      <c r="Y840" s="32"/>
      <c r="Z840" s="32"/>
      <c r="AA840" s="32"/>
      <c r="AB840" s="32"/>
      <c r="AC840" s="32"/>
      <c r="AD840" s="32"/>
      <c r="AE840" s="32"/>
      <c r="AR840" s="166" t="s">
        <v>1297</v>
      </c>
      <c r="AT840" s="166" t="s">
        <v>244</v>
      </c>
      <c r="AU840" s="166" t="s">
        <v>92</v>
      </c>
      <c r="AY840" s="17" t="s">
        <v>164</v>
      </c>
      <c r="BE840" s="167">
        <f t="shared" si="102"/>
        <v>0</v>
      </c>
      <c r="BF840" s="167">
        <f t="shared" si="103"/>
        <v>0</v>
      </c>
      <c r="BG840" s="167">
        <f t="shared" si="104"/>
        <v>0</v>
      </c>
      <c r="BH840" s="167">
        <f t="shared" si="105"/>
        <v>0</v>
      </c>
      <c r="BI840" s="167">
        <f t="shared" si="106"/>
        <v>0</v>
      </c>
      <c r="BJ840" s="17" t="s">
        <v>92</v>
      </c>
      <c r="BK840" s="168">
        <f t="shared" si="107"/>
        <v>0</v>
      </c>
      <c r="BL840" s="17" t="s">
        <v>472</v>
      </c>
      <c r="BM840" s="166" t="s">
        <v>1814</v>
      </c>
    </row>
    <row r="841" spans="1:65" s="2" customFormat="1" ht="24.2" customHeight="1">
      <c r="A841" s="32"/>
      <c r="B841" s="153"/>
      <c r="C841" s="178" t="s">
        <v>1533</v>
      </c>
      <c r="D841" s="178" t="s">
        <v>244</v>
      </c>
      <c r="E841" s="179" t="s">
        <v>1482</v>
      </c>
      <c r="F841" s="180" t="s">
        <v>1483</v>
      </c>
      <c r="G841" s="181" t="s">
        <v>354</v>
      </c>
      <c r="H841" s="182">
        <v>42</v>
      </c>
      <c r="I841" s="183"/>
      <c r="J841" s="184"/>
      <c r="K841" s="182">
        <f t="shared" si="95"/>
        <v>0</v>
      </c>
      <c r="L841" s="184"/>
      <c r="M841" s="185"/>
      <c r="N841" s="186" t="s">
        <v>1</v>
      </c>
      <c r="O841" s="162" t="s">
        <v>43</v>
      </c>
      <c r="P841" s="163">
        <f t="shared" si="96"/>
        <v>0</v>
      </c>
      <c r="Q841" s="163">
        <f t="shared" si="97"/>
        <v>0</v>
      </c>
      <c r="R841" s="163">
        <f t="shared" si="98"/>
        <v>0</v>
      </c>
      <c r="S841" s="58"/>
      <c r="T841" s="164">
        <f t="shared" si="99"/>
        <v>0</v>
      </c>
      <c r="U841" s="164">
        <v>0</v>
      </c>
      <c r="V841" s="164">
        <f t="shared" si="100"/>
        <v>0</v>
      </c>
      <c r="W841" s="164">
        <v>0</v>
      </c>
      <c r="X841" s="165">
        <f t="shared" si="101"/>
        <v>0</v>
      </c>
      <c r="Y841" s="32"/>
      <c r="Z841" s="32"/>
      <c r="AA841" s="32"/>
      <c r="AB841" s="32"/>
      <c r="AC841" s="32"/>
      <c r="AD841" s="32"/>
      <c r="AE841" s="32"/>
      <c r="AR841" s="166" t="s">
        <v>1297</v>
      </c>
      <c r="AT841" s="166" t="s">
        <v>244</v>
      </c>
      <c r="AU841" s="166" t="s">
        <v>92</v>
      </c>
      <c r="AY841" s="17" t="s">
        <v>164</v>
      </c>
      <c r="BE841" s="167">
        <f t="shared" si="102"/>
        <v>0</v>
      </c>
      <c r="BF841" s="167">
        <f t="shared" si="103"/>
        <v>0</v>
      </c>
      <c r="BG841" s="167">
        <f t="shared" si="104"/>
        <v>0</v>
      </c>
      <c r="BH841" s="167">
        <f t="shared" si="105"/>
        <v>0</v>
      </c>
      <c r="BI841" s="167">
        <f t="shared" si="106"/>
        <v>0</v>
      </c>
      <c r="BJ841" s="17" t="s">
        <v>92</v>
      </c>
      <c r="BK841" s="168">
        <f t="shared" si="107"/>
        <v>0</v>
      </c>
      <c r="BL841" s="17" t="s">
        <v>472</v>
      </c>
      <c r="BM841" s="166" t="s">
        <v>1815</v>
      </c>
    </row>
    <row r="842" spans="1:65" s="2" customFormat="1" ht="24.2" customHeight="1">
      <c r="A842" s="32"/>
      <c r="B842" s="153"/>
      <c r="C842" s="178" t="s">
        <v>1537</v>
      </c>
      <c r="D842" s="178" t="s">
        <v>244</v>
      </c>
      <c r="E842" s="179" t="s">
        <v>1486</v>
      </c>
      <c r="F842" s="180" t="s">
        <v>1487</v>
      </c>
      <c r="G842" s="181" t="s">
        <v>354</v>
      </c>
      <c r="H842" s="182">
        <v>745</v>
      </c>
      <c r="I842" s="183"/>
      <c r="J842" s="184"/>
      <c r="K842" s="182">
        <f t="shared" si="95"/>
        <v>0</v>
      </c>
      <c r="L842" s="184"/>
      <c r="M842" s="185"/>
      <c r="N842" s="186" t="s">
        <v>1</v>
      </c>
      <c r="O842" s="162" t="s">
        <v>43</v>
      </c>
      <c r="P842" s="163">
        <f t="shared" si="96"/>
        <v>0</v>
      </c>
      <c r="Q842" s="163">
        <f t="shared" si="97"/>
        <v>0</v>
      </c>
      <c r="R842" s="163">
        <f t="shared" si="98"/>
        <v>0</v>
      </c>
      <c r="S842" s="58"/>
      <c r="T842" s="164">
        <f t="shared" si="99"/>
        <v>0</v>
      </c>
      <c r="U842" s="164">
        <v>0</v>
      </c>
      <c r="V842" s="164">
        <f t="shared" si="100"/>
        <v>0</v>
      </c>
      <c r="W842" s="164">
        <v>0</v>
      </c>
      <c r="X842" s="165">
        <f t="shared" si="101"/>
        <v>0</v>
      </c>
      <c r="Y842" s="32"/>
      <c r="Z842" s="32"/>
      <c r="AA842" s="32"/>
      <c r="AB842" s="32"/>
      <c r="AC842" s="32"/>
      <c r="AD842" s="32"/>
      <c r="AE842" s="32"/>
      <c r="AR842" s="166" t="s">
        <v>1297</v>
      </c>
      <c r="AT842" s="166" t="s">
        <v>244</v>
      </c>
      <c r="AU842" s="166" t="s">
        <v>92</v>
      </c>
      <c r="AY842" s="17" t="s">
        <v>164</v>
      </c>
      <c r="BE842" s="167">
        <f t="shared" si="102"/>
        <v>0</v>
      </c>
      <c r="BF842" s="167">
        <f t="shared" si="103"/>
        <v>0</v>
      </c>
      <c r="BG842" s="167">
        <f t="shared" si="104"/>
        <v>0</v>
      </c>
      <c r="BH842" s="167">
        <f t="shared" si="105"/>
        <v>0</v>
      </c>
      <c r="BI842" s="167">
        <f t="shared" si="106"/>
        <v>0</v>
      </c>
      <c r="BJ842" s="17" t="s">
        <v>92</v>
      </c>
      <c r="BK842" s="168">
        <f t="shared" si="107"/>
        <v>0</v>
      </c>
      <c r="BL842" s="17" t="s">
        <v>472</v>
      </c>
      <c r="BM842" s="166" t="s">
        <v>1816</v>
      </c>
    </row>
    <row r="843" spans="1:65" s="2" customFormat="1" ht="24.2" customHeight="1">
      <c r="A843" s="32"/>
      <c r="B843" s="153"/>
      <c r="C843" s="178" t="s">
        <v>1541</v>
      </c>
      <c r="D843" s="178" t="s">
        <v>244</v>
      </c>
      <c r="E843" s="179" t="s">
        <v>1490</v>
      </c>
      <c r="F843" s="180" t="s">
        <v>1491</v>
      </c>
      <c r="G843" s="181" t="s">
        <v>354</v>
      </c>
      <c r="H843" s="182">
        <v>290</v>
      </c>
      <c r="I843" s="183"/>
      <c r="J843" s="184"/>
      <c r="K843" s="182">
        <f t="shared" si="95"/>
        <v>0</v>
      </c>
      <c r="L843" s="184"/>
      <c r="M843" s="185"/>
      <c r="N843" s="186" t="s">
        <v>1</v>
      </c>
      <c r="O843" s="162" t="s">
        <v>43</v>
      </c>
      <c r="P843" s="163">
        <f t="shared" si="96"/>
        <v>0</v>
      </c>
      <c r="Q843" s="163">
        <f t="shared" si="97"/>
        <v>0</v>
      </c>
      <c r="R843" s="163">
        <f t="shared" si="98"/>
        <v>0</v>
      </c>
      <c r="S843" s="58"/>
      <c r="T843" s="164">
        <f t="shared" si="99"/>
        <v>0</v>
      </c>
      <c r="U843" s="164">
        <v>0</v>
      </c>
      <c r="V843" s="164">
        <f t="shared" si="100"/>
        <v>0</v>
      </c>
      <c r="W843" s="164">
        <v>0</v>
      </c>
      <c r="X843" s="165">
        <f t="shared" si="101"/>
        <v>0</v>
      </c>
      <c r="Y843" s="32"/>
      <c r="Z843" s="32"/>
      <c r="AA843" s="32"/>
      <c r="AB843" s="32"/>
      <c r="AC843" s="32"/>
      <c r="AD843" s="32"/>
      <c r="AE843" s="32"/>
      <c r="AR843" s="166" t="s">
        <v>1297</v>
      </c>
      <c r="AT843" s="166" t="s">
        <v>244</v>
      </c>
      <c r="AU843" s="166" t="s">
        <v>92</v>
      </c>
      <c r="AY843" s="17" t="s">
        <v>164</v>
      </c>
      <c r="BE843" s="167">
        <f t="shared" si="102"/>
        <v>0</v>
      </c>
      <c r="BF843" s="167">
        <f t="shared" si="103"/>
        <v>0</v>
      </c>
      <c r="BG843" s="167">
        <f t="shared" si="104"/>
        <v>0</v>
      </c>
      <c r="BH843" s="167">
        <f t="shared" si="105"/>
        <v>0</v>
      </c>
      <c r="BI843" s="167">
        <f t="shared" si="106"/>
        <v>0</v>
      </c>
      <c r="BJ843" s="17" t="s">
        <v>92</v>
      </c>
      <c r="BK843" s="168">
        <f t="shared" si="107"/>
        <v>0</v>
      </c>
      <c r="BL843" s="17" t="s">
        <v>472</v>
      </c>
      <c r="BM843" s="166" t="s">
        <v>1817</v>
      </c>
    </row>
    <row r="844" spans="1:65" s="2" customFormat="1" ht="24.2" customHeight="1">
      <c r="A844" s="32"/>
      <c r="B844" s="153"/>
      <c r="C844" s="178" t="s">
        <v>1545</v>
      </c>
      <c r="D844" s="178" t="s">
        <v>244</v>
      </c>
      <c r="E844" s="179" t="s">
        <v>1494</v>
      </c>
      <c r="F844" s="180" t="s">
        <v>1495</v>
      </c>
      <c r="G844" s="181" t="s">
        <v>354</v>
      </c>
      <c r="H844" s="182">
        <v>290</v>
      </c>
      <c r="I844" s="183"/>
      <c r="J844" s="184"/>
      <c r="K844" s="182">
        <f t="shared" si="95"/>
        <v>0</v>
      </c>
      <c r="L844" s="184"/>
      <c r="M844" s="185"/>
      <c r="N844" s="186" t="s">
        <v>1</v>
      </c>
      <c r="O844" s="162" t="s">
        <v>43</v>
      </c>
      <c r="P844" s="163">
        <f t="shared" si="96"/>
        <v>0</v>
      </c>
      <c r="Q844" s="163">
        <f t="shared" si="97"/>
        <v>0</v>
      </c>
      <c r="R844" s="163">
        <f t="shared" si="98"/>
        <v>0</v>
      </c>
      <c r="S844" s="58"/>
      <c r="T844" s="164">
        <f t="shared" si="99"/>
        <v>0</v>
      </c>
      <c r="U844" s="164">
        <v>0</v>
      </c>
      <c r="V844" s="164">
        <f t="shared" si="100"/>
        <v>0</v>
      </c>
      <c r="W844" s="164">
        <v>0</v>
      </c>
      <c r="X844" s="165">
        <f t="shared" si="101"/>
        <v>0</v>
      </c>
      <c r="Y844" s="32"/>
      <c r="Z844" s="32"/>
      <c r="AA844" s="32"/>
      <c r="AB844" s="32"/>
      <c r="AC844" s="32"/>
      <c r="AD844" s="32"/>
      <c r="AE844" s="32"/>
      <c r="AR844" s="166" t="s">
        <v>1297</v>
      </c>
      <c r="AT844" s="166" t="s">
        <v>244</v>
      </c>
      <c r="AU844" s="166" t="s">
        <v>92</v>
      </c>
      <c r="AY844" s="17" t="s">
        <v>164</v>
      </c>
      <c r="BE844" s="167">
        <f t="shared" si="102"/>
        <v>0</v>
      </c>
      <c r="BF844" s="167">
        <f t="shared" si="103"/>
        <v>0</v>
      </c>
      <c r="BG844" s="167">
        <f t="shared" si="104"/>
        <v>0</v>
      </c>
      <c r="BH844" s="167">
        <f t="shared" si="105"/>
        <v>0</v>
      </c>
      <c r="BI844" s="167">
        <f t="shared" si="106"/>
        <v>0</v>
      </c>
      <c r="BJ844" s="17" t="s">
        <v>92</v>
      </c>
      <c r="BK844" s="168">
        <f t="shared" si="107"/>
        <v>0</v>
      </c>
      <c r="BL844" s="17" t="s">
        <v>472</v>
      </c>
      <c r="BM844" s="166" t="s">
        <v>1818</v>
      </c>
    </row>
    <row r="845" spans="1:65" s="2" customFormat="1" ht="24.2" customHeight="1">
      <c r="A845" s="32"/>
      <c r="B845" s="153"/>
      <c r="C845" s="178" t="s">
        <v>1551</v>
      </c>
      <c r="D845" s="178" t="s">
        <v>244</v>
      </c>
      <c r="E845" s="179" t="s">
        <v>1498</v>
      </c>
      <c r="F845" s="180" t="s">
        <v>1499</v>
      </c>
      <c r="G845" s="181" t="s">
        <v>354</v>
      </c>
      <c r="H845" s="182">
        <v>55</v>
      </c>
      <c r="I845" s="183"/>
      <c r="J845" s="184"/>
      <c r="K845" s="182">
        <f t="shared" si="95"/>
        <v>0</v>
      </c>
      <c r="L845" s="184"/>
      <c r="M845" s="185"/>
      <c r="N845" s="186" t="s">
        <v>1</v>
      </c>
      <c r="O845" s="162" t="s">
        <v>43</v>
      </c>
      <c r="P845" s="163">
        <f t="shared" si="96"/>
        <v>0</v>
      </c>
      <c r="Q845" s="163">
        <f t="shared" si="97"/>
        <v>0</v>
      </c>
      <c r="R845" s="163">
        <f t="shared" si="98"/>
        <v>0</v>
      </c>
      <c r="S845" s="58"/>
      <c r="T845" s="164">
        <f t="shared" si="99"/>
        <v>0</v>
      </c>
      <c r="U845" s="164">
        <v>0</v>
      </c>
      <c r="V845" s="164">
        <f t="shared" si="100"/>
        <v>0</v>
      </c>
      <c r="W845" s="164">
        <v>0</v>
      </c>
      <c r="X845" s="165">
        <f t="shared" si="101"/>
        <v>0</v>
      </c>
      <c r="Y845" s="32"/>
      <c r="Z845" s="32"/>
      <c r="AA845" s="32"/>
      <c r="AB845" s="32"/>
      <c r="AC845" s="32"/>
      <c r="AD845" s="32"/>
      <c r="AE845" s="32"/>
      <c r="AR845" s="166" t="s">
        <v>1297</v>
      </c>
      <c r="AT845" s="166" t="s">
        <v>244</v>
      </c>
      <c r="AU845" s="166" t="s">
        <v>92</v>
      </c>
      <c r="AY845" s="17" t="s">
        <v>164</v>
      </c>
      <c r="BE845" s="167">
        <f t="shared" si="102"/>
        <v>0</v>
      </c>
      <c r="BF845" s="167">
        <f t="shared" si="103"/>
        <v>0</v>
      </c>
      <c r="BG845" s="167">
        <f t="shared" si="104"/>
        <v>0</v>
      </c>
      <c r="BH845" s="167">
        <f t="shared" si="105"/>
        <v>0</v>
      </c>
      <c r="BI845" s="167">
        <f t="shared" si="106"/>
        <v>0</v>
      </c>
      <c r="BJ845" s="17" t="s">
        <v>92</v>
      </c>
      <c r="BK845" s="168">
        <f t="shared" si="107"/>
        <v>0</v>
      </c>
      <c r="BL845" s="17" t="s">
        <v>472</v>
      </c>
      <c r="BM845" s="166" t="s">
        <v>1819</v>
      </c>
    </row>
    <row r="846" spans="1:65" s="2" customFormat="1" ht="24.2" customHeight="1">
      <c r="A846" s="32"/>
      <c r="B846" s="153"/>
      <c r="C846" s="178" t="s">
        <v>1555</v>
      </c>
      <c r="D846" s="178" t="s">
        <v>244</v>
      </c>
      <c r="E846" s="179" t="s">
        <v>1502</v>
      </c>
      <c r="F846" s="180" t="s">
        <v>1503</v>
      </c>
      <c r="G846" s="181" t="s">
        <v>354</v>
      </c>
      <c r="H846" s="182">
        <v>55</v>
      </c>
      <c r="I846" s="183"/>
      <c r="J846" s="184"/>
      <c r="K846" s="182">
        <f t="shared" si="95"/>
        <v>0</v>
      </c>
      <c r="L846" s="184"/>
      <c r="M846" s="185"/>
      <c r="N846" s="186" t="s">
        <v>1</v>
      </c>
      <c r="O846" s="162" t="s">
        <v>43</v>
      </c>
      <c r="P846" s="163">
        <f t="shared" si="96"/>
        <v>0</v>
      </c>
      <c r="Q846" s="163">
        <f t="shared" si="97"/>
        <v>0</v>
      </c>
      <c r="R846" s="163">
        <f t="shared" si="98"/>
        <v>0</v>
      </c>
      <c r="S846" s="58"/>
      <c r="T846" s="164">
        <f t="shared" si="99"/>
        <v>0</v>
      </c>
      <c r="U846" s="164">
        <v>0</v>
      </c>
      <c r="V846" s="164">
        <f t="shared" si="100"/>
        <v>0</v>
      </c>
      <c r="W846" s="164">
        <v>0</v>
      </c>
      <c r="X846" s="165">
        <f t="shared" si="101"/>
        <v>0</v>
      </c>
      <c r="Y846" s="32"/>
      <c r="Z846" s="32"/>
      <c r="AA846" s="32"/>
      <c r="AB846" s="32"/>
      <c r="AC846" s="32"/>
      <c r="AD846" s="32"/>
      <c r="AE846" s="32"/>
      <c r="AR846" s="166" t="s">
        <v>1297</v>
      </c>
      <c r="AT846" s="166" t="s">
        <v>244</v>
      </c>
      <c r="AU846" s="166" t="s">
        <v>92</v>
      </c>
      <c r="AY846" s="17" t="s">
        <v>164</v>
      </c>
      <c r="BE846" s="167">
        <f t="shared" si="102"/>
        <v>0</v>
      </c>
      <c r="BF846" s="167">
        <f t="shared" si="103"/>
        <v>0</v>
      </c>
      <c r="BG846" s="167">
        <f t="shared" si="104"/>
        <v>0</v>
      </c>
      <c r="BH846" s="167">
        <f t="shared" si="105"/>
        <v>0</v>
      </c>
      <c r="BI846" s="167">
        <f t="shared" si="106"/>
        <v>0</v>
      </c>
      <c r="BJ846" s="17" t="s">
        <v>92</v>
      </c>
      <c r="BK846" s="168">
        <f t="shared" si="107"/>
        <v>0</v>
      </c>
      <c r="BL846" s="17" t="s">
        <v>472</v>
      </c>
      <c r="BM846" s="166" t="s">
        <v>1820</v>
      </c>
    </row>
    <row r="847" spans="1:65" s="2" customFormat="1" ht="14.45" customHeight="1">
      <c r="A847" s="32"/>
      <c r="B847" s="153"/>
      <c r="C847" s="178" t="s">
        <v>1563</v>
      </c>
      <c r="D847" s="178" t="s">
        <v>244</v>
      </c>
      <c r="E847" s="179" t="s">
        <v>1506</v>
      </c>
      <c r="F847" s="180" t="s">
        <v>1507</v>
      </c>
      <c r="G847" s="181" t="s">
        <v>354</v>
      </c>
      <c r="H847" s="182">
        <v>240</v>
      </c>
      <c r="I847" s="183"/>
      <c r="J847" s="184"/>
      <c r="K847" s="182">
        <f t="shared" si="95"/>
        <v>0</v>
      </c>
      <c r="L847" s="184"/>
      <c r="M847" s="185"/>
      <c r="N847" s="186" t="s">
        <v>1</v>
      </c>
      <c r="O847" s="162" t="s">
        <v>43</v>
      </c>
      <c r="P847" s="163">
        <f t="shared" si="96"/>
        <v>0</v>
      </c>
      <c r="Q847" s="163">
        <f t="shared" si="97"/>
        <v>0</v>
      </c>
      <c r="R847" s="163">
        <f t="shared" si="98"/>
        <v>0</v>
      </c>
      <c r="S847" s="58"/>
      <c r="T847" s="164">
        <f t="shared" si="99"/>
        <v>0</v>
      </c>
      <c r="U847" s="164">
        <v>0</v>
      </c>
      <c r="V847" s="164">
        <f t="shared" si="100"/>
        <v>0</v>
      </c>
      <c r="W847" s="164">
        <v>0</v>
      </c>
      <c r="X847" s="165">
        <f t="shared" si="101"/>
        <v>0</v>
      </c>
      <c r="Y847" s="32"/>
      <c r="Z847" s="32"/>
      <c r="AA847" s="32"/>
      <c r="AB847" s="32"/>
      <c r="AC847" s="32"/>
      <c r="AD847" s="32"/>
      <c r="AE847" s="32"/>
      <c r="AR847" s="166" t="s">
        <v>1297</v>
      </c>
      <c r="AT847" s="166" t="s">
        <v>244</v>
      </c>
      <c r="AU847" s="166" t="s">
        <v>92</v>
      </c>
      <c r="AY847" s="17" t="s">
        <v>164</v>
      </c>
      <c r="BE847" s="167">
        <f t="shared" si="102"/>
        <v>0</v>
      </c>
      <c r="BF847" s="167">
        <f t="shared" si="103"/>
        <v>0</v>
      </c>
      <c r="BG847" s="167">
        <f t="shared" si="104"/>
        <v>0</v>
      </c>
      <c r="BH847" s="167">
        <f t="shared" si="105"/>
        <v>0</v>
      </c>
      <c r="BI847" s="167">
        <f t="shared" si="106"/>
        <v>0</v>
      </c>
      <c r="BJ847" s="17" t="s">
        <v>92</v>
      </c>
      <c r="BK847" s="168">
        <f t="shared" si="107"/>
        <v>0</v>
      </c>
      <c r="BL847" s="17" t="s">
        <v>472</v>
      </c>
      <c r="BM847" s="166" t="s">
        <v>1821</v>
      </c>
    </row>
    <row r="848" spans="1:65" s="2" customFormat="1" ht="14.45" customHeight="1">
      <c r="A848" s="32"/>
      <c r="B848" s="153"/>
      <c r="C848" s="178" t="s">
        <v>1822</v>
      </c>
      <c r="D848" s="178" t="s">
        <v>244</v>
      </c>
      <c r="E848" s="179" t="s">
        <v>1510</v>
      </c>
      <c r="F848" s="180" t="s">
        <v>1511</v>
      </c>
      <c r="G848" s="181" t="s">
        <v>354</v>
      </c>
      <c r="H848" s="182">
        <v>240</v>
      </c>
      <c r="I848" s="183"/>
      <c r="J848" s="184"/>
      <c r="K848" s="182">
        <f t="shared" si="95"/>
        <v>0</v>
      </c>
      <c r="L848" s="184"/>
      <c r="M848" s="185"/>
      <c r="N848" s="186" t="s">
        <v>1</v>
      </c>
      <c r="O848" s="162" t="s">
        <v>43</v>
      </c>
      <c r="P848" s="163">
        <f t="shared" si="96"/>
        <v>0</v>
      </c>
      <c r="Q848" s="163">
        <f t="shared" si="97"/>
        <v>0</v>
      </c>
      <c r="R848" s="163">
        <f t="shared" si="98"/>
        <v>0</v>
      </c>
      <c r="S848" s="58"/>
      <c r="T848" s="164">
        <f t="shared" si="99"/>
        <v>0</v>
      </c>
      <c r="U848" s="164">
        <v>0</v>
      </c>
      <c r="V848" s="164">
        <f t="shared" si="100"/>
        <v>0</v>
      </c>
      <c r="W848" s="164">
        <v>0</v>
      </c>
      <c r="X848" s="165">
        <f t="shared" si="101"/>
        <v>0</v>
      </c>
      <c r="Y848" s="32"/>
      <c r="Z848" s="32"/>
      <c r="AA848" s="32"/>
      <c r="AB848" s="32"/>
      <c r="AC848" s="32"/>
      <c r="AD848" s="32"/>
      <c r="AE848" s="32"/>
      <c r="AR848" s="166" t="s">
        <v>1297</v>
      </c>
      <c r="AT848" s="166" t="s">
        <v>244</v>
      </c>
      <c r="AU848" s="166" t="s">
        <v>92</v>
      </c>
      <c r="AY848" s="17" t="s">
        <v>164</v>
      </c>
      <c r="BE848" s="167">
        <f t="shared" si="102"/>
        <v>0</v>
      </c>
      <c r="BF848" s="167">
        <f t="shared" si="103"/>
        <v>0</v>
      </c>
      <c r="BG848" s="167">
        <f t="shared" si="104"/>
        <v>0</v>
      </c>
      <c r="BH848" s="167">
        <f t="shared" si="105"/>
        <v>0</v>
      </c>
      <c r="BI848" s="167">
        <f t="shared" si="106"/>
        <v>0</v>
      </c>
      <c r="BJ848" s="17" t="s">
        <v>92</v>
      </c>
      <c r="BK848" s="168">
        <f t="shared" si="107"/>
        <v>0</v>
      </c>
      <c r="BL848" s="17" t="s">
        <v>472</v>
      </c>
      <c r="BM848" s="166" t="s">
        <v>1823</v>
      </c>
    </row>
    <row r="849" spans="1:65" s="2" customFormat="1" ht="14.45" customHeight="1">
      <c r="A849" s="32"/>
      <c r="B849" s="153"/>
      <c r="C849" s="178" t="s">
        <v>1824</v>
      </c>
      <c r="D849" s="178" t="s">
        <v>244</v>
      </c>
      <c r="E849" s="179" t="s">
        <v>1514</v>
      </c>
      <c r="F849" s="180" t="s">
        <v>1515</v>
      </c>
      <c r="G849" s="181" t="s">
        <v>199</v>
      </c>
      <c r="H849" s="182">
        <v>5</v>
      </c>
      <c r="I849" s="183"/>
      <c r="J849" s="184"/>
      <c r="K849" s="182">
        <f t="shared" si="95"/>
        <v>0</v>
      </c>
      <c r="L849" s="184"/>
      <c r="M849" s="185"/>
      <c r="N849" s="186" t="s">
        <v>1</v>
      </c>
      <c r="O849" s="162" t="s">
        <v>43</v>
      </c>
      <c r="P849" s="163">
        <f t="shared" si="96"/>
        <v>0</v>
      </c>
      <c r="Q849" s="163">
        <f t="shared" si="97"/>
        <v>0</v>
      </c>
      <c r="R849" s="163">
        <f t="shared" si="98"/>
        <v>0</v>
      </c>
      <c r="S849" s="58"/>
      <c r="T849" s="164">
        <f t="shared" si="99"/>
        <v>0</v>
      </c>
      <c r="U849" s="164">
        <v>0</v>
      </c>
      <c r="V849" s="164">
        <f t="shared" si="100"/>
        <v>0</v>
      </c>
      <c r="W849" s="164">
        <v>0</v>
      </c>
      <c r="X849" s="165">
        <f t="shared" si="101"/>
        <v>0</v>
      </c>
      <c r="Y849" s="32"/>
      <c r="Z849" s="32"/>
      <c r="AA849" s="32"/>
      <c r="AB849" s="32"/>
      <c r="AC849" s="32"/>
      <c r="AD849" s="32"/>
      <c r="AE849" s="32"/>
      <c r="AR849" s="166" t="s">
        <v>1297</v>
      </c>
      <c r="AT849" s="166" t="s">
        <v>244</v>
      </c>
      <c r="AU849" s="166" t="s">
        <v>92</v>
      </c>
      <c r="AY849" s="17" t="s">
        <v>164</v>
      </c>
      <c r="BE849" s="167">
        <f t="shared" si="102"/>
        <v>0</v>
      </c>
      <c r="BF849" s="167">
        <f t="shared" si="103"/>
        <v>0</v>
      </c>
      <c r="BG849" s="167">
        <f t="shared" si="104"/>
        <v>0</v>
      </c>
      <c r="BH849" s="167">
        <f t="shared" si="105"/>
        <v>0</v>
      </c>
      <c r="BI849" s="167">
        <f t="shared" si="106"/>
        <v>0</v>
      </c>
      <c r="BJ849" s="17" t="s">
        <v>92</v>
      </c>
      <c r="BK849" s="168">
        <f t="shared" si="107"/>
        <v>0</v>
      </c>
      <c r="BL849" s="17" t="s">
        <v>472</v>
      </c>
      <c r="BM849" s="166" t="s">
        <v>1825</v>
      </c>
    </row>
    <row r="850" spans="1:65" s="2" customFormat="1" ht="24.2" customHeight="1">
      <c r="A850" s="32"/>
      <c r="B850" s="153"/>
      <c r="C850" s="178" t="s">
        <v>1826</v>
      </c>
      <c r="D850" s="178" t="s">
        <v>244</v>
      </c>
      <c r="E850" s="179" t="s">
        <v>1518</v>
      </c>
      <c r="F850" s="180" t="s">
        <v>1519</v>
      </c>
      <c r="G850" s="181" t="s">
        <v>199</v>
      </c>
      <c r="H850" s="182">
        <v>4</v>
      </c>
      <c r="I850" s="183"/>
      <c r="J850" s="184"/>
      <c r="K850" s="182">
        <f t="shared" si="95"/>
        <v>0</v>
      </c>
      <c r="L850" s="184"/>
      <c r="M850" s="185"/>
      <c r="N850" s="186" t="s">
        <v>1</v>
      </c>
      <c r="O850" s="162" t="s">
        <v>43</v>
      </c>
      <c r="P850" s="163">
        <f t="shared" si="96"/>
        <v>0</v>
      </c>
      <c r="Q850" s="163">
        <f t="shared" si="97"/>
        <v>0</v>
      </c>
      <c r="R850" s="163">
        <f t="shared" si="98"/>
        <v>0</v>
      </c>
      <c r="S850" s="58"/>
      <c r="T850" s="164">
        <f t="shared" si="99"/>
        <v>0</v>
      </c>
      <c r="U850" s="164">
        <v>0</v>
      </c>
      <c r="V850" s="164">
        <f t="shared" si="100"/>
        <v>0</v>
      </c>
      <c r="W850" s="164">
        <v>0</v>
      </c>
      <c r="X850" s="165">
        <f t="shared" si="101"/>
        <v>0</v>
      </c>
      <c r="Y850" s="32"/>
      <c r="Z850" s="32"/>
      <c r="AA850" s="32"/>
      <c r="AB850" s="32"/>
      <c r="AC850" s="32"/>
      <c r="AD850" s="32"/>
      <c r="AE850" s="32"/>
      <c r="AR850" s="166" t="s">
        <v>1297</v>
      </c>
      <c r="AT850" s="166" t="s">
        <v>244</v>
      </c>
      <c r="AU850" s="166" t="s">
        <v>92</v>
      </c>
      <c r="AY850" s="17" t="s">
        <v>164</v>
      </c>
      <c r="BE850" s="167">
        <f t="shared" si="102"/>
        <v>0</v>
      </c>
      <c r="BF850" s="167">
        <f t="shared" si="103"/>
        <v>0</v>
      </c>
      <c r="BG850" s="167">
        <f t="shared" si="104"/>
        <v>0</v>
      </c>
      <c r="BH850" s="167">
        <f t="shared" si="105"/>
        <v>0</v>
      </c>
      <c r="BI850" s="167">
        <f t="shared" si="106"/>
        <v>0</v>
      </c>
      <c r="BJ850" s="17" t="s">
        <v>92</v>
      </c>
      <c r="BK850" s="168">
        <f t="shared" si="107"/>
        <v>0</v>
      </c>
      <c r="BL850" s="17" t="s">
        <v>472</v>
      </c>
      <c r="BM850" s="166" t="s">
        <v>1827</v>
      </c>
    </row>
    <row r="851" spans="1:65" s="2" customFormat="1" ht="24.2" customHeight="1">
      <c r="A851" s="32"/>
      <c r="B851" s="153"/>
      <c r="C851" s="178" t="s">
        <v>1828</v>
      </c>
      <c r="D851" s="178" t="s">
        <v>244</v>
      </c>
      <c r="E851" s="179" t="s">
        <v>1522</v>
      </c>
      <c r="F851" s="180" t="s">
        <v>1523</v>
      </c>
      <c r="G851" s="181" t="s">
        <v>199</v>
      </c>
      <c r="H851" s="182">
        <v>4</v>
      </c>
      <c r="I851" s="183"/>
      <c r="J851" s="184"/>
      <c r="K851" s="182">
        <f t="shared" si="95"/>
        <v>0</v>
      </c>
      <c r="L851" s="184"/>
      <c r="M851" s="185"/>
      <c r="N851" s="186" t="s">
        <v>1</v>
      </c>
      <c r="O851" s="162" t="s">
        <v>43</v>
      </c>
      <c r="P851" s="163">
        <f t="shared" si="96"/>
        <v>0</v>
      </c>
      <c r="Q851" s="163">
        <f t="shared" si="97"/>
        <v>0</v>
      </c>
      <c r="R851" s="163">
        <f t="shared" si="98"/>
        <v>0</v>
      </c>
      <c r="S851" s="58"/>
      <c r="T851" s="164">
        <f t="shared" si="99"/>
        <v>0</v>
      </c>
      <c r="U851" s="164">
        <v>0</v>
      </c>
      <c r="V851" s="164">
        <f t="shared" si="100"/>
        <v>0</v>
      </c>
      <c r="W851" s="164">
        <v>0</v>
      </c>
      <c r="X851" s="165">
        <f t="shared" si="101"/>
        <v>0</v>
      </c>
      <c r="Y851" s="32"/>
      <c r="Z851" s="32"/>
      <c r="AA851" s="32"/>
      <c r="AB851" s="32"/>
      <c r="AC851" s="32"/>
      <c r="AD851" s="32"/>
      <c r="AE851" s="32"/>
      <c r="AR851" s="166" t="s">
        <v>1297</v>
      </c>
      <c r="AT851" s="166" t="s">
        <v>244</v>
      </c>
      <c r="AU851" s="166" t="s">
        <v>92</v>
      </c>
      <c r="AY851" s="17" t="s">
        <v>164</v>
      </c>
      <c r="BE851" s="167">
        <f t="shared" si="102"/>
        <v>0</v>
      </c>
      <c r="BF851" s="167">
        <f t="shared" si="103"/>
        <v>0</v>
      </c>
      <c r="BG851" s="167">
        <f t="shared" si="104"/>
        <v>0</v>
      </c>
      <c r="BH851" s="167">
        <f t="shared" si="105"/>
        <v>0</v>
      </c>
      <c r="BI851" s="167">
        <f t="shared" si="106"/>
        <v>0</v>
      </c>
      <c r="BJ851" s="17" t="s">
        <v>92</v>
      </c>
      <c r="BK851" s="168">
        <f t="shared" si="107"/>
        <v>0</v>
      </c>
      <c r="BL851" s="17" t="s">
        <v>472</v>
      </c>
      <c r="BM851" s="166" t="s">
        <v>1829</v>
      </c>
    </row>
    <row r="852" spans="1:65" s="2" customFormat="1" ht="24.2" customHeight="1">
      <c r="A852" s="32"/>
      <c r="B852" s="153"/>
      <c r="C852" s="178" t="s">
        <v>1830</v>
      </c>
      <c r="D852" s="178" t="s">
        <v>244</v>
      </c>
      <c r="E852" s="179" t="s">
        <v>1526</v>
      </c>
      <c r="F852" s="180" t="s">
        <v>1527</v>
      </c>
      <c r="G852" s="181" t="s">
        <v>199</v>
      </c>
      <c r="H852" s="182">
        <v>4</v>
      </c>
      <c r="I852" s="183"/>
      <c r="J852" s="184"/>
      <c r="K852" s="182">
        <f t="shared" si="95"/>
        <v>0</v>
      </c>
      <c r="L852" s="184"/>
      <c r="M852" s="185"/>
      <c r="N852" s="186" t="s">
        <v>1</v>
      </c>
      <c r="O852" s="162" t="s">
        <v>43</v>
      </c>
      <c r="P852" s="163">
        <f t="shared" si="96"/>
        <v>0</v>
      </c>
      <c r="Q852" s="163">
        <f t="shared" si="97"/>
        <v>0</v>
      </c>
      <c r="R852" s="163">
        <f t="shared" si="98"/>
        <v>0</v>
      </c>
      <c r="S852" s="58"/>
      <c r="T852" s="164">
        <f t="shared" si="99"/>
        <v>0</v>
      </c>
      <c r="U852" s="164">
        <v>0</v>
      </c>
      <c r="V852" s="164">
        <f t="shared" si="100"/>
        <v>0</v>
      </c>
      <c r="W852" s="164">
        <v>0</v>
      </c>
      <c r="X852" s="165">
        <f t="shared" si="101"/>
        <v>0</v>
      </c>
      <c r="Y852" s="32"/>
      <c r="Z852" s="32"/>
      <c r="AA852" s="32"/>
      <c r="AB852" s="32"/>
      <c r="AC852" s="32"/>
      <c r="AD852" s="32"/>
      <c r="AE852" s="32"/>
      <c r="AR852" s="166" t="s">
        <v>1297</v>
      </c>
      <c r="AT852" s="166" t="s">
        <v>244</v>
      </c>
      <c r="AU852" s="166" t="s">
        <v>92</v>
      </c>
      <c r="AY852" s="17" t="s">
        <v>164</v>
      </c>
      <c r="BE852" s="167">
        <f t="shared" si="102"/>
        <v>0</v>
      </c>
      <c r="BF852" s="167">
        <f t="shared" si="103"/>
        <v>0</v>
      </c>
      <c r="BG852" s="167">
        <f t="shared" si="104"/>
        <v>0</v>
      </c>
      <c r="BH852" s="167">
        <f t="shared" si="105"/>
        <v>0</v>
      </c>
      <c r="BI852" s="167">
        <f t="shared" si="106"/>
        <v>0</v>
      </c>
      <c r="BJ852" s="17" t="s">
        <v>92</v>
      </c>
      <c r="BK852" s="168">
        <f t="shared" si="107"/>
        <v>0</v>
      </c>
      <c r="BL852" s="17" t="s">
        <v>472</v>
      </c>
      <c r="BM852" s="166" t="s">
        <v>1831</v>
      </c>
    </row>
    <row r="853" spans="1:65" s="2" customFormat="1" ht="24.2" customHeight="1">
      <c r="A853" s="32"/>
      <c r="B853" s="153"/>
      <c r="C853" s="178" t="s">
        <v>1832</v>
      </c>
      <c r="D853" s="178" t="s">
        <v>244</v>
      </c>
      <c r="E853" s="179" t="s">
        <v>1530</v>
      </c>
      <c r="F853" s="180" t="s">
        <v>1531</v>
      </c>
      <c r="G853" s="181" t="s">
        <v>385</v>
      </c>
      <c r="H853" s="182">
        <v>85</v>
      </c>
      <c r="I853" s="183"/>
      <c r="J853" s="184"/>
      <c r="K853" s="182">
        <f t="shared" si="95"/>
        <v>0</v>
      </c>
      <c r="L853" s="184"/>
      <c r="M853" s="185"/>
      <c r="N853" s="186" t="s">
        <v>1</v>
      </c>
      <c r="O853" s="162" t="s">
        <v>43</v>
      </c>
      <c r="P853" s="163">
        <f t="shared" si="96"/>
        <v>0</v>
      </c>
      <c r="Q853" s="163">
        <f t="shared" si="97"/>
        <v>0</v>
      </c>
      <c r="R853" s="163">
        <f t="shared" si="98"/>
        <v>0</v>
      </c>
      <c r="S853" s="58"/>
      <c r="T853" s="164">
        <f t="shared" si="99"/>
        <v>0</v>
      </c>
      <c r="U853" s="164">
        <v>0</v>
      </c>
      <c r="V853" s="164">
        <f t="shared" si="100"/>
        <v>0</v>
      </c>
      <c r="W853" s="164">
        <v>0</v>
      </c>
      <c r="X853" s="165">
        <f t="shared" si="101"/>
        <v>0</v>
      </c>
      <c r="Y853" s="32"/>
      <c r="Z853" s="32"/>
      <c r="AA853" s="32"/>
      <c r="AB853" s="32"/>
      <c r="AC853" s="32"/>
      <c r="AD853" s="32"/>
      <c r="AE853" s="32"/>
      <c r="AR853" s="166" t="s">
        <v>1297</v>
      </c>
      <c r="AT853" s="166" t="s">
        <v>244</v>
      </c>
      <c r="AU853" s="166" t="s">
        <v>92</v>
      </c>
      <c r="AY853" s="17" t="s">
        <v>164</v>
      </c>
      <c r="BE853" s="167">
        <f t="shared" si="102"/>
        <v>0</v>
      </c>
      <c r="BF853" s="167">
        <f t="shared" si="103"/>
        <v>0</v>
      </c>
      <c r="BG853" s="167">
        <f t="shared" si="104"/>
        <v>0</v>
      </c>
      <c r="BH853" s="167">
        <f t="shared" si="105"/>
        <v>0</v>
      </c>
      <c r="BI853" s="167">
        <f t="shared" si="106"/>
        <v>0</v>
      </c>
      <c r="BJ853" s="17" t="s">
        <v>92</v>
      </c>
      <c r="BK853" s="168">
        <f t="shared" si="107"/>
        <v>0</v>
      </c>
      <c r="BL853" s="17" t="s">
        <v>472</v>
      </c>
      <c r="BM853" s="166" t="s">
        <v>1833</v>
      </c>
    </row>
    <row r="854" spans="1:65" s="2" customFormat="1" ht="14.45" customHeight="1">
      <c r="A854" s="32"/>
      <c r="B854" s="153"/>
      <c r="C854" s="178" t="s">
        <v>1834</v>
      </c>
      <c r="D854" s="178" t="s">
        <v>244</v>
      </c>
      <c r="E854" s="179" t="s">
        <v>1835</v>
      </c>
      <c r="F854" s="180" t="s">
        <v>1535</v>
      </c>
      <c r="G854" s="181" t="s">
        <v>385</v>
      </c>
      <c r="H854" s="182">
        <v>1</v>
      </c>
      <c r="I854" s="183"/>
      <c r="J854" s="184"/>
      <c r="K854" s="182">
        <f t="shared" si="95"/>
        <v>0</v>
      </c>
      <c r="L854" s="184"/>
      <c r="M854" s="185"/>
      <c r="N854" s="186" t="s">
        <v>1</v>
      </c>
      <c r="O854" s="162" t="s">
        <v>43</v>
      </c>
      <c r="P854" s="163">
        <f t="shared" si="96"/>
        <v>0</v>
      </c>
      <c r="Q854" s="163">
        <f t="shared" si="97"/>
        <v>0</v>
      </c>
      <c r="R854" s="163">
        <f t="shared" si="98"/>
        <v>0</v>
      </c>
      <c r="S854" s="58"/>
      <c r="T854" s="164">
        <f t="shared" si="99"/>
        <v>0</v>
      </c>
      <c r="U854" s="164">
        <v>0</v>
      </c>
      <c r="V854" s="164">
        <f t="shared" si="100"/>
        <v>0</v>
      </c>
      <c r="W854" s="164">
        <v>0</v>
      </c>
      <c r="X854" s="165">
        <f t="shared" si="101"/>
        <v>0</v>
      </c>
      <c r="Y854" s="32"/>
      <c r="Z854" s="32"/>
      <c r="AA854" s="32"/>
      <c r="AB854" s="32"/>
      <c r="AC854" s="32"/>
      <c r="AD854" s="32"/>
      <c r="AE854" s="32"/>
      <c r="AR854" s="166" t="s">
        <v>1297</v>
      </c>
      <c r="AT854" s="166" t="s">
        <v>244</v>
      </c>
      <c r="AU854" s="166" t="s">
        <v>92</v>
      </c>
      <c r="AY854" s="17" t="s">
        <v>164</v>
      </c>
      <c r="BE854" s="167">
        <f t="shared" si="102"/>
        <v>0</v>
      </c>
      <c r="BF854" s="167">
        <f t="shared" si="103"/>
        <v>0</v>
      </c>
      <c r="BG854" s="167">
        <f t="shared" si="104"/>
        <v>0</v>
      </c>
      <c r="BH854" s="167">
        <f t="shared" si="105"/>
        <v>0</v>
      </c>
      <c r="BI854" s="167">
        <f t="shared" si="106"/>
        <v>0</v>
      </c>
      <c r="BJ854" s="17" t="s">
        <v>92</v>
      </c>
      <c r="BK854" s="168">
        <f t="shared" si="107"/>
        <v>0</v>
      </c>
      <c r="BL854" s="17" t="s">
        <v>472</v>
      </c>
      <c r="BM854" s="166" t="s">
        <v>1836</v>
      </c>
    </row>
    <row r="855" spans="1:65" s="2" customFormat="1" ht="14.45" customHeight="1">
      <c r="A855" s="32"/>
      <c r="B855" s="153"/>
      <c r="C855" s="178" t="s">
        <v>1837</v>
      </c>
      <c r="D855" s="178" t="s">
        <v>244</v>
      </c>
      <c r="E855" s="179" t="s">
        <v>1838</v>
      </c>
      <c r="F855" s="180" t="s">
        <v>1539</v>
      </c>
      <c r="G855" s="181" t="s">
        <v>385</v>
      </c>
      <c r="H855" s="182">
        <v>1</v>
      </c>
      <c r="I855" s="183"/>
      <c r="J855" s="184"/>
      <c r="K855" s="182">
        <f t="shared" si="95"/>
        <v>0</v>
      </c>
      <c r="L855" s="184"/>
      <c r="M855" s="185"/>
      <c r="N855" s="186" t="s">
        <v>1</v>
      </c>
      <c r="O855" s="162" t="s">
        <v>43</v>
      </c>
      <c r="P855" s="163">
        <f t="shared" si="96"/>
        <v>0</v>
      </c>
      <c r="Q855" s="163">
        <f t="shared" si="97"/>
        <v>0</v>
      </c>
      <c r="R855" s="163">
        <f t="shared" si="98"/>
        <v>0</v>
      </c>
      <c r="S855" s="58"/>
      <c r="T855" s="164">
        <f t="shared" si="99"/>
        <v>0</v>
      </c>
      <c r="U855" s="164">
        <v>0</v>
      </c>
      <c r="V855" s="164">
        <f t="shared" si="100"/>
        <v>0</v>
      </c>
      <c r="W855" s="164">
        <v>0</v>
      </c>
      <c r="X855" s="165">
        <f t="shared" si="101"/>
        <v>0</v>
      </c>
      <c r="Y855" s="32"/>
      <c r="Z855" s="32"/>
      <c r="AA855" s="32"/>
      <c r="AB855" s="32"/>
      <c r="AC855" s="32"/>
      <c r="AD855" s="32"/>
      <c r="AE855" s="32"/>
      <c r="AR855" s="166" t="s">
        <v>1297</v>
      </c>
      <c r="AT855" s="166" t="s">
        <v>244</v>
      </c>
      <c r="AU855" s="166" t="s">
        <v>92</v>
      </c>
      <c r="AY855" s="17" t="s">
        <v>164</v>
      </c>
      <c r="BE855" s="167">
        <f t="shared" si="102"/>
        <v>0</v>
      </c>
      <c r="BF855" s="167">
        <f t="shared" si="103"/>
        <v>0</v>
      </c>
      <c r="BG855" s="167">
        <f t="shared" si="104"/>
        <v>0</v>
      </c>
      <c r="BH855" s="167">
        <f t="shared" si="105"/>
        <v>0</v>
      </c>
      <c r="BI855" s="167">
        <f t="shared" si="106"/>
        <v>0</v>
      </c>
      <c r="BJ855" s="17" t="s">
        <v>92</v>
      </c>
      <c r="BK855" s="168">
        <f t="shared" si="107"/>
        <v>0</v>
      </c>
      <c r="BL855" s="17" t="s">
        <v>472</v>
      </c>
      <c r="BM855" s="166" t="s">
        <v>1839</v>
      </c>
    </row>
    <row r="856" spans="1:65" s="2" customFormat="1" ht="14.45" customHeight="1">
      <c r="A856" s="32"/>
      <c r="B856" s="153"/>
      <c r="C856" s="178" t="s">
        <v>1840</v>
      </c>
      <c r="D856" s="178" t="s">
        <v>244</v>
      </c>
      <c r="E856" s="179" t="s">
        <v>1841</v>
      </c>
      <c r="F856" s="180" t="s">
        <v>1543</v>
      </c>
      <c r="G856" s="181" t="s">
        <v>499</v>
      </c>
      <c r="H856" s="183"/>
      <c r="I856" s="183"/>
      <c r="J856" s="184"/>
      <c r="K856" s="182">
        <f t="shared" si="95"/>
        <v>0</v>
      </c>
      <c r="L856" s="184"/>
      <c r="M856" s="185"/>
      <c r="N856" s="186" t="s">
        <v>1</v>
      </c>
      <c r="O856" s="162" t="s">
        <v>43</v>
      </c>
      <c r="P856" s="163">
        <f t="shared" si="96"/>
        <v>0</v>
      </c>
      <c r="Q856" s="163">
        <f t="shared" si="97"/>
        <v>0</v>
      </c>
      <c r="R856" s="163">
        <f t="shared" si="98"/>
        <v>0</v>
      </c>
      <c r="S856" s="58"/>
      <c r="T856" s="164">
        <f t="shared" si="99"/>
        <v>0</v>
      </c>
      <c r="U856" s="164">
        <v>0</v>
      </c>
      <c r="V856" s="164">
        <f t="shared" si="100"/>
        <v>0</v>
      </c>
      <c r="W856" s="164">
        <v>0</v>
      </c>
      <c r="X856" s="165">
        <f t="shared" si="101"/>
        <v>0</v>
      </c>
      <c r="Y856" s="32"/>
      <c r="Z856" s="32"/>
      <c r="AA856" s="32"/>
      <c r="AB856" s="32"/>
      <c r="AC856" s="32"/>
      <c r="AD856" s="32"/>
      <c r="AE856" s="32"/>
      <c r="AR856" s="166" t="s">
        <v>1297</v>
      </c>
      <c r="AT856" s="166" t="s">
        <v>244</v>
      </c>
      <c r="AU856" s="166" t="s">
        <v>92</v>
      </c>
      <c r="AY856" s="17" t="s">
        <v>164</v>
      </c>
      <c r="BE856" s="167">
        <f t="shared" si="102"/>
        <v>0</v>
      </c>
      <c r="BF856" s="167">
        <f t="shared" si="103"/>
        <v>0</v>
      </c>
      <c r="BG856" s="167">
        <f t="shared" si="104"/>
        <v>0</v>
      </c>
      <c r="BH856" s="167">
        <f t="shared" si="105"/>
        <v>0</v>
      </c>
      <c r="BI856" s="167">
        <f t="shared" si="106"/>
        <v>0</v>
      </c>
      <c r="BJ856" s="17" t="s">
        <v>92</v>
      </c>
      <c r="BK856" s="168">
        <f t="shared" si="107"/>
        <v>0</v>
      </c>
      <c r="BL856" s="17" t="s">
        <v>472</v>
      </c>
      <c r="BM856" s="166" t="s">
        <v>1842</v>
      </c>
    </row>
    <row r="857" spans="1:65" s="2" customFormat="1" ht="14.45" customHeight="1">
      <c r="A857" s="32"/>
      <c r="B857" s="153"/>
      <c r="C857" s="178" t="s">
        <v>1843</v>
      </c>
      <c r="D857" s="178" t="s">
        <v>244</v>
      </c>
      <c r="E857" s="179" t="s">
        <v>1844</v>
      </c>
      <c r="F857" s="180" t="s">
        <v>1547</v>
      </c>
      <c r="G857" s="181" t="s">
        <v>499</v>
      </c>
      <c r="H857" s="183"/>
      <c r="I857" s="183"/>
      <c r="J857" s="184"/>
      <c r="K857" s="182">
        <f t="shared" si="95"/>
        <v>0</v>
      </c>
      <c r="L857" s="184"/>
      <c r="M857" s="185"/>
      <c r="N857" s="186" t="s">
        <v>1</v>
      </c>
      <c r="O857" s="162" t="s">
        <v>43</v>
      </c>
      <c r="P857" s="163">
        <f t="shared" si="96"/>
        <v>0</v>
      </c>
      <c r="Q857" s="163">
        <f t="shared" si="97"/>
        <v>0</v>
      </c>
      <c r="R857" s="163">
        <f t="shared" si="98"/>
        <v>0</v>
      </c>
      <c r="S857" s="58"/>
      <c r="T857" s="164">
        <f t="shared" si="99"/>
        <v>0</v>
      </c>
      <c r="U857" s="164">
        <v>0</v>
      </c>
      <c r="V857" s="164">
        <f t="shared" si="100"/>
        <v>0</v>
      </c>
      <c r="W857" s="164">
        <v>0</v>
      </c>
      <c r="X857" s="165">
        <f t="shared" si="101"/>
        <v>0</v>
      </c>
      <c r="Y857" s="32"/>
      <c r="Z857" s="32"/>
      <c r="AA857" s="32"/>
      <c r="AB857" s="32"/>
      <c r="AC857" s="32"/>
      <c r="AD857" s="32"/>
      <c r="AE857" s="32"/>
      <c r="AR857" s="166" t="s">
        <v>1297</v>
      </c>
      <c r="AT857" s="166" t="s">
        <v>244</v>
      </c>
      <c r="AU857" s="166" t="s">
        <v>92</v>
      </c>
      <c r="AY857" s="17" t="s">
        <v>164</v>
      </c>
      <c r="BE857" s="167">
        <f t="shared" si="102"/>
        <v>0</v>
      </c>
      <c r="BF857" s="167">
        <f t="shared" si="103"/>
        <v>0</v>
      </c>
      <c r="BG857" s="167">
        <f t="shared" si="104"/>
        <v>0</v>
      </c>
      <c r="BH857" s="167">
        <f t="shared" si="105"/>
        <v>0</v>
      </c>
      <c r="BI857" s="167">
        <f t="shared" si="106"/>
        <v>0</v>
      </c>
      <c r="BJ857" s="17" t="s">
        <v>92</v>
      </c>
      <c r="BK857" s="168">
        <f t="shared" si="107"/>
        <v>0</v>
      </c>
      <c r="BL857" s="17" t="s">
        <v>472</v>
      </c>
      <c r="BM857" s="166" t="s">
        <v>1845</v>
      </c>
    </row>
    <row r="858" spans="1:65" s="12" customFormat="1" ht="22.9" customHeight="1">
      <c r="B858" s="139"/>
      <c r="D858" s="140" t="s">
        <v>78</v>
      </c>
      <c r="E858" s="151" t="s">
        <v>1549</v>
      </c>
      <c r="F858" s="151" t="s">
        <v>1550</v>
      </c>
      <c r="I858" s="142"/>
      <c r="J858" s="142"/>
      <c r="K858" s="152">
        <f>BK858</f>
        <v>0</v>
      </c>
      <c r="M858" s="139"/>
      <c r="N858" s="144"/>
      <c r="O858" s="145"/>
      <c r="P858" s="145"/>
      <c r="Q858" s="146">
        <f>SUM(Q859:Q860)</f>
        <v>0</v>
      </c>
      <c r="R858" s="146">
        <f>SUM(R859:R860)</f>
        <v>0</v>
      </c>
      <c r="S858" s="145"/>
      <c r="T858" s="147">
        <f>SUM(T859:T860)</f>
        <v>0</v>
      </c>
      <c r="U858" s="145"/>
      <c r="V858" s="147">
        <f>SUM(V859:V860)</f>
        <v>0</v>
      </c>
      <c r="W858" s="145"/>
      <c r="X858" s="148">
        <f>SUM(X859:X860)</f>
        <v>0</v>
      </c>
      <c r="AR858" s="140" t="s">
        <v>165</v>
      </c>
      <c r="AT858" s="149" t="s">
        <v>78</v>
      </c>
      <c r="AU858" s="149" t="s">
        <v>86</v>
      </c>
      <c r="AY858" s="140" t="s">
        <v>164</v>
      </c>
      <c r="BK858" s="150">
        <f>SUM(BK859:BK860)</f>
        <v>0</v>
      </c>
    </row>
    <row r="859" spans="1:65" s="2" customFormat="1" ht="37.9" customHeight="1">
      <c r="A859" s="32"/>
      <c r="B859" s="153"/>
      <c r="C859" s="178" t="s">
        <v>1846</v>
      </c>
      <c r="D859" s="178" t="s">
        <v>244</v>
      </c>
      <c r="E859" s="179" t="s">
        <v>1552</v>
      </c>
      <c r="F859" s="180" t="s">
        <v>1553</v>
      </c>
      <c r="G859" s="181" t="s">
        <v>1</v>
      </c>
      <c r="H859" s="182">
        <v>1</v>
      </c>
      <c r="I859" s="183"/>
      <c r="J859" s="184"/>
      <c r="K859" s="182">
        <f>ROUND(P859*H859,3)</f>
        <v>0</v>
      </c>
      <c r="L859" s="184"/>
      <c r="M859" s="185"/>
      <c r="N859" s="186" t="s">
        <v>1</v>
      </c>
      <c r="O859" s="162" t="s">
        <v>43</v>
      </c>
      <c r="P859" s="163">
        <f>I859+J859</f>
        <v>0</v>
      </c>
      <c r="Q859" s="163">
        <f>ROUND(I859*H859,3)</f>
        <v>0</v>
      </c>
      <c r="R859" s="163">
        <f>ROUND(J859*H859,3)</f>
        <v>0</v>
      </c>
      <c r="S859" s="58"/>
      <c r="T859" s="164">
        <f>S859*H859</f>
        <v>0</v>
      </c>
      <c r="U859" s="164">
        <v>0</v>
      </c>
      <c r="V859" s="164">
        <f>U859*H859</f>
        <v>0</v>
      </c>
      <c r="W859" s="164">
        <v>0</v>
      </c>
      <c r="X859" s="165">
        <f>W859*H859</f>
        <v>0</v>
      </c>
      <c r="Y859" s="32"/>
      <c r="Z859" s="32"/>
      <c r="AA859" s="32"/>
      <c r="AB859" s="32"/>
      <c r="AC859" s="32"/>
      <c r="AD859" s="32"/>
      <c r="AE859" s="32"/>
      <c r="AR859" s="166" t="s">
        <v>1297</v>
      </c>
      <c r="AT859" s="166" t="s">
        <v>244</v>
      </c>
      <c r="AU859" s="166" t="s">
        <v>92</v>
      </c>
      <c r="AY859" s="17" t="s">
        <v>164</v>
      </c>
      <c r="BE859" s="167">
        <f>IF(O859="základná",K859,0)</f>
        <v>0</v>
      </c>
      <c r="BF859" s="167">
        <f>IF(O859="znížená",K859,0)</f>
        <v>0</v>
      </c>
      <c r="BG859" s="167">
        <f>IF(O859="zákl. prenesená",K859,0)</f>
        <v>0</v>
      </c>
      <c r="BH859" s="167">
        <f>IF(O859="zníž. prenesená",K859,0)</f>
        <v>0</v>
      </c>
      <c r="BI859" s="167">
        <f>IF(O859="nulová",K859,0)</f>
        <v>0</v>
      </c>
      <c r="BJ859" s="17" t="s">
        <v>92</v>
      </c>
      <c r="BK859" s="168">
        <f>ROUND(P859*H859,3)</f>
        <v>0</v>
      </c>
      <c r="BL859" s="17" t="s">
        <v>472</v>
      </c>
      <c r="BM859" s="166" t="s">
        <v>1847</v>
      </c>
    </row>
    <row r="860" spans="1:65" s="2" customFormat="1" ht="37.9" customHeight="1">
      <c r="A860" s="32"/>
      <c r="B860" s="153"/>
      <c r="C860" s="178" t="s">
        <v>1848</v>
      </c>
      <c r="D860" s="178" t="s">
        <v>244</v>
      </c>
      <c r="E860" s="179" t="s">
        <v>1556</v>
      </c>
      <c r="F860" s="180" t="s">
        <v>1557</v>
      </c>
      <c r="G860" s="181" t="s">
        <v>1</v>
      </c>
      <c r="H860" s="182">
        <v>10</v>
      </c>
      <c r="I860" s="183"/>
      <c r="J860" s="184"/>
      <c r="K860" s="182">
        <f>ROUND(P860*H860,3)</f>
        <v>0</v>
      </c>
      <c r="L860" s="184"/>
      <c r="M860" s="185"/>
      <c r="N860" s="186" t="s">
        <v>1</v>
      </c>
      <c r="O860" s="162" t="s">
        <v>43</v>
      </c>
      <c r="P860" s="163">
        <f>I860+J860</f>
        <v>0</v>
      </c>
      <c r="Q860" s="163">
        <f>ROUND(I860*H860,3)</f>
        <v>0</v>
      </c>
      <c r="R860" s="163">
        <f>ROUND(J860*H860,3)</f>
        <v>0</v>
      </c>
      <c r="S860" s="58"/>
      <c r="T860" s="164">
        <f>S860*H860</f>
        <v>0</v>
      </c>
      <c r="U860" s="164">
        <v>0</v>
      </c>
      <c r="V860" s="164">
        <f>U860*H860</f>
        <v>0</v>
      </c>
      <c r="W860" s="164">
        <v>0</v>
      </c>
      <c r="X860" s="165">
        <f>W860*H860</f>
        <v>0</v>
      </c>
      <c r="Y860" s="32"/>
      <c r="Z860" s="32"/>
      <c r="AA860" s="32"/>
      <c r="AB860" s="32"/>
      <c r="AC860" s="32"/>
      <c r="AD860" s="32"/>
      <c r="AE860" s="32"/>
      <c r="AR860" s="166" t="s">
        <v>1297</v>
      </c>
      <c r="AT860" s="166" t="s">
        <v>244</v>
      </c>
      <c r="AU860" s="166" t="s">
        <v>92</v>
      </c>
      <c r="AY860" s="17" t="s">
        <v>164</v>
      </c>
      <c r="BE860" s="167">
        <f>IF(O860="základná",K860,0)</f>
        <v>0</v>
      </c>
      <c r="BF860" s="167">
        <f>IF(O860="znížená",K860,0)</f>
        <v>0</v>
      </c>
      <c r="BG860" s="167">
        <f>IF(O860="zákl. prenesená",K860,0)</f>
        <v>0</v>
      </c>
      <c r="BH860" s="167">
        <f>IF(O860="zníž. prenesená",K860,0)</f>
        <v>0</v>
      </c>
      <c r="BI860" s="167">
        <f>IF(O860="nulová",K860,0)</f>
        <v>0</v>
      </c>
      <c r="BJ860" s="17" t="s">
        <v>92</v>
      </c>
      <c r="BK860" s="168">
        <f>ROUND(P860*H860,3)</f>
        <v>0</v>
      </c>
      <c r="BL860" s="17" t="s">
        <v>472</v>
      </c>
      <c r="BM860" s="166" t="s">
        <v>1849</v>
      </c>
    </row>
    <row r="861" spans="1:65" s="12" customFormat="1" ht="25.9" customHeight="1">
      <c r="B861" s="139"/>
      <c r="D861" s="140" t="s">
        <v>78</v>
      </c>
      <c r="E861" s="141" t="s">
        <v>1559</v>
      </c>
      <c r="F861" s="141" t="s">
        <v>1560</v>
      </c>
      <c r="I861" s="142"/>
      <c r="J861" s="142"/>
      <c r="K861" s="143">
        <f>BK861</f>
        <v>0</v>
      </c>
      <c r="M861" s="139"/>
      <c r="N861" s="144"/>
      <c r="O861" s="145"/>
      <c r="P861" s="145"/>
      <c r="Q861" s="146">
        <f>Q862</f>
        <v>0</v>
      </c>
      <c r="R861" s="146">
        <f>R862</f>
        <v>0</v>
      </c>
      <c r="S861" s="145"/>
      <c r="T861" s="147">
        <f>T862</f>
        <v>0</v>
      </c>
      <c r="U861" s="145"/>
      <c r="V861" s="147">
        <f>V862</f>
        <v>0</v>
      </c>
      <c r="W861" s="145"/>
      <c r="X861" s="148">
        <f>X862</f>
        <v>0</v>
      </c>
      <c r="AR861" s="140" t="s">
        <v>83</v>
      </c>
      <c r="AT861" s="149" t="s">
        <v>78</v>
      </c>
      <c r="AU861" s="149" t="s">
        <v>79</v>
      </c>
      <c r="AY861" s="140" t="s">
        <v>164</v>
      </c>
      <c r="BK861" s="150">
        <f>BK862</f>
        <v>0</v>
      </c>
    </row>
    <row r="862" spans="1:65" s="12" customFormat="1" ht="22.9" customHeight="1">
      <c r="B862" s="139"/>
      <c r="D862" s="140" t="s">
        <v>78</v>
      </c>
      <c r="E862" s="151" t="s">
        <v>1561</v>
      </c>
      <c r="F862" s="151" t="s">
        <v>1562</v>
      </c>
      <c r="I862" s="142"/>
      <c r="J862" s="142"/>
      <c r="K862" s="152">
        <f>BK862</f>
        <v>0</v>
      </c>
      <c r="M862" s="139"/>
      <c r="N862" s="144"/>
      <c r="O862" s="145"/>
      <c r="P862" s="145"/>
      <c r="Q862" s="146">
        <f>Q863</f>
        <v>0</v>
      </c>
      <c r="R862" s="146">
        <f>R863</f>
        <v>0</v>
      </c>
      <c r="S862" s="145"/>
      <c r="T862" s="147">
        <f>T863</f>
        <v>0</v>
      </c>
      <c r="U862" s="145"/>
      <c r="V862" s="147">
        <f>V863</f>
        <v>0</v>
      </c>
      <c r="W862" s="145"/>
      <c r="X862" s="148">
        <f>X863</f>
        <v>0</v>
      </c>
      <c r="AR862" s="140" t="s">
        <v>83</v>
      </c>
      <c r="AT862" s="149" t="s">
        <v>78</v>
      </c>
      <c r="AU862" s="149" t="s">
        <v>86</v>
      </c>
      <c r="AY862" s="140" t="s">
        <v>164</v>
      </c>
      <c r="BK862" s="150">
        <f>BK863</f>
        <v>0</v>
      </c>
    </row>
    <row r="863" spans="1:65" s="2" customFormat="1" ht="14.45" customHeight="1">
      <c r="A863" s="32"/>
      <c r="B863" s="153"/>
      <c r="C863" s="154" t="s">
        <v>1850</v>
      </c>
      <c r="D863" s="154" t="s">
        <v>167</v>
      </c>
      <c r="E863" s="155" t="s">
        <v>1564</v>
      </c>
      <c r="F863" s="156" t="s">
        <v>1565</v>
      </c>
      <c r="G863" s="157" t="s">
        <v>499</v>
      </c>
      <c r="H863" s="159"/>
      <c r="I863" s="159"/>
      <c r="J863" s="159"/>
      <c r="K863" s="158">
        <f>ROUND(P863*H863,3)</f>
        <v>0</v>
      </c>
      <c r="L863" s="160"/>
      <c r="M863" s="33"/>
      <c r="N863" s="203" t="s">
        <v>1</v>
      </c>
      <c r="O863" s="204" t="s">
        <v>43</v>
      </c>
      <c r="P863" s="205">
        <f>I863+J863</f>
        <v>0</v>
      </c>
      <c r="Q863" s="205">
        <f>ROUND(I863*H863,3)</f>
        <v>0</v>
      </c>
      <c r="R863" s="205">
        <f>ROUND(J863*H863,3)</f>
        <v>0</v>
      </c>
      <c r="S863" s="206"/>
      <c r="T863" s="207">
        <f>S863*H863</f>
        <v>0</v>
      </c>
      <c r="U863" s="207">
        <v>0</v>
      </c>
      <c r="V863" s="207">
        <f>U863*H863</f>
        <v>0</v>
      </c>
      <c r="W863" s="207">
        <v>0</v>
      </c>
      <c r="X863" s="208">
        <f>W863*H863</f>
        <v>0</v>
      </c>
      <c r="Y863" s="32"/>
      <c r="Z863" s="32"/>
      <c r="AA863" s="32"/>
      <c r="AB863" s="32"/>
      <c r="AC863" s="32"/>
      <c r="AD863" s="32"/>
      <c r="AE863" s="32"/>
      <c r="AR863" s="166" t="s">
        <v>1566</v>
      </c>
      <c r="AT863" s="166" t="s">
        <v>167</v>
      </c>
      <c r="AU863" s="166" t="s">
        <v>92</v>
      </c>
      <c r="AY863" s="17" t="s">
        <v>164</v>
      </c>
      <c r="BE863" s="167">
        <f>IF(O863="základná",K863,0)</f>
        <v>0</v>
      </c>
      <c r="BF863" s="167">
        <f>IF(O863="znížená",K863,0)</f>
        <v>0</v>
      </c>
      <c r="BG863" s="167">
        <f>IF(O863="zákl. prenesená",K863,0)</f>
        <v>0</v>
      </c>
      <c r="BH863" s="167">
        <f>IF(O863="zníž. prenesená",K863,0)</f>
        <v>0</v>
      </c>
      <c r="BI863" s="167">
        <f>IF(O863="nulová",K863,0)</f>
        <v>0</v>
      </c>
      <c r="BJ863" s="17" t="s">
        <v>92</v>
      </c>
      <c r="BK863" s="168">
        <f>ROUND(P863*H863,3)</f>
        <v>0</v>
      </c>
      <c r="BL863" s="17" t="s">
        <v>1566</v>
      </c>
      <c r="BM863" s="166" t="s">
        <v>1567</v>
      </c>
    </row>
    <row r="864" spans="1:65" s="2" customFormat="1" ht="6.95" customHeight="1">
      <c r="A864" s="32"/>
      <c r="B864" s="47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33"/>
      <c r="N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</row>
  </sheetData>
  <autoFilter ref="C145:L863"/>
  <mergeCells count="12">
    <mergeCell ref="E138:H138"/>
    <mergeCell ref="M2:Z2"/>
    <mergeCell ref="E85:H85"/>
    <mergeCell ref="E87:H87"/>
    <mergeCell ref="E89:H89"/>
    <mergeCell ref="E134:H134"/>
    <mergeCell ref="E136:H13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7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1" width="20.16406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51" t="s">
        <v>6</v>
      </c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T2" s="17" t="s">
        <v>99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T3" s="17" t="s">
        <v>79</v>
      </c>
    </row>
    <row r="4" spans="1:46" s="1" customFormat="1" ht="24.95" customHeight="1">
      <c r="B4" s="20"/>
      <c r="D4" s="21" t="s">
        <v>103</v>
      </c>
      <c r="M4" s="20"/>
      <c r="N4" s="100" t="s">
        <v>10</v>
      </c>
      <c r="AT4" s="17" t="s">
        <v>3</v>
      </c>
    </row>
    <row r="5" spans="1:46" s="1" customFormat="1" ht="6.95" customHeight="1">
      <c r="B5" s="20"/>
      <c r="M5" s="20"/>
    </row>
    <row r="6" spans="1:46" s="1" customFormat="1" ht="12" customHeight="1">
      <c r="B6" s="20"/>
      <c r="D6" s="27" t="s">
        <v>13</v>
      </c>
      <c r="M6" s="20"/>
    </row>
    <row r="7" spans="1:46" s="1" customFormat="1" ht="16.5" customHeight="1">
      <c r="B7" s="20"/>
      <c r="E7" s="252" t="str">
        <f>'Rekapitulácia stavby'!K6</f>
        <v>Rekonštrukcia toaliet FA STU - ľava strana+pravá strana+aula</v>
      </c>
      <c r="F7" s="253"/>
      <c r="G7" s="253"/>
      <c r="H7" s="253"/>
      <c r="M7" s="20"/>
    </row>
    <row r="8" spans="1:46" s="1" customFormat="1" ht="12" customHeight="1">
      <c r="B8" s="20"/>
      <c r="D8" s="27" t="s">
        <v>104</v>
      </c>
      <c r="M8" s="20"/>
    </row>
    <row r="9" spans="1:46" s="2" customFormat="1" ht="16.5" customHeight="1">
      <c r="A9" s="32"/>
      <c r="B9" s="33"/>
      <c r="C9" s="32"/>
      <c r="D9" s="32"/>
      <c r="E9" s="252" t="s">
        <v>105</v>
      </c>
      <c r="F9" s="254"/>
      <c r="G9" s="254"/>
      <c r="H9" s="254"/>
      <c r="I9" s="32"/>
      <c r="J9" s="32"/>
      <c r="K9" s="32"/>
      <c r="L9" s="32"/>
      <c r="M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106</v>
      </c>
      <c r="E10" s="32"/>
      <c r="F10" s="32"/>
      <c r="G10" s="32"/>
      <c r="H10" s="32"/>
      <c r="I10" s="32"/>
      <c r="J10" s="32"/>
      <c r="K10" s="32"/>
      <c r="L10" s="32"/>
      <c r="M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09" t="s">
        <v>1851</v>
      </c>
      <c r="F11" s="254"/>
      <c r="G11" s="254"/>
      <c r="H11" s="254"/>
      <c r="I11" s="32"/>
      <c r="J11" s="32"/>
      <c r="K11" s="32"/>
      <c r="L11" s="32"/>
      <c r="M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15</v>
      </c>
      <c r="E13" s="32"/>
      <c r="F13" s="25" t="s">
        <v>1</v>
      </c>
      <c r="G13" s="32"/>
      <c r="H13" s="32"/>
      <c r="I13" s="27" t="s">
        <v>16</v>
      </c>
      <c r="J13" s="25" t="s">
        <v>1</v>
      </c>
      <c r="K13" s="32"/>
      <c r="L13" s="32"/>
      <c r="M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17</v>
      </c>
      <c r="E14" s="32"/>
      <c r="F14" s="25" t="s">
        <v>18</v>
      </c>
      <c r="G14" s="32"/>
      <c r="H14" s="32"/>
      <c r="I14" s="27" t="s">
        <v>19</v>
      </c>
      <c r="J14" s="55" t="str">
        <f>'Rekapitulácia stavby'!AN8</f>
        <v>14. 10. 2020</v>
      </c>
      <c r="K14" s="32"/>
      <c r="L14" s="32"/>
      <c r="M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23</v>
      </c>
      <c r="K16" s="32"/>
      <c r="L16" s="32"/>
      <c r="M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26</v>
      </c>
      <c r="K17" s="32"/>
      <c r="L17" s="32"/>
      <c r="M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27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32"/>
      <c r="M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5" t="str">
        <f>'Rekapitulácia stavby'!E14</f>
        <v>Vyplň údaj</v>
      </c>
      <c r="F20" s="235"/>
      <c r="G20" s="235"/>
      <c r="H20" s="235"/>
      <c r="I20" s="27" t="s">
        <v>25</v>
      </c>
      <c r="J20" s="28" t="str">
        <f>'Rekapitulácia stavby'!AN14</f>
        <v>Vyplň údaj</v>
      </c>
      <c r="K20" s="32"/>
      <c r="L20" s="32"/>
      <c r="M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29</v>
      </c>
      <c r="E22" s="32"/>
      <c r="F22" s="32"/>
      <c r="G22" s="32"/>
      <c r="H22" s="32"/>
      <c r="I22" s="27" t="s">
        <v>22</v>
      </c>
      <c r="J22" s="25" t="s">
        <v>108</v>
      </c>
      <c r="K22" s="32"/>
      <c r="L22" s="32"/>
      <c r="M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109</v>
      </c>
      <c r="F23" s="32"/>
      <c r="G23" s="32"/>
      <c r="H23" s="32"/>
      <c r="I23" s="27" t="s">
        <v>25</v>
      </c>
      <c r="J23" s="25" t="s">
        <v>1</v>
      </c>
      <c r="K23" s="32"/>
      <c r="L23" s="32"/>
      <c r="M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32</v>
      </c>
      <c r="E25" s="32"/>
      <c r="F25" s="32"/>
      <c r="G25" s="32"/>
      <c r="H25" s="32"/>
      <c r="I25" s="27" t="s">
        <v>22</v>
      </c>
      <c r="J25" s="25" t="s">
        <v>33</v>
      </c>
      <c r="K25" s="32"/>
      <c r="L25" s="32"/>
      <c r="M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110</v>
      </c>
      <c r="F26" s="32"/>
      <c r="G26" s="32"/>
      <c r="H26" s="32"/>
      <c r="I26" s="27" t="s">
        <v>25</v>
      </c>
      <c r="J26" s="25" t="s">
        <v>35</v>
      </c>
      <c r="K26" s="32"/>
      <c r="L26" s="32"/>
      <c r="M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36</v>
      </c>
      <c r="E28" s="32"/>
      <c r="F28" s="32"/>
      <c r="G28" s="32"/>
      <c r="H28" s="32"/>
      <c r="I28" s="32"/>
      <c r="J28" s="32"/>
      <c r="K28" s="32"/>
      <c r="L28" s="32"/>
      <c r="M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101"/>
      <c r="B29" s="102"/>
      <c r="C29" s="101"/>
      <c r="D29" s="101"/>
      <c r="E29" s="240" t="s">
        <v>1</v>
      </c>
      <c r="F29" s="240"/>
      <c r="G29" s="240"/>
      <c r="H29" s="240"/>
      <c r="I29" s="101"/>
      <c r="J29" s="101"/>
      <c r="K29" s="101"/>
      <c r="L29" s="101"/>
      <c r="M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66"/>
      <c r="M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2.75">
      <c r="A32" s="32"/>
      <c r="B32" s="33"/>
      <c r="C32" s="32"/>
      <c r="D32" s="32"/>
      <c r="E32" s="27" t="s">
        <v>111</v>
      </c>
      <c r="F32" s="32"/>
      <c r="G32" s="32"/>
      <c r="H32" s="32"/>
      <c r="I32" s="32"/>
      <c r="J32" s="32"/>
      <c r="K32" s="104">
        <f>I98</f>
        <v>0</v>
      </c>
      <c r="L32" s="32"/>
      <c r="M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2.75">
      <c r="A33" s="32"/>
      <c r="B33" s="33"/>
      <c r="C33" s="32"/>
      <c r="D33" s="32"/>
      <c r="E33" s="27" t="s">
        <v>112</v>
      </c>
      <c r="F33" s="32"/>
      <c r="G33" s="32"/>
      <c r="H33" s="32"/>
      <c r="I33" s="32"/>
      <c r="J33" s="32"/>
      <c r="K33" s="104">
        <f>J98</f>
        <v>0</v>
      </c>
      <c r="L33" s="32"/>
      <c r="M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5" t="s">
        <v>37</v>
      </c>
      <c r="E34" s="32"/>
      <c r="F34" s="32"/>
      <c r="G34" s="32"/>
      <c r="H34" s="32"/>
      <c r="I34" s="32"/>
      <c r="J34" s="32"/>
      <c r="K34" s="71">
        <f>ROUND(K147, 2)</f>
        <v>0</v>
      </c>
      <c r="L34" s="32"/>
      <c r="M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66"/>
      <c r="M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39</v>
      </c>
      <c r="G36" s="32"/>
      <c r="H36" s="32"/>
      <c r="I36" s="36" t="s">
        <v>38</v>
      </c>
      <c r="J36" s="32"/>
      <c r="K36" s="36" t="s">
        <v>40</v>
      </c>
      <c r="L36" s="32"/>
      <c r="M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6" t="s">
        <v>41</v>
      </c>
      <c r="E37" s="27" t="s">
        <v>42</v>
      </c>
      <c r="F37" s="104">
        <f>ROUND((SUM(BE147:BE974)),  2)</f>
        <v>0</v>
      </c>
      <c r="G37" s="32"/>
      <c r="H37" s="32"/>
      <c r="I37" s="107">
        <v>0.2</v>
      </c>
      <c r="J37" s="32"/>
      <c r="K37" s="104">
        <f>ROUND(((SUM(BE147:BE974))*I37),  2)</f>
        <v>0</v>
      </c>
      <c r="L37" s="32"/>
      <c r="M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7" t="s">
        <v>43</v>
      </c>
      <c r="F38" s="104">
        <f>ROUND((SUM(BF147:BF974)),  2)</f>
        <v>0</v>
      </c>
      <c r="G38" s="32"/>
      <c r="H38" s="32"/>
      <c r="I38" s="107">
        <v>0.2</v>
      </c>
      <c r="J38" s="32"/>
      <c r="K38" s="104">
        <f>ROUND(((SUM(BF147:BF974))*I38),  2)</f>
        <v>0</v>
      </c>
      <c r="L38" s="32"/>
      <c r="M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44</v>
      </c>
      <c r="F39" s="104">
        <f>ROUND((SUM(BG147:BG974)),  2)</f>
        <v>0</v>
      </c>
      <c r="G39" s="32"/>
      <c r="H39" s="32"/>
      <c r="I39" s="107">
        <v>0.2</v>
      </c>
      <c r="J39" s="32"/>
      <c r="K39" s="104">
        <f>0</f>
        <v>0</v>
      </c>
      <c r="L39" s="32"/>
      <c r="M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45</v>
      </c>
      <c r="F40" s="104">
        <f>ROUND((SUM(BH147:BH974)),  2)</f>
        <v>0</v>
      </c>
      <c r="G40" s="32"/>
      <c r="H40" s="32"/>
      <c r="I40" s="107">
        <v>0.2</v>
      </c>
      <c r="J40" s="32"/>
      <c r="K40" s="104">
        <f>0</f>
        <v>0</v>
      </c>
      <c r="L40" s="32"/>
      <c r="M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7" t="s">
        <v>46</v>
      </c>
      <c r="F41" s="104">
        <f>ROUND((SUM(BI147:BI974)),  2)</f>
        <v>0</v>
      </c>
      <c r="G41" s="32"/>
      <c r="H41" s="32"/>
      <c r="I41" s="107">
        <v>0</v>
      </c>
      <c r="J41" s="32"/>
      <c r="K41" s="104">
        <f>0</f>
        <v>0</v>
      </c>
      <c r="L41" s="32"/>
      <c r="M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8"/>
      <c r="D43" s="109" t="s">
        <v>47</v>
      </c>
      <c r="E43" s="60"/>
      <c r="F43" s="60"/>
      <c r="G43" s="110" t="s">
        <v>48</v>
      </c>
      <c r="H43" s="111" t="s">
        <v>49</v>
      </c>
      <c r="I43" s="60"/>
      <c r="J43" s="60"/>
      <c r="K43" s="112">
        <f>SUM(K34:K41)</f>
        <v>0</v>
      </c>
      <c r="L43" s="113"/>
      <c r="M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20"/>
      <c r="M45" s="20"/>
    </row>
    <row r="46" spans="1:31" s="1" customFormat="1" ht="14.45" customHeight="1">
      <c r="B46" s="20"/>
      <c r="M46" s="20"/>
    </row>
    <row r="47" spans="1:31" s="1" customFormat="1" ht="14.45" customHeight="1">
      <c r="B47" s="20"/>
      <c r="M47" s="20"/>
    </row>
    <row r="48" spans="1:31" s="1" customFormat="1" ht="14.45" customHeight="1">
      <c r="B48" s="20"/>
      <c r="M48" s="20"/>
    </row>
    <row r="49" spans="1:31" s="1" customFormat="1" ht="14.45" customHeight="1">
      <c r="B49" s="20"/>
      <c r="M49" s="20"/>
    </row>
    <row r="50" spans="1:31" s="2" customFormat="1" ht="14.45" customHeight="1">
      <c r="B50" s="42"/>
      <c r="D50" s="43" t="s">
        <v>50</v>
      </c>
      <c r="E50" s="44"/>
      <c r="F50" s="44"/>
      <c r="G50" s="43" t="s">
        <v>51</v>
      </c>
      <c r="H50" s="44"/>
      <c r="I50" s="44"/>
      <c r="J50" s="44"/>
      <c r="K50" s="44"/>
      <c r="L50" s="44"/>
      <c r="M50" s="42"/>
    </row>
    <row r="51" spans="1:31" ht="11.25">
      <c r="B51" s="20"/>
      <c r="M51" s="20"/>
    </row>
    <row r="52" spans="1:31" ht="11.25">
      <c r="B52" s="20"/>
      <c r="M52" s="20"/>
    </row>
    <row r="53" spans="1:31" ht="11.25">
      <c r="B53" s="20"/>
      <c r="M53" s="20"/>
    </row>
    <row r="54" spans="1:31" ht="11.25">
      <c r="B54" s="20"/>
      <c r="M54" s="20"/>
    </row>
    <row r="55" spans="1:31" ht="11.25">
      <c r="B55" s="20"/>
      <c r="M55" s="20"/>
    </row>
    <row r="56" spans="1:31" ht="11.25">
      <c r="B56" s="20"/>
      <c r="M56" s="20"/>
    </row>
    <row r="57" spans="1:31" ht="11.25">
      <c r="B57" s="20"/>
      <c r="M57" s="20"/>
    </row>
    <row r="58" spans="1:31" ht="11.25">
      <c r="B58" s="20"/>
      <c r="M58" s="20"/>
    </row>
    <row r="59" spans="1:31" ht="11.25">
      <c r="B59" s="20"/>
      <c r="M59" s="20"/>
    </row>
    <row r="60" spans="1:31" ht="11.25">
      <c r="B60" s="20"/>
      <c r="M60" s="20"/>
    </row>
    <row r="61" spans="1:31" s="2" customFormat="1" ht="12.75">
      <c r="A61" s="32"/>
      <c r="B61" s="33"/>
      <c r="C61" s="32"/>
      <c r="D61" s="45" t="s">
        <v>52</v>
      </c>
      <c r="E61" s="35"/>
      <c r="F61" s="114" t="s">
        <v>53</v>
      </c>
      <c r="G61" s="45" t="s">
        <v>52</v>
      </c>
      <c r="H61" s="35"/>
      <c r="I61" s="35"/>
      <c r="J61" s="115" t="s">
        <v>53</v>
      </c>
      <c r="K61" s="35"/>
      <c r="L61" s="35"/>
      <c r="M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M62" s="20"/>
    </row>
    <row r="63" spans="1:31" ht="11.25">
      <c r="B63" s="20"/>
      <c r="M63" s="20"/>
    </row>
    <row r="64" spans="1:31" ht="11.25">
      <c r="B64" s="20"/>
      <c r="M64" s="20"/>
    </row>
    <row r="65" spans="1:31" s="2" customFormat="1" ht="12.75">
      <c r="A65" s="32"/>
      <c r="B65" s="33"/>
      <c r="C65" s="32"/>
      <c r="D65" s="43" t="s">
        <v>54</v>
      </c>
      <c r="E65" s="46"/>
      <c r="F65" s="46"/>
      <c r="G65" s="43" t="s">
        <v>55</v>
      </c>
      <c r="H65" s="46"/>
      <c r="I65" s="46"/>
      <c r="J65" s="46"/>
      <c r="K65" s="46"/>
      <c r="L65" s="46"/>
      <c r="M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M66" s="20"/>
    </row>
    <row r="67" spans="1:31" ht="11.25">
      <c r="B67" s="20"/>
      <c r="M67" s="20"/>
    </row>
    <row r="68" spans="1:31" ht="11.25">
      <c r="B68" s="20"/>
      <c r="M68" s="20"/>
    </row>
    <row r="69" spans="1:31" ht="11.25">
      <c r="B69" s="20"/>
      <c r="M69" s="20"/>
    </row>
    <row r="70" spans="1:31" ht="11.25">
      <c r="B70" s="20"/>
      <c r="M70" s="20"/>
    </row>
    <row r="71" spans="1:31" ht="11.25">
      <c r="B71" s="20"/>
      <c r="M71" s="20"/>
    </row>
    <row r="72" spans="1:31" ht="11.25">
      <c r="B72" s="20"/>
      <c r="M72" s="20"/>
    </row>
    <row r="73" spans="1:31" ht="11.25">
      <c r="B73" s="20"/>
      <c r="M73" s="20"/>
    </row>
    <row r="74" spans="1:31" ht="11.25">
      <c r="B74" s="20"/>
      <c r="M74" s="20"/>
    </row>
    <row r="75" spans="1:31" ht="11.25">
      <c r="B75" s="20"/>
      <c r="M75" s="20"/>
    </row>
    <row r="76" spans="1:31" s="2" customFormat="1" ht="12.75">
      <c r="A76" s="32"/>
      <c r="B76" s="33"/>
      <c r="C76" s="32"/>
      <c r="D76" s="45" t="s">
        <v>52</v>
      </c>
      <c r="E76" s="35"/>
      <c r="F76" s="114" t="s">
        <v>53</v>
      </c>
      <c r="G76" s="45" t="s">
        <v>52</v>
      </c>
      <c r="H76" s="35"/>
      <c r="I76" s="35"/>
      <c r="J76" s="115" t="s">
        <v>53</v>
      </c>
      <c r="K76" s="35"/>
      <c r="L76" s="35"/>
      <c r="M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113</v>
      </c>
      <c r="D82" s="32"/>
      <c r="E82" s="32"/>
      <c r="F82" s="32"/>
      <c r="G82" s="32"/>
      <c r="H82" s="32"/>
      <c r="I82" s="32"/>
      <c r="J82" s="32"/>
      <c r="K82" s="32"/>
      <c r="L82" s="32"/>
      <c r="M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13</v>
      </c>
      <c r="D84" s="32"/>
      <c r="E84" s="32"/>
      <c r="F84" s="32"/>
      <c r="G84" s="32"/>
      <c r="H84" s="32"/>
      <c r="I84" s="32"/>
      <c r="J84" s="32"/>
      <c r="K84" s="32"/>
      <c r="L84" s="32"/>
      <c r="M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2" t="str">
        <f>E7</f>
        <v>Rekonštrukcia toaliet FA STU - ľava strana+pravá strana+aula</v>
      </c>
      <c r="F85" s="253"/>
      <c r="G85" s="253"/>
      <c r="H85" s="253"/>
      <c r="I85" s="32"/>
      <c r="J85" s="32"/>
      <c r="K85" s="32"/>
      <c r="L85" s="32"/>
      <c r="M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104</v>
      </c>
      <c r="M86" s="20"/>
    </row>
    <row r="87" spans="1:31" s="2" customFormat="1" ht="16.5" customHeight="1">
      <c r="A87" s="32"/>
      <c r="B87" s="33"/>
      <c r="C87" s="32"/>
      <c r="D87" s="32"/>
      <c r="E87" s="252" t="s">
        <v>105</v>
      </c>
      <c r="F87" s="254"/>
      <c r="G87" s="254"/>
      <c r="H87" s="254"/>
      <c r="I87" s="32"/>
      <c r="J87" s="32"/>
      <c r="K87" s="32"/>
      <c r="L87" s="32"/>
      <c r="M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106</v>
      </c>
      <c r="D88" s="32"/>
      <c r="E88" s="32"/>
      <c r="F88" s="32"/>
      <c r="G88" s="32"/>
      <c r="H88" s="32"/>
      <c r="I88" s="32"/>
      <c r="J88" s="32"/>
      <c r="K88" s="32"/>
      <c r="L88" s="32"/>
      <c r="M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09" t="str">
        <f>E11</f>
        <v>P - Rekonštrukcia toaliet FA STU - pravá strana</v>
      </c>
      <c r="F89" s="254"/>
      <c r="G89" s="254"/>
      <c r="H89" s="254"/>
      <c r="I89" s="32"/>
      <c r="J89" s="32"/>
      <c r="K89" s="32"/>
      <c r="L89" s="32"/>
      <c r="M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17</v>
      </c>
      <c r="D91" s="32"/>
      <c r="E91" s="32"/>
      <c r="F91" s="25" t="str">
        <f>F14</f>
        <v>Námestie Slobody, Bratislava</v>
      </c>
      <c r="G91" s="32"/>
      <c r="H91" s="32"/>
      <c r="I91" s="27" t="s">
        <v>19</v>
      </c>
      <c r="J91" s="55" t="str">
        <f>IF(J14="","",J14)</f>
        <v>14. 10. 2020</v>
      </c>
      <c r="K91" s="32"/>
      <c r="L91" s="32"/>
      <c r="M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54.4" customHeight="1">
      <c r="A93" s="32"/>
      <c r="B93" s="33"/>
      <c r="C93" s="27" t="s">
        <v>21</v>
      </c>
      <c r="D93" s="32"/>
      <c r="E93" s="32"/>
      <c r="F93" s="25" t="str">
        <f>E17</f>
        <v>FA STU, Nám. Slobody, Bratislava</v>
      </c>
      <c r="G93" s="32"/>
      <c r="H93" s="32"/>
      <c r="I93" s="27" t="s">
        <v>29</v>
      </c>
      <c r="J93" s="30" t="str">
        <f>E23</f>
        <v>Ing.arch. Michal Hronský, PhD. Heyrovského 14, BA</v>
      </c>
      <c r="K93" s="32"/>
      <c r="L93" s="32"/>
      <c r="M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" customHeight="1">
      <c r="A94" s="32"/>
      <c r="B94" s="33"/>
      <c r="C94" s="27" t="s">
        <v>27</v>
      </c>
      <c r="D94" s="32"/>
      <c r="E94" s="32"/>
      <c r="F94" s="25" t="str">
        <f>IF(E20="","",E20)</f>
        <v>Vyplň údaj</v>
      </c>
      <c r="G94" s="32"/>
      <c r="H94" s="32"/>
      <c r="I94" s="27" t="s">
        <v>32</v>
      </c>
      <c r="J94" s="30" t="str">
        <f>E26</f>
        <v xml:space="preserve"> Žákovičová Mária - ROZPOČTY</v>
      </c>
      <c r="K94" s="32"/>
      <c r="L94" s="32"/>
      <c r="M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6" t="s">
        <v>114</v>
      </c>
      <c r="D96" s="108"/>
      <c r="E96" s="108"/>
      <c r="F96" s="108"/>
      <c r="G96" s="108"/>
      <c r="H96" s="108"/>
      <c r="I96" s="117" t="s">
        <v>115</v>
      </c>
      <c r="J96" s="117" t="s">
        <v>116</v>
      </c>
      <c r="K96" s="117" t="s">
        <v>117</v>
      </c>
      <c r="L96" s="108"/>
      <c r="M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8" t="s">
        <v>118</v>
      </c>
      <c r="D98" s="32"/>
      <c r="E98" s="32"/>
      <c r="F98" s="32"/>
      <c r="G98" s="32"/>
      <c r="H98" s="32"/>
      <c r="I98" s="71">
        <f t="shared" ref="I98:J100" si="0">Q147</f>
        <v>0</v>
      </c>
      <c r="J98" s="71">
        <f t="shared" si="0"/>
        <v>0</v>
      </c>
      <c r="K98" s="71">
        <f>K147</f>
        <v>0</v>
      </c>
      <c r="L98" s="32"/>
      <c r="M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119</v>
      </c>
    </row>
    <row r="99" spans="1:47" s="9" customFormat="1" ht="24.95" customHeight="1">
      <c r="B99" s="119"/>
      <c r="D99" s="120" t="s">
        <v>120</v>
      </c>
      <c r="E99" s="121"/>
      <c r="F99" s="121"/>
      <c r="G99" s="121"/>
      <c r="H99" s="121"/>
      <c r="I99" s="122">
        <f t="shared" si="0"/>
        <v>0</v>
      </c>
      <c r="J99" s="122">
        <f t="shared" si="0"/>
        <v>0</v>
      </c>
      <c r="K99" s="122">
        <f>K148</f>
        <v>0</v>
      </c>
      <c r="M99" s="119"/>
    </row>
    <row r="100" spans="1:47" s="10" customFormat="1" ht="19.899999999999999" customHeight="1">
      <c r="B100" s="123"/>
      <c r="D100" s="124" t="s">
        <v>121</v>
      </c>
      <c r="E100" s="125"/>
      <c r="F100" s="125"/>
      <c r="G100" s="125"/>
      <c r="H100" s="125"/>
      <c r="I100" s="126">
        <f t="shared" si="0"/>
        <v>0</v>
      </c>
      <c r="J100" s="126">
        <f t="shared" si="0"/>
        <v>0</v>
      </c>
      <c r="K100" s="126">
        <f>K149</f>
        <v>0</v>
      </c>
      <c r="M100" s="123"/>
    </row>
    <row r="101" spans="1:47" s="10" customFormat="1" ht="19.899999999999999" customHeight="1">
      <c r="B101" s="123"/>
      <c r="D101" s="124" t="s">
        <v>122</v>
      </c>
      <c r="E101" s="125"/>
      <c r="F101" s="125"/>
      <c r="G101" s="125"/>
      <c r="H101" s="125"/>
      <c r="I101" s="126">
        <f>Q169</f>
        <v>0</v>
      </c>
      <c r="J101" s="126">
        <f>R169</f>
        <v>0</v>
      </c>
      <c r="K101" s="126">
        <f>K169</f>
        <v>0</v>
      </c>
      <c r="M101" s="123"/>
    </row>
    <row r="102" spans="1:47" s="10" customFormat="1" ht="19.899999999999999" customHeight="1">
      <c r="B102" s="123"/>
      <c r="D102" s="124" t="s">
        <v>123</v>
      </c>
      <c r="E102" s="125"/>
      <c r="F102" s="125"/>
      <c r="G102" s="125"/>
      <c r="H102" s="125"/>
      <c r="I102" s="126">
        <f>Q270</f>
        <v>0</v>
      </c>
      <c r="J102" s="126">
        <f>R270</f>
        <v>0</v>
      </c>
      <c r="K102" s="126">
        <f>K270</f>
        <v>0</v>
      </c>
      <c r="M102" s="123"/>
    </row>
    <row r="103" spans="1:47" s="10" customFormat="1" ht="19.899999999999999" customHeight="1">
      <c r="B103" s="123"/>
      <c r="D103" s="124" t="s">
        <v>124</v>
      </c>
      <c r="E103" s="125"/>
      <c r="F103" s="125"/>
      <c r="G103" s="125"/>
      <c r="H103" s="125"/>
      <c r="I103" s="126">
        <f>Q402</f>
        <v>0</v>
      </c>
      <c r="J103" s="126">
        <f>R402</f>
        <v>0</v>
      </c>
      <c r="K103" s="126">
        <f>K402</f>
        <v>0</v>
      </c>
      <c r="M103" s="123"/>
    </row>
    <row r="104" spans="1:47" s="9" customFormat="1" ht="24.95" customHeight="1">
      <c r="B104" s="119"/>
      <c r="D104" s="120" t="s">
        <v>125</v>
      </c>
      <c r="E104" s="121"/>
      <c r="F104" s="121"/>
      <c r="G104" s="121"/>
      <c r="H104" s="121"/>
      <c r="I104" s="122">
        <f>Q404</f>
        <v>0</v>
      </c>
      <c r="J104" s="122">
        <f>R404</f>
        <v>0</v>
      </c>
      <c r="K104" s="122">
        <f>K404</f>
        <v>0</v>
      </c>
      <c r="M104" s="119"/>
    </row>
    <row r="105" spans="1:47" s="10" customFormat="1" ht="19.899999999999999" customHeight="1">
      <c r="B105" s="123"/>
      <c r="D105" s="124" t="s">
        <v>126</v>
      </c>
      <c r="E105" s="125"/>
      <c r="F105" s="125"/>
      <c r="G105" s="125"/>
      <c r="H105" s="125"/>
      <c r="I105" s="126">
        <f>Q405</f>
        <v>0</v>
      </c>
      <c r="J105" s="126">
        <f>R405</f>
        <v>0</v>
      </c>
      <c r="K105" s="126">
        <f>K405</f>
        <v>0</v>
      </c>
      <c r="M105" s="123"/>
    </row>
    <row r="106" spans="1:47" s="10" customFormat="1" ht="19.899999999999999" customHeight="1">
      <c r="B106" s="123"/>
      <c r="D106" s="124" t="s">
        <v>127</v>
      </c>
      <c r="E106" s="125"/>
      <c r="F106" s="125"/>
      <c r="G106" s="125"/>
      <c r="H106" s="125"/>
      <c r="I106" s="126">
        <f>Q424</f>
        <v>0</v>
      </c>
      <c r="J106" s="126">
        <f>R424</f>
        <v>0</v>
      </c>
      <c r="K106" s="126">
        <f>K424</f>
        <v>0</v>
      </c>
      <c r="M106" s="123"/>
    </row>
    <row r="107" spans="1:47" s="10" customFormat="1" ht="19.899999999999999" customHeight="1">
      <c r="B107" s="123"/>
      <c r="D107" s="124" t="s">
        <v>128</v>
      </c>
      <c r="E107" s="125"/>
      <c r="F107" s="125"/>
      <c r="G107" s="125"/>
      <c r="H107" s="125"/>
      <c r="I107" s="126">
        <f>Q487</f>
        <v>0</v>
      </c>
      <c r="J107" s="126">
        <f>R487</f>
        <v>0</v>
      </c>
      <c r="K107" s="126">
        <f>K487</f>
        <v>0</v>
      </c>
      <c r="M107" s="123"/>
    </row>
    <row r="108" spans="1:47" s="10" customFormat="1" ht="19.899999999999999" customHeight="1">
      <c r="B108" s="123"/>
      <c r="D108" s="124" t="s">
        <v>129</v>
      </c>
      <c r="E108" s="125"/>
      <c r="F108" s="125"/>
      <c r="G108" s="125"/>
      <c r="H108" s="125"/>
      <c r="I108" s="126">
        <f>Q537</f>
        <v>0</v>
      </c>
      <c r="J108" s="126">
        <f>R537</f>
        <v>0</v>
      </c>
      <c r="K108" s="126">
        <f>K537</f>
        <v>0</v>
      </c>
      <c r="M108" s="123"/>
    </row>
    <row r="109" spans="1:47" s="10" customFormat="1" ht="19.899999999999999" customHeight="1">
      <c r="B109" s="123"/>
      <c r="D109" s="124" t="s">
        <v>130</v>
      </c>
      <c r="E109" s="125"/>
      <c r="F109" s="125"/>
      <c r="G109" s="125"/>
      <c r="H109" s="125"/>
      <c r="I109" s="126">
        <f>Q570</f>
        <v>0</v>
      </c>
      <c r="J109" s="126">
        <f>R570</f>
        <v>0</v>
      </c>
      <c r="K109" s="126">
        <f>K570</f>
        <v>0</v>
      </c>
      <c r="M109" s="123"/>
    </row>
    <row r="110" spans="1:47" s="10" customFormat="1" ht="19.899999999999999" customHeight="1">
      <c r="B110" s="123"/>
      <c r="D110" s="124" t="s">
        <v>131</v>
      </c>
      <c r="E110" s="125"/>
      <c r="F110" s="125"/>
      <c r="G110" s="125"/>
      <c r="H110" s="125"/>
      <c r="I110" s="126">
        <f>Q572</f>
        <v>0</v>
      </c>
      <c r="J110" s="126">
        <f>R572</f>
        <v>0</v>
      </c>
      <c r="K110" s="126">
        <f>K572</f>
        <v>0</v>
      </c>
      <c r="M110" s="123"/>
    </row>
    <row r="111" spans="1:47" s="10" customFormat="1" ht="19.899999999999999" customHeight="1">
      <c r="B111" s="123"/>
      <c r="D111" s="124" t="s">
        <v>132</v>
      </c>
      <c r="E111" s="125"/>
      <c r="F111" s="125"/>
      <c r="G111" s="125"/>
      <c r="H111" s="125"/>
      <c r="I111" s="126">
        <f>Q575</f>
        <v>0</v>
      </c>
      <c r="J111" s="126">
        <f>R575</f>
        <v>0</v>
      </c>
      <c r="K111" s="126">
        <f>K575</f>
        <v>0</v>
      </c>
      <c r="M111" s="123"/>
    </row>
    <row r="112" spans="1:47" s="10" customFormat="1" ht="19.899999999999999" customHeight="1">
      <c r="B112" s="123"/>
      <c r="D112" s="124" t="s">
        <v>133</v>
      </c>
      <c r="E112" s="125"/>
      <c r="F112" s="125"/>
      <c r="G112" s="125"/>
      <c r="H112" s="125"/>
      <c r="I112" s="126">
        <f>Q592</f>
        <v>0</v>
      </c>
      <c r="J112" s="126">
        <f>R592</f>
        <v>0</v>
      </c>
      <c r="K112" s="126">
        <f>K592</f>
        <v>0</v>
      </c>
      <c r="M112" s="123"/>
    </row>
    <row r="113" spans="1:31" s="10" customFormat="1" ht="19.899999999999999" customHeight="1">
      <c r="B113" s="123"/>
      <c r="D113" s="124" t="s">
        <v>134</v>
      </c>
      <c r="E113" s="125"/>
      <c r="F113" s="125"/>
      <c r="G113" s="125"/>
      <c r="H113" s="125"/>
      <c r="I113" s="126">
        <f>Q688</f>
        <v>0</v>
      </c>
      <c r="J113" s="126">
        <f>R688</f>
        <v>0</v>
      </c>
      <c r="K113" s="126">
        <f>K688</f>
        <v>0</v>
      </c>
      <c r="M113" s="123"/>
    </row>
    <row r="114" spans="1:31" s="10" customFormat="1" ht="19.899999999999999" customHeight="1">
      <c r="B114" s="123"/>
      <c r="D114" s="124" t="s">
        <v>135</v>
      </c>
      <c r="E114" s="125"/>
      <c r="F114" s="125"/>
      <c r="G114" s="125"/>
      <c r="H114" s="125"/>
      <c r="I114" s="126">
        <f>Q727</f>
        <v>0</v>
      </c>
      <c r="J114" s="126">
        <f>R727</f>
        <v>0</v>
      </c>
      <c r="K114" s="126">
        <f>K727</f>
        <v>0</v>
      </c>
      <c r="M114" s="123"/>
    </row>
    <row r="115" spans="1:31" s="10" customFormat="1" ht="19.899999999999999" customHeight="1">
      <c r="B115" s="123"/>
      <c r="D115" s="124" t="s">
        <v>1852</v>
      </c>
      <c r="E115" s="125"/>
      <c r="F115" s="125"/>
      <c r="G115" s="125"/>
      <c r="H115" s="125"/>
      <c r="I115" s="126">
        <f>Q740</f>
        <v>0</v>
      </c>
      <c r="J115" s="126">
        <f>R740</f>
        <v>0</v>
      </c>
      <c r="K115" s="126">
        <f>K740</f>
        <v>0</v>
      </c>
      <c r="M115" s="123"/>
    </row>
    <row r="116" spans="1:31" s="10" customFormat="1" ht="19.899999999999999" customHeight="1">
      <c r="B116" s="123"/>
      <c r="D116" s="124" t="s">
        <v>136</v>
      </c>
      <c r="E116" s="125"/>
      <c r="F116" s="125"/>
      <c r="G116" s="125"/>
      <c r="H116" s="125"/>
      <c r="I116" s="126">
        <f>Q744</f>
        <v>0</v>
      </c>
      <c r="J116" s="126">
        <f>R744</f>
        <v>0</v>
      </c>
      <c r="K116" s="126">
        <f>K744</f>
        <v>0</v>
      </c>
      <c r="M116" s="123"/>
    </row>
    <row r="117" spans="1:31" s="10" customFormat="1" ht="19.899999999999999" customHeight="1">
      <c r="B117" s="123"/>
      <c r="D117" s="124" t="s">
        <v>137</v>
      </c>
      <c r="E117" s="125"/>
      <c r="F117" s="125"/>
      <c r="G117" s="125"/>
      <c r="H117" s="125"/>
      <c r="I117" s="126">
        <f>Q768</f>
        <v>0</v>
      </c>
      <c r="J117" s="126">
        <f>R768</f>
        <v>0</v>
      </c>
      <c r="K117" s="126">
        <f>K768</f>
        <v>0</v>
      </c>
      <c r="M117" s="123"/>
    </row>
    <row r="118" spans="1:31" s="10" customFormat="1" ht="19.899999999999999" customHeight="1">
      <c r="B118" s="123"/>
      <c r="D118" s="124" t="s">
        <v>138</v>
      </c>
      <c r="E118" s="125"/>
      <c r="F118" s="125"/>
      <c r="G118" s="125"/>
      <c r="H118" s="125"/>
      <c r="I118" s="126">
        <f>Q787</f>
        <v>0</v>
      </c>
      <c r="J118" s="126">
        <f>R787</f>
        <v>0</v>
      </c>
      <c r="K118" s="126">
        <f>K787</f>
        <v>0</v>
      </c>
      <c r="M118" s="123"/>
    </row>
    <row r="119" spans="1:31" s="10" customFormat="1" ht="19.899999999999999" customHeight="1">
      <c r="B119" s="123"/>
      <c r="D119" s="124" t="s">
        <v>139</v>
      </c>
      <c r="E119" s="125"/>
      <c r="F119" s="125"/>
      <c r="G119" s="125"/>
      <c r="H119" s="125"/>
      <c r="I119" s="126">
        <f>Q800</f>
        <v>0</v>
      </c>
      <c r="J119" s="126">
        <f>R800</f>
        <v>0</v>
      </c>
      <c r="K119" s="126">
        <f>K800</f>
        <v>0</v>
      </c>
      <c r="M119" s="123"/>
    </row>
    <row r="120" spans="1:31" s="10" customFormat="1" ht="19.899999999999999" customHeight="1">
      <c r="B120" s="123"/>
      <c r="D120" s="124" t="s">
        <v>140</v>
      </c>
      <c r="E120" s="125"/>
      <c r="F120" s="125"/>
      <c r="G120" s="125"/>
      <c r="H120" s="125"/>
      <c r="I120" s="126">
        <f>Q892</f>
        <v>0</v>
      </c>
      <c r="J120" s="126">
        <f>R892</f>
        <v>0</v>
      </c>
      <c r="K120" s="126">
        <f>K892</f>
        <v>0</v>
      </c>
      <c r="M120" s="123"/>
    </row>
    <row r="121" spans="1:31" s="9" customFormat="1" ht="24.95" customHeight="1">
      <c r="B121" s="119"/>
      <c r="D121" s="120" t="s">
        <v>141</v>
      </c>
      <c r="E121" s="121"/>
      <c r="F121" s="121"/>
      <c r="G121" s="121"/>
      <c r="H121" s="121"/>
      <c r="I121" s="122">
        <f>Q922</f>
        <v>0</v>
      </c>
      <c r="J121" s="122">
        <f>R922</f>
        <v>0</v>
      </c>
      <c r="K121" s="122">
        <f>K922</f>
        <v>0</v>
      </c>
      <c r="M121" s="119"/>
    </row>
    <row r="122" spans="1:31" s="10" customFormat="1" ht="19.899999999999999" customHeight="1">
      <c r="B122" s="123"/>
      <c r="D122" s="124" t="s">
        <v>142</v>
      </c>
      <c r="E122" s="125"/>
      <c r="F122" s="125"/>
      <c r="G122" s="125"/>
      <c r="H122" s="125"/>
      <c r="I122" s="126">
        <f>Q923</f>
        <v>0</v>
      </c>
      <c r="J122" s="126">
        <f>R923</f>
        <v>0</v>
      </c>
      <c r="K122" s="126">
        <f>K923</f>
        <v>0</v>
      </c>
      <c r="M122" s="123"/>
    </row>
    <row r="123" spans="1:31" s="10" customFormat="1" ht="19.899999999999999" customHeight="1">
      <c r="B123" s="123"/>
      <c r="D123" s="124" t="s">
        <v>143</v>
      </c>
      <c r="E123" s="125"/>
      <c r="F123" s="125"/>
      <c r="G123" s="125"/>
      <c r="H123" s="125"/>
      <c r="I123" s="126">
        <f>Q968</f>
        <v>0</v>
      </c>
      <c r="J123" s="126">
        <f>R968</f>
        <v>0</v>
      </c>
      <c r="K123" s="126">
        <f>K968</f>
        <v>0</v>
      </c>
      <c r="M123" s="123"/>
    </row>
    <row r="124" spans="1:31" s="9" customFormat="1" ht="24.95" customHeight="1">
      <c r="B124" s="119"/>
      <c r="D124" s="120" t="s">
        <v>144</v>
      </c>
      <c r="E124" s="121"/>
      <c r="F124" s="121"/>
      <c r="G124" s="121"/>
      <c r="H124" s="121"/>
      <c r="I124" s="122">
        <f>Q972</f>
        <v>0</v>
      </c>
      <c r="J124" s="122">
        <f>R972</f>
        <v>0</v>
      </c>
      <c r="K124" s="122">
        <f>K972</f>
        <v>0</v>
      </c>
      <c r="M124" s="119"/>
    </row>
    <row r="125" spans="1:31" s="10" customFormat="1" ht="19.899999999999999" customHeight="1">
      <c r="B125" s="123"/>
      <c r="D125" s="124" t="s">
        <v>145</v>
      </c>
      <c r="E125" s="125"/>
      <c r="F125" s="125"/>
      <c r="G125" s="125"/>
      <c r="H125" s="125"/>
      <c r="I125" s="126">
        <f>Q973</f>
        <v>0</v>
      </c>
      <c r="J125" s="126">
        <f>R973</f>
        <v>0</v>
      </c>
      <c r="K125" s="126">
        <f>K973</f>
        <v>0</v>
      </c>
      <c r="M125" s="123"/>
    </row>
    <row r="126" spans="1:31" s="2" customFormat="1" ht="21.7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6.95" customHeight="1">
      <c r="A127" s="32"/>
      <c r="B127" s="47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31" spans="1:31" s="2" customFormat="1" ht="6.95" customHeight="1">
      <c r="A131" s="32"/>
      <c r="B131" s="49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31" s="2" customFormat="1" ht="24.95" customHeight="1">
      <c r="A132" s="32"/>
      <c r="B132" s="33"/>
      <c r="C132" s="21" t="s">
        <v>146</v>
      </c>
      <c r="D132" s="32"/>
      <c r="E132" s="32"/>
      <c r="F132" s="32"/>
      <c r="G132" s="32"/>
      <c r="H132" s="32"/>
      <c r="I132" s="32"/>
      <c r="J132" s="32"/>
      <c r="K132" s="32"/>
      <c r="L132" s="32"/>
      <c r="M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31" s="2" customFormat="1" ht="6.95" customHeight="1">
      <c r="A133" s="32"/>
      <c r="B133" s="33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4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31" s="2" customFormat="1" ht="12" customHeight="1">
      <c r="A134" s="32"/>
      <c r="B134" s="33"/>
      <c r="C134" s="27" t="s">
        <v>13</v>
      </c>
      <c r="D134" s="32"/>
      <c r="E134" s="32"/>
      <c r="F134" s="32"/>
      <c r="G134" s="32"/>
      <c r="H134" s="32"/>
      <c r="I134" s="32"/>
      <c r="J134" s="32"/>
      <c r="K134" s="32"/>
      <c r="L134" s="32"/>
      <c r="M134" s="4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31" s="2" customFormat="1" ht="16.5" customHeight="1">
      <c r="A135" s="32"/>
      <c r="B135" s="33"/>
      <c r="C135" s="32"/>
      <c r="D135" s="32"/>
      <c r="E135" s="252" t="str">
        <f>E7</f>
        <v>Rekonštrukcia toaliet FA STU - ľava strana+pravá strana+aula</v>
      </c>
      <c r="F135" s="253"/>
      <c r="G135" s="253"/>
      <c r="H135" s="253"/>
      <c r="I135" s="32"/>
      <c r="J135" s="32"/>
      <c r="K135" s="32"/>
      <c r="L135" s="32"/>
      <c r="M135" s="4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  <row r="136" spans="1:31" s="1" customFormat="1" ht="12" customHeight="1">
      <c r="B136" s="20"/>
      <c r="C136" s="27" t="s">
        <v>104</v>
      </c>
      <c r="M136" s="20"/>
    </row>
    <row r="137" spans="1:31" s="2" customFormat="1" ht="16.5" customHeight="1">
      <c r="A137" s="32"/>
      <c r="B137" s="33"/>
      <c r="C137" s="32"/>
      <c r="D137" s="32"/>
      <c r="E137" s="252" t="s">
        <v>105</v>
      </c>
      <c r="F137" s="254"/>
      <c r="G137" s="254"/>
      <c r="H137" s="254"/>
      <c r="I137" s="32"/>
      <c r="J137" s="32"/>
      <c r="K137" s="32"/>
      <c r="L137" s="32"/>
      <c r="M137" s="4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</row>
    <row r="138" spans="1:31" s="2" customFormat="1" ht="12" customHeight="1">
      <c r="A138" s="32"/>
      <c r="B138" s="33"/>
      <c r="C138" s="27" t="s">
        <v>106</v>
      </c>
      <c r="D138" s="32"/>
      <c r="E138" s="32"/>
      <c r="F138" s="32"/>
      <c r="G138" s="32"/>
      <c r="H138" s="32"/>
      <c r="I138" s="32"/>
      <c r="J138" s="32"/>
      <c r="K138" s="32"/>
      <c r="L138" s="32"/>
      <c r="M138" s="4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</row>
    <row r="139" spans="1:31" s="2" customFormat="1" ht="16.5" customHeight="1">
      <c r="A139" s="32"/>
      <c r="B139" s="33"/>
      <c r="C139" s="32"/>
      <c r="D139" s="32"/>
      <c r="E139" s="209" t="str">
        <f>E11</f>
        <v>P - Rekonštrukcia toaliet FA STU - pravá strana</v>
      </c>
      <c r="F139" s="254"/>
      <c r="G139" s="254"/>
      <c r="H139" s="254"/>
      <c r="I139" s="32"/>
      <c r="J139" s="32"/>
      <c r="K139" s="32"/>
      <c r="L139" s="32"/>
      <c r="M139" s="4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</row>
    <row r="140" spans="1:31" s="2" customFormat="1" ht="6.95" customHeight="1">
      <c r="A140" s="32"/>
      <c r="B140" s="33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4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</row>
    <row r="141" spans="1:31" s="2" customFormat="1" ht="12" customHeight="1">
      <c r="A141" s="32"/>
      <c r="B141" s="33"/>
      <c r="C141" s="27" t="s">
        <v>17</v>
      </c>
      <c r="D141" s="32"/>
      <c r="E141" s="32"/>
      <c r="F141" s="25" t="str">
        <f>F14</f>
        <v>Námestie Slobody, Bratislava</v>
      </c>
      <c r="G141" s="32"/>
      <c r="H141" s="32"/>
      <c r="I141" s="27" t="s">
        <v>19</v>
      </c>
      <c r="J141" s="55" t="str">
        <f>IF(J14="","",J14)</f>
        <v>14. 10. 2020</v>
      </c>
      <c r="K141" s="32"/>
      <c r="L141" s="32"/>
      <c r="M141" s="4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</row>
    <row r="142" spans="1:31" s="2" customFormat="1" ht="6.95" customHeight="1">
      <c r="A142" s="32"/>
      <c r="B142" s="33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4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</row>
    <row r="143" spans="1:31" s="2" customFormat="1" ht="54.4" customHeight="1">
      <c r="A143" s="32"/>
      <c r="B143" s="33"/>
      <c r="C143" s="27" t="s">
        <v>21</v>
      </c>
      <c r="D143" s="32"/>
      <c r="E143" s="32"/>
      <c r="F143" s="25" t="str">
        <f>E17</f>
        <v>FA STU, Nám. Slobody, Bratislava</v>
      </c>
      <c r="G143" s="32"/>
      <c r="H143" s="32"/>
      <c r="I143" s="27" t="s">
        <v>29</v>
      </c>
      <c r="J143" s="30" t="str">
        <f>E23</f>
        <v>Ing.arch. Michal Hronský, PhD. Heyrovského 14, BA</v>
      </c>
      <c r="K143" s="32"/>
      <c r="L143" s="32"/>
      <c r="M143" s="4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</row>
    <row r="144" spans="1:31" s="2" customFormat="1" ht="25.7" customHeight="1">
      <c r="A144" s="32"/>
      <c r="B144" s="33"/>
      <c r="C144" s="27" t="s">
        <v>27</v>
      </c>
      <c r="D144" s="32"/>
      <c r="E144" s="32"/>
      <c r="F144" s="25" t="str">
        <f>IF(E20="","",E20)</f>
        <v>Vyplň údaj</v>
      </c>
      <c r="G144" s="32"/>
      <c r="H144" s="32"/>
      <c r="I144" s="27" t="s">
        <v>32</v>
      </c>
      <c r="J144" s="30" t="str">
        <f>E26</f>
        <v xml:space="preserve"> Žákovičová Mária - ROZPOČTY</v>
      </c>
      <c r="K144" s="32"/>
      <c r="L144" s="32"/>
      <c r="M144" s="4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</row>
    <row r="145" spans="1:65" s="2" customFormat="1" ht="10.35" customHeight="1">
      <c r="A145" s="32"/>
      <c r="B145" s="33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4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</row>
    <row r="146" spans="1:65" s="11" customFormat="1" ht="29.25" customHeight="1">
      <c r="A146" s="127"/>
      <c r="B146" s="128"/>
      <c r="C146" s="129" t="s">
        <v>147</v>
      </c>
      <c r="D146" s="130" t="s">
        <v>62</v>
      </c>
      <c r="E146" s="130" t="s">
        <v>58</v>
      </c>
      <c r="F146" s="130" t="s">
        <v>59</v>
      </c>
      <c r="G146" s="130" t="s">
        <v>148</v>
      </c>
      <c r="H146" s="130" t="s">
        <v>149</v>
      </c>
      <c r="I146" s="130" t="s">
        <v>150</v>
      </c>
      <c r="J146" s="130" t="s">
        <v>151</v>
      </c>
      <c r="K146" s="131" t="s">
        <v>117</v>
      </c>
      <c r="L146" s="132" t="s">
        <v>152</v>
      </c>
      <c r="M146" s="133"/>
      <c r="N146" s="62" t="s">
        <v>1</v>
      </c>
      <c r="O146" s="63" t="s">
        <v>41</v>
      </c>
      <c r="P146" s="63" t="s">
        <v>153</v>
      </c>
      <c r="Q146" s="63" t="s">
        <v>154</v>
      </c>
      <c r="R146" s="63" t="s">
        <v>155</v>
      </c>
      <c r="S146" s="63" t="s">
        <v>156</v>
      </c>
      <c r="T146" s="63" t="s">
        <v>157</v>
      </c>
      <c r="U146" s="63" t="s">
        <v>158</v>
      </c>
      <c r="V146" s="63" t="s">
        <v>159</v>
      </c>
      <c r="W146" s="63" t="s">
        <v>160</v>
      </c>
      <c r="X146" s="64" t="s">
        <v>161</v>
      </c>
      <c r="Y146" s="127"/>
      <c r="Z146" s="127"/>
      <c r="AA146" s="127"/>
      <c r="AB146" s="127"/>
      <c r="AC146" s="127"/>
      <c r="AD146" s="127"/>
      <c r="AE146" s="127"/>
    </row>
    <row r="147" spans="1:65" s="2" customFormat="1" ht="22.9" customHeight="1">
      <c r="A147" s="32"/>
      <c r="B147" s="33"/>
      <c r="C147" s="69" t="s">
        <v>118</v>
      </c>
      <c r="D147" s="32"/>
      <c r="E147" s="32"/>
      <c r="F147" s="32"/>
      <c r="G147" s="32"/>
      <c r="H147" s="32"/>
      <c r="I147" s="32"/>
      <c r="J147" s="32"/>
      <c r="K147" s="134">
        <f>BK147</f>
        <v>0</v>
      </c>
      <c r="L147" s="32"/>
      <c r="M147" s="33"/>
      <c r="N147" s="65"/>
      <c r="O147" s="56"/>
      <c r="P147" s="66"/>
      <c r="Q147" s="135">
        <f>Q148+Q404+Q922+Q972</f>
        <v>0</v>
      </c>
      <c r="R147" s="135">
        <f>R148+R404+R922+R972</f>
        <v>0</v>
      </c>
      <c r="S147" s="66"/>
      <c r="T147" s="136">
        <f>T148+T404+T922+T972</f>
        <v>0</v>
      </c>
      <c r="U147" s="66"/>
      <c r="V147" s="136">
        <f>V148+V404+V922+V972</f>
        <v>61.96991002</v>
      </c>
      <c r="W147" s="66"/>
      <c r="X147" s="137">
        <f>X148+X404+X922+X972</f>
        <v>117.42536799999998</v>
      </c>
      <c r="Y147" s="32"/>
      <c r="Z147" s="32"/>
      <c r="AA147" s="32"/>
      <c r="AB147" s="32"/>
      <c r="AC147" s="32"/>
      <c r="AD147" s="32"/>
      <c r="AE147" s="32"/>
      <c r="AT147" s="17" t="s">
        <v>78</v>
      </c>
      <c r="AU147" s="17" t="s">
        <v>119</v>
      </c>
      <c r="BK147" s="138">
        <f>BK148+BK404+BK922+BK972</f>
        <v>0</v>
      </c>
    </row>
    <row r="148" spans="1:65" s="12" customFormat="1" ht="25.9" customHeight="1">
      <c r="B148" s="139"/>
      <c r="D148" s="140" t="s">
        <v>78</v>
      </c>
      <c r="E148" s="141" t="s">
        <v>162</v>
      </c>
      <c r="F148" s="141" t="s">
        <v>163</v>
      </c>
      <c r="I148" s="142"/>
      <c r="J148" s="142"/>
      <c r="K148" s="143">
        <f>BK148</f>
        <v>0</v>
      </c>
      <c r="M148" s="139"/>
      <c r="N148" s="144"/>
      <c r="O148" s="145"/>
      <c r="P148" s="145"/>
      <c r="Q148" s="146">
        <f>Q149+Q169+Q270+Q402</f>
        <v>0</v>
      </c>
      <c r="R148" s="146">
        <f>R149+R169+R270+R402</f>
        <v>0</v>
      </c>
      <c r="S148" s="145"/>
      <c r="T148" s="147">
        <f>T149+T169+T270+T402</f>
        <v>0</v>
      </c>
      <c r="U148" s="145"/>
      <c r="V148" s="147">
        <f>V149+V169+V270+V402</f>
        <v>40.913813600000005</v>
      </c>
      <c r="W148" s="145"/>
      <c r="X148" s="148">
        <f>X149+X169+X270+X402</f>
        <v>116.35468799999998</v>
      </c>
      <c r="AR148" s="140" t="s">
        <v>86</v>
      </c>
      <c r="AT148" s="149" t="s">
        <v>78</v>
      </c>
      <c r="AU148" s="149" t="s">
        <v>79</v>
      </c>
      <c r="AY148" s="140" t="s">
        <v>164</v>
      </c>
      <c r="BK148" s="150">
        <f>BK149+BK169+BK270+BK402</f>
        <v>0</v>
      </c>
    </row>
    <row r="149" spans="1:65" s="12" customFormat="1" ht="22.9" customHeight="1">
      <c r="B149" s="139"/>
      <c r="D149" s="140" t="s">
        <v>78</v>
      </c>
      <c r="E149" s="151" t="s">
        <v>165</v>
      </c>
      <c r="F149" s="151" t="s">
        <v>166</v>
      </c>
      <c r="I149" s="142"/>
      <c r="J149" s="142"/>
      <c r="K149" s="152">
        <f>BK149</f>
        <v>0</v>
      </c>
      <c r="M149" s="139"/>
      <c r="N149" s="144"/>
      <c r="O149" s="145"/>
      <c r="P149" s="145"/>
      <c r="Q149" s="146">
        <f>SUM(Q150:Q168)</f>
        <v>0</v>
      </c>
      <c r="R149" s="146">
        <f>SUM(R150:R168)</f>
        <v>0</v>
      </c>
      <c r="S149" s="145"/>
      <c r="T149" s="147">
        <f>SUM(T150:T168)</f>
        <v>0</v>
      </c>
      <c r="U149" s="145"/>
      <c r="V149" s="147">
        <f>SUM(V150:V168)</f>
        <v>28.863919600000003</v>
      </c>
      <c r="W149" s="145"/>
      <c r="X149" s="148">
        <f>SUM(X150:X168)</f>
        <v>0</v>
      </c>
      <c r="AR149" s="140" t="s">
        <v>86</v>
      </c>
      <c r="AT149" s="149" t="s">
        <v>78</v>
      </c>
      <c r="AU149" s="149" t="s">
        <v>86</v>
      </c>
      <c r="AY149" s="140" t="s">
        <v>164</v>
      </c>
      <c r="BK149" s="150">
        <f>SUM(BK150:BK168)</f>
        <v>0</v>
      </c>
    </row>
    <row r="150" spans="1:65" s="2" customFormat="1" ht="24.2" customHeight="1">
      <c r="A150" s="32"/>
      <c r="B150" s="153"/>
      <c r="C150" s="154" t="s">
        <v>86</v>
      </c>
      <c r="D150" s="154" t="s">
        <v>167</v>
      </c>
      <c r="E150" s="155" t="s">
        <v>1853</v>
      </c>
      <c r="F150" s="156" t="s">
        <v>1854</v>
      </c>
      <c r="G150" s="157" t="s">
        <v>199</v>
      </c>
      <c r="H150" s="158">
        <v>1</v>
      </c>
      <c r="I150" s="159"/>
      <c r="J150" s="159"/>
      <c r="K150" s="158">
        <f>ROUND(P150*H150,3)</f>
        <v>0</v>
      </c>
      <c r="L150" s="160"/>
      <c r="M150" s="33"/>
      <c r="N150" s="161" t="s">
        <v>1</v>
      </c>
      <c r="O150" s="162" t="s">
        <v>43</v>
      </c>
      <c r="P150" s="163">
        <f>I150+J150</f>
        <v>0</v>
      </c>
      <c r="Q150" s="163">
        <f>ROUND(I150*H150,3)</f>
        <v>0</v>
      </c>
      <c r="R150" s="163">
        <f>ROUND(J150*H150,3)</f>
        <v>0</v>
      </c>
      <c r="S150" s="58"/>
      <c r="T150" s="164">
        <f>S150*H150</f>
        <v>0</v>
      </c>
      <c r="U150" s="164">
        <v>1.8149999999999999E-2</v>
      </c>
      <c r="V150" s="164">
        <f>U150*H150</f>
        <v>1.8149999999999999E-2</v>
      </c>
      <c r="W150" s="164">
        <v>0</v>
      </c>
      <c r="X150" s="165">
        <f>W150*H150</f>
        <v>0</v>
      </c>
      <c r="Y150" s="32"/>
      <c r="Z150" s="32"/>
      <c r="AA150" s="32"/>
      <c r="AB150" s="32"/>
      <c r="AC150" s="32"/>
      <c r="AD150" s="32"/>
      <c r="AE150" s="32"/>
      <c r="AR150" s="166" t="s">
        <v>171</v>
      </c>
      <c r="AT150" s="166" t="s">
        <v>167</v>
      </c>
      <c r="AU150" s="166" t="s">
        <v>92</v>
      </c>
      <c r="AY150" s="17" t="s">
        <v>164</v>
      </c>
      <c r="BE150" s="167">
        <f>IF(O150="základná",K150,0)</f>
        <v>0</v>
      </c>
      <c r="BF150" s="167">
        <f>IF(O150="znížená",K150,0)</f>
        <v>0</v>
      </c>
      <c r="BG150" s="167">
        <f>IF(O150="zákl. prenesená",K150,0)</f>
        <v>0</v>
      </c>
      <c r="BH150" s="167">
        <f>IF(O150="zníž. prenesená",K150,0)</f>
        <v>0</v>
      </c>
      <c r="BI150" s="167">
        <f>IF(O150="nulová",K150,0)</f>
        <v>0</v>
      </c>
      <c r="BJ150" s="17" t="s">
        <v>92</v>
      </c>
      <c r="BK150" s="168">
        <f>ROUND(P150*H150,3)</f>
        <v>0</v>
      </c>
      <c r="BL150" s="17" t="s">
        <v>171</v>
      </c>
      <c r="BM150" s="166" t="s">
        <v>1855</v>
      </c>
    </row>
    <row r="151" spans="1:65" s="13" customFormat="1" ht="11.25">
      <c r="B151" s="169"/>
      <c r="D151" s="170" t="s">
        <v>173</v>
      </c>
      <c r="E151" s="171" t="s">
        <v>1</v>
      </c>
      <c r="F151" s="172" t="s">
        <v>1856</v>
      </c>
      <c r="H151" s="173">
        <v>1</v>
      </c>
      <c r="I151" s="174"/>
      <c r="J151" s="174"/>
      <c r="M151" s="169"/>
      <c r="N151" s="175"/>
      <c r="O151" s="176"/>
      <c r="P151" s="176"/>
      <c r="Q151" s="176"/>
      <c r="R151" s="176"/>
      <c r="S151" s="176"/>
      <c r="T151" s="176"/>
      <c r="U151" s="176"/>
      <c r="V151" s="176"/>
      <c r="W151" s="176"/>
      <c r="X151" s="177"/>
      <c r="AT151" s="171" t="s">
        <v>173</v>
      </c>
      <c r="AU151" s="171" t="s">
        <v>92</v>
      </c>
      <c r="AV151" s="13" t="s">
        <v>92</v>
      </c>
      <c r="AW151" s="13" t="s">
        <v>4</v>
      </c>
      <c r="AX151" s="13" t="s">
        <v>86</v>
      </c>
      <c r="AY151" s="171" t="s">
        <v>164</v>
      </c>
    </row>
    <row r="152" spans="1:65" s="2" customFormat="1" ht="24.2" customHeight="1">
      <c r="A152" s="32"/>
      <c r="B152" s="153"/>
      <c r="C152" s="154" t="s">
        <v>92</v>
      </c>
      <c r="D152" s="154" t="s">
        <v>167</v>
      </c>
      <c r="E152" s="155" t="s">
        <v>168</v>
      </c>
      <c r="F152" s="156" t="s">
        <v>169</v>
      </c>
      <c r="G152" s="157" t="s">
        <v>170</v>
      </c>
      <c r="H152" s="158">
        <v>3.5</v>
      </c>
      <c r="I152" s="159"/>
      <c r="J152" s="159"/>
      <c r="K152" s="158">
        <f>ROUND(P152*H152,3)</f>
        <v>0</v>
      </c>
      <c r="L152" s="160"/>
      <c r="M152" s="33"/>
      <c r="N152" s="161" t="s">
        <v>1</v>
      </c>
      <c r="O152" s="162" t="s">
        <v>43</v>
      </c>
      <c r="P152" s="163">
        <f>I152+J152</f>
        <v>0</v>
      </c>
      <c r="Q152" s="163">
        <f>ROUND(I152*H152,3)</f>
        <v>0</v>
      </c>
      <c r="R152" s="163">
        <f>ROUND(J152*H152,3)</f>
        <v>0</v>
      </c>
      <c r="S152" s="58"/>
      <c r="T152" s="164">
        <f>S152*H152</f>
        <v>0</v>
      </c>
      <c r="U152" s="164">
        <v>1.8719600000000001</v>
      </c>
      <c r="V152" s="164">
        <f>U152*H152</f>
        <v>6.5518600000000005</v>
      </c>
      <c r="W152" s="164">
        <v>0</v>
      </c>
      <c r="X152" s="165">
        <f>W152*H152</f>
        <v>0</v>
      </c>
      <c r="Y152" s="32"/>
      <c r="Z152" s="32"/>
      <c r="AA152" s="32"/>
      <c r="AB152" s="32"/>
      <c r="AC152" s="32"/>
      <c r="AD152" s="32"/>
      <c r="AE152" s="32"/>
      <c r="AR152" s="166" t="s">
        <v>171</v>
      </c>
      <c r="AT152" s="166" t="s">
        <v>167</v>
      </c>
      <c r="AU152" s="166" t="s">
        <v>92</v>
      </c>
      <c r="AY152" s="17" t="s">
        <v>164</v>
      </c>
      <c r="BE152" s="167">
        <f>IF(O152="základná",K152,0)</f>
        <v>0</v>
      </c>
      <c r="BF152" s="167">
        <f>IF(O152="znížená",K152,0)</f>
        <v>0</v>
      </c>
      <c r="BG152" s="167">
        <f>IF(O152="zákl. prenesená",K152,0)</f>
        <v>0</v>
      </c>
      <c r="BH152" s="167">
        <f>IF(O152="zníž. prenesená",K152,0)</f>
        <v>0</v>
      </c>
      <c r="BI152" s="167">
        <f>IF(O152="nulová",K152,0)</f>
        <v>0</v>
      </c>
      <c r="BJ152" s="17" t="s">
        <v>92</v>
      </c>
      <c r="BK152" s="168">
        <f>ROUND(P152*H152,3)</f>
        <v>0</v>
      </c>
      <c r="BL152" s="17" t="s">
        <v>171</v>
      </c>
      <c r="BM152" s="166" t="s">
        <v>172</v>
      </c>
    </row>
    <row r="153" spans="1:65" s="13" customFormat="1" ht="11.25">
      <c r="B153" s="169"/>
      <c r="D153" s="170" t="s">
        <v>173</v>
      </c>
      <c r="E153" s="171" t="s">
        <v>1</v>
      </c>
      <c r="F153" s="172" t="s">
        <v>1857</v>
      </c>
      <c r="H153" s="173">
        <v>3.5</v>
      </c>
      <c r="I153" s="174"/>
      <c r="J153" s="174"/>
      <c r="M153" s="169"/>
      <c r="N153" s="175"/>
      <c r="O153" s="176"/>
      <c r="P153" s="176"/>
      <c r="Q153" s="176"/>
      <c r="R153" s="176"/>
      <c r="S153" s="176"/>
      <c r="T153" s="176"/>
      <c r="U153" s="176"/>
      <c r="V153" s="176"/>
      <c r="W153" s="176"/>
      <c r="X153" s="177"/>
      <c r="AT153" s="171" t="s">
        <v>173</v>
      </c>
      <c r="AU153" s="171" t="s">
        <v>92</v>
      </c>
      <c r="AV153" s="13" t="s">
        <v>92</v>
      </c>
      <c r="AW153" s="13" t="s">
        <v>4</v>
      </c>
      <c r="AX153" s="13" t="s">
        <v>86</v>
      </c>
      <c r="AY153" s="171" t="s">
        <v>164</v>
      </c>
    </row>
    <row r="154" spans="1:65" s="2" customFormat="1" ht="24.2" customHeight="1">
      <c r="A154" s="32"/>
      <c r="B154" s="153"/>
      <c r="C154" s="154" t="s">
        <v>165</v>
      </c>
      <c r="D154" s="154" t="s">
        <v>167</v>
      </c>
      <c r="E154" s="155" t="s">
        <v>175</v>
      </c>
      <c r="F154" s="156" t="s">
        <v>176</v>
      </c>
      <c r="G154" s="157" t="s">
        <v>177</v>
      </c>
      <c r="H154" s="158">
        <v>26</v>
      </c>
      <c r="I154" s="159"/>
      <c r="J154" s="159"/>
      <c r="K154" s="158">
        <f>ROUND(P154*H154,3)</f>
        <v>0</v>
      </c>
      <c r="L154" s="160"/>
      <c r="M154" s="33"/>
      <c r="N154" s="161" t="s">
        <v>1</v>
      </c>
      <c r="O154" s="162" t="s">
        <v>43</v>
      </c>
      <c r="P154" s="163">
        <f>I154+J154</f>
        <v>0</v>
      </c>
      <c r="Q154" s="163">
        <f>ROUND(I154*H154,3)</f>
        <v>0</v>
      </c>
      <c r="R154" s="163">
        <f>ROUND(J154*H154,3)</f>
        <v>0</v>
      </c>
      <c r="S154" s="58"/>
      <c r="T154" s="164">
        <f>S154*H154</f>
        <v>0</v>
      </c>
      <c r="U154" s="164">
        <v>5.289E-2</v>
      </c>
      <c r="V154" s="164">
        <f>U154*H154</f>
        <v>1.37514</v>
      </c>
      <c r="W154" s="164">
        <v>0</v>
      </c>
      <c r="X154" s="165">
        <f>W154*H154</f>
        <v>0</v>
      </c>
      <c r="Y154" s="32"/>
      <c r="Z154" s="32"/>
      <c r="AA154" s="32"/>
      <c r="AB154" s="32"/>
      <c r="AC154" s="32"/>
      <c r="AD154" s="32"/>
      <c r="AE154" s="32"/>
      <c r="AR154" s="166" t="s">
        <v>171</v>
      </c>
      <c r="AT154" s="166" t="s">
        <v>167</v>
      </c>
      <c r="AU154" s="166" t="s">
        <v>92</v>
      </c>
      <c r="AY154" s="17" t="s">
        <v>164</v>
      </c>
      <c r="BE154" s="167">
        <f>IF(O154="základná",K154,0)</f>
        <v>0</v>
      </c>
      <c r="BF154" s="167">
        <f>IF(O154="znížená",K154,0)</f>
        <v>0</v>
      </c>
      <c r="BG154" s="167">
        <f>IF(O154="zákl. prenesená",K154,0)</f>
        <v>0</v>
      </c>
      <c r="BH154" s="167">
        <f>IF(O154="zníž. prenesená",K154,0)</f>
        <v>0</v>
      </c>
      <c r="BI154" s="167">
        <f>IF(O154="nulová",K154,0)</f>
        <v>0</v>
      </c>
      <c r="BJ154" s="17" t="s">
        <v>92</v>
      </c>
      <c r="BK154" s="168">
        <f>ROUND(P154*H154,3)</f>
        <v>0</v>
      </c>
      <c r="BL154" s="17" t="s">
        <v>171</v>
      </c>
      <c r="BM154" s="166" t="s">
        <v>178</v>
      </c>
    </row>
    <row r="155" spans="1:65" s="2" customFormat="1" ht="24.2" customHeight="1">
      <c r="A155" s="32"/>
      <c r="B155" s="153"/>
      <c r="C155" s="154" t="s">
        <v>171</v>
      </c>
      <c r="D155" s="154" t="s">
        <v>167</v>
      </c>
      <c r="E155" s="155" t="s">
        <v>179</v>
      </c>
      <c r="F155" s="156" t="s">
        <v>180</v>
      </c>
      <c r="G155" s="157" t="s">
        <v>177</v>
      </c>
      <c r="H155" s="158">
        <v>15</v>
      </c>
      <c r="I155" s="159"/>
      <c r="J155" s="159"/>
      <c r="K155" s="158">
        <f>ROUND(P155*H155,3)</f>
        <v>0</v>
      </c>
      <c r="L155" s="160"/>
      <c r="M155" s="33"/>
      <c r="N155" s="161" t="s">
        <v>1</v>
      </c>
      <c r="O155" s="162" t="s">
        <v>43</v>
      </c>
      <c r="P155" s="163">
        <f>I155+J155</f>
        <v>0</v>
      </c>
      <c r="Q155" s="163">
        <f>ROUND(I155*H155,3)</f>
        <v>0</v>
      </c>
      <c r="R155" s="163">
        <f>ROUND(J155*H155,3)</f>
        <v>0</v>
      </c>
      <c r="S155" s="58"/>
      <c r="T155" s="164">
        <f>S155*H155</f>
        <v>0</v>
      </c>
      <c r="U155" s="164">
        <v>0.13161999999999999</v>
      </c>
      <c r="V155" s="164">
        <f>U155*H155</f>
        <v>1.9742999999999997</v>
      </c>
      <c r="W155" s="164">
        <v>0</v>
      </c>
      <c r="X155" s="165">
        <f>W155*H155</f>
        <v>0</v>
      </c>
      <c r="Y155" s="32"/>
      <c r="Z155" s="32"/>
      <c r="AA155" s="32"/>
      <c r="AB155" s="32"/>
      <c r="AC155" s="32"/>
      <c r="AD155" s="32"/>
      <c r="AE155" s="32"/>
      <c r="AR155" s="166" t="s">
        <v>171</v>
      </c>
      <c r="AT155" s="166" t="s">
        <v>167</v>
      </c>
      <c r="AU155" s="166" t="s">
        <v>92</v>
      </c>
      <c r="AY155" s="17" t="s">
        <v>164</v>
      </c>
      <c r="BE155" s="167">
        <f>IF(O155="základná",K155,0)</f>
        <v>0</v>
      </c>
      <c r="BF155" s="167">
        <f>IF(O155="znížená",K155,0)</f>
        <v>0</v>
      </c>
      <c r="BG155" s="167">
        <f>IF(O155="zákl. prenesená",K155,0)</f>
        <v>0</v>
      </c>
      <c r="BH155" s="167">
        <f>IF(O155="zníž. prenesená",K155,0)</f>
        <v>0</v>
      </c>
      <c r="BI155" s="167">
        <f>IF(O155="nulová",K155,0)</f>
        <v>0</v>
      </c>
      <c r="BJ155" s="17" t="s">
        <v>92</v>
      </c>
      <c r="BK155" s="168">
        <f>ROUND(P155*H155,3)</f>
        <v>0</v>
      </c>
      <c r="BL155" s="17" t="s">
        <v>171</v>
      </c>
      <c r="BM155" s="166" t="s">
        <v>181</v>
      </c>
    </row>
    <row r="156" spans="1:65" s="2" customFormat="1" ht="24.2" customHeight="1">
      <c r="A156" s="32"/>
      <c r="B156" s="153"/>
      <c r="C156" s="154" t="s">
        <v>83</v>
      </c>
      <c r="D156" s="154" t="s">
        <v>167</v>
      </c>
      <c r="E156" s="155" t="s">
        <v>182</v>
      </c>
      <c r="F156" s="156" t="s">
        <v>183</v>
      </c>
      <c r="G156" s="157" t="s">
        <v>177</v>
      </c>
      <c r="H156" s="158">
        <v>5.6</v>
      </c>
      <c r="I156" s="159"/>
      <c r="J156" s="159"/>
      <c r="K156" s="158">
        <f>ROUND(P156*H156,3)</f>
        <v>0</v>
      </c>
      <c r="L156" s="160"/>
      <c r="M156" s="33"/>
      <c r="N156" s="161" t="s">
        <v>1</v>
      </c>
      <c r="O156" s="162" t="s">
        <v>43</v>
      </c>
      <c r="P156" s="163">
        <f>I156+J156</f>
        <v>0</v>
      </c>
      <c r="Q156" s="163">
        <f>ROUND(I156*H156,3)</f>
        <v>0</v>
      </c>
      <c r="R156" s="163">
        <f>ROUND(J156*H156,3)</f>
        <v>0</v>
      </c>
      <c r="S156" s="58"/>
      <c r="T156" s="164">
        <f>S156*H156</f>
        <v>0</v>
      </c>
      <c r="U156" s="164">
        <v>0.2742</v>
      </c>
      <c r="V156" s="164">
        <f>U156*H156</f>
        <v>1.53552</v>
      </c>
      <c r="W156" s="164">
        <v>0</v>
      </c>
      <c r="X156" s="165">
        <f>W156*H156</f>
        <v>0</v>
      </c>
      <c r="Y156" s="32"/>
      <c r="Z156" s="32"/>
      <c r="AA156" s="32"/>
      <c r="AB156" s="32"/>
      <c r="AC156" s="32"/>
      <c r="AD156" s="32"/>
      <c r="AE156" s="32"/>
      <c r="AR156" s="166" t="s">
        <v>171</v>
      </c>
      <c r="AT156" s="166" t="s">
        <v>167</v>
      </c>
      <c r="AU156" s="166" t="s">
        <v>92</v>
      </c>
      <c r="AY156" s="17" t="s">
        <v>164</v>
      </c>
      <c r="BE156" s="167">
        <f>IF(O156="základná",K156,0)</f>
        <v>0</v>
      </c>
      <c r="BF156" s="167">
        <f>IF(O156="znížená",K156,0)</f>
        <v>0</v>
      </c>
      <c r="BG156" s="167">
        <f>IF(O156="zákl. prenesená",K156,0)</f>
        <v>0</v>
      </c>
      <c r="BH156" s="167">
        <f>IF(O156="zníž. prenesená",K156,0)</f>
        <v>0</v>
      </c>
      <c r="BI156" s="167">
        <f>IF(O156="nulová",K156,0)</f>
        <v>0</v>
      </c>
      <c r="BJ156" s="17" t="s">
        <v>92</v>
      </c>
      <c r="BK156" s="168">
        <f>ROUND(P156*H156,3)</f>
        <v>0</v>
      </c>
      <c r="BL156" s="17" t="s">
        <v>171</v>
      </c>
      <c r="BM156" s="166" t="s">
        <v>184</v>
      </c>
    </row>
    <row r="157" spans="1:65" s="13" customFormat="1" ht="11.25">
      <c r="B157" s="169"/>
      <c r="D157" s="170" t="s">
        <v>173</v>
      </c>
      <c r="E157" s="171" t="s">
        <v>1</v>
      </c>
      <c r="F157" s="172" t="s">
        <v>1858</v>
      </c>
      <c r="H157" s="173">
        <v>5.6</v>
      </c>
      <c r="I157" s="174"/>
      <c r="J157" s="174"/>
      <c r="M157" s="169"/>
      <c r="N157" s="175"/>
      <c r="O157" s="176"/>
      <c r="P157" s="176"/>
      <c r="Q157" s="176"/>
      <c r="R157" s="176"/>
      <c r="S157" s="176"/>
      <c r="T157" s="176"/>
      <c r="U157" s="176"/>
      <c r="V157" s="176"/>
      <c r="W157" s="176"/>
      <c r="X157" s="177"/>
      <c r="AT157" s="171" t="s">
        <v>173</v>
      </c>
      <c r="AU157" s="171" t="s">
        <v>92</v>
      </c>
      <c r="AV157" s="13" t="s">
        <v>92</v>
      </c>
      <c r="AW157" s="13" t="s">
        <v>4</v>
      </c>
      <c r="AX157" s="13" t="s">
        <v>86</v>
      </c>
      <c r="AY157" s="171" t="s">
        <v>164</v>
      </c>
    </row>
    <row r="158" spans="1:65" s="2" customFormat="1" ht="24.2" customHeight="1">
      <c r="A158" s="32"/>
      <c r="B158" s="153"/>
      <c r="C158" s="154" t="s">
        <v>190</v>
      </c>
      <c r="D158" s="154" t="s">
        <v>167</v>
      </c>
      <c r="E158" s="155" t="s">
        <v>186</v>
      </c>
      <c r="F158" s="156" t="s">
        <v>187</v>
      </c>
      <c r="G158" s="157" t="s">
        <v>177</v>
      </c>
      <c r="H158" s="158">
        <v>10.3</v>
      </c>
      <c r="I158" s="159"/>
      <c r="J158" s="159"/>
      <c r="K158" s="158">
        <f>ROUND(P158*H158,3)</f>
        <v>0</v>
      </c>
      <c r="L158" s="160"/>
      <c r="M158" s="33"/>
      <c r="N158" s="161" t="s">
        <v>1</v>
      </c>
      <c r="O158" s="162" t="s">
        <v>43</v>
      </c>
      <c r="P158" s="163">
        <f>I158+J158</f>
        <v>0</v>
      </c>
      <c r="Q158" s="163">
        <f>ROUND(I158*H158,3)</f>
        <v>0</v>
      </c>
      <c r="R158" s="163">
        <f>ROUND(J158*H158,3)</f>
        <v>0</v>
      </c>
      <c r="S158" s="58"/>
      <c r="T158" s="164">
        <f>S158*H158</f>
        <v>0</v>
      </c>
      <c r="U158" s="164">
        <v>0.2742</v>
      </c>
      <c r="V158" s="164">
        <f>U158*H158</f>
        <v>2.8242600000000002</v>
      </c>
      <c r="W158" s="164">
        <v>0</v>
      </c>
      <c r="X158" s="165">
        <f>W158*H158</f>
        <v>0</v>
      </c>
      <c r="Y158" s="32"/>
      <c r="Z158" s="32"/>
      <c r="AA158" s="32"/>
      <c r="AB158" s="32"/>
      <c r="AC158" s="32"/>
      <c r="AD158" s="32"/>
      <c r="AE158" s="32"/>
      <c r="AR158" s="166" t="s">
        <v>171</v>
      </c>
      <c r="AT158" s="166" t="s">
        <v>167</v>
      </c>
      <c r="AU158" s="166" t="s">
        <v>92</v>
      </c>
      <c r="AY158" s="17" t="s">
        <v>164</v>
      </c>
      <c r="BE158" s="167">
        <f>IF(O158="základná",K158,0)</f>
        <v>0</v>
      </c>
      <c r="BF158" s="167">
        <f>IF(O158="znížená",K158,0)</f>
        <v>0</v>
      </c>
      <c r="BG158" s="167">
        <f>IF(O158="zákl. prenesená",K158,0)</f>
        <v>0</v>
      </c>
      <c r="BH158" s="167">
        <f>IF(O158="zníž. prenesená",K158,0)</f>
        <v>0</v>
      </c>
      <c r="BI158" s="167">
        <f>IF(O158="nulová",K158,0)</f>
        <v>0</v>
      </c>
      <c r="BJ158" s="17" t="s">
        <v>92</v>
      </c>
      <c r="BK158" s="168">
        <f>ROUND(P158*H158,3)</f>
        <v>0</v>
      </c>
      <c r="BL158" s="17" t="s">
        <v>171</v>
      </c>
      <c r="BM158" s="166" t="s">
        <v>188</v>
      </c>
    </row>
    <row r="159" spans="1:65" s="13" customFormat="1" ht="11.25">
      <c r="B159" s="169"/>
      <c r="D159" s="170" t="s">
        <v>173</v>
      </c>
      <c r="E159" s="171" t="s">
        <v>1</v>
      </c>
      <c r="F159" s="172" t="s">
        <v>1859</v>
      </c>
      <c r="H159" s="173">
        <v>10.3</v>
      </c>
      <c r="I159" s="174"/>
      <c r="J159" s="174"/>
      <c r="M159" s="169"/>
      <c r="N159" s="175"/>
      <c r="O159" s="176"/>
      <c r="P159" s="176"/>
      <c r="Q159" s="176"/>
      <c r="R159" s="176"/>
      <c r="S159" s="176"/>
      <c r="T159" s="176"/>
      <c r="U159" s="176"/>
      <c r="V159" s="176"/>
      <c r="W159" s="176"/>
      <c r="X159" s="177"/>
      <c r="AT159" s="171" t="s">
        <v>173</v>
      </c>
      <c r="AU159" s="171" t="s">
        <v>92</v>
      </c>
      <c r="AV159" s="13" t="s">
        <v>92</v>
      </c>
      <c r="AW159" s="13" t="s">
        <v>4</v>
      </c>
      <c r="AX159" s="13" t="s">
        <v>86</v>
      </c>
      <c r="AY159" s="171" t="s">
        <v>164</v>
      </c>
    </row>
    <row r="160" spans="1:65" s="2" customFormat="1" ht="24.2" customHeight="1">
      <c r="A160" s="32"/>
      <c r="B160" s="153"/>
      <c r="C160" s="154" t="s">
        <v>196</v>
      </c>
      <c r="D160" s="154" t="s">
        <v>167</v>
      </c>
      <c r="E160" s="155" t="s">
        <v>191</v>
      </c>
      <c r="F160" s="156" t="s">
        <v>192</v>
      </c>
      <c r="G160" s="157" t="s">
        <v>177</v>
      </c>
      <c r="H160" s="158">
        <v>63.17</v>
      </c>
      <c r="I160" s="159"/>
      <c r="J160" s="159"/>
      <c r="K160" s="158">
        <f>ROUND(P160*H160,3)</f>
        <v>0</v>
      </c>
      <c r="L160" s="160"/>
      <c r="M160" s="33"/>
      <c r="N160" s="161" t="s">
        <v>1</v>
      </c>
      <c r="O160" s="162" t="s">
        <v>43</v>
      </c>
      <c r="P160" s="163">
        <f>I160+J160</f>
        <v>0</v>
      </c>
      <c r="Q160" s="163">
        <f>ROUND(I160*H160,3)</f>
        <v>0</v>
      </c>
      <c r="R160" s="163">
        <f>ROUND(J160*H160,3)</f>
        <v>0</v>
      </c>
      <c r="S160" s="58"/>
      <c r="T160" s="164">
        <f>S160*H160</f>
        <v>0</v>
      </c>
      <c r="U160" s="164">
        <v>0.23088</v>
      </c>
      <c r="V160" s="164">
        <f>U160*H160</f>
        <v>14.584689600000001</v>
      </c>
      <c r="W160" s="164">
        <v>0</v>
      </c>
      <c r="X160" s="165">
        <f>W160*H160</f>
        <v>0</v>
      </c>
      <c r="Y160" s="32"/>
      <c r="Z160" s="32"/>
      <c r="AA160" s="32"/>
      <c r="AB160" s="32"/>
      <c r="AC160" s="32"/>
      <c r="AD160" s="32"/>
      <c r="AE160" s="32"/>
      <c r="AR160" s="166" t="s">
        <v>171</v>
      </c>
      <c r="AT160" s="166" t="s">
        <v>167</v>
      </c>
      <c r="AU160" s="166" t="s">
        <v>92</v>
      </c>
      <c r="AY160" s="17" t="s">
        <v>164</v>
      </c>
      <c r="BE160" s="167">
        <f>IF(O160="základná",K160,0)</f>
        <v>0</v>
      </c>
      <c r="BF160" s="167">
        <f>IF(O160="znížená",K160,0)</f>
        <v>0</v>
      </c>
      <c r="BG160" s="167">
        <f>IF(O160="zákl. prenesená",K160,0)</f>
        <v>0</v>
      </c>
      <c r="BH160" s="167">
        <f>IF(O160="zníž. prenesená",K160,0)</f>
        <v>0</v>
      </c>
      <c r="BI160" s="167">
        <f>IF(O160="nulová",K160,0)</f>
        <v>0</v>
      </c>
      <c r="BJ160" s="17" t="s">
        <v>92</v>
      </c>
      <c r="BK160" s="168">
        <f>ROUND(P160*H160,3)</f>
        <v>0</v>
      </c>
      <c r="BL160" s="17" t="s">
        <v>171</v>
      </c>
      <c r="BM160" s="166" t="s">
        <v>193</v>
      </c>
    </row>
    <row r="161" spans="1:65" s="13" customFormat="1" ht="11.25">
      <c r="B161" s="169"/>
      <c r="D161" s="170" t="s">
        <v>173</v>
      </c>
      <c r="E161" s="171" t="s">
        <v>1</v>
      </c>
      <c r="F161" s="172" t="s">
        <v>1860</v>
      </c>
      <c r="H161" s="173">
        <v>4.7</v>
      </c>
      <c r="I161" s="174"/>
      <c r="J161" s="174"/>
      <c r="M161" s="169"/>
      <c r="N161" s="175"/>
      <c r="O161" s="176"/>
      <c r="P161" s="176"/>
      <c r="Q161" s="176"/>
      <c r="R161" s="176"/>
      <c r="S161" s="176"/>
      <c r="T161" s="176"/>
      <c r="U161" s="176"/>
      <c r="V161" s="176"/>
      <c r="W161" s="176"/>
      <c r="X161" s="177"/>
      <c r="AT161" s="171" t="s">
        <v>173</v>
      </c>
      <c r="AU161" s="171" t="s">
        <v>92</v>
      </c>
      <c r="AV161" s="13" t="s">
        <v>92</v>
      </c>
      <c r="AW161" s="13" t="s">
        <v>4</v>
      </c>
      <c r="AX161" s="13" t="s">
        <v>79</v>
      </c>
      <c r="AY161" s="171" t="s">
        <v>164</v>
      </c>
    </row>
    <row r="162" spans="1:65" s="13" customFormat="1" ht="11.25">
      <c r="B162" s="169"/>
      <c r="D162" s="170" t="s">
        <v>173</v>
      </c>
      <c r="E162" s="171" t="s">
        <v>1</v>
      </c>
      <c r="F162" s="172" t="s">
        <v>1861</v>
      </c>
      <c r="H162" s="173">
        <v>10</v>
      </c>
      <c r="I162" s="174"/>
      <c r="J162" s="174"/>
      <c r="M162" s="169"/>
      <c r="N162" s="175"/>
      <c r="O162" s="176"/>
      <c r="P162" s="176"/>
      <c r="Q162" s="176"/>
      <c r="R162" s="176"/>
      <c r="S162" s="176"/>
      <c r="T162" s="176"/>
      <c r="U162" s="176"/>
      <c r="V162" s="176"/>
      <c r="W162" s="176"/>
      <c r="X162" s="177"/>
      <c r="AT162" s="171" t="s">
        <v>173</v>
      </c>
      <c r="AU162" s="171" t="s">
        <v>92</v>
      </c>
      <c r="AV162" s="13" t="s">
        <v>92</v>
      </c>
      <c r="AW162" s="13" t="s">
        <v>4</v>
      </c>
      <c r="AX162" s="13" t="s">
        <v>79</v>
      </c>
      <c r="AY162" s="171" t="s">
        <v>164</v>
      </c>
    </row>
    <row r="163" spans="1:65" s="13" customFormat="1" ht="11.25">
      <c r="B163" s="169"/>
      <c r="D163" s="170" t="s">
        <v>173</v>
      </c>
      <c r="E163" s="171" t="s">
        <v>1</v>
      </c>
      <c r="F163" s="172" t="s">
        <v>1862</v>
      </c>
      <c r="H163" s="173">
        <v>7.07</v>
      </c>
      <c r="I163" s="174"/>
      <c r="J163" s="174"/>
      <c r="M163" s="169"/>
      <c r="N163" s="175"/>
      <c r="O163" s="176"/>
      <c r="P163" s="176"/>
      <c r="Q163" s="176"/>
      <c r="R163" s="176"/>
      <c r="S163" s="176"/>
      <c r="T163" s="176"/>
      <c r="U163" s="176"/>
      <c r="V163" s="176"/>
      <c r="W163" s="176"/>
      <c r="X163" s="177"/>
      <c r="AT163" s="171" t="s">
        <v>173</v>
      </c>
      <c r="AU163" s="171" t="s">
        <v>92</v>
      </c>
      <c r="AV163" s="13" t="s">
        <v>92</v>
      </c>
      <c r="AW163" s="13" t="s">
        <v>4</v>
      </c>
      <c r="AX163" s="13" t="s">
        <v>79</v>
      </c>
      <c r="AY163" s="171" t="s">
        <v>164</v>
      </c>
    </row>
    <row r="164" spans="1:65" s="13" customFormat="1" ht="11.25">
      <c r="B164" s="169"/>
      <c r="D164" s="170" t="s">
        <v>173</v>
      </c>
      <c r="E164" s="171" t="s">
        <v>1</v>
      </c>
      <c r="F164" s="172" t="s">
        <v>1863</v>
      </c>
      <c r="H164" s="173">
        <v>26.87</v>
      </c>
      <c r="I164" s="174"/>
      <c r="J164" s="174"/>
      <c r="M164" s="169"/>
      <c r="N164" s="175"/>
      <c r="O164" s="176"/>
      <c r="P164" s="176"/>
      <c r="Q164" s="176"/>
      <c r="R164" s="176"/>
      <c r="S164" s="176"/>
      <c r="T164" s="176"/>
      <c r="U164" s="176"/>
      <c r="V164" s="176"/>
      <c r="W164" s="176"/>
      <c r="X164" s="177"/>
      <c r="AT164" s="171" t="s">
        <v>173</v>
      </c>
      <c r="AU164" s="171" t="s">
        <v>92</v>
      </c>
      <c r="AV164" s="13" t="s">
        <v>92</v>
      </c>
      <c r="AW164" s="13" t="s">
        <v>4</v>
      </c>
      <c r="AX164" s="13" t="s">
        <v>79</v>
      </c>
      <c r="AY164" s="171" t="s">
        <v>164</v>
      </c>
    </row>
    <row r="165" spans="1:65" s="13" customFormat="1" ht="11.25">
      <c r="B165" s="169"/>
      <c r="D165" s="170" t="s">
        <v>173</v>
      </c>
      <c r="E165" s="171" t="s">
        <v>1</v>
      </c>
      <c r="F165" s="172" t="s">
        <v>1864</v>
      </c>
      <c r="H165" s="173">
        <v>4.13</v>
      </c>
      <c r="I165" s="174"/>
      <c r="J165" s="174"/>
      <c r="M165" s="169"/>
      <c r="N165" s="175"/>
      <c r="O165" s="176"/>
      <c r="P165" s="176"/>
      <c r="Q165" s="176"/>
      <c r="R165" s="176"/>
      <c r="S165" s="176"/>
      <c r="T165" s="176"/>
      <c r="U165" s="176"/>
      <c r="V165" s="176"/>
      <c r="W165" s="176"/>
      <c r="X165" s="177"/>
      <c r="AT165" s="171" t="s">
        <v>173</v>
      </c>
      <c r="AU165" s="171" t="s">
        <v>92</v>
      </c>
      <c r="AV165" s="13" t="s">
        <v>92</v>
      </c>
      <c r="AW165" s="13" t="s">
        <v>4</v>
      </c>
      <c r="AX165" s="13" t="s">
        <v>79</v>
      </c>
      <c r="AY165" s="171" t="s">
        <v>164</v>
      </c>
    </row>
    <row r="166" spans="1:65" s="13" customFormat="1" ht="11.25">
      <c r="B166" s="169"/>
      <c r="D166" s="170" t="s">
        <v>173</v>
      </c>
      <c r="E166" s="171" t="s">
        <v>1</v>
      </c>
      <c r="F166" s="172" t="s">
        <v>1865</v>
      </c>
      <c r="H166" s="173">
        <v>7.4</v>
      </c>
      <c r="I166" s="174"/>
      <c r="J166" s="174"/>
      <c r="M166" s="169"/>
      <c r="N166" s="175"/>
      <c r="O166" s="176"/>
      <c r="P166" s="176"/>
      <c r="Q166" s="176"/>
      <c r="R166" s="176"/>
      <c r="S166" s="176"/>
      <c r="T166" s="176"/>
      <c r="U166" s="176"/>
      <c r="V166" s="176"/>
      <c r="W166" s="176"/>
      <c r="X166" s="177"/>
      <c r="AT166" s="171" t="s">
        <v>173</v>
      </c>
      <c r="AU166" s="171" t="s">
        <v>92</v>
      </c>
      <c r="AV166" s="13" t="s">
        <v>92</v>
      </c>
      <c r="AW166" s="13" t="s">
        <v>4</v>
      </c>
      <c r="AX166" s="13" t="s">
        <v>79</v>
      </c>
      <c r="AY166" s="171" t="s">
        <v>164</v>
      </c>
    </row>
    <row r="167" spans="1:65" s="13" customFormat="1" ht="11.25">
      <c r="B167" s="169"/>
      <c r="D167" s="170" t="s">
        <v>173</v>
      </c>
      <c r="E167" s="171" t="s">
        <v>1</v>
      </c>
      <c r="F167" s="172" t="s">
        <v>1866</v>
      </c>
      <c r="H167" s="173">
        <v>3</v>
      </c>
      <c r="I167" s="174"/>
      <c r="J167" s="174"/>
      <c r="M167" s="169"/>
      <c r="N167" s="175"/>
      <c r="O167" s="176"/>
      <c r="P167" s="176"/>
      <c r="Q167" s="176"/>
      <c r="R167" s="176"/>
      <c r="S167" s="176"/>
      <c r="T167" s="176"/>
      <c r="U167" s="176"/>
      <c r="V167" s="176"/>
      <c r="W167" s="176"/>
      <c r="X167" s="177"/>
      <c r="AT167" s="171" t="s">
        <v>173</v>
      </c>
      <c r="AU167" s="171" t="s">
        <v>92</v>
      </c>
      <c r="AV167" s="13" t="s">
        <v>92</v>
      </c>
      <c r="AW167" s="13" t="s">
        <v>4</v>
      </c>
      <c r="AX167" s="13" t="s">
        <v>79</v>
      </c>
      <c r="AY167" s="171" t="s">
        <v>164</v>
      </c>
    </row>
    <row r="168" spans="1:65" s="15" customFormat="1" ht="11.25">
      <c r="B168" s="195"/>
      <c r="D168" s="170" t="s">
        <v>173</v>
      </c>
      <c r="E168" s="196" t="s">
        <v>1</v>
      </c>
      <c r="F168" s="197" t="s">
        <v>303</v>
      </c>
      <c r="H168" s="198">
        <v>63.17</v>
      </c>
      <c r="I168" s="199"/>
      <c r="J168" s="199"/>
      <c r="M168" s="195"/>
      <c r="N168" s="200"/>
      <c r="O168" s="201"/>
      <c r="P168" s="201"/>
      <c r="Q168" s="201"/>
      <c r="R168" s="201"/>
      <c r="S168" s="201"/>
      <c r="T168" s="201"/>
      <c r="U168" s="201"/>
      <c r="V168" s="201"/>
      <c r="W168" s="201"/>
      <c r="X168" s="202"/>
      <c r="AT168" s="196" t="s">
        <v>173</v>
      </c>
      <c r="AU168" s="196" t="s">
        <v>92</v>
      </c>
      <c r="AV168" s="15" t="s">
        <v>171</v>
      </c>
      <c r="AW168" s="15" t="s">
        <v>4</v>
      </c>
      <c r="AX168" s="15" t="s">
        <v>86</v>
      </c>
      <c r="AY168" s="196" t="s">
        <v>164</v>
      </c>
    </row>
    <row r="169" spans="1:65" s="12" customFormat="1" ht="22.9" customHeight="1">
      <c r="B169" s="139"/>
      <c r="D169" s="140" t="s">
        <v>78</v>
      </c>
      <c r="E169" s="151" t="s">
        <v>190</v>
      </c>
      <c r="F169" s="151" t="s">
        <v>195</v>
      </c>
      <c r="I169" s="142"/>
      <c r="J169" s="142"/>
      <c r="K169" s="152">
        <f>BK169</f>
        <v>0</v>
      </c>
      <c r="M169" s="139"/>
      <c r="N169" s="144"/>
      <c r="O169" s="145"/>
      <c r="P169" s="145"/>
      <c r="Q169" s="146">
        <f>SUM(Q170:Q269)</f>
        <v>0</v>
      </c>
      <c r="R169" s="146">
        <f>SUM(R170:R269)</f>
        <v>0</v>
      </c>
      <c r="S169" s="145"/>
      <c r="T169" s="147">
        <f>SUM(T170:T269)</f>
        <v>0</v>
      </c>
      <c r="U169" s="145"/>
      <c r="V169" s="147">
        <f>SUM(V170:V269)</f>
        <v>11.765577200000001</v>
      </c>
      <c r="W169" s="145"/>
      <c r="X169" s="148">
        <f>SUM(X170:X269)</f>
        <v>0</v>
      </c>
      <c r="AR169" s="140" t="s">
        <v>86</v>
      </c>
      <c r="AT169" s="149" t="s">
        <v>78</v>
      </c>
      <c r="AU169" s="149" t="s">
        <v>86</v>
      </c>
      <c r="AY169" s="140" t="s">
        <v>164</v>
      </c>
      <c r="BK169" s="150">
        <f>SUM(BK170:BK269)</f>
        <v>0</v>
      </c>
    </row>
    <row r="170" spans="1:65" s="2" customFormat="1" ht="24.2" customHeight="1">
      <c r="A170" s="32"/>
      <c r="B170" s="153"/>
      <c r="C170" s="154" t="s">
        <v>201</v>
      </c>
      <c r="D170" s="154" t="s">
        <v>167</v>
      </c>
      <c r="E170" s="155" t="s">
        <v>197</v>
      </c>
      <c r="F170" s="156" t="s">
        <v>198</v>
      </c>
      <c r="G170" s="157" t="s">
        <v>199</v>
      </c>
      <c r="H170" s="158">
        <v>79</v>
      </c>
      <c r="I170" s="159"/>
      <c r="J170" s="159"/>
      <c r="K170" s="158">
        <f t="shared" ref="K170:K176" si="1">ROUND(P170*H170,3)</f>
        <v>0</v>
      </c>
      <c r="L170" s="160"/>
      <c r="M170" s="33"/>
      <c r="N170" s="161" t="s">
        <v>1</v>
      </c>
      <c r="O170" s="162" t="s">
        <v>43</v>
      </c>
      <c r="P170" s="163">
        <f t="shared" ref="P170:P176" si="2">I170+J170</f>
        <v>0</v>
      </c>
      <c r="Q170" s="163">
        <f t="shared" ref="Q170:Q176" si="3">ROUND(I170*H170,3)</f>
        <v>0</v>
      </c>
      <c r="R170" s="163">
        <f t="shared" ref="R170:R176" si="4">ROUND(J170*H170,3)</f>
        <v>0</v>
      </c>
      <c r="S170" s="58"/>
      <c r="T170" s="164">
        <f t="shared" ref="T170:T176" si="5">S170*H170</f>
        <v>0</v>
      </c>
      <c r="U170" s="164">
        <v>3.79E-3</v>
      </c>
      <c r="V170" s="164">
        <f t="shared" ref="V170:V176" si="6">U170*H170</f>
        <v>0.29941000000000001</v>
      </c>
      <c r="W170" s="164">
        <v>0</v>
      </c>
      <c r="X170" s="165">
        <f t="shared" ref="X170:X176" si="7">W170*H170</f>
        <v>0</v>
      </c>
      <c r="Y170" s="32"/>
      <c r="Z170" s="32"/>
      <c r="AA170" s="32"/>
      <c r="AB170" s="32"/>
      <c r="AC170" s="32"/>
      <c r="AD170" s="32"/>
      <c r="AE170" s="32"/>
      <c r="AR170" s="166" t="s">
        <v>171</v>
      </c>
      <c r="AT170" s="166" t="s">
        <v>167</v>
      </c>
      <c r="AU170" s="166" t="s">
        <v>92</v>
      </c>
      <c r="AY170" s="17" t="s">
        <v>164</v>
      </c>
      <c r="BE170" s="167">
        <f t="shared" ref="BE170:BE176" si="8">IF(O170="základná",K170,0)</f>
        <v>0</v>
      </c>
      <c r="BF170" s="167">
        <f t="shared" ref="BF170:BF176" si="9">IF(O170="znížená",K170,0)</f>
        <v>0</v>
      </c>
      <c r="BG170" s="167">
        <f t="shared" ref="BG170:BG176" si="10">IF(O170="zákl. prenesená",K170,0)</f>
        <v>0</v>
      </c>
      <c r="BH170" s="167">
        <f t="shared" ref="BH170:BH176" si="11">IF(O170="zníž. prenesená",K170,0)</f>
        <v>0</v>
      </c>
      <c r="BI170" s="167">
        <f t="shared" ref="BI170:BI176" si="12">IF(O170="nulová",K170,0)</f>
        <v>0</v>
      </c>
      <c r="BJ170" s="17" t="s">
        <v>92</v>
      </c>
      <c r="BK170" s="168">
        <f t="shared" ref="BK170:BK176" si="13">ROUND(P170*H170,3)</f>
        <v>0</v>
      </c>
      <c r="BL170" s="17" t="s">
        <v>171</v>
      </c>
      <c r="BM170" s="166" t="s">
        <v>200</v>
      </c>
    </row>
    <row r="171" spans="1:65" s="2" customFormat="1" ht="24.2" customHeight="1">
      <c r="A171" s="32"/>
      <c r="B171" s="153"/>
      <c r="C171" s="154" t="s">
        <v>205</v>
      </c>
      <c r="D171" s="154" t="s">
        <v>167</v>
      </c>
      <c r="E171" s="155" t="s">
        <v>202</v>
      </c>
      <c r="F171" s="156" t="s">
        <v>203</v>
      </c>
      <c r="G171" s="157" t="s">
        <v>199</v>
      </c>
      <c r="H171" s="158">
        <v>51</v>
      </c>
      <c r="I171" s="159"/>
      <c r="J171" s="159"/>
      <c r="K171" s="158">
        <f t="shared" si="1"/>
        <v>0</v>
      </c>
      <c r="L171" s="160"/>
      <c r="M171" s="33"/>
      <c r="N171" s="161" t="s">
        <v>1</v>
      </c>
      <c r="O171" s="162" t="s">
        <v>43</v>
      </c>
      <c r="P171" s="163">
        <f t="shared" si="2"/>
        <v>0</v>
      </c>
      <c r="Q171" s="163">
        <f t="shared" si="3"/>
        <v>0</v>
      </c>
      <c r="R171" s="163">
        <f t="shared" si="4"/>
        <v>0</v>
      </c>
      <c r="S171" s="58"/>
      <c r="T171" s="164">
        <f t="shared" si="5"/>
        <v>0</v>
      </c>
      <c r="U171" s="164">
        <v>9.4800000000000006E-3</v>
      </c>
      <c r="V171" s="164">
        <f t="shared" si="6"/>
        <v>0.48348000000000002</v>
      </c>
      <c r="W171" s="164">
        <v>0</v>
      </c>
      <c r="X171" s="165">
        <f t="shared" si="7"/>
        <v>0</v>
      </c>
      <c r="Y171" s="32"/>
      <c r="Z171" s="32"/>
      <c r="AA171" s="32"/>
      <c r="AB171" s="32"/>
      <c r="AC171" s="32"/>
      <c r="AD171" s="32"/>
      <c r="AE171" s="32"/>
      <c r="AR171" s="166" t="s">
        <v>171</v>
      </c>
      <c r="AT171" s="166" t="s">
        <v>167</v>
      </c>
      <c r="AU171" s="166" t="s">
        <v>92</v>
      </c>
      <c r="AY171" s="17" t="s">
        <v>164</v>
      </c>
      <c r="BE171" s="167">
        <f t="shared" si="8"/>
        <v>0</v>
      </c>
      <c r="BF171" s="167">
        <f t="shared" si="9"/>
        <v>0</v>
      </c>
      <c r="BG171" s="167">
        <f t="shared" si="10"/>
        <v>0</v>
      </c>
      <c r="BH171" s="167">
        <f t="shared" si="11"/>
        <v>0</v>
      </c>
      <c r="BI171" s="167">
        <f t="shared" si="12"/>
        <v>0</v>
      </c>
      <c r="BJ171" s="17" t="s">
        <v>92</v>
      </c>
      <c r="BK171" s="168">
        <f t="shared" si="13"/>
        <v>0</v>
      </c>
      <c r="BL171" s="17" t="s">
        <v>171</v>
      </c>
      <c r="BM171" s="166" t="s">
        <v>204</v>
      </c>
    </row>
    <row r="172" spans="1:65" s="2" customFormat="1" ht="24.2" customHeight="1">
      <c r="A172" s="32"/>
      <c r="B172" s="153"/>
      <c r="C172" s="154" t="s">
        <v>209</v>
      </c>
      <c r="D172" s="154" t="s">
        <v>167</v>
      </c>
      <c r="E172" s="155" t="s">
        <v>206</v>
      </c>
      <c r="F172" s="156" t="s">
        <v>207</v>
      </c>
      <c r="G172" s="157" t="s">
        <v>199</v>
      </c>
      <c r="H172" s="158">
        <v>15</v>
      </c>
      <c r="I172" s="159"/>
      <c r="J172" s="159"/>
      <c r="K172" s="158">
        <f t="shared" si="1"/>
        <v>0</v>
      </c>
      <c r="L172" s="160"/>
      <c r="M172" s="33"/>
      <c r="N172" s="161" t="s">
        <v>1</v>
      </c>
      <c r="O172" s="162" t="s">
        <v>43</v>
      </c>
      <c r="P172" s="163">
        <f t="shared" si="2"/>
        <v>0</v>
      </c>
      <c r="Q172" s="163">
        <f t="shared" si="3"/>
        <v>0</v>
      </c>
      <c r="R172" s="163">
        <f t="shared" si="4"/>
        <v>0</v>
      </c>
      <c r="S172" s="58"/>
      <c r="T172" s="164">
        <f t="shared" si="5"/>
        <v>0</v>
      </c>
      <c r="U172" s="164">
        <v>3.7859999999999998E-2</v>
      </c>
      <c r="V172" s="164">
        <f t="shared" si="6"/>
        <v>0.56789999999999996</v>
      </c>
      <c r="W172" s="164">
        <v>0</v>
      </c>
      <c r="X172" s="165">
        <f t="shared" si="7"/>
        <v>0</v>
      </c>
      <c r="Y172" s="32"/>
      <c r="Z172" s="32"/>
      <c r="AA172" s="32"/>
      <c r="AB172" s="32"/>
      <c r="AC172" s="32"/>
      <c r="AD172" s="32"/>
      <c r="AE172" s="32"/>
      <c r="AR172" s="166" t="s">
        <v>171</v>
      </c>
      <c r="AT172" s="166" t="s">
        <v>167</v>
      </c>
      <c r="AU172" s="166" t="s">
        <v>92</v>
      </c>
      <c r="AY172" s="17" t="s">
        <v>164</v>
      </c>
      <c r="BE172" s="167">
        <f t="shared" si="8"/>
        <v>0</v>
      </c>
      <c r="BF172" s="167">
        <f t="shared" si="9"/>
        <v>0</v>
      </c>
      <c r="BG172" s="167">
        <f t="shared" si="10"/>
        <v>0</v>
      </c>
      <c r="BH172" s="167">
        <f t="shared" si="11"/>
        <v>0</v>
      </c>
      <c r="BI172" s="167">
        <f t="shared" si="12"/>
        <v>0</v>
      </c>
      <c r="BJ172" s="17" t="s">
        <v>92</v>
      </c>
      <c r="BK172" s="168">
        <f t="shared" si="13"/>
        <v>0</v>
      </c>
      <c r="BL172" s="17" t="s">
        <v>171</v>
      </c>
      <c r="BM172" s="166" t="s">
        <v>208</v>
      </c>
    </row>
    <row r="173" spans="1:65" s="2" customFormat="1" ht="24.2" customHeight="1">
      <c r="A173" s="32"/>
      <c r="B173" s="153"/>
      <c r="C173" s="154" t="s">
        <v>213</v>
      </c>
      <c r="D173" s="154" t="s">
        <v>167</v>
      </c>
      <c r="E173" s="155" t="s">
        <v>210</v>
      </c>
      <c r="F173" s="156" t="s">
        <v>211</v>
      </c>
      <c r="G173" s="157" t="s">
        <v>199</v>
      </c>
      <c r="H173" s="158">
        <v>98</v>
      </c>
      <c r="I173" s="159"/>
      <c r="J173" s="159"/>
      <c r="K173" s="158">
        <f t="shared" si="1"/>
        <v>0</v>
      </c>
      <c r="L173" s="160"/>
      <c r="M173" s="33"/>
      <c r="N173" s="161" t="s">
        <v>1</v>
      </c>
      <c r="O173" s="162" t="s">
        <v>43</v>
      </c>
      <c r="P173" s="163">
        <f t="shared" si="2"/>
        <v>0</v>
      </c>
      <c r="Q173" s="163">
        <f t="shared" si="3"/>
        <v>0</v>
      </c>
      <c r="R173" s="163">
        <f t="shared" si="4"/>
        <v>0</v>
      </c>
      <c r="S173" s="58"/>
      <c r="T173" s="164">
        <f t="shared" si="5"/>
        <v>0</v>
      </c>
      <c r="U173" s="164">
        <v>3.0400000000000002E-3</v>
      </c>
      <c r="V173" s="164">
        <f t="shared" si="6"/>
        <v>0.29792000000000002</v>
      </c>
      <c r="W173" s="164">
        <v>0</v>
      </c>
      <c r="X173" s="165">
        <f t="shared" si="7"/>
        <v>0</v>
      </c>
      <c r="Y173" s="32"/>
      <c r="Z173" s="32"/>
      <c r="AA173" s="32"/>
      <c r="AB173" s="32"/>
      <c r="AC173" s="32"/>
      <c r="AD173" s="32"/>
      <c r="AE173" s="32"/>
      <c r="AR173" s="166" t="s">
        <v>171</v>
      </c>
      <c r="AT173" s="166" t="s">
        <v>167</v>
      </c>
      <c r="AU173" s="166" t="s">
        <v>92</v>
      </c>
      <c r="AY173" s="17" t="s">
        <v>164</v>
      </c>
      <c r="BE173" s="167">
        <f t="shared" si="8"/>
        <v>0</v>
      </c>
      <c r="BF173" s="167">
        <f t="shared" si="9"/>
        <v>0</v>
      </c>
      <c r="BG173" s="167">
        <f t="shared" si="10"/>
        <v>0</v>
      </c>
      <c r="BH173" s="167">
        <f t="shared" si="11"/>
        <v>0</v>
      </c>
      <c r="BI173" s="167">
        <f t="shared" si="12"/>
        <v>0</v>
      </c>
      <c r="BJ173" s="17" t="s">
        <v>92</v>
      </c>
      <c r="BK173" s="168">
        <f t="shared" si="13"/>
        <v>0</v>
      </c>
      <c r="BL173" s="17" t="s">
        <v>171</v>
      </c>
      <c r="BM173" s="166" t="s">
        <v>212</v>
      </c>
    </row>
    <row r="174" spans="1:65" s="2" customFormat="1" ht="24.2" customHeight="1">
      <c r="A174" s="32"/>
      <c r="B174" s="153"/>
      <c r="C174" s="154" t="s">
        <v>217</v>
      </c>
      <c r="D174" s="154" t="s">
        <v>167</v>
      </c>
      <c r="E174" s="155" t="s">
        <v>214</v>
      </c>
      <c r="F174" s="156" t="s">
        <v>215</v>
      </c>
      <c r="G174" s="157" t="s">
        <v>199</v>
      </c>
      <c r="H174" s="158">
        <v>35</v>
      </c>
      <c r="I174" s="159"/>
      <c r="J174" s="159"/>
      <c r="K174" s="158">
        <f t="shared" si="1"/>
        <v>0</v>
      </c>
      <c r="L174" s="160"/>
      <c r="M174" s="33"/>
      <c r="N174" s="161" t="s">
        <v>1</v>
      </c>
      <c r="O174" s="162" t="s">
        <v>43</v>
      </c>
      <c r="P174" s="163">
        <f t="shared" si="2"/>
        <v>0</v>
      </c>
      <c r="Q174" s="163">
        <f t="shared" si="3"/>
        <v>0</v>
      </c>
      <c r="R174" s="163">
        <f t="shared" si="4"/>
        <v>0</v>
      </c>
      <c r="S174" s="58"/>
      <c r="T174" s="164">
        <f t="shared" si="5"/>
        <v>0</v>
      </c>
      <c r="U174" s="164">
        <v>8.7299999999999999E-3</v>
      </c>
      <c r="V174" s="164">
        <f t="shared" si="6"/>
        <v>0.30554999999999999</v>
      </c>
      <c r="W174" s="164">
        <v>0</v>
      </c>
      <c r="X174" s="165">
        <f t="shared" si="7"/>
        <v>0</v>
      </c>
      <c r="Y174" s="32"/>
      <c r="Z174" s="32"/>
      <c r="AA174" s="32"/>
      <c r="AB174" s="32"/>
      <c r="AC174" s="32"/>
      <c r="AD174" s="32"/>
      <c r="AE174" s="32"/>
      <c r="AR174" s="166" t="s">
        <v>171</v>
      </c>
      <c r="AT174" s="166" t="s">
        <v>167</v>
      </c>
      <c r="AU174" s="166" t="s">
        <v>92</v>
      </c>
      <c r="AY174" s="17" t="s">
        <v>164</v>
      </c>
      <c r="BE174" s="167">
        <f t="shared" si="8"/>
        <v>0</v>
      </c>
      <c r="BF174" s="167">
        <f t="shared" si="9"/>
        <v>0</v>
      </c>
      <c r="BG174" s="167">
        <f t="shared" si="10"/>
        <v>0</v>
      </c>
      <c r="BH174" s="167">
        <f t="shared" si="11"/>
        <v>0</v>
      </c>
      <c r="BI174" s="167">
        <f t="shared" si="12"/>
        <v>0</v>
      </c>
      <c r="BJ174" s="17" t="s">
        <v>92</v>
      </c>
      <c r="BK174" s="168">
        <f t="shared" si="13"/>
        <v>0</v>
      </c>
      <c r="BL174" s="17" t="s">
        <v>171</v>
      </c>
      <c r="BM174" s="166" t="s">
        <v>216</v>
      </c>
    </row>
    <row r="175" spans="1:65" s="2" customFormat="1" ht="24.2" customHeight="1">
      <c r="A175" s="32"/>
      <c r="B175" s="153"/>
      <c r="C175" s="154" t="s">
        <v>221</v>
      </c>
      <c r="D175" s="154" t="s">
        <v>167</v>
      </c>
      <c r="E175" s="155" t="s">
        <v>218</v>
      </c>
      <c r="F175" s="156" t="s">
        <v>219</v>
      </c>
      <c r="G175" s="157" t="s">
        <v>199</v>
      </c>
      <c r="H175" s="158">
        <v>12</v>
      </c>
      <c r="I175" s="159"/>
      <c r="J175" s="159"/>
      <c r="K175" s="158">
        <f t="shared" si="1"/>
        <v>0</v>
      </c>
      <c r="L175" s="160"/>
      <c r="M175" s="33"/>
      <c r="N175" s="161" t="s">
        <v>1</v>
      </c>
      <c r="O175" s="162" t="s">
        <v>43</v>
      </c>
      <c r="P175" s="163">
        <f t="shared" si="2"/>
        <v>0</v>
      </c>
      <c r="Q175" s="163">
        <f t="shared" si="3"/>
        <v>0</v>
      </c>
      <c r="R175" s="163">
        <f t="shared" si="4"/>
        <v>0</v>
      </c>
      <c r="S175" s="58"/>
      <c r="T175" s="164">
        <f t="shared" si="5"/>
        <v>0</v>
      </c>
      <c r="U175" s="164">
        <v>3.031E-2</v>
      </c>
      <c r="V175" s="164">
        <f t="shared" si="6"/>
        <v>0.36371999999999999</v>
      </c>
      <c r="W175" s="164">
        <v>0</v>
      </c>
      <c r="X175" s="165">
        <f t="shared" si="7"/>
        <v>0</v>
      </c>
      <c r="Y175" s="32"/>
      <c r="Z175" s="32"/>
      <c r="AA175" s="32"/>
      <c r="AB175" s="32"/>
      <c r="AC175" s="32"/>
      <c r="AD175" s="32"/>
      <c r="AE175" s="32"/>
      <c r="AR175" s="166" t="s">
        <v>171</v>
      </c>
      <c r="AT175" s="166" t="s">
        <v>167</v>
      </c>
      <c r="AU175" s="166" t="s">
        <v>92</v>
      </c>
      <c r="AY175" s="17" t="s">
        <v>164</v>
      </c>
      <c r="BE175" s="167">
        <f t="shared" si="8"/>
        <v>0</v>
      </c>
      <c r="BF175" s="167">
        <f t="shared" si="9"/>
        <v>0</v>
      </c>
      <c r="BG175" s="167">
        <f t="shared" si="10"/>
        <v>0</v>
      </c>
      <c r="BH175" s="167">
        <f t="shared" si="11"/>
        <v>0</v>
      </c>
      <c r="BI175" s="167">
        <f t="shared" si="12"/>
        <v>0</v>
      </c>
      <c r="BJ175" s="17" t="s">
        <v>92</v>
      </c>
      <c r="BK175" s="168">
        <f t="shared" si="13"/>
        <v>0</v>
      </c>
      <c r="BL175" s="17" t="s">
        <v>171</v>
      </c>
      <c r="BM175" s="166" t="s">
        <v>220</v>
      </c>
    </row>
    <row r="176" spans="1:65" s="2" customFormat="1" ht="14.45" customHeight="1">
      <c r="A176" s="32"/>
      <c r="B176" s="153"/>
      <c r="C176" s="154" t="s">
        <v>226</v>
      </c>
      <c r="D176" s="154" t="s">
        <v>167</v>
      </c>
      <c r="E176" s="155" t="s">
        <v>222</v>
      </c>
      <c r="F176" s="156" t="s">
        <v>223</v>
      </c>
      <c r="G176" s="157" t="s">
        <v>177</v>
      </c>
      <c r="H176" s="158">
        <v>126.34</v>
      </c>
      <c r="I176" s="159"/>
      <c r="J176" s="159"/>
      <c r="K176" s="158">
        <f t="shared" si="1"/>
        <v>0</v>
      </c>
      <c r="L176" s="160"/>
      <c r="M176" s="33"/>
      <c r="N176" s="161" t="s">
        <v>1</v>
      </c>
      <c r="O176" s="162" t="s">
        <v>43</v>
      </c>
      <c r="P176" s="163">
        <f t="shared" si="2"/>
        <v>0</v>
      </c>
      <c r="Q176" s="163">
        <f t="shared" si="3"/>
        <v>0</v>
      </c>
      <c r="R176" s="163">
        <f t="shared" si="4"/>
        <v>0</v>
      </c>
      <c r="S176" s="58"/>
      <c r="T176" s="164">
        <f t="shared" si="5"/>
        <v>0</v>
      </c>
      <c r="U176" s="164">
        <v>3.9570000000000001E-2</v>
      </c>
      <c r="V176" s="164">
        <f t="shared" si="6"/>
        <v>4.9992738000000001</v>
      </c>
      <c r="W176" s="164">
        <v>0</v>
      </c>
      <c r="X176" s="165">
        <f t="shared" si="7"/>
        <v>0</v>
      </c>
      <c r="Y176" s="32"/>
      <c r="Z176" s="32"/>
      <c r="AA176" s="32"/>
      <c r="AB176" s="32"/>
      <c r="AC176" s="32"/>
      <c r="AD176" s="32"/>
      <c r="AE176" s="32"/>
      <c r="AR176" s="166" t="s">
        <v>171</v>
      </c>
      <c r="AT176" s="166" t="s">
        <v>167</v>
      </c>
      <c r="AU176" s="166" t="s">
        <v>92</v>
      </c>
      <c r="AY176" s="17" t="s">
        <v>164</v>
      </c>
      <c r="BE176" s="167">
        <f t="shared" si="8"/>
        <v>0</v>
      </c>
      <c r="BF176" s="167">
        <f t="shared" si="9"/>
        <v>0</v>
      </c>
      <c r="BG176" s="167">
        <f t="shared" si="10"/>
        <v>0</v>
      </c>
      <c r="BH176" s="167">
        <f t="shared" si="11"/>
        <v>0</v>
      </c>
      <c r="BI176" s="167">
        <f t="shared" si="12"/>
        <v>0</v>
      </c>
      <c r="BJ176" s="17" t="s">
        <v>92</v>
      </c>
      <c r="BK176" s="168">
        <f t="shared" si="13"/>
        <v>0</v>
      </c>
      <c r="BL176" s="17" t="s">
        <v>171</v>
      </c>
      <c r="BM176" s="166" t="s">
        <v>224</v>
      </c>
    </row>
    <row r="177" spans="1:65" s="13" customFormat="1" ht="11.25">
      <c r="B177" s="169"/>
      <c r="D177" s="170" t="s">
        <v>173</v>
      </c>
      <c r="E177" s="171" t="s">
        <v>1</v>
      </c>
      <c r="F177" s="172" t="s">
        <v>1867</v>
      </c>
      <c r="H177" s="173">
        <v>9.4</v>
      </c>
      <c r="I177" s="174"/>
      <c r="J177" s="174"/>
      <c r="M177" s="169"/>
      <c r="N177" s="175"/>
      <c r="O177" s="176"/>
      <c r="P177" s="176"/>
      <c r="Q177" s="176"/>
      <c r="R177" s="176"/>
      <c r="S177" s="176"/>
      <c r="T177" s="176"/>
      <c r="U177" s="176"/>
      <c r="V177" s="176"/>
      <c r="W177" s="176"/>
      <c r="X177" s="177"/>
      <c r="AT177" s="171" t="s">
        <v>173</v>
      </c>
      <c r="AU177" s="171" t="s">
        <v>92</v>
      </c>
      <c r="AV177" s="13" t="s">
        <v>92</v>
      </c>
      <c r="AW177" s="13" t="s">
        <v>4</v>
      </c>
      <c r="AX177" s="13" t="s">
        <v>79</v>
      </c>
      <c r="AY177" s="171" t="s">
        <v>164</v>
      </c>
    </row>
    <row r="178" spans="1:65" s="13" customFormat="1" ht="11.25">
      <c r="B178" s="169"/>
      <c r="D178" s="170" t="s">
        <v>173</v>
      </c>
      <c r="E178" s="171" t="s">
        <v>1</v>
      </c>
      <c r="F178" s="172" t="s">
        <v>1868</v>
      </c>
      <c r="H178" s="173">
        <v>20</v>
      </c>
      <c r="I178" s="174"/>
      <c r="J178" s="174"/>
      <c r="M178" s="169"/>
      <c r="N178" s="175"/>
      <c r="O178" s="176"/>
      <c r="P178" s="176"/>
      <c r="Q178" s="176"/>
      <c r="R178" s="176"/>
      <c r="S178" s="176"/>
      <c r="T178" s="176"/>
      <c r="U178" s="176"/>
      <c r="V178" s="176"/>
      <c r="W178" s="176"/>
      <c r="X178" s="177"/>
      <c r="AT178" s="171" t="s">
        <v>173</v>
      </c>
      <c r="AU178" s="171" t="s">
        <v>92</v>
      </c>
      <c r="AV178" s="13" t="s">
        <v>92</v>
      </c>
      <c r="AW178" s="13" t="s">
        <v>4</v>
      </c>
      <c r="AX178" s="13" t="s">
        <v>79</v>
      </c>
      <c r="AY178" s="171" t="s">
        <v>164</v>
      </c>
    </row>
    <row r="179" spans="1:65" s="13" customFormat="1" ht="11.25">
      <c r="B179" s="169"/>
      <c r="D179" s="170" t="s">
        <v>173</v>
      </c>
      <c r="E179" s="171" t="s">
        <v>1</v>
      </c>
      <c r="F179" s="172" t="s">
        <v>1869</v>
      </c>
      <c r="H179" s="173">
        <v>14.14</v>
      </c>
      <c r="I179" s="174"/>
      <c r="J179" s="174"/>
      <c r="M179" s="169"/>
      <c r="N179" s="175"/>
      <c r="O179" s="176"/>
      <c r="P179" s="176"/>
      <c r="Q179" s="176"/>
      <c r="R179" s="176"/>
      <c r="S179" s="176"/>
      <c r="T179" s="176"/>
      <c r="U179" s="176"/>
      <c r="V179" s="176"/>
      <c r="W179" s="176"/>
      <c r="X179" s="177"/>
      <c r="AT179" s="171" t="s">
        <v>173</v>
      </c>
      <c r="AU179" s="171" t="s">
        <v>92</v>
      </c>
      <c r="AV179" s="13" t="s">
        <v>92</v>
      </c>
      <c r="AW179" s="13" t="s">
        <v>4</v>
      </c>
      <c r="AX179" s="13" t="s">
        <v>79</v>
      </c>
      <c r="AY179" s="171" t="s">
        <v>164</v>
      </c>
    </row>
    <row r="180" spans="1:65" s="13" customFormat="1" ht="11.25">
      <c r="B180" s="169"/>
      <c r="D180" s="170" t="s">
        <v>173</v>
      </c>
      <c r="E180" s="171" t="s">
        <v>1</v>
      </c>
      <c r="F180" s="172" t="s">
        <v>1870</v>
      </c>
      <c r="H180" s="173">
        <v>53.74</v>
      </c>
      <c r="I180" s="174"/>
      <c r="J180" s="174"/>
      <c r="M180" s="169"/>
      <c r="N180" s="175"/>
      <c r="O180" s="176"/>
      <c r="P180" s="176"/>
      <c r="Q180" s="176"/>
      <c r="R180" s="176"/>
      <c r="S180" s="176"/>
      <c r="T180" s="176"/>
      <c r="U180" s="176"/>
      <c r="V180" s="176"/>
      <c r="W180" s="176"/>
      <c r="X180" s="177"/>
      <c r="AT180" s="171" t="s">
        <v>173</v>
      </c>
      <c r="AU180" s="171" t="s">
        <v>92</v>
      </c>
      <c r="AV180" s="13" t="s">
        <v>92</v>
      </c>
      <c r="AW180" s="13" t="s">
        <v>4</v>
      </c>
      <c r="AX180" s="13" t="s">
        <v>79</v>
      </c>
      <c r="AY180" s="171" t="s">
        <v>164</v>
      </c>
    </row>
    <row r="181" spans="1:65" s="13" customFormat="1" ht="11.25">
      <c r="B181" s="169"/>
      <c r="D181" s="170" t="s">
        <v>173</v>
      </c>
      <c r="E181" s="171" t="s">
        <v>1</v>
      </c>
      <c r="F181" s="172" t="s">
        <v>1871</v>
      </c>
      <c r="H181" s="173">
        <v>8.26</v>
      </c>
      <c r="I181" s="174"/>
      <c r="J181" s="174"/>
      <c r="M181" s="169"/>
      <c r="N181" s="175"/>
      <c r="O181" s="176"/>
      <c r="P181" s="176"/>
      <c r="Q181" s="176"/>
      <c r="R181" s="176"/>
      <c r="S181" s="176"/>
      <c r="T181" s="176"/>
      <c r="U181" s="176"/>
      <c r="V181" s="176"/>
      <c r="W181" s="176"/>
      <c r="X181" s="177"/>
      <c r="AT181" s="171" t="s">
        <v>173</v>
      </c>
      <c r="AU181" s="171" t="s">
        <v>92</v>
      </c>
      <c r="AV181" s="13" t="s">
        <v>92</v>
      </c>
      <c r="AW181" s="13" t="s">
        <v>4</v>
      </c>
      <c r="AX181" s="13" t="s">
        <v>79</v>
      </c>
      <c r="AY181" s="171" t="s">
        <v>164</v>
      </c>
    </row>
    <row r="182" spans="1:65" s="13" customFormat="1" ht="11.25">
      <c r="B182" s="169"/>
      <c r="D182" s="170" t="s">
        <v>173</v>
      </c>
      <c r="E182" s="171" t="s">
        <v>1</v>
      </c>
      <c r="F182" s="172" t="s">
        <v>1872</v>
      </c>
      <c r="H182" s="173">
        <v>14.8</v>
      </c>
      <c r="I182" s="174"/>
      <c r="J182" s="174"/>
      <c r="M182" s="169"/>
      <c r="N182" s="175"/>
      <c r="O182" s="176"/>
      <c r="P182" s="176"/>
      <c r="Q182" s="176"/>
      <c r="R182" s="176"/>
      <c r="S182" s="176"/>
      <c r="T182" s="176"/>
      <c r="U182" s="176"/>
      <c r="V182" s="176"/>
      <c r="W182" s="176"/>
      <c r="X182" s="177"/>
      <c r="AT182" s="171" t="s">
        <v>173</v>
      </c>
      <c r="AU182" s="171" t="s">
        <v>92</v>
      </c>
      <c r="AV182" s="13" t="s">
        <v>92</v>
      </c>
      <c r="AW182" s="13" t="s">
        <v>4</v>
      </c>
      <c r="AX182" s="13" t="s">
        <v>79</v>
      </c>
      <c r="AY182" s="171" t="s">
        <v>164</v>
      </c>
    </row>
    <row r="183" spans="1:65" s="13" customFormat="1" ht="11.25">
      <c r="B183" s="169"/>
      <c r="D183" s="170" t="s">
        <v>173</v>
      </c>
      <c r="E183" s="171" t="s">
        <v>1</v>
      </c>
      <c r="F183" s="172" t="s">
        <v>1873</v>
      </c>
      <c r="H183" s="173">
        <v>6</v>
      </c>
      <c r="I183" s="174"/>
      <c r="J183" s="174"/>
      <c r="M183" s="169"/>
      <c r="N183" s="175"/>
      <c r="O183" s="176"/>
      <c r="P183" s="176"/>
      <c r="Q183" s="176"/>
      <c r="R183" s="176"/>
      <c r="S183" s="176"/>
      <c r="T183" s="176"/>
      <c r="U183" s="176"/>
      <c r="V183" s="176"/>
      <c r="W183" s="176"/>
      <c r="X183" s="177"/>
      <c r="AT183" s="171" t="s">
        <v>173</v>
      </c>
      <c r="AU183" s="171" t="s">
        <v>92</v>
      </c>
      <c r="AV183" s="13" t="s">
        <v>92</v>
      </c>
      <c r="AW183" s="13" t="s">
        <v>4</v>
      </c>
      <c r="AX183" s="13" t="s">
        <v>79</v>
      </c>
      <c r="AY183" s="171" t="s">
        <v>164</v>
      </c>
    </row>
    <row r="184" spans="1:65" s="15" customFormat="1" ht="11.25">
      <c r="B184" s="195"/>
      <c r="D184" s="170" t="s">
        <v>173</v>
      </c>
      <c r="E184" s="196" t="s">
        <v>1</v>
      </c>
      <c r="F184" s="197" t="s">
        <v>303</v>
      </c>
      <c r="H184" s="198">
        <v>126.34</v>
      </c>
      <c r="I184" s="199"/>
      <c r="J184" s="199"/>
      <c r="M184" s="195"/>
      <c r="N184" s="200"/>
      <c r="O184" s="201"/>
      <c r="P184" s="201"/>
      <c r="Q184" s="201"/>
      <c r="R184" s="201"/>
      <c r="S184" s="201"/>
      <c r="T184" s="201"/>
      <c r="U184" s="201"/>
      <c r="V184" s="201"/>
      <c r="W184" s="201"/>
      <c r="X184" s="202"/>
      <c r="AT184" s="196" t="s">
        <v>173</v>
      </c>
      <c r="AU184" s="196" t="s">
        <v>92</v>
      </c>
      <c r="AV184" s="15" t="s">
        <v>171</v>
      </c>
      <c r="AW184" s="15" t="s">
        <v>4</v>
      </c>
      <c r="AX184" s="15" t="s">
        <v>86</v>
      </c>
      <c r="AY184" s="196" t="s">
        <v>164</v>
      </c>
    </row>
    <row r="185" spans="1:65" s="2" customFormat="1" ht="14.45" customHeight="1">
      <c r="A185" s="32"/>
      <c r="B185" s="153"/>
      <c r="C185" s="154" t="s">
        <v>230</v>
      </c>
      <c r="D185" s="154" t="s">
        <v>167</v>
      </c>
      <c r="E185" s="155" t="s">
        <v>227</v>
      </c>
      <c r="F185" s="156" t="s">
        <v>228</v>
      </c>
      <c r="G185" s="157" t="s">
        <v>177</v>
      </c>
      <c r="H185" s="158">
        <v>126.34</v>
      </c>
      <c r="I185" s="159"/>
      <c r="J185" s="159"/>
      <c r="K185" s="158">
        <f>ROUND(P185*H185,3)</f>
        <v>0</v>
      </c>
      <c r="L185" s="160"/>
      <c r="M185" s="33"/>
      <c r="N185" s="161" t="s">
        <v>1</v>
      </c>
      <c r="O185" s="162" t="s">
        <v>43</v>
      </c>
      <c r="P185" s="163">
        <f>I185+J185</f>
        <v>0</v>
      </c>
      <c r="Q185" s="163">
        <f>ROUND(I185*H185,3)</f>
        <v>0</v>
      </c>
      <c r="R185" s="163">
        <f>ROUND(J185*H185,3)</f>
        <v>0</v>
      </c>
      <c r="S185" s="58"/>
      <c r="T185" s="164">
        <f>S185*H185</f>
        <v>0</v>
      </c>
      <c r="U185" s="164">
        <v>1E-4</v>
      </c>
      <c r="V185" s="164">
        <f>U185*H185</f>
        <v>1.2634000000000001E-2</v>
      </c>
      <c r="W185" s="164">
        <v>0</v>
      </c>
      <c r="X185" s="165">
        <f>W185*H185</f>
        <v>0</v>
      </c>
      <c r="Y185" s="32"/>
      <c r="Z185" s="32"/>
      <c r="AA185" s="32"/>
      <c r="AB185" s="32"/>
      <c r="AC185" s="32"/>
      <c r="AD185" s="32"/>
      <c r="AE185" s="32"/>
      <c r="AR185" s="166" t="s">
        <v>171</v>
      </c>
      <c r="AT185" s="166" t="s">
        <v>167</v>
      </c>
      <c r="AU185" s="166" t="s">
        <v>92</v>
      </c>
      <c r="AY185" s="17" t="s">
        <v>164</v>
      </c>
      <c r="BE185" s="167">
        <f>IF(O185="základná",K185,0)</f>
        <v>0</v>
      </c>
      <c r="BF185" s="167">
        <f>IF(O185="znížená",K185,0)</f>
        <v>0</v>
      </c>
      <c r="BG185" s="167">
        <f>IF(O185="zákl. prenesená",K185,0)</f>
        <v>0</v>
      </c>
      <c r="BH185" s="167">
        <f>IF(O185="zníž. prenesená",K185,0)</f>
        <v>0</v>
      </c>
      <c r="BI185" s="167">
        <f>IF(O185="nulová",K185,0)</f>
        <v>0</v>
      </c>
      <c r="BJ185" s="17" t="s">
        <v>92</v>
      </c>
      <c r="BK185" s="168">
        <f>ROUND(P185*H185,3)</f>
        <v>0</v>
      </c>
      <c r="BL185" s="17" t="s">
        <v>171</v>
      </c>
      <c r="BM185" s="166" t="s">
        <v>229</v>
      </c>
    </row>
    <row r="186" spans="1:65" s="13" customFormat="1" ht="11.25">
      <c r="B186" s="169"/>
      <c r="D186" s="170" t="s">
        <v>173</v>
      </c>
      <c r="E186" s="171" t="s">
        <v>1</v>
      </c>
      <c r="F186" s="172" t="s">
        <v>1867</v>
      </c>
      <c r="H186" s="173">
        <v>9.4</v>
      </c>
      <c r="I186" s="174"/>
      <c r="J186" s="174"/>
      <c r="M186" s="169"/>
      <c r="N186" s="175"/>
      <c r="O186" s="176"/>
      <c r="P186" s="176"/>
      <c r="Q186" s="176"/>
      <c r="R186" s="176"/>
      <c r="S186" s="176"/>
      <c r="T186" s="176"/>
      <c r="U186" s="176"/>
      <c r="V186" s="176"/>
      <c r="W186" s="176"/>
      <c r="X186" s="177"/>
      <c r="AT186" s="171" t="s">
        <v>173</v>
      </c>
      <c r="AU186" s="171" t="s">
        <v>92</v>
      </c>
      <c r="AV186" s="13" t="s">
        <v>92</v>
      </c>
      <c r="AW186" s="13" t="s">
        <v>4</v>
      </c>
      <c r="AX186" s="13" t="s">
        <v>79</v>
      </c>
      <c r="AY186" s="171" t="s">
        <v>164</v>
      </c>
    </row>
    <row r="187" spans="1:65" s="13" customFormat="1" ht="11.25">
      <c r="B187" s="169"/>
      <c r="D187" s="170" t="s">
        <v>173</v>
      </c>
      <c r="E187" s="171" t="s">
        <v>1</v>
      </c>
      <c r="F187" s="172" t="s">
        <v>1868</v>
      </c>
      <c r="H187" s="173">
        <v>20</v>
      </c>
      <c r="I187" s="174"/>
      <c r="J187" s="174"/>
      <c r="M187" s="169"/>
      <c r="N187" s="175"/>
      <c r="O187" s="176"/>
      <c r="P187" s="176"/>
      <c r="Q187" s="176"/>
      <c r="R187" s="176"/>
      <c r="S187" s="176"/>
      <c r="T187" s="176"/>
      <c r="U187" s="176"/>
      <c r="V187" s="176"/>
      <c r="W187" s="176"/>
      <c r="X187" s="177"/>
      <c r="AT187" s="171" t="s">
        <v>173</v>
      </c>
      <c r="AU187" s="171" t="s">
        <v>92</v>
      </c>
      <c r="AV187" s="13" t="s">
        <v>92</v>
      </c>
      <c r="AW187" s="13" t="s">
        <v>4</v>
      </c>
      <c r="AX187" s="13" t="s">
        <v>79</v>
      </c>
      <c r="AY187" s="171" t="s">
        <v>164</v>
      </c>
    </row>
    <row r="188" spans="1:65" s="13" customFormat="1" ht="11.25">
      <c r="B188" s="169"/>
      <c r="D188" s="170" t="s">
        <v>173</v>
      </c>
      <c r="E188" s="171" t="s">
        <v>1</v>
      </c>
      <c r="F188" s="172" t="s">
        <v>1869</v>
      </c>
      <c r="H188" s="173">
        <v>14.14</v>
      </c>
      <c r="I188" s="174"/>
      <c r="J188" s="174"/>
      <c r="M188" s="169"/>
      <c r="N188" s="175"/>
      <c r="O188" s="176"/>
      <c r="P188" s="176"/>
      <c r="Q188" s="176"/>
      <c r="R188" s="176"/>
      <c r="S188" s="176"/>
      <c r="T188" s="176"/>
      <c r="U188" s="176"/>
      <c r="V188" s="176"/>
      <c r="W188" s="176"/>
      <c r="X188" s="177"/>
      <c r="AT188" s="171" t="s">
        <v>173</v>
      </c>
      <c r="AU188" s="171" t="s">
        <v>92</v>
      </c>
      <c r="AV188" s="13" t="s">
        <v>92</v>
      </c>
      <c r="AW188" s="13" t="s">
        <v>4</v>
      </c>
      <c r="AX188" s="13" t="s">
        <v>79</v>
      </c>
      <c r="AY188" s="171" t="s">
        <v>164</v>
      </c>
    </row>
    <row r="189" spans="1:65" s="13" customFormat="1" ht="11.25">
      <c r="B189" s="169"/>
      <c r="D189" s="170" t="s">
        <v>173</v>
      </c>
      <c r="E189" s="171" t="s">
        <v>1</v>
      </c>
      <c r="F189" s="172" t="s">
        <v>1870</v>
      </c>
      <c r="H189" s="173">
        <v>53.74</v>
      </c>
      <c r="I189" s="174"/>
      <c r="J189" s="174"/>
      <c r="M189" s="169"/>
      <c r="N189" s="175"/>
      <c r="O189" s="176"/>
      <c r="P189" s="176"/>
      <c r="Q189" s="176"/>
      <c r="R189" s="176"/>
      <c r="S189" s="176"/>
      <c r="T189" s="176"/>
      <c r="U189" s="176"/>
      <c r="V189" s="176"/>
      <c r="W189" s="176"/>
      <c r="X189" s="177"/>
      <c r="AT189" s="171" t="s">
        <v>173</v>
      </c>
      <c r="AU189" s="171" t="s">
        <v>92</v>
      </c>
      <c r="AV189" s="13" t="s">
        <v>92</v>
      </c>
      <c r="AW189" s="13" t="s">
        <v>4</v>
      </c>
      <c r="AX189" s="13" t="s">
        <v>79</v>
      </c>
      <c r="AY189" s="171" t="s">
        <v>164</v>
      </c>
    </row>
    <row r="190" spans="1:65" s="13" customFormat="1" ht="11.25">
      <c r="B190" s="169"/>
      <c r="D190" s="170" t="s">
        <v>173</v>
      </c>
      <c r="E190" s="171" t="s">
        <v>1</v>
      </c>
      <c r="F190" s="172" t="s">
        <v>1871</v>
      </c>
      <c r="H190" s="173">
        <v>8.26</v>
      </c>
      <c r="I190" s="174"/>
      <c r="J190" s="174"/>
      <c r="M190" s="169"/>
      <c r="N190" s="175"/>
      <c r="O190" s="176"/>
      <c r="P190" s="176"/>
      <c r="Q190" s="176"/>
      <c r="R190" s="176"/>
      <c r="S190" s="176"/>
      <c r="T190" s="176"/>
      <c r="U190" s="176"/>
      <c r="V190" s="176"/>
      <c r="W190" s="176"/>
      <c r="X190" s="177"/>
      <c r="AT190" s="171" t="s">
        <v>173</v>
      </c>
      <c r="AU190" s="171" t="s">
        <v>92</v>
      </c>
      <c r="AV190" s="13" t="s">
        <v>92</v>
      </c>
      <c r="AW190" s="13" t="s">
        <v>4</v>
      </c>
      <c r="AX190" s="13" t="s">
        <v>79</v>
      </c>
      <c r="AY190" s="171" t="s">
        <v>164</v>
      </c>
    </row>
    <row r="191" spans="1:65" s="13" customFormat="1" ht="11.25">
      <c r="B191" s="169"/>
      <c r="D191" s="170" t="s">
        <v>173</v>
      </c>
      <c r="E191" s="171" t="s">
        <v>1</v>
      </c>
      <c r="F191" s="172" t="s">
        <v>1872</v>
      </c>
      <c r="H191" s="173">
        <v>14.8</v>
      </c>
      <c r="I191" s="174"/>
      <c r="J191" s="174"/>
      <c r="M191" s="169"/>
      <c r="N191" s="175"/>
      <c r="O191" s="176"/>
      <c r="P191" s="176"/>
      <c r="Q191" s="176"/>
      <c r="R191" s="176"/>
      <c r="S191" s="176"/>
      <c r="T191" s="176"/>
      <c r="U191" s="176"/>
      <c r="V191" s="176"/>
      <c r="W191" s="176"/>
      <c r="X191" s="177"/>
      <c r="AT191" s="171" t="s">
        <v>173</v>
      </c>
      <c r="AU191" s="171" t="s">
        <v>92</v>
      </c>
      <c r="AV191" s="13" t="s">
        <v>92</v>
      </c>
      <c r="AW191" s="13" t="s">
        <v>4</v>
      </c>
      <c r="AX191" s="13" t="s">
        <v>79</v>
      </c>
      <c r="AY191" s="171" t="s">
        <v>164</v>
      </c>
    </row>
    <row r="192" spans="1:65" s="13" customFormat="1" ht="11.25">
      <c r="B192" s="169"/>
      <c r="D192" s="170" t="s">
        <v>173</v>
      </c>
      <c r="E192" s="171" t="s">
        <v>1</v>
      </c>
      <c r="F192" s="172" t="s">
        <v>1873</v>
      </c>
      <c r="H192" s="173">
        <v>6</v>
      </c>
      <c r="I192" s="174"/>
      <c r="J192" s="174"/>
      <c r="M192" s="169"/>
      <c r="N192" s="175"/>
      <c r="O192" s="176"/>
      <c r="P192" s="176"/>
      <c r="Q192" s="176"/>
      <c r="R192" s="176"/>
      <c r="S192" s="176"/>
      <c r="T192" s="176"/>
      <c r="U192" s="176"/>
      <c r="V192" s="176"/>
      <c r="W192" s="176"/>
      <c r="X192" s="177"/>
      <c r="AT192" s="171" t="s">
        <v>173</v>
      </c>
      <c r="AU192" s="171" t="s">
        <v>92</v>
      </c>
      <c r="AV192" s="13" t="s">
        <v>92</v>
      </c>
      <c r="AW192" s="13" t="s">
        <v>4</v>
      </c>
      <c r="AX192" s="13" t="s">
        <v>79</v>
      </c>
      <c r="AY192" s="171" t="s">
        <v>164</v>
      </c>
    </row>
    <row r="193" spans="1:65" s="15" customFormat="1" ht="11.25">
      <c r="B193" s="195"/>
      <c r="D193" s="170" t="s">
        <v>173</v>
      </c>
      <c r="E193" s="196" t="s">
        <v>1</v>
      </c>
      <c r="F193" s="197" t="s">
        <v>303</v>
      </c>
      <c r="H193" s="198">
        <v>126.34</v>
      </c>
      <c r="I193" s="199"/>
      <c r="J193" s="199"/>
      <c r="M193" s="195"/>
      <c r="N193" s="200"/>
      <c r="O193" s="201"/>
      <c r="P193" s="201"/>
      <c r="Q193" s="201"/>
      <c r="R193" s="201"/>
      <c r="S193" s="201"/>
      <c r="T193" s="201"/>
      <c r="U193" s="201"/>
      <c r="V193" s="201"/>
      <c r="W193" s="201"/>
      <c r="X193" s="202"/>
      <c r="AT193" s="196" t="s">
        <v>173</v>
      </c>
      <c r="AU193" s="196" t="s">
        <v>92</v>
      </c>
      <c r="AV193" s="15" t="s">
        <v>171</v>
      </c>
      <c r="AW193" s="15" t="s">
        <v>4</v>
      </c>
      <c r="AX193" s="15" t="s">
        <v>86</v>
      </c>
      <c r="AY193" s="196" t="s">
        <v>164</v>
      </c>
    </row>
    <row r="194" spans="1:65" s="2" customFormat="1" ht="24.2" customHeight="1">
      <c r="A194" s="32"/>
      <c r="B194" s="153"/>
      <c r="C194" s="154" t="s">
        <v>234</v>
      </c>
      <c r="D194" s="154" t="s">
        <v>167</v>
      </c>
      <c r="E194" s="155" t="s">
        <v>231</v>
      </c>
      <c r="F194" s="156" t="s">
        <v>232</v>
      </c>
      <c r="G194" s="157" t="s">
        <v>177</v>
      </c>
      <c r="H194" s="158">
        <v>126.34</v>
      </c>
      <c r="I194" s="159"/>
      <c r="J194" s="159"/>
      <c r="K194" s="158">
        <f>ROUND(P194*H194,3)</f>
        <v>0</v>
      </c>
      <c r="L194" s="160"/>
      <c r="M194" s="33"/>
      <c r="N194" s="161" t="s">
        <v>1</v>
      </c>
      <c r="O194" s="162" t="s">
        <v>43</v>
      </c>
      <c r="P194" s="163">
        <f>I194+J194</f>
        <v>0</v>
      </c>
      <c r="Q194" s="163">
        <f>ROUND(I194*H194,3)</f>
        <v>0</v>
      </c>
      <c r="R194" s="163">
        <f>ROUND(J194*H194,3)</f>
        <v>0</v>
      </c>
      <c r="S194" s="58"/>
      <c r="T194" s="164">
        <f>S194*H194</f>
        <v>0</v>
      </c>
      <c r="U194" s="164">
        <v>8.0000000000000007E-5</v>
      </c>
      <c r="V194" s="164">
        <f>U194*H194</f>
        <v>1.0107200000000002E-2</v>
      </c>
      <c r="W194" s="164">
        <v>0</v>
      </c>
      <c r="X194" s="165">
        <f>W194*H194</f>
        <v>0</v>
      </c>
      <c r="Y194" s="32"/>
      <c r="Z194" s="32"/>
      <c r="AA194" s="32"/>
      <c r="AB194" s="32"/>
      <c r="AC194" s="32"/>
      <c r="AD194" s="32"/>
      <c r="AE194" s="32"/>
      <c r="AR194" s="166" t="s">
        <v>171</v>
      </c>
      <c r="AT194" s="166" t="s">
        <v>167</v>
      </c>
      <c r="AU194" s="166" t="s">
        <v>92</v>
      </c>
      <c r="AY194" s="17" t="s">
        <v>164</v>
      </c>
      <c r="BE194" s="167">
        <f>IF(O194="základná",K194,0)</f>
        <v>0</v>
      </c>
      <c r="BF194" s="167">
        <f>IF(O194="znížená",K194,0)</f>
        <v>0</v>
      </c>
      <c r="BG194" s="167">
        <f>IF(O194="zákl. prenesená",K194,0)</f>
        <v>0</v>
      </c>
      <c r="BH194" s="167">
        <f>IF(O194="zníž. prenesená",K194,0)</f>
        <v>0</v>
      </c>
      <c r="BI194" s="167">
        <f>IF(O194="nulová",K194,0)</f>
        <v>0</v>
      </c>
      <c r="BJ194" s="17" t="s">
        <v>92</v>
      </c>
      <c r="BK194" s="168">
        <f>ROUND(P194*H194,3)</f>
        <v>0</v>
      </c>
      <c r="BL194" s="17" t="s">
        <v>171</v>
      </c>
      <c r="BM194" s="166" t="s">
        <v>233</v>
      </c>
    </row>
    <row r="195" spans="1:65" s="2" customFormat="1" ht="14.45" customHeight="1">
      <c r="A195" s="32"/>
      <c r="B195" s="153"/>
      <c r="C195" s="154" t="s">
        <v>238</v>
      </c>
      <c r="D195" s="154" t="s">
        <v>167</v>
      </c>
      <c r="E195" s="155" t="s">
        <v>235</v>
      </c>
      <c r="F195" s="156" t="s">
        <v>236</v>
      </c>
      <c r="G195" s="157" t="s">
        <v>177</v>
      </c>
      <c r="H195" s="158">
        <v>126.34</v>
      </c>
      <c r="I195" s="159"/>
      <c r="J195" s="159"/>
      <c r="K195" s="158">
        <f>ROUND(P195*H195,3)</f>
        <v>0</v>
      </c>
      <c r="L195" s="160"/>
      <c r="M195" s="33"/>
      <c r="N195" s="161" t="s">
        <v>1</v>
      </c>
      <c r="O195" s="162" t="s">
        <v>43</v>
      </c>
      <c r="P195" s="163">
        <f>I195+J195</f>
        <v>0</v>
      </c>
      <c r="Q195" s="163">
        <f>ROUND(I195*H195,3)</f>
        <v>0</v>
      </c>
      <c r="R195" s="163">
        <f>ROUND(J195*H195,3)</f>
        <v>0</v>
      </c>
      <c r="S195" s="58"/>
      <c r="T195" s="164">
        <f>S195*H195</f>
        <v>0</v>
      </c>
      <c r="U195" s="164">
        <v>2.9999999999999997E-4</v>
      </c>
      <c r="V195" s="164">
        <f>U195*H195</f>
        <v>3.7901999999999998E-2</v>
      </c>
      <c r="W195" s="164">
        <v>0</v>
      </c>
      <c r="X195" s="165">
        <f>W195*H195</f>
        <v>0</v>
      </c>
      <c r="Y195" s="32"/>
      <c r="Z195" s="32"/>
      <c r="AA195" s="32"/>
      <c r="AB195" s="32"/>
      <c r="AC195" s="32"/>
      <c r="AD195" s="32"/>
      <c r="AE195" s="32"/>
      <c r="AR195" s="166" t="s">
        <v>171</v>
      </c>
      <c r="AT195" s="166" t="s">
        <v>167</v>
      </c>
      <c r="AU195" s="166" t="s">
        <v>92</v>
      </c>
      <c r="AY195" s="17" t="s">
        <v>164</v>
      </c>
      <c r="BE195" s="167">
        <f>IF(O195="základná",K195,0)</f>
        <v>0</v>
      </c>
      <c r="BF195" s="167">
        <f>IF(O195="znížená",K195,0)</f>
        <v>0</v>
      </c>
      <c r="BG195" s="167">
        <f>IF(O195="zákl. prenesená",K195,0)</f>
        <v>0</v>
      </c>
      <c r="BH195" s="167">
        <f>IF(O195="zníž. prenesená",K195,0)</f>
        <v>0</v>
      </c>
      <c r="BI195" s="167">
        <f>IF(O195="nulová",K195,0)</f>
        <v>0</v>
      </c>
      <c r="BJ195" s="17" t="s">
        <v>92</v>
      </c>
      <c r="BK195" s="168">
        <f>ROUND(P195*H195,3)</f>
        <v>0</v>
      </c>
      <c r="BL195" s="17" t="s">
        <v>171</v>
      </c>
      <c r="BM195" s="166" t="s">
        <v>237</v>
      </c>
    </row>
    <row r="196" spans="1:65" s="13" customFormat="1" ht="11.25">
      <c r="B196" s="169"/>
      <c r="D196" s="170" t="s">
        <v>173</v>
      </c>
      <c r="E196" s="171" t="s">
        <v>1</v>
      </c>
      <c r="F196" s="172" t="s">
        <v>1867</v>
      </c>
      <c r="H196" s="173">
        <v>9.4</v>
      </c>
      <c r="I196" s="174"/>
      <c r="J196" s="174"/>
      <c r="M196" s="169"/>
      <c r="N196" s="175"/>
      <c r="O196" s="176"/>
      <c r="P196" s="176"/>
      <c r="Q196" s="176"/>
      <c r="R196" s="176"/>
      <c r="S196" s="176"/>
      <c r="T196" s="176"/>
      <c r="U196" s="176"/>
      <c r="V196" s="176"/>
      <c r="W196" s="176"/>
      <c r="X196" s="177"/>
      <c r="AT196" s="171" t="s">
        <v>173</v>
      </c>
      <c r="AU196" s="171" t="s">
        <v>92</v>
      </c>
      <c r="AV196" s="13" t="s">
        <v>92</v>
      </c>
      <c r="AW196" s="13" t="s">
        <v>4</v>
      </c>
      <c r="AX196" s="13" t="s">
        <v>79</v>
      </c>
      <c r="AY196" s="171" t="s">
        <v>164</v>
      </c>
    </row>
    <row r="197" spans="1:65" s="13" customFormat="1" ht="11.25">
      <c r="B197" s="169"/>
      <c r="D197" s="170" t="s">
        <v>173</v>
      </c>
      <c r="E197" s="171" t="s">
        <v>1</v>
      </c>
      <c r="F197" s="172" t="s">
        <v>1868</v>
      </c>
      <c r="H197" s="173">
        <v>20</v>
      </c>
      <c r="I197" s="174"/>
      <c r="J197" s="174"/>
      <c r="M197" s="169"/>
      <c r="N197" s="175"/>
      <c r="O197" s="176"/>
      <c r="P197" s="176"/>
      <c r="Q197" s="176"/>
      <c r="R197" s="176"/>
      <c r="S197" s="176"/>
      <c r="T197" s="176"/>
      <c r="U197" s="176"/>
      <c r="V197" s="176"/>
      <c r="W197" s="176"/>
      <c r="X197" s="177"/>
      <c r="AT197" s="171" t="s">
        <v>173</v>
      </c>
      <c r="AU197" s="171" t="s">
        <v>92</v>
      </c>
      <c r="AV197" s="13" t="s">
        <v>92</v>
      </c>
      <c r="AW197" s="13" t="s">
        <v>4</v>
      </c>
      <c r="AX197" s="13" t="s">
        <v>79</v>
      </c>
      <c r="AY197" s="171" t="s">
        <v>164</v>
      </c>
    </row>
    <row r="198" spans="1:65" s="13" customFormat="1" ht="11.25">
      <c r="B198" s="169"/>
      <c r="D198" s="170" t="s">
        <v>173</v>
      </c>
      <c r="E198" s="171" t="s">
        <v>1</v>
      </c>
      <c r="F198" s="172" t="s">
        <v>1869</v>
      </c>
      <c r="H198" s="173">
        <v>14.14</v>
      </c>
      <c r="I198" s="174"/>
      <c r="J198" s="174"/>
      <c r="M198" s="169"/>
      <c r="N198" s="175"/>
      <c r="O198" s="176"/>
      <c r="P198" s="176"/>
      <c r="Q198" s="176"/>
      <c r="R198" s="176"/>
      <c r="S198" s="176"/>
      <c r="T198" s="176"/>
      <c r="U198" s="176"/>
      <c r="V198" s="176"/>
      <c r="W198" s="176"/>
      <c r="X198" s="177"/>
      <c r="AT198" s="171" t="s">
        <v>173</v>
      </c>
      <c r="AU198" s="171" t="s">
        <v>92</v>
      </c>
      <c r="AV198" s="13" t="s">
        <v>92</v>
      </c>
      <c r="AW198" s="13" t="s">
        <v>4</v>
      </c>
      <c r="AX198" s="13" t="s">
        <v>79</v>
      </c>
      <c r="AY198" s="171" t="s">
        <v>164</v>
      </c>
    </row>
    <row r="199" spans="1:65" s="13" customFormat="1" ht="11.25">
      <c r="B199" s="169"/>
      <c r="D199" s="170" t="s">
        <v>173</v>
      </c>
      <c r="E199" s="171" t="s">
        <v>1</v>
      </c>
      <c r="F199" s="172" t="s">
        <v>1870</v>
      </c>
      <c r="H199" s="173">
        <v>53.74</v>
      </c>
      <c r="I199" s="174"/>
      <c r="J199" s="174"/>
      <c r="M199" s="169"/>
      <c r="N199" s="175"/>
      <c r="O199" s="176"/>
      <c r="P199" s="176"/>
      <c r="Q199" s="176"/>
      <c r="R199" s="176"/>
      <c r="S199" s="176"/>
      <c r="T199" s="176"/>
      <c r="U199" s="176"/>
      <c r="V199" s="176"/>
      <c r="W199" s="176"/>
      <c r="X199" s="177"/>
      <c r="AT199" s="171" t="s">
        <v>173</v>
      </c>
      <c r="AU199" s="171" t="s">
        <v>92</v>
      </c>
      <c r="AV199" s="13" t="s">
        <v>92</v>
      </c>
      <c r="AW199" s="13" t="s">
        <v>4</v>
      </c>
      <c r="AX199" s="13" t="s">
        <v>79</v>
      </c>
      <c r="AY199" s="171" t="s">
        <v>164</v>
      </c>
    </row>
    <row r="200" spans="1:65" s="13" customFormat="1" ht="11.25">
      <c r="B200" s="169"/>
      <c r="D200" s="170" t="s">
        <v>173</v>
      </c>
      <c r="E200" s="171" t="s">
        <v>1</v>
      </c>
      <c r="F200" s="172" t="s">
        <v>1871</v>
      </c>
      <c r="H200" s="173">
        <v>8.26</v>
      </c>
      <c r="I200" s="174"/>
      <c r="J200" s="174"/>
      <c r="M200" s="169"/>
      <c r="N200" s="175"/>
      <c r="O200" s="176"/>
      <c r="P200" s="176"/>
      <c r="Q200" s="176"/>
      <c r="R200" s="176"/>
      <c r="S200" s="176"/>
      <c r="T200" s="176"/>
      <c r="U200" s="176"/>
      <c r="V200" s="176"/>
      <c r="W200" s="176"/>
      <c r="X200" s="177"/>
      <c r="AT200" s="171" t="s">
        <v>173</v>
      </c>
      <c r="AU200" s="171" t="s">
        <v>92</v>
      </c>
      <c r="AV200" s="13" t="s">
        <v>92</v>
      </c>
      <c r="AW200" s="13" t="s">
        <v>4</v>
      </c>
      <c r="AX200" s="13" t="s">
        <v>79</v>
      </c>
      <c r="AY200" s="171" t="s">
        <v>164</v>
      </c>
    </row>
    <row r="201" spans="1:65" s="13" customFormat="1" ht="11.25">
      <c r="B201" s="169"/>
      <c r="D201" s="170" t="s">
        <v>173</v>
      </c>
      <c r="E201" s="171" t="s">
        <v>1</v>
      </c>
      <c r="F201" s="172" t="s">
        <v>1872</v>
      </c>
      <c r="H201" s="173">
        <v>14.8</v>
      </c>
      <c r="I201" s="174"/>
      <c r="J201" s="174"/>
      <c r="M201" s="169"/>
      <c r="N201" s="175"/>
      <c r="O201" s="176"/>
      <c r="P201" s="176"/>
      <c r="Q201" s="176"/>
      <c r="R201" s="176"/>
      <c r="S201" s="176"/>
      <c r="T201" s="176"/>
      <c r="U201" s="176"/>
      <c r="V201" s="176"/>
      <c r="W201" s="176"/>
      <c r="X201" s="177"/>
      <c r="AT201" s="171" t="s">
        <v>173</v>
      </c>
      <c r="AU201" s="171" t="s">
        <v>92</v>
      </c>
      <c r="AV201" s="13" t="s">
        <v>92</v>
      </c>
      <c r="AW201" s="13" t="s">
        <v>4</v>
      </c>
      <c r="AX201" s="13" t="s">
        <v>79</v>
      </c>
      <c r="AY201" s="171" t="s">
        <v>164</v>
      </c>
    </row>
    <row r="202" spans="1:65" s="13" customFormat="1" ht="11.25">
      <c r="B202" s="169"/>
      <c r="D202" s="170" t="s">
        <v>173</v>
      </c>
      <c r="E202" s="171" t="s">
        <v>1</v>
      </c>
      <c r="F202" s="172" t="s">
        <v>1873</v>
      </c>
      <c r="H202" s="173">
        <v>6</v>
      </c>
      <c r="I202" s="174"/>
      <c r="J202" s="174"/>
      <c r="M202" s="169"/>
      <c r="N202" s="175"/>
      <c r="O202" s="176"/>
      <c r="P202" s="176"/>
      <c r="Q202" s="176"/>
      <c r="R202" s="176"/>
      <c r="S202" s="176"/>
      <c r="T202" s="176"/>
      <c r="U202" s="176"/>
      <c r="V202" s="176"/>
      <c r="W202" s="176"/>
      <c r="X202" s="177"/>
      <c r="AT202" s="171" t="s">
        <v>173</v>
      </c>
      <c r="AU202" s="171" t="s">
        <v>92</v>
      </c>
      <c r="AV202" s="13" t="s">
        <v>92</v>
      </c>
      <c r="AW202" s="13" t="s">
        <v>4</v>
      </c>
      <c r="AX202" s="13" t="s">
        <v>79</v>
      </c>
      <c r="AY202" s="171" t="s">
        <v>164</v>
      </c>
    </row>
    <row r="203" spans="1:65" s="15" customFormat="1" ht="11.25">
      <c r="B203" s="195"/>
      <c r="D203" s="170" t="s">
        <v>173</v>
      </c>
      <c r="E203" s="196" t="s">
        <v>1</v>
      </c>
      <c r="F203" s="197" t="s">
        <v>303</v>
      </c>
      <c r="H203" s="198">
        <v>126.34</v>
      </c>
      <c r="I203" s="199"/>
      <c r="J203" s="199"/>
      <c r="M203" s="195"/>
      <c r="N203" s="200"/>
      <c r="O203" s="201"/>
      <c r="P203" s="201"/>
      <c r="Q203" s="201"/>
      <c r="R203" s="201"/>
      <c r="S203" s="201"/>
      <c r="T203" s="201"/>
      <c r="U203" s="201"/>
      <c r="V203" s="201"/>
      <c r="W203" s="201"/>
      <c r="X203" s="202"/>
      <c r="AT203" s="196" t="s">
        <v>173</v>
      </c>
      <c r="AU203" s="196" t="s">
        <v>92</v>
      </c>
      <c r="AV203" s="15" t="s">
        <v>171</v>
      </c>
      <c r="AW203" s="15" t="s">
        <v>4</v>
      </c>
      <c r="AX203" s="15" t="s">
        <v>86</v>
      </c>
      <c r="AY203" s="196" t="s">
        <v>164</v>
      </c>
    </row>
    <row r="204" spans="1:65" s="2" customFormat="1" ht="24.2" customHeight="1">
      <c r="A204" s="32"/>
      <c r="B204" s="153"/>
      <c r="C204" s="154" t="s">
        <v>243</v>
      </c>
      <c r="D204" s="154" t="s">
        <v>167</v>
      </c>
      <c r="E204" s="155" t="s">
        <v>239</v>
      </c>
      <c r="F204" s="156" t="s">
        <v>240</v>
      </c>
      <c r="G204" s="157" t="s">
        <v>177</v>
      </c>
      <c r="H204" s="158">
        <v>135.28</v>
      </c>
      <c r="I204" s="159"/>
      <c r="J204" s="159"/>
      <c r="K204" s="158">
        <f>ROUND(P204*H204,3)</f>
        <v>0</v>
      </c>
      <c r="L204" s="160"/>
      <c r="M204" s="33"/>
      <c r="N204" s="161" t="s">
        <v>1</v>
      </c>
      <c r="O204" s="162" t="s">
        <v>43</v>
      </c>
      <c r="P204" s="163">
        <f>I204+J204</f>
        <v>0</v>
      </c>
      <c r="Q204" s="163">
        <f>ROUND(I204*H204,3)</f>
        <v>0</v>
      </c>
      <c r="R204" s="163">
        <f>ROUND(J204*H204,3)</f>
        <v>0</v>
      </c>
      <c r="S204" s="58"/>
      <c r="T204" s="164">
        <f>S204*H204</f>
        <v>0</v>
      </c>
      <c r="U204" s="164">
        <v>0</v>
      </c>
      <c r="V204" s="164">
        <f>U204*H204</f>
        <v>0</v>
      </c>
      <c r="W204" s="164">
        <v>0</v>
      </c>
      <c r="X204" s="165">
        <f>W204*H204</f>
        <v>0</v>
      </c>
      <c r="Y204" s="32"/>
      <c r="Z204" s="32"/>
      <c r="AA204" s="32"/>
      <c r="AB204" s="32"/>
      <c r="AC204" s="32"/>
      <c r="AD204" s="32"/>
      <c r="AE204" s="32"/>
      <c r="AR204" s="166" t="s">
        <v>171</v>
      </c>
      <c r="AT204" s="166" t="s">
        <v>167</v>
      </c>
      <c r="AU204" s="166" t="s">
        <v>92</v>
      </c>
      <c r="AY204" s="17" t="s">
        <v>164</v>
      </c>
      <c r="BE204" s="167">
        <f>IF(O204="základná",K204,0)</f>
        <v>0</v>
      </c>
      <c r="BF204" s="167">
        <f>IF(O204="znížená",K204,0)</f>
        <v>0</v>
      </c>
      <c r="BG204" s="167">
        <f>IF(O204="zákl. prenesená",K204,0)</f>
        <v>0</v>
      </c>
      <c r="BH204" s="167">
        <f>IF(O204="zníž. prenesená",K204,0)</f>
        <v>0</v>
      </c>
      <c r="BI204" s="167">
        <f>IF(O204="nulová",K204,0)</f>
        <v>0</v>
      </c>
      <c r="BJ204" s="17" t="s">
        <v>92</v>
      </c>
      <c r="BK204" s="168">
        <f>ROUND(P204*H204,3)</f>
        <v>0</v>
      </c>
      <c r="BL204" s="17" t="s">
        <v>171</v>
      </c>
      <c r="BM204" s="166" t="s">
        <v>241</v>
      </c>
    </row>
    <row r="205" spans="1:65" s="13" customFormat="1" ht="11.25">
      <c r="B205" s="169"/>
      <c r="D205" s="170" t="s">
        <v>173</v>
      </c>
      <c r="E205" s="171" t="s">
        <v>1</v>
      </c>
      <c r="F205" s="172" t="s">
        <v>1874</v>
      </c>
      <c r="H205" s="173">
        <v>3.1</v>
      </c>
      <c r="I205" s="174"/>
      <c r="J205" s="174"/>
      <c r="M205" s="169"/>
      <c r="N205" s="175"/>
      <c r="O205" s="176"/>
      <c r="P205" s="176"/>
      <c r="Q205" s="176"/>
      <c r="R205" s="176"/>
      <c r="S205" s="176"/>
      <c r="T205" s="176"/>
      <c r="U205" s="176"/>
      <c r="V205" s="176"/>
      <c r="W205" s="176"/>
      <c r="X205" s="177"/>
      <c r="AT205" s="171" t="s">
        <v>173</v>
      </c>
      <c r="AU205" s="171" t="s">
        <v>92</v>
      </c>
      <c r="AV205" s="13" t="s">
        <v>92</v>
      </c>
      <c r="AW205" s="13" t="s">
        <v>4</v>
      </c>
      <c r="AX205" s="13" t="s">
        <v>79</v>
      </c>
      <c r="AY205" s="171" t="s">
        <v>164</v>
      </c>
    </row>
    <row r="206" spans="1:65" s="13" customFormat="1" ht="11.25">
      <c r="B206" s="169"/>
      <c r="D206" s="170" t="s">
        <v>173</v>
      </c>
      <c r="E206" s="171" t="s">
        <v>1</v>
      </c>
      <c r="F206" s="172" t="s">
        <v>1875</v>
      </c>
      <c r="H206" s="173">
        <v>3.1</v>
      </c>
      <c r="I206" s="174"/>
      <c r="J206" s="174"/>
      <c r="M206" s="169"/>
      <c r="N206" s="175"/>
      <c r="O206" s="176"/>
      <c r="P206" s="176"/>
      <c r="Q206" s="176"/>
      <c r="R206" s="176"/>
      <c r="S206" s="176"/>
      <c r="T206" s="176"/>
      <c r="U206" s="176"/>
      <c r="V206" s="176"/>
      <c r="W206" s="176"/>
      <c r="X206" s="177"/>
      <c r="AT206" s="171" t="s">
        <v>173</v>
      </c>
      <c r="AU206" s="171" t="s">
        <v>92</v>
      </c>
      <c r="AV206" s="13" t="s">
        <v>92</v>
      </c>
      <c r="AW206" s="13" t="s">
        <v>4</v>
      </c>
      <c r="AX206" s="13" t="s">
        <v>79</v>
      </c>
      <c r="AY206" s="171" t="s">
        <v>164</v>
      </c>
    </row>
    <row r="207" spans="1:65" s="13" customFormat="1" ht="11.25">
      <c r="B207" s="169"/>
      <c r="D207" s="170" t="s">
        <v>173</v>
      </c>
      <c r="E207" s="171" t="s">
        <v>1</v>
      </c>
      <c r="F207" s="172" t="s">
        <v>1876</v>
      </c>
      <c r="H207" s="173">
        <v>3.4</v>
      </c>
      <c r="I207" s="174"/>
      <c r="J207" s="174"/>
      <c r="M207" s="169"/>
      <c r="N207" s="175"/>
      <c r="O207" s="176"/>
      <c r="P207" s="176"/>
      <c r="Q207" s="176"/>
      <c r="R207" s="176"/>
      <c r="S207" s="176"/>
      <c r="T207" s="176"/>
      <c r="U207" s="176"/>
      <c r="V207" s="176"/>
      <c r="W207" s="176"/>
      <c r="X207" s="177"/>
      <c r="AT207" s="171" t="s">
        <v>173</v>
      </c>
      <c r="AU207" s="171" t="s">
        <v>92</v>
      </c>
      <c r="AV207" s="13" t="s">
        <v>92</v>
      </c>
      <c r="AW207" s="13" t="s">
        <v>4</v>
      </c>
      <c r="AX207" s="13" t="s">
        <v>79</v>
      </c>
      <c r="AY207" s="171" t="s">
        <v>164</v>
      </c>
    </row>
    <row r="208" spans="1:65" s="13" customFormat="1" ht="11.25">
      <c r="B208" s="169"/>
      <c r="D208" s="170" t="s">
        <v>173</v>
      </c>
      <c r="E208" s="171" t="s">
        <v>1</v>
      </c>
      <c r="F208" s="172" t="s">
        <v>1877</v>
      </c>
      <c r="H208" s="173">
        <v>3.2</v>
      </c>
      <c r="I208" s="174"/>
      <c r="J208" s="174"/>
      <c r="M208" s="169"/>
      <c r="N208" s="175"/>
      <c r="O208" s="176"/>
      <c r="P208" s="176"/>
      <c r="Q208" s="176"/>
      <c r="R208" s="176"/>
      <c r="S208" s="176"/>
      <c r="T208" s="176"/>
      <c r="U208" s="176"/>
      <c r="V208" s="176"/>
      <c r="W208" s="176"/>
      <c r="X208" s="177"/>
      <c r="AT208" s="171" t="s">
        <v>173</v>
      </c>
      <c r="AU208" s="171" t="s">
        <v>92</v>
      </c>
      <c r="AV208" s="13" t="s">
        <v>92</v>
      </c>
      <c r="AW208" s="13" t="s">
        <v>4</v>
      </c>
      <c r="AX208" s="13" t="s">
        <v>79</v>
      </c>
      <c r="AY208" s="171" t="s">
        <v>164</v>
      </c>
    </row>
    <row r="209" spans="1:65" s="13" customFormat="1" ht="11.25">
      <c r="B209" s="169"/>
      <c r="D209" s="170" t="s">
        <v>173</v>
      </c>
      <c r="E209" s="171" t="s">
        <v>1</v>
      </c>
      <c r="F209" s="172" t="s">
        <v>1878</v>
      </c>
      <c r="H209" s="173">
        <v>2.63</v>
      </c>
      <c r="I209" s="174"/>
      <c r="J209" s="174"/>
      <c r="M209" s="169"/>
      <c r="N209" s="175"/>
      <c r="O209" s="176"/>
      <c r="P209" s="176"/>
      <c r="Q209" s="176"/>
      <c r="R209" s="176"/>
      <c r="S209" s="176"/>
      <c r="T209" s="176"/>
      <c r="U209" s="176"/>
      <c r="V209" s="176"/>
      <c r="W209" s="176"/>
      <c r="X209" s="177"/>
      <c r="AT209" s="171" t="s">
        <v>173</v>
      </c>
      <c r="AU209" s="171" t="s">
        <v>92</v>
      </c>
      <c r="AV209" s="13" t="s">
        <v>92</v>
      </c>
      <c r="AW209" s="13" t="s">
        <v>4</v>
      </c>
      <c r="AX209" s="13" t="s">
        <v>79</v>
      </c>
      <c r="AY209" s="171" t="s">
        <v>164</v>
      </c>
    </row>
    <row r="210" spans="1:65" s="13" customFormat="1" ht="11.25">
      <c r="B210" s="169"/>
      <c r="D210" s="170" t="s">
        <v>173</v>
      </c>
      <c r="E210" s="171" t="s">
        <v>1</v>
      </c>
      <c r="F210" s="172" t="s">
        <v>1879</v>
      </c>
      <c r="H210" s="173">
        <v>3</v>
      </c>
      <c r="I210" s="174"/>
      <c r="J210" s="174"/>
      <c r="M210" s="169"/>
      <c r="N210" s="175"/>
      <c r="O210" s="176"/>
      <c r="P210" s="176"/>
      <c r="Q210" s="176"/>
      <c r="R210" s="176"/>
      <c r="S210" s="176"/>
      <c r="T210" s="176"/>
      <c r="U210" s="176"/>
      <c r="V210" s="176"/>
      <c r="W210" s="176"/>
      <c r="X210" s="177"/>
      <c r="AT210" s="171" t="s">
        <v>173</v>
      </c>
      <c r="AU210" s="171" t="s">
        <v>92</v>
      </c>
      <c r="AV210" s="13" t="s">
        <v>92</v>
      </c>
      <c r="AW210" s="13" t="s">
        <v>4</v>
      </c>
      <c r="AX210" s="13" t="s">
        <v>79</v>
      </c>
      <c r="AY210" s="171" t="s">
        <v>164</v>
      </c>
    </row>
    <row r="211" spans="1:65" s="13" customFormat="1" ht="11.25">
      <c r="B211" s="169"/>
      <c r="D211" s="170" t="s">
        <v>173</v>
      </c>
      <c r="E211" s="171" t="s">
        <v>1</v>
      </c>
      <c r="F211" s="172" t="s">
        <v>1880</v>
      </c>
      <c r="H211" s="173">
        <v>2.73</v>
      </c>
      <c r="I211" s="174"/>
      <c r="J211" s="174"/>
      <c r="M211" s="169"/>
      <c r="N211" s="175"/>
      <c r="O211" s="176"/>
      <c r="P211" s="176"/>
      <c r="Q211" s="176"/>
      <c r="R211" s="176"/>
      <c r="S211" s="176"/>
      <c r="T211" s="176"/>
      <c r="U211" s="176"/>
      <c r="V211" s="176"/>
      <c r="W211" s="176"/>
      <c r="X211" s="177"/>
      <c r="AT211" s="171" t="s">
        <v>173</v>
      </c>
      <c r="AU211" s="171" t="s">
        <v>92</v>
      </c>
      <c r="AV211" s="13" t="s">
        <v>92</v>
      </c>
      <c r="AW211" s="13" t="s">
        <v>4</v>
      </c>
      <c r="AX211" s="13" t="s">
        <v>79</v>
      </c>
      <c r="AY211" s="171" t="s">
        <v>164</v>
      </c>
    </row>
    <row r="212" spans="1:65" s="14" customFormat="1" ht="11.25">
      <c r="B212" s="187"/>
      <c r="D212" s="170" t="s">
        <v>173</v>
      </c>
      <c r="E212" s="188" t="s">
        <v>1</v>
      </c>
      <c r="F212" s="189" t="s">
        <v>1584</v>
      </c>
      <c r="H212" s="190">
        <v>21.16</v>
      </c>
      <c r="I212" s="191"/>
      <c r="J212" s="191"/>
      <c r="M212" s="187"/>
      <c r="N212" s="192"/>
      <c r="O212" s="193"/>
      <c r="P212" s="193"/>
      <c r="Q212" s="193"/>
      <c r="R212" s="193"/>
      <c r="S212" s="193"/>
      <c r="T212" s="193"/>
      <c r="U212" s="193"/>
      <c r="V212" s="193"/>
      <c r="W212" s="193"/>
      <c r="X212" s="194"/>
      <c r="AT212" s="188" t="s">
        <v>173</v>
      </c>
      <c r="AU212" s="188" t="s">
        <v>92</v>
      </c>
      <c r="AV212" s="14" t="s">
        <v>165</v>
      </c>
      <c r="AW212" s="14" t="s">
        <v>4</v>
      </c>
      <c r="AX212" s="14" t="s">
        <v>79</v>
      </c>
      <c r="AY212" s="188" t="s">
        <v>164</v>
      </c>
    </row>
    <row r="213" spans="1:65" s="13" customFormat="1" ht="11.25">
      <c r="B213" s="169"/>
      <c r="D213" s="170" t="s">
        <v>173</v>
      </c>
      <c r="E213" s="171" t="s">
        <v>1</v>
      </c>
      <c r="F213" s="172" t="s">
        <v>1881</v>
      </c>
      <c r="H213" s="173">
        <v>18</v>
      </c>
      <c r="I213" s="174"/>
      <c r="J213" s="174"/>
      <c r="M213" s="169"/>
      <c r="N213" s="175"/>
      <c r="O213" s="176"/>
      <c r="P213" s="176"/>
      <c r="Q213" s="176"/>
      <c r="R213" s="176"/>
      <c r="S213" s="176"/>
      <c r="T213" s="176"/>
      <c r="U213" s="176"/>
      <c r="V213" s="176"/>
      <c r="W213" s="176"/>
      <c r="X213" s="177"/>
      <c r="AT213" s="171" t="s">
        <v>173</v>
      </c>
      <c r="AU213" s="171" t="s">
        <v>92</v>
      </c>
      <c r="AV213" s="13" t="s">
        <v>92</v>
      </c>
      <c r="AW213" s="13" t="s">
        <v>4</v>
      </c>
      <c r="AX213" s="13" t="s">
        <v>79</v>
      </c>
      <c r="AY213" s="171" t="s">
        <v>164</v>
      </c>
    </row>
    <row r="214" spans="1:65" s="13" customFormat="1" ht="11.25">
      <c r="B214" s="169"/>
      <c r="D214" s="170" t="s">
        <v>173</v>
      </c>
      <c r="E214" s="171" t="s">
        <v>1</v>
      </c>
      <c r="F214" s="172" t="s">
        <v>1882</v>
      </c>
      <c r="H214" s="173">
        <v>19.3</v>
      </c>
      <c r="I214" s="174"/>
      <c r="J214" s="174"/>
      <c r="M214" s="169"/>
      <c r="N214" s="175"/>
      <c r="O214" s="176"/>
      <c r="P214" s="176"/>
      <c r="Q214" s="176"/>
      <c r="R214" s="176"/>
      <c r="S214" s="176"/>
      <c r="T214" s="176"/>
      <c r="U214" s="176"/>
      <c r="V214" s="176"/>
      <c r="W214" s="176"/>
      <c r="X214" s="177"/>
      <c r="AT214" s="171" t="s">
        <v>173</v>
      </c>
      <c r="AU214" s="171" t="s">
        <v>92</v>
      </c>
      <c r="AV214" s="13" t="s">
        <v>92</v>
      </c>
      <c r="AW214" s="13" t="s">
        <v>4</v>
      </c>
      <c r="AX214" s="13" t="s">
        <v>79</v>
      </c>
      <c r="AY214" s="171" t="s">
        <v>164</v>
      </c>
    </row>
    <row r="215" spans="1:65" s="13" customFormat="1" ht="11.25">
      <c r="B215" s="169"/>
      <c r="D215" s="170" t="s">
        <v>173</v>
      </c>
      <c r="E215" s="171" t="s">
        <v>1</v>
      </c>
      <c r="F215" s="172" t="s">
        <v>1883</v>
      </c>
      <c r="H215" s="173">
        <v>19</v>
      </c>
      <c r="I215" s="174"/>
      <c r="J215" s="174"/>
      <c r="M215" s="169"/>
      <c r="N215" s="175"/>
      <c r="O215" s="176"/>
      <c r="P215" s="176"/>
      <c r="Q215" s="176"/>
      <c r="R215" s="176"/>
      <c r="S215" s="176"/>
      <c r="T215" s="176"/>
      <c r="U215" s="176"/>
      <c r="V215" s="176"/>
      <c r="W215" s="176"/>
      <c r="X215" s="177"/>
      <c r="AT215" s="171" t="s">
        <v>173</v>
      </c>
      <c r="AU215" s="171" t="s">
        <v>92</v>
      </c>
      <c r="AV215" s="13" t="s">
        <v>92</v>
      </c>
      <c r="AW215" s="13" t="s">
        <v>4</v>
      </c>
      <c r="AX215" s="13" t="s">
        <v>79</v>
      </c>
      <c r="AY215" s="171" t="s">
        <v>164</v>
      </c>
    </row>
    <row r="216" spans="1:65" s="13" customFormat="1" ht="11.25">
      <c r="B216" s="169"/>
      <c r="D216" s="170" t="s">
        <v>173</v>
      </c>
      <c r="E216" s="171" t="s">
        <v>1</v>
      </c>
      <c r="F216" s="172" t="s">
        <v>1884</v>
      </c>
      <c r="H216" s="173">
        <v>19</v>
      </c>
      <c r="I216" s="174"/>
      <c r="J216" s="174"/>
      <c r="M216" s="169"/>
      <c r="N216" s="175"/>
      <c r="O216" s="176"/>
      <c r="P216" s="176"/>
      <c r="Q216" s="176"/>
      <c r="R216" s="176"/>
      <c r="S216" s="176"/>
      <c r="T216" s="176"/>
      <c r="U216" s="176"/>
      <c r="V216" s="176"/>
      <c r="W216" s="176"/>
      <c r="X216" s="177"/>
      <c r="AT216" s="171" t="s">
        <v>173</v>
      </c>
      <c r="AU216" s="171" t="s">
        <v>92</v>
      </c>
      <c r="AV216" s="13" t="s">
        <v>92</v>
      </c>
      <c r="AW216" s="13" t="s">
        <v>4</v>
      </c>
      <c r="AX216" s="13" t="s">
        <v>79</v>
      </c>
      <c r="AY216" s="171" t="s">
        <v>164</v>
      </c>
    </row>
    <row r="217" spans="1:65" s="13" customFormat="1" ht="11.25">
      <c r="B217" s="169"/>
      <c r="D217" s="170" t="s">
        <v>173</v>
      </c>
      <c r="E217" s="171" t="s">
        <v>1</v>
      </c>
      <c r="F217" s="172" t="s">
        <v>1885</v>
      </c>
      <c r="H217" s="173">
        <v>19.62</v>
      </c>
      <c r="I217" s="174"/>
      <c r="J217" s="174"/>
      <c r="M217" s="169"/>
      <c r="N217" s="175"/>
      <c r="O217" s="176"/>
      <c r="P217" s="176"/>
      <c r="Q217" s="176"/>
      <c r="R217" s="176"/>
      <c r="S217" s="176"/>
      <c r="T217" s="176"/>
      <c r="U217" s="176"/>
      <c r="V217" s="176"/>
      <c r="W217" s="176"/>
      <c r="X217" s="177"/>
      <c r="AT217" s="171" t="s">
        <v>173</v>
      </c>
      <c r="AU217" s="171" t="s">
        <v>92</v>
      </c>
      <c r="AV217" s="13" t="s">
        <v>92</v>
      </c>
      <c r="AW217" s="13" t="s">
        <v>4</v>
      </c>
      <c r="AX217" s="13" t="s">
        <v>79</v>
      </c>
      <c r="AY217" s="171" t="s">
        <v>164</v>
      </c>
    </row>
    <row r="218" spans="1:65" s="13" customFormat="1" ht="11.25">
      <c r="B218" s="169"/>
      <c r="D218" s="170" t="s">
        <v>173</v>
      </c>
      <c r="E218" s="171" t="s">
        <v>1</v>
      </c>
      <c r="F218" s="172" t="s">
        <v>1886</v>
      </c>
      <c r="H218" s="173">
        <v>19.2</v>
      </c>
      <c r="I218" s="174"/>
      <c r="J218" s="174"/>
      <c r="M218" s="169"/>
      <c r="N218" s="175"/>
      <c r="O218" s="176"/>
      <c r="P218" s="176"/>
      <c r="Q218" s="176"/>
      <c r="R218" s="176"/>
      <c r="S218" s="176"/>
      <c r="T218" s="176"/>
      <c r="U218" s="176"/>
      <c r="V218" s="176"/>
      <c r="W218" s="176"/>
      <c r="X218" s="177"/>
      <c r="AT218" s="171" t="s">
        <v>173</v>
      </c>
      <c r="AU218" s="171" t="s">
        <v>92</v>
      </c>
      <c r="AV218" s="13" t="s">
        <v>92</v>
      </c>
      <c r="AW218" s="13" t="s">
        <v>4</v>
      </c>
      <c r="AX218" s="13" t="s">
        <v>79</v>
      </c>
      <c r="AY218" s="171" t="s">
        <v>164</v>
      </c>
    </row>
    <row r="219" spans="1:65" s="14" customFormat="1" ht="11.25">
      <c r="B219" s="187"/>
      <c r="D219" s="170" t="s">
        <v>173</v>
      </c>
      <c r="E219" s="188" t="s">
        <v>1</v>
      </c>
      <c r="F219" s="189" t="s">
        <v>1584</v>
      </c>
      <c r="H219" s="190">
        <v>114.12</v>
      </c>
      <c r="I219" s="191"/>
      <c r="J219" s="191"/>
      <c r="M219" s="187"/>
      <c r="N219" s="192"/>
      <c r="O219" s="193"/>
      <c r="P219" s="193"/>
      <c r="Q219" s="193"/>
      <c r="R219" s="193"/>
      <c r="S219" s="193"/>
      <c r="T219" s="193"/>
      <c r="U219" s="193"/>
      <c r="V219" s="193"/>
      <c r="W219" s="193"/>
      <c r="X219" s="194"/>
      <c r="AT219" s="188" t="s">
        <v>173</v>
      </c>
      <c r="AU219" s="188" t="s">
        <v>92</v>
      </c>
      <c r="AV219" s="14" t="s">
        <v>165</v>
      </c>
      <c r="AW219" s="14" t="s">
        <v>4</v>
      </c>
      <c r="AX219" s="14" t="s">
        <v>79</v>
      </c>
      <c r="AY219" s="188" t="s">
        <v>164</v>
      </c>
    </row>
    <row r="220" spans="1:65" s="15" customFormat="1" ht="11.25">
      <c r="B220" s="195"/>
      <c r="D220" s="170" t="s">
        <v>173</v>
      </c>
      <c r="E220" s="196" t="s">
        <v>1</v>
      </c>
      <c r="F220" s="197" t="s">
        <v>303</v>
      </c>
      <c r="H220" s="198">
        <v>135.28</v>
      </c>
      <c r="I220" s="199"/>
      <c r="J220" s="199"/>
      <c r="M220" s="195"/>
      <c r="N220" s="200"/>
      <c r="O220" s="201"/>
      <c r="P220" s="201"/>
      <c r="Q220" s="201"/>
      <c r="R220" s="201"/>
      <c r="S220" s="201"/>
      <c r="T220" s="201"/>
      <c r="U220" s="201"/>
      <c r="V220" s="201"/>
      <c r="W220" s="201"/>
      <c r="X220" s="202"/>
      <c r="AT220" s="196" t="s">
        <v>173</v>
      </c>
      <c r="AU220" s="196" t="s">
        <v>92</v>
      </c>
      <c r="AV220" s="15" t="s">
        <v>171</v>
      </c>
      <c r="AW220" s="15" t="s">
        <v>4</v>
      </c>
      <c r="AX220" s="15" t="s">
        <v>86</v>
      </c>
      <c r="AY220" s="196" t="s">
        <v>164</v>
      </c>
    </row>
    <row r="221" spans="1:65" s="2" customFormat="1" ht="37.9" customHeight="1">
      <c r="A221" s="32"/>
      <c r="B221" s="153"/>
      <c r="C221" s="178" t="s">
        <v>249</v>
      </c>
      <c r="D221" s="178" t="s">
        <v>244</v>
      </c>
      <c r="E221" s="179" t="s">
        <v>245</v>
      </c>
      <c r="F221" s="180" t="s">
        <v>246</v>
      </c>
      <c r="G221" s="181" t="s">
        <v>247</v>
      </c>
      <c r="H221" s="182">
        <v>20.901</v>
      </c>
      <c r="I221" s="183"/>
      <c r="J221" s="184"/>
      <c r="K221" s="182">
        <f>ROUND(P221*H221,3)</f>
        <v>0</v>
      </c>
      <c r="L221" s="184"/>
      <c r="M221" s="185"/>
      <c r="N221" s="186" t="s">
        <v>1</v>
      </c>
      <c r="O221" s="162" t="s">
        <v>43</v>
      </c>
      <c r="P221" s="163">
        <f>I221+J221</f>
        <v>0</v>
      </c>
      <c r="Q221" s="163">
        <f>ROUND(I221*H221,3)</f>
        <v>0</v>
      </c>
      <c r="R221" s="163">
        <f>ROUND(J221*H221,3)</f>
        <v>0</v>
      </c>
      <c r="S221" s="58"/>
      <c r="T221" s="164">
        <f>S221*H221</f>
        <v>0</v>
      </c>
      <c r="U221" s="164">
        <v>1E-3</v>
      </c>
      <c r="V221" s="164">
        <f>U221*H221</f>
        <v>2.0900999999999999E-2</v>
      </c>
      <c r="W221" s="164">
        <v>0</v>
      </c>
      <c r="X221" s="165">
        <f>W221*H221</f>
        <v>0</v>
      </c>
      <c r="Y221" s="32"/>
      <c r="Z221" s="32"/>
      <c r="AA221" s="32"/>
      <c r="AB221" s="32"/>
      <c r="AC221" s="32"/>
      <c r="AD221" s="32"/>
      <c r="AE221" s="32"/>
      <c r="AR221" s="166" t="s">
        <v>201</v>
      </c>
      <c r="AT221" s="166" t="s">
        <v>244</v>
      </c>
      <c r="AU221" s="166" t="s">
        <v>92</v>
      </c>
      <c r="AY221" s="17" t="s">
        <v>164</v>
      </c>
      <c r="BE221" s="167">
        <f>IF(O221="základná",K221,0)</f>
        <v>0</v>
      </c>
      <c r="BF221" s="167">
        <f>IF(O221="znížená",K221,0)</f>
        <v>0</v>
      </c>
      <c r="BG221" s="167">
        <f>IF(O221="zákl. prenesená",K221,0)</f>
        <v>0</v>
      </c>
      <c r="BH221" s="167">
        <f>IF(O221="zníž. prenesená",K221,0)</f>
        <v>0</v>
      </c>
      <c r="BI221" s="167">
        <f>IF(O221="nulová",K221,0)</f>
        <v>0</v>
      </c>
      <c r="BJ221" s="17" t="s">
        <v>92</v>
      </c>
      <c r="BK221" s="168">
        <f>ROUND(P221*H221,3)</f>
        <v>0</v>
      </c>
      <c r="BL221" s="17" t="s">
        <v>171</v>
      </c>
      <c r="BM221" s="166" t="s">
        <v>248</v>
      </c>
    </row>
    <row r="222" spans="1:65" s="2" customFormat="1" ht="14.45" customHeight="1">
      <c r="A222" s="32"/>
      <c r="B222" s="153"/>
      <c r="C222" s="154" t="s">
        <v>8</v>
      </c>
      <c r="D222" s="154" t="s">
        <v>167</v>
      </c>
      <c r="E222" s="155" t="s">
        <v>250</v>
      </c>
      <c r="F222" s="156" t="s">
        <v>251</v>
      </c>
      <c r="G222" s="157" t="s">
        <v>177</v>
      </c>
      <c r="H222" s="158">
        <v>135.28</v>
      </c>
      <c r="I222" s="159"/>
      <c r="J222" s="159"/>
      <c r="K222" s="158">
        <f>ROUND(P222*H222,3)</f>
        <v>0</v>
      </c>
      <c r="L222" s="160"/>
      <c r="M222" s="33"/>
      <c r="N222" s="161" t="s">
        <v>1</v>
      </c>
      <c r="O222" s="162" t="s">
        <v>43</v>
      </c>
      <c r="P222" s="163">
        <f>I222+J222</f>
        <v>0</v>
      </c>
      <c r="Q222" s="163">
        <f>ROUND(I222*H222,3)</f>
        <v>0</v>
      </c>
      <c r="R222" s="163">
        <f>ROUND(J222*H222,3)</f>
        <v>0</v>
      </c>
      <c r="S222" s="58"/>
      <c r="T222" s="164">
        <f>S222*H222</f>
        <v>0</v>
      </c>
      <c r="U222" s="164">
        <v>2.7539999999999999E-2</v>
      </c>
      <c r="V222" s="164">
        <f>U222*H222</f>
        <v>3.7256111999999999</v>
      </c>
      <c r="W222" s="164">
        <v>0</v>
      </c>
      <c r="X222" s="165">
        <f>W222*H222</f>
        <v>0</v>
      </c>
      <c r="Y222" s="32"/>
      <c r="Z222" s="32"/>
      <c r="AA222" s="32"/>
      <c r="AB222" s="32"/>
      <c r="AC222" s="32"/>
      <c r="AD222" s="32"/>
      <c r="AE222" s="32"/>
      <c r="AR222" s="166" t="s">
        <v>171</v>
      </c>
      <c r="AT222" s="166" t="s">
        <v>167</v>
      </c>
      <c r="AU222" s="166" t="s">
        <v>92</v>
      </c>
      <c r="AY222" s="17" t="s">
        <v>164</v>
      </c>
      <c r="BE222" s="167">
        <f>IF(O222="základná",K222,0)</f>
        <v>0</v>
      </c>
      <c r="BF222" s="167">
        <f>IF(O222="znížená",K222,0)</f>
        <v>0</v>
      </c>
      <c r="BG222" s="167">
        <f>IF(O222="zákl. prenesená",K222,0)</f>
        <v>0</v>
      </c>
      <c r="BH222" s="167">
        <f>IF(O222="zníž. prenesená",K222,0)</f>
        <v>0</v>
      </c>
      <c r="BI222" s="167">
        <f>IF(O222="nulová",K222,0)</f>
        <v>0</v>
      </c>
      <c r="BJ222" s="17" t="s">
        <v>92</v>
      </c>
      <c r="BK222" s="168">
        <f>ROUND(P222*H222,3)</f>
        <v>0</v>
      </c>
      <c r="BL222" s="17" t="s">
        <v>171</v>
      </c>
      <c r="BM222" s="166" t="s">
        <v>252</v>
      </c>
    </row>
    <row r="223" spans="1:65" s="13" customFormat="1" ht="11.25">
      <c r="B223" s="169"/>
      <c r="D223" s="170" t="s">
        <v>173</v>
      </c>
      <c r="E223" s="171" t="s">
        <v>1</v>
      </c>
      <c r="F223" s="172" t="s">
        <v>1874</v>
      </c>
      <c r="H223" s="173">
        <v>3.1</v>
      </c>
      <c r="I223" s="174"/>
      <c r="J223" s="174"/>
      <c r="M223" s="169"/>
      <c r="N223" s="175"/>
      <c r="O223" s="176"/>
      <c r="P223" s="176"/>
      <c r="Q223" s="176"/>
      <c r="R223" s="176"/>
      <c r="S223" s="176"/>
      <c r="T223" s="176"/>
      <c r="U223" s="176"/>
      <c r="V223" s="176"/>
      <c r="W223" s="176"/>
      <c r="X223" s="177"/>
      <c r="AT223" s="171" t="s">
        <v>173</v>
      </c>
      <c r="AU223" s="171" t="s">
        <v>92</v>
      </c>
      <c r="AV223" s="13" t="s">
        <v>92</v>
      </c>
      <c r="AW223" s="13" t="s">
        <v>4</v>
      </c>
      <c r="AX223" s="13" t="s">
        <v>79</v>
      </c>
      <c r="AY223" s="171" t="s">
        <v>164</v>
      </c>
    </row>
    <row r="224" spans="1:65" s="13" customFormat="1" ht="11.25">
      <c r="B224" s="169"/>
      <c r="D224" s="170" t="s">
        <v>173</v>
      </c>
      <c r="E224" s="171" t="s">
        <v>1</v>
      </c>
      <c r="F224" s="172" t="s">
        <v>1875</v>
      </c>
      <c r="H224" s="173">
        <v>3.1</v>
      </c>
      <c r="I224" s="174"/>
      <c r="J224" s="174"/>
      <c r="M224" s="169"/>
      <c r="N224" s="175"/>
      <c r="O224" s="176"/>
      <c r="P224" s="176"/>
      <c r="Q224" s="176"/>
      <c r="R224" s="176"/>
      <c r="S224" s="176"/>
      <c r="T224" s="176"/>
      <c r="U224" s="176"/>
      <c r="V224" s="176"/>
      <c r="W224" s="176"/>
      <c r="X224" s="177"/>
      <c r="AT224" s="171" t="s">
        <v>173</v>
      </c>
      <c r="AU224" s="171" t="s">
        <v>92</v>
      </c>
      <c r="AV224" s="13" t="s">
        <v>92</v>
      </c>
      <c r="AW224" s="13" t="s">
        <v>4</v>
      </c>
      <c r="AX224" s="13" t="s">
        <v>79</v>
      </c>
      <c r="AY224" s="171" t="s">
        <v>164</v>
      </c>
    </row>
    <row r="225" spans="1:65" s="13" customFormat="1" ht="11.25">
      <c r="B225" s="169"/>
      <c r="D225" s="170" t="s">
        <v>173</v>
      </c>
      <c r="E225" s="171" t="s">
        <v>1</v>
      </c>
      <c r="F225" s="172" t="s">
        <v>1876</v>
      </c>
      <c r="H225" s="173">
        <v>3.4</v>
      </c>
      <c r="I225" s="174"/>
      <c r="J225" s="174"/>
      <c r="M225" s="169"/>
      <c r="N225" s="175"/>
      <c r="O225" s="176"/>
      <c r="P225" s="176"/>
      <c r="Q225" s="176"/>
      <c r="R225" s="176"/>
      <c r="S225" s="176"/>
      <c r="T225" s="176"/>
      <c r="U225" s="176"/>
      <c r="V225" s="176"/>
      <c r="W225" s="176"/>
      <c r="X225" s="177"/>
      <c r="AT225" s="171" t="s">
        <v>173</v>
      </c>
      <c r="AU225" s="171" t="s">
        <v>92</v>
      </c>
      <c r="AV225" s="13" t="s">
        <v>92</v>
      </c>
      <c r="AW225" s="13" t="s">
        <v>4</v>
      </c>
      <c r="AX225" s="13" t="s">
        <v>79</v>
      </c>
      <c r="AY225" s="171" t="s">
        <v>164</v>
      </c>
    </row>
    <row r="226" spans="1:65" s="13" customFormat="1" ht="11.25">
      <c r="B226" s="169"/>
      <c r="D226" s="170" t="s">
        <v>173</v>
      </c>
      <c r="E226" s="171" t="s">
        <v>1</v>
      </c>
      <c r="F226" s="172" t="s">
        <v>1877</v>
      </c>
      <c r="H226" s="173">
        <v>3.2</v>
      </c>
      <c r="I226" s="174"/>
      <c r="J226" s="174"/>
      <c r="M226" s="169"/>
      <c r="N226" s="175"/>
      <c r="O226" s="176"/>
      <c r="P226" s="176"/>
      <c r="Q226" s="176"/>
      <c r="R226" s="176"/>
      <c r="S226" s="176"/>
      <c r="T226" s="176"/>
      <c r="U226" s="176"/>
      <c r="V226" s="176"/>
      <c r="W226" s="176"/>
      <c r="X226" s="177"/>
      <c r="AT226" s="171" t="s">
        <v>173</v>
      </c>
      <c r="AU226" s="171" t="s">
        <v>92</v>
      </c>
      <c r="AV226" s="13" t="s">
        <v>92</v>
      </c>
      <c r="AW226" s="13" t="s">
        <v>4</v>
      </c>
      <c r="AX226" s="13" t="s">
        <v>79</v>
      </c>
      <c r="AY226" s="171" t="s">
        <v>164</v>
      </c>
    </row>
    <row r="227" spans="1:65" s="13" customFormat="1" ht="11.25">
      <c r="B227" s="169"/>
      <c r="D227" s="170" t="s">
        <v>173</v>
      </c>
      <c r="E227" s="171" t="s">
        <v>1</v>
      </c>
      <c r="F227" s="172" t="s">
        <v>1878</v>
      </c>
      <c r="H227" s="173">
        <v>2.63</v>
      </c>
      <c r="I227" s="174"/>
      <c r="J227" s="174"/>
      <c r="M227" s="169"/>
      <c r="N227" s="175"/>
      <c r="O227" s="176"/>
      <c r="P227" s="176"/>
      <c r="Q227" s="176"/>
      <c r="R227" s="176"/>
      <c r="S227" s="176"/>
      <c r="T227" s="176"/>
      <c r="U227" s="176"/>
      <c r="V227" s="176"/>
      <c r="W227" s="176"/>
      <c r="X227" s="177"/>
      <c r="AT227" s="171" t="s">
        <v>173</v>
      </c>
      <c r="AU227" s="171" t="s">
        <v>92</v>
      </c>
      <c r="AV227" s="13" t="s">
        <v>92</v>
      </c>
      <c r="AW227" s="13" t="s">
        <v>4</v>
      </c>
      <c r="AX227" s="13" t="s">
        <v>79</v>
      </c>
      <c r="AY227" s="171" t="s">
        <v>164</v>
      </c>
    </row>
    <row r="228" spans="1:65" s="13" customFormat="1" ht="11.25">
      <c r="B228" s="169"/>
      <c r="D228" s="170" t="s">
        <v>173</v>
      </c>
      <c r="E228" s="171" t="s">
        <v>1</v>
      </c>
      <c r="F228" s="172" t="s">
        <v>1879</v>
      </c>
      <c r="H228" s="173">
        <v>3</v>
      </c>
      <c r="I228" s="174"/>
      <c r="J228" s="174"/>
      <c r="M228" s="169"/>
      <c r="N228" s="175"/>
      <c r="O228" s="176"/>
      <c r="P228" s="176"/>
      <c r="Q228" s="176"/>
      <c r="R228" s="176"/>
      <c r="S228" s="176"/>
      <c r="T228" s="176"/>
      <c r="U228" s="176"/>
      <c r="V228" s="176"/>
      <c r="W228" s="176"/>
      <c r="X228" s="177"/>
      <c r="AT228" s="171" t="s">
        <v>173</v>
      </c>
      <c r="AU228" s="171" t="s">
        <v>92</v>
      </c>
      <c r="AV228" s="13" t="s">
        <v>92</v>
      </c>
      <c r="AW228" s="13" t="s">
        <v>4</v>
      </c>
      <c r="AX228" s="13" t="s">
        <v>79</v>
      </c>
      <c r="AY228" s="171" t="s">
        <v>164</v>
      </c>
    </row>
    <row r="229" spans="1:65" s="13" customFormat="1" ht="11.25">
      <c r="B229" s="169"/>
      <c r="D229" s="170" t="s">
        <v>173</v>
      </c>
      <c r="E229" s="171" t="s">
        <v>1</v>
      </c>
      <c r="F229" s="172" t="s">
        <v>1880</v>
      </c>
      <c r="H229" s="173">
        <v>2.73</v>
      </c>
      <c r="I229" s="174"/>
      <c r="J229" s="174"/>
      <c r="M229" s="169"/>
      <c r="N229" s="175"/>
      <c r="O229" s="176"/>
      <c r="P229" s="176"/>
      <c r="Q229" s="176"/>
      <c r="R229" s="176"/>
      <c r="S229" s="176"/>
      <c r="T229" s="176"/>
      <c r="U229" s="176"/>
      <c r="V229" s="176"/>
      <c r="W229" s="176"/>
      <c r="X229" s="177"/>
      <c r="AT229" s="171" t="s">
        <v>173</v>
      </c>
      <c r="AU229" s="171" t="s">
        <v>92</v>
      </c>
      <c r="AV229" s="13" t="s">
        <v>92</v>
      </c>
      <c r="AW229" s="13" t="s">
        <v>4</v>
      </c>
      <c r="AX229" s="13" t="s">
        <v>79</v>
      </c>
      <c r="AY229" s="171" t="s">
        <v>164</v>
      </c>
    </row>
    <row r="230" spans="1:65" s="14" customFormat="1" ht="11.25">
      <c r="B230" s="187"/>
      <c r="D230" s="170" t="s">
        <v>173</v>
      </c>
      <c r="E230" s="188" t="s">
        <v>1</v>
      </c>
      <c r="F230" s="189" t="s">
        <v>1584</v>
      </c>
      <c r="H230" s="190">
        <v>21.16</v>
      </c>
      <c r="I230" s="191"/>
      <c r="J230" s="191"/>
      <c r="M230" s="187"/>
      <c r="N230" s="192"/>
      <c r="O230" s="193"/>
      <c r="P230" s="193"/>
      <c r="Q230" s="193"/>
      <c r="R230" s="193"/>
      <c r="S230" s="193"/>
      <c r="T230" s="193"/>
      <c r="U230" s="193"/>
      <c r="V230" s="193"/>
      <c r="W230" s="193"/>
      <c r="X230" s="194"/>
      <c r="AT230" s="188" t="s">
        <v>173</v>
      </c>
      <c r="AU230" s="188" t="s">
        <v>92</v>
      </c>
      <c r="AV230" s="14" t="s">
        <v>165</v>
      </c>
      <c r="AW230" s="14" t="s">
        <v>4</v>
      </c>
      <c r="AX230" s="14" t="s">
        <v>79</v>
      </c>
      <c r="AY230" s="188" t="s">
        <v>164</v>
      </c>
    </row>
    <row r="231" spans="1:65" s="13" customFormat="1" ht="11.25">
      <c r="B231" s="169"/>
      <c r="D231" s="170" t="s">
        <v>173</v>
      </c>
      <c r="E231" s="171" t="s">
        <v>1</v>
      </c>
      <c r="F231" s="172" t="s">
        <v>1881</v>
      </c>
      <c r="H231" s="173">
        <v>18</v>
      </c>
      <c r="I231" s="174"/>
      <c r="J231" s="174"/>
      <c r="M231" s="169"/>
      <c r="N231" s="175"/>
      <c r="O231" s="176"/>
      <c r="P231" s="176"/>
      <c r="Q231" s="176"/>
      <c r="R231" s="176"/>
      <c r="S231" s="176"/>
      <c r="T231" s="176"/>
      <c r="U231" s="176"/>
      <c r="V231" s="176"/>
      <c r="W231" s="176"/>
      <c r="X231" s="177"/>
      <c r="AT231" s="171" t="s">
        <v>173</v>
      </c>
      <c r="AU231" s="171" t="s">
        <v>92</v>
      </c>
      <c r="AV231" s="13" t="s">
        <v>92</v>
      </c>
      <c r="AW231" s="13" t="s">
        <v>4</v>
      </c>
      <c r="AX231" s="13" t="s">
        <v>79</v>
      </c>
      <c r="AY231" s="171" t="s">
        <v>164</v>
      </c>
    </row>
    <row r="232" spans="1:65" s="13" customFormat="1" ht="11.25">
      <c r="B232" s="169"/>
      <c r="D232" s="170" t="s">
        <v>173</v>
      </c>
      <c r="E232" s="171" t="s">
        <v>1</v>
      </c>
      <c r="F232" s="172" t="s">
        <v>1882</v>
      </c>
      <c r="H232" s="173">
        <v>19.3</v>
      </c>
      <c r="I232" s="174"/>
      <c r="J232" s="174"/>
      <c r="M232" s="169"/>
      <c r="N232" s="175"/>
      <c r="O232" s="176"/>
      <c r="P232" s="176"/>
      <c r="Q232" s="176"/>
      <c r="R232" s="176"/>
      <c r="S232" s="176"/>
      <c r="T232" s="176"/>
      <c r="U232" s="176"/>
      <c r="V232" s="176"/>
      <c r="W232" s="176"/>
      <c r="X232" s="177"/>
      <c r="AT232" s="171" t="s">
        <v>173</v>
      </c>
      <c r="AU232" s="171" t="s">
        <v>92</v>
      </c>
      <c r="AV232" s="13" t="s">
        <v>92</v>
      </c>
      <c r="AW232" s="13" t="s">
        <v>4</v>
      </c>
      <c r="AX232" s="13" t="s">
        <v>79</v>
      </c>
      <c r="AY232" s="171" t="s">
        <v>164</v>
      </c>
    </row>
    <row r="233" spans="1:65" s="13" customFormat="1" ht="11.25">
      <c r="B233" s="169"/>
      <c r="D233" s="170" t="s">
        <v>173</v>
      </c>
      <c r="E233" s="171" t="s">
        <v>1</v>
      </c>
      <c r="F233" s="172" t="s">
        <v>1883</v>
      </c>
      <c r="H233" s="173">
        <v>19</v>
      </c>
      <c r="I233" s="174"/>
      <c r="J233" s="174"/>
      <c r="M233" s="169"/>
      <c r="N233" s="175"/>
      <c r="O233" s="176"/>
      <c r="P233" s="176"/>
      <c r="Q233" s="176"/>
      <c r="R233" s="176"/>
      <c r="S233" s="176"/>
      <c r="T233" s="176"/>
      <c r="U233" s="176"/>
      <c r="V233" s="176"/>
      <c r="W233" s="176"/>
      <c r="X233" s="177"/>
      <c r="AT233" s="171" t="s">
        <v>173</v>
      </c>
      <c r="AU233" s="171" t="s">
        <v>92</v>
      </c>
      <c r="AV233" s="13" t="s">
        <v>92</v>
      </c>
      <c r="AW233" s="13" t="s">
        <v>4</v>
      </c>
      <c r="AX233" s="13" t="s">
        <v>79</v>
      </c>
      <c r="AY233" s="171" t="s">
        <v>164</v>
      </c>
    </row>
    <row r="234" spans="1:65" s="13" customFormat="1" ht="11.25">
      <c r="B234" s="169"/>
      <c r="D234" s="170" t="s">
        <v>173</v>
      </c>
      <c r="E234" s="171" t="s">
        <v>1</v>
      </c>
      <c r="F234" s="172" t="s">
        <v>1884</v>
      </c>
      <c r="H234" s="173">
        <v>19</v>
      </c>
      <c r="I234" s="174"/>
      <c r="J234" s="174"/>
      <c r="M234" s="169"/>
      <c r="N234" s="175"/>
      <c r="O234" s="176"/>
      <c r="P234" s="176"/>
      <c r="Q234" s="176"/>
      <c r="R234" s="176"/>
      <c r="S234" s="176"/>
      <c r="T234" s="176"/>
      <c r="U234" s="176"/>
      <c r="V234" s="176"/>
      <c r="W234" s="176"/>
      <c r="X234" s="177"/>
      <c r="AT234" s="171" t="s">
        <v>173</v>
      </c>
      <c r="AU234" s="171" t="s">
        <v>92</v>
      </c>
      <c r="AV234" s="13" t="s">
        <v>92</v>
      </c>
      <c r="AW234" s="13" t="s">
        <v>4</v>
      </c>
      <c r="AX234" s="13" t="s">
        <v>79</v>
      </c>
      <c r="AY234" s="171" t="s">
        <v>164</v>
      </c>
    </row>
    <row r="235" spans="1:65" s="13" customFormat="1" ht="11.25">
      <c r="B235" s="169"/>
      <c r="D235" s="170" t="s">
        <v>173</v>
      </c>
      <c r="E235" s="171" t="s">
        <v>1</v>
      </c>
      <c r="F235" s="172" t="s">
        <v>1885</v>
      </c>
      <c r="H235" s="173">
        <v>19.62</v>
      </c>
      <c r="I235" s="174"/>
      <c r="J235" s="174"/>
      <c r="M235" s="169"/>
      <c r="N235" s="175"/>
      <c r="O235" s="176"/>
      <c r="P235" s="176"/>
      <c r="Q235" s="176"/>
      <c r="R235" s="176"/>
      <c r="S235" s="176"/>
      <c r="T235" s="176"/>
      <c r="U235" s="176"/>
      <c r="V235" s="176"/>
      <c r="W235" s="176"/>
      <c r="X235" s="177"/>
      <c r="AT235" s="171" t="s">
        <v>173</v>
      </c>
      <c r="AU235" s="171" t="s">
        <v>92</v>
      </c>
      <c r="AV235" s="13" t="s">
        <v>92</v>
      </c>
      <c r="AW235" s="13" t="s">
        <v>4</v>
      </c>
      <c r="AX235" s="13" t="s">
        <v>79</v>
      </c>
      <c r="AY235" s="171" t="s">
        <v>164</v>
      </c>
    </row>
    <row r="236" spans="1:65" s="13" customFormat="1" ht="11.25">
      <c r="B236" s="169"/>
      <c r="D236" s="170" t="s">
        <v>173</v>
      </c>
      <c r="E236" s="171" t="s">
        <v>1</v>
      </c>
      <c r="F236" s="172" t="s">
        <v>1886</v>
      </c>
      <c r="H236" s="173">
        <v>19.2</v>
      </c>
      <c r="I236" s="174"/>
      <c r="J236" s="174"/>
      <c r="M236" s="169"/>
      <c r="N236" s="175"/>
      <c r="O236" s="176"/>
      <c r="P236" s="176"/>
      <c r="Q236" s="176"/>
      <c r="R236" s="176"/>
      <c r="S236" s="176"/>
      <c r="T236" s="176"/>
      <c r="U236" s="176"/>
      <c r="V236" s="176"/>
      <c r="W236" s="176"/>
      <c r="X236" s="177"/>
      <c r="AT236" s="171" t="s">
        <v>173</v>
      </c>
      <c r="AU236" s="171" t="s">
        <v>92</v>
      </c>
      <c r="AV236" s="13" t="s">
        <v>92</v>
      </c>
      <c r="AW236" s="13" t="s">
        <v>4</v>
      </c>
      <c r="AX236" s="13" t="s">
        <v>79</v>
      </c>
      <c r="AY236" s="171" t="s">
        <v>164</v>
      </c>
    </row>
    <row r="237" spans="1:65" s="14" customFormat="1" ht="11.25">
      <c r="B237" s="187"/>
      <c r="D237" s="170" t="s">
        <v>173</v>
      </c>
      <c r="E237" s="188" t="s">
        <v>1</v>
      </c>
      <c r="F237" s="189" t="s">
        <v>1584</v>
      </c>
      <c r="H237" s="190">
        <v>114.12</v>
      </c>
      <c r="I237" s="191"/>
      <c r="J237" s="191"/>
      <c r="M237" s="187"/>
      <c r="N237" s="192"/>
      <c r="O237" s="193"/>
      <c r="P237" s="193"/>
      <c r="Q237" s="193"/>
      <c r="R237" s="193"/>
      <c r="S237" s="193"/>
      <c r="T237" s="193"/>
      <c r="U237" s="193"/>
      <c r="V237" s="193"/>
      <c r="W237" s="193"/>
      <c r="X237" s="194"/>
      <c r="AT237" s="188" t="s">
        <v>173</v>
      </c>
      <c r="AU237" s="188" t="s">
        <v>92</v>
      </c>
      <c r="AV237" s="14" t="s">
        <v>165</v>
      </c>
      <c r="AW237" s="14" t="s">
        <v>4</v>
      </c>
      <c r="AX237" s="14" t="s">
        <v>79</v>
      </c>
      <c r="AY237" s="188" t="s">
        <v>164</v>
      </c>
    </row>
    <row r="238" spans="1:65" s="15" customFormat="1" ht="11.25">
      <c r="B238" s="195"/>
      <c r="D238" s="170" t="s">
        <v>173</v>
      </c>
      <c r="E238" s="196" t="s">
        <v>1</v>
      </c>
      <c r="F238" s="197" t="s">
        <v>303</v>
      </c>
      <c r="H238" s="198">
        <v>135.28</v>
      </c>
      <c r="I238" s="199"/>
      <c r="J238" s="199"/>
      <c r="M238" s="195"/>
      <c r="N238" s="200"/>
      <c r="O238" s="201"/>
      <c r="P238" s="201"/>
      <c r="Q238" s="201"/>
      <c r="R238" s="201"/>
      <c r="S238" s="201"/>
      <c r="T238" s="201"/>
      <c r="U238" s="201"/>
      <c r="V238" s="201"/>
      <c r="W238" s="201"/>
      <c r="X238" s="202"/>
      <c r="AT238" s="196" t="s">
        <v>173</v>
      </c>
      <c r="AU238" s="196" t="s">
        <v>92</v>
      </c>
      <c r="AV238" s="15" t="s">
        <v>171</v>
      </c>
      <c r="AW238" s="15" t="s">
        <v>4</v>
      </c>
      <c r="AX238" s="15" t="s">
        <v>86</v>
      </c>
      <c r="AY238" s="196" t="s">
        <v>164</v>
      </c>
    </row>
    <row r="239" spans="1:65" s="2" customFormat="1" ht="24.2" customHeight="1">
      <c r="A239" s="32"/>
      <c r="B239" s="153"/>
      <c r="C239" s="154" t="s">
        <v>258</v>
      </c>
      <c r="D239" s="154" t="s">
        <v>167</v>
      </c>
      <c r="E239" s="155" t="s">
        <v>254</v>
      </c>
      <c r="F239" s="156" t="s">
        <v>255</v>
      </c>
      <c r="G239" s="157" t="s">
        <v>177</v>
      </c>
      <c r="H239" s="158">
        <v>135.28</v>
      </c>
      <c r="I239" s="159"/>
      <c r="J239" s="159"/>
      <c r="K239" s="158">
        <f>ROUND(P239*H239,3)</f>
        <v>0</v>
      </c>
      <c r="L239" s="160"/>
      <c r="M239" s="33"/>
      <c r="N239" s="161" t="s">
        <v>1</v>
      </c>
      <c r="O239" s="162" t="s">
        <v>43</v>
      </c>
      <c r="P239" s="163">
        <f>I239+J239</f>
        <v>0</v>
      </c>
      <c r="Q239" s="163">
        <f>ROUND(I239*H239,3)</f>
        <v>0</v>
      </c>
      <c r="R239" s="163">
        <f>ROUND(J239*H239,3)</f>
        <v>0</v>
      </c>
      <c r="S239" s="58"/>
      <c r="T239" s="164">
        <f>S239*H239</f>
        <v>0</v>
      </c>
      <c r="U239" s="164">
        <v>5.9999999999999995E-4</v>
      </c>
      <c r="V239" s="164">
        <f>U239*H239</f>
        <v>8.116799999999999E-2</v>
      </c>
      <c r="W239" s="164">
        <v>0</v>
      </c>
      <c r="X239" s="165">
        <f>W239*H239</f>
        <v>0</v>
      </c>
      <c r="Y239" s="32"/>
      <c r="Z239" s="32"/>
      <c r="AA239" s="32"/>
      <c r="AB239" s="32"/>
      <c r="AC239" s="32"/>
      <c r="AD239" s="32"/>
      <c r="AE239" s="32"/>
      <c r="AR239" s="166" t="s">
        <v>171</v>
      </c>
      <c r="AT239" s="166" t="s">
        <v>167</v>
      </c>
      <c r="AU239" s="166" t="s">
        <v>92</v>
      </c>
      <c r="AY239" s="17" t="s">
        <v>164</v>
      </c>
      <c r="BE239" s="167">
        <f>IF(O239="základná",K239,0)</f>
        <v>0</v>
      </c>
      <c r="BF239" s="167">
        <f>IF(O239="znížená",K239,0)</f>
        <v>0</v>
      </c>
      <c r="BG239" s="167">
        <f>IF(O239="zákl. prenesená",K239,0)</f>
        <v>0</v>
      </c>
      <c r="BH239" s="167">
        <f>IF(O239="zníž. prenesená",K239,0)</f>
        <v>0</v>
      </c>
      <c r="BI239" s="167">
        <f>IF(O239="nulová",K239,0)</f>
        <v>0</v>
      </c>
      <c r="BJ239" s="17" t="s">
        <v>92</v>
      </c>
      <c r="BK239" s="168">
        <f>ROUND(P239*H239,3)</f>
        <v>0</v>
      </c>
      <c r="BL239" s="17" t="s">
        <v>171</v>
      </c>
      <c r="BM239" s="166" t="s">
        <v>256</v>
      </c>
    </row>
    <row r="240" spans="1:65" s="13" customFormat="1" ht="11.25">
      <c r="B240" s="169"/>
      <c r="D240" s="170" t="s">
        <v>173</v>
      </c>
      <c r="E240" s="171" t="s">
        <v>1</v>
      </c>
      <c r="F240" s="172" t="s">
        <v>1874</v>
      </c>
      <c r="H240" s="173">
        <v>3.1</v>
      </c>
      <c r="I240" s="174"/>
      <c r="J240" s="174"/>
      <c r="M240" s="169"/>
      <c r="N240" s="175"/>
      <c r="O240" s="176"/>
      <c r="P240" s="176"/>
      <c r="Q240" s="176"/>
      <c r="R240" s="176"/>
      <c r="S240" s="176"/>
      <c r="T240" s="176"/>
      <c r="U240" s="176"/>
      <c r="V240" s="176"/>
      <c r="W240" s="176"/>
      <c r="X240" s="177"/>
      <c r="AT240" s="171" t="s">
        <v>173</v>
      </c>
      <c r="AU240" s="171" t="s">
        <v>92</v>
      </c>
      <c r="AV240" s="13" t="s">
        <v>92</v>
      </c>
      <c r="AW240" s="13" t="s">
        <v>4</v>
      </c>
      <c r="AX240" s="13" t="s">
        <v>79</v>
      </c>
      <c r="AY240" s="171" t="s">
        <v>164</v>
      </c>
    </row>
    <row r="241" spans="1:65" s="13" customFormat="1" ht="11.25">
      <c r="B241" s="169"/>
      <c r="D241" s="170" t="s">
        <v>173</v>
      </c>
      <c r="E241" s="171" t="s">
        <v>1</v>
      </c>
      <c r="F241" s="172" t="s">
        <v>1875</v>
      </c>
      <c r="H241" s="173">
        <v>3.1</v>
      </c>
      <c r="I241" s="174"/>
      <c r="J241" s="174"/>
      <c r="M241" s="169"/>
      <c r="N241" s="175"/>
      <c r="O241" s="176"/>
      <c r="P241" s="176"/>
      <c r="Q241" s="176"/>
      <c r="R241" s="176"/>
      <c r="S241" s="176"/>
      <c r="T241" s="176"/>
      <c r="U241" s="176"/>
      <c r="V241" s="176"/>
      <c r="W241" s="176"/>
      <c r="X241" s="177"/>
      <c r="AT241" s="171" t="s">
        <v>173</v>
      </c>
      <c r="AU241" s="171" t="s">
        <v>92</v>
      </c>
      <c r="AV241" s="13" t="s">
        <v>92</v>
      </c>
      <c r="AW241" s="13" t="s">
        <v>4</v>
      </c>
      <c r="AX241" s="13" t="s">
        <v>79</v>
      </c>
      <c r="AY241" s="171" t="s">
        <v>164</v>
      </c>
    </row>
    <row r="242" spans="1:65" s="13" customFormat="1" ht="11.25">
      <c r="B242" s="169"/>
      <c r="D242" s="170" t="s">
        <v>173</v>
      </c>
      <c r="E242" s="171" t="s">
        <v>1</v>
      </c>
      <c r="F242" s="172" t="s">
        <v>1876</v>
      </c>
      <c r="H242" s="173">
        <v>3.4</v>
      </c>
      <c r="I242" s="174"/>
      <c r="J242" s="174"/>
      <c r="M242" s="169"/>
      <c r="N242" s="175"/>
      <c r="O242" s="176"/>
      <c r="P242" s="176"/>
      <c r="Q242" s="176"/>
      <c r="R242" s="176"/>
      <c r="S242" s="176"/>
      <c r="T242" s="176"/>
      <c r="U242" s="176"/>
      <c r="V242" s="176"/>
      <c r="W242" s="176"/>
      <c r="X242" s="177"/>
      <c r="AT242" s="171" t="s">
        <v>173</v>
      </c>
      <c r="AU242" s="171" t="s">
        <v>92</v>
      </c>
      <c r="AV242" s="13" t="s">
        <v>92</v>
      </c>
      <c r="AW242" s="13" t="s">
        <v>4</v>
      </c>
      <c r="AX242" s="13" t="s">
        <v>79</v>
      </c>
      <c r="AY242" s="171" t="s">
        <v>164</v>
      </c>
    </row>
    <row r="243" spans="1:65" s="13" customFormat="1" ht="11.25">
      <c r="B243" s="169"/>
      <c r="D243" s="170" t="s">
        <v>173</v>
      </c>
      <c r="E243" s="171" t="s">
        <v>1</v>
      </c>
      <c r="F243" s="172" t="s">
        <v>1877</v>
      </c>
      <c r="H243" s="173">
        <v>3.2</v>
      </c>
      <c r="I243" s="174"/>
      <c r="J243" s="174"/>
      <c r="M243" s="169"/>
      <c r="N243" s="175"/>
      <c r="O243" s="176"/>
      <c r="P243" s="176"/>
      <c r="Q243" s="176"/>
      <c r="R243" s="176"/>
      <c r="S243" s="176"/>
      <c r="T243" s="176"/>
      <c r="U243" s="176"/>
      <c r="V243" s="176"/>
      <c r="W243" s="176"/>
      <c r="X243" s="177"/>
      <c r="AT243" s="171" t="s">
        <v>173</v>
      </c>
      <c r="AU243" s="171" t="s">
        <v>92</v>
      </c>
      <c r="AV243" s="13" t="s">
        <v>92</v>
      </c>
      <c r="AW243" s="13" t="s">
        <v>4</v>
      </c>
      <c r="AX243" s="13" t="s">
        <v>79</v>
      </c>
      <c r="AY243" s="171" t="s">
        <v>164</v>
      </c>
    </row>
    <row r="244" spans="1:65" s="13" customFormat="1" ht="11.25">
      <c r="B244" s="169"/>
      <c r="D244" s="170" t="s">
        <v>173</v>
      </c>
      <c r="E244" s="171" t="s">
        <v>1</v>
      </c>
      <c r="F244" s="172" t="s">
        <v>1878</v>
      </c>
      <c r="H244" s="173">
        <v>2.63</v>
      </c>
      <c r="I244" s="174"/>
      <c r="J244" s="174"/>
      <c r="M244" s="169"/>
      <c r="N244" s="175"/>
      <c r="O244" s="176"/>
      <c r="P244" s="176"/>
      <c r="Q244" s="176"/>
      <c r="R244" s="176"/>
      <c r="S244" s="176"/>
      <c r="T244" s="176"/>
      <c r="U244" s="176"/>
      <c r="V244" s="176"/>
      <c r="W244" s="176"/>
      <c r="X244" s="177"/>
      <c r="AT244" s="171" t="s">
        <v>173</v>
      </c>
      <c r="AU244" s="171" t="s">
        <v>92</v>
      </c>
      <c r="AV244" s="13" t="s">
        <v>92</v>
      </c>
      <c r="AW244" s="13" t="s">
        <v>4</v>
      </c>
      <c r="AX244" s="13" t="s">
        <v>79</v>
      </c>
      <c r="AY244" s="171" t="s">
        <v>164</v>
      </c>
    </row>
    <row r="245" spans="1:65" s="13" customFormat="1" ht="11.25">
      <c r="B245" s="169"/>
      <c r="D245" s="170" t="s">
        <v>173</v>
      </c>
      <c r="E245" s="171" t="s">
        <v>1</v>
      </c>
      <c r="F245" s="172" t="s">
        <v>1879</v>
      </c>
      <c r="H245" s="173">
        <v>3</v>
      </c>
      <c r="I245" s="174"/>
      <c r="J245" s="174"/>
      <c r="M245" s="169"/>
      <c r="N245" s="175"/>
      <c r="O245" s="176"/>
      <c r="P245" s="176"/>
      <c r="Q245" s="176"/>
      <c r="R245" s="176"/>
      <c r="S245" s="176"/>
      <c r="T245" s="176"/>
      <c r="U245" s="176"/>
      <c r="V245" s="176"/>
      <c r="W245" s="176"/>
      <c r="X245" s="177"/>
      <c r="AT245" s="171" t="s">
        <v>173</v>
      </c>
      <c r="AU245" s="171" t="s">
        <v>92</v>
      </c>
      <c r="AV245" s="13" t="s">
        <v>92</v>
      </c>
      <c r="AW245" s="13" t="s">
        <v>4</v>
      </c>
      <c r="AX245" s="13" t="s">
        <v>79</v>
      </c>
      <c r="AY245" s="171" t="s">
        <v>164</v>
      </c>
    </row>
    <row r="246" spans="1:65" s="13" customFormat="1" ht="11.25">
      <c r="B246" s="169"/>
      <c r="D246" s="170" t="s">
        <v>173</v>
      </c>
      <c r="E246" s="171" t="s">
        <v>1</v>
      </c>
      <c r="F246" s="172" t="s">
        <v>1880</v>
      </c>
      <c r="H246" s="173">
        <v>2.73</v>
      </c>
      <c r="I246" s="174"/>
      <c r="J246" s="174"/>
      <c r="M246" s="169"/>
      <c r="N246" s="175"/>
      <c r="O246" s="176"/>
      <c r="P246" s="176"/>
      <c r="Q246" s="176"/>
      <c r="R246" s="176"/>
      <c r="S246" s="176"/>
      <c r="T246" s="176"/>
      <c r="U246" s="176"/>
      <c r="V246" s="176"/>
      <c r="W246" s="176"/>
      <c r="X246" s="177"/>
      <c r="AT246" s="171" t="s">
        <v>173</v>
      </c>
      <c r="AU246" s="171" t="s">
        <v>92</v>
      </c>
      <c r="AV246" s="13" t="s">
        <v>92</v>
      </c>
      <c r="AW246" s="13" t="s">
        <v>4</v>
      </c>
      <c r="AX246" s="13" t="s">
        <v>79</v>
      </c>
      <c r="AY246" s="171" t="s">
        <v>164</v>
      </c>
    </row>
    <row r="247" spans="1:65" s="14" customFormat="1" ht="11.25">
      <c r="B247" s="187"/>
      <c r="D247" s="170" t="s">
        <v>173</v>
      </c>
      <c r="E247" s="188" t="s">
        <v>1</v>
      </c>
      <c r="F247" s="189" t="s">
        <v>1584</v>
      </c>
      <c r="H247" s="190">
        <v>21.16</v>
      </c>
      <c r="I247" s="191"/>
      <c r="J247" s="191"/>
      <c r="M247" s="187"/>
      <c r="N247" s="192"/>
      <c r="O247" s="193"/>
      <c r="P247" s="193"/>
      <c r="Q247" s="193"/>
      <c r="R247" s="193"/>
      <c r="S247" s="193"/>
      <c r="T247" s="193"/>
      <c r="U247" s="193"/>
      <c r="V247" s="193"/>
      <c r="W247" s="193"/>
      <c r="X247" s="194"/>
      <c r="AT247" s="188" t="s">
        <v>173</v>
      </c>
      <c r="AU247" s="188" t="s">
        <v>92</v>
      </c>
      <c r="AV247" s="14" t="s">
        <v>165</v>
      </c>
      <c r="AW247" s="14" t="s">
        <v>4</v>
      </c>
      <c r="AX247" s="14" t="s">
        <v>79</v>
      </c>
      <c r="AY247" s="188" t="s">
        <v>164</v>
      </c>
    </row>
    <row r="248" spans="1:65" s="13" customFormat="1" ht="11.25">
      <c r="B248" s="169"/>
      <c r="D248" s="170" t="s">
        <v>173</v>
      </c>
      <c r="E248" s="171" t="s">
        <v>1</v>
      </c>
      <c r="F248" s="172" t="s">
        <v>1881</v>
      </c>
      <c r="H248" s="173">
        <v>18</v>
      </c>
      <c r="I248" s="174"/>
      <c r="J248" s="174"/>
      <c r="M248" s="169"/>
      <c r="N248" s="175"/>
      <c r="O248" s="176"/>
      <c r="P248" s="176"/>
      <c r="Q248" s="176"/>
      <c r="R248" s="176"/>
      <c r="S248" s="176"/>
      <c r="T248" s="176"/>
      <c r="U248" s="176"/>
      <c r="V248" s="176"/>
      <c r="W248" s="176"/>
      <c r="X248" s="177"/>
      <c r="AT248" s="171" t="s">
        <v>173</v>
      </c>
      <c r="AU248" s="171" t="s">
        <v>92</v>
      </c>
      <c r="AV248" s="13" t="s">
        <v>92</v>
      </c>
      <c r="AW248" s="13" t="s">
        <v>4</v>
      </c>
      <c r="AX248" s="13" t="s">
        <v>79</v>
      </c>
      <c r="AY248" s="171" t="s">
        <v>164</v>
      </c>
    </row>
    <row r="249" spans="1:65" s="13" customFormat="1" ht="11.25">
      <c r="B249" s="169"/>
      <c r="D249" s="170" t="s">
        <v>173</v>
      </c>
      <c r="E249" s="171" t="s">
        <v>1</v>
      </c>
      <c r="F249" s="172" t="s">
        <v>1882</v>
      </c>
      <c r="H249" s="173">
        <v>19.3</v>
      </c>
      <c r="I249" s="174"/>
      <c r="J249" s="174"/>
      <c r="M249" s="169"/>
      <c r="N249" s="175"/>
      <c r="O249" s="176"/>
      <c r="P249" s="176"/>
      <c r="Q249" s="176"/>
      <c r="R249" s="176"/>
      <c r="S249" s="176"/>
      <c r="T249" s="176"/>
      <c r="U249" s="176"/>
      <c r="V249" s="176"/>
      <c r="W249" s="176"/>
      <c r="X249" s="177"/>
      <c r="AT249" s="171" t="s">
        <v>173</v>
      </c>
      <c r="AU249" s="171" t="s">
        <v>92</v>
      </c>
      <c r="AV249" s="13" t="s">
        <v>92</v>
      </c>
      <c r="AW249" s="13" t="s">
        <v>4</v>
      </c>
      <c r="AX249" s="13" t="s">
        <v>79</v>
      </c>
      <c r="AY249" s="171" t="s">
        <v>164</v>
      </c>
    </row>
    <row r="250" spans="1:65" s="13" customFormat="1" ht="11.25">
      <c r="B250" s="169"/>
      <c r="D250" s="170" t="s">
        <v>173</v>
      </c>
      <c r="E250" s="171" t="s">
        <v>1</v>
      </c>
      <c r="F250" s="172" t="s">
        <v>1883</v>
      </c>
      <c r="H250" s="173">
        <v>19</v>
      </c>
      <c r="I250" s="174"/>
      <c r="J250" s="174"/>
      <c r="M250" s="169"/>
      <c r="N250" s="175"/>
      <c r="O250" s="176"/>
      <c r="P250" s="176"/>
      <c r="Q250" s="176"/>
      <c r="R250" s="176"/>
      <c r="S250" s="176"/>
      <c r="T250" s="176"/>
      <c r="U250" s="176"/>
      <c r="V250" s="176"/>
      <c r="W250" s="176"/>
      <c r="X250" s="177"/>
      <c r="AT250" s="171" t="s">
        <v>173</v>
      </c>
      <c r="AU250" s="171" t="s">
        <v>92</v>
      </c>
      <c r="AV250" s="13" t="s">
        <v>92</v>
      </c>
      <c r="AW250" s="13" t="s">
        <v>4</v>
      </c>
      <c r="AX250" s="13" t="s">
        <v>79</v>
      </c>
      <c r="AY250" s="171" t="s">
        <v>164</v>
      </c>
    </row>
    <row r="251" spans="1:65" s="13" customFormat="1" ht="11.25">
      <c r="B251" s="169"/>
      <c r="D251" s="170" t="s">
        <v>173</v>
      </c>
      <c r="E251" s="171" t="s">
        <v>1</v>
      </c>
      <c r="F251" s="172" t="s">
        <v>1884</v>
      </c>
      <c r="H251" s="173">
        <v>19</v>
      </c>
      <c r="I251" s="174"/>
      <c r="J251" s="174"/>
      <c r="M251" s="169"/>
      <c r="N251" s="175"/>
      <c r="O251" s="176"/>
      <c r="P251" s="176"/>
      <c r="Q251" s="176"/>
      <c r="R251" s="176"/>
      <c r="S251" s="176"/>
      <c r="T251" s="176"/>
      <c r="U251" s="176"/>
      <c r="V251" s="176"/>
      <c r="W251" s="176"/>
      <c r="X251" s="177"/>
      <c r="AT251" s="171" t="s">
        <v>173</v>
      </c>
      <c r="AU251" s="171" t="s">
        <v>92</v>
      </c>
      <c r="AV251" s="13" t="s">
        <v>92</v>
      </c>
      <c r="AW251" s="13" t="s">
        <v>4</v>
      </c>
      <c r="AX251" s="13" t="s">
        <v>79</v>
      </c>
      <c r="AY251" s="171" t="s">
        <v>164</v>
      </c>
    </row>
    <row r="252" spans="1:65" s="13" customFormat="1" ht="11.25">
      <c r="B252" s="169"/>
      <c r="D252" s="170" t="s">
        <v>173</v>
      </c>
      <c r="E252" s="171" t="s">
        <v>1</v>
      </c>
      <c r="F252" s="172" t="s">
        <v>1885</v>
      </c>
      <c r="H252" s="173">
        <v>19.62</v>
      </c>
      <c r="I252" s="174"/>
      <c r="J252" s="174"/>
      <c r="M252" s="169"/>
      <c r="N252" s="175"/>
      <c r="O252" s="176"/>
      <c r="P252" s="176"/>
      <c r="Q252" s="176"/>
      <c r="R252" s="176"/>
      <c r="S252" s="176"/>
      <c r="T252" s="176"/>
      <c r="U252" s="176"/>
      <c r="V252" s="176"/>
      <c r="W252" s="176"/>
      <c r="X252" s="177"/>
      <c r="AT252" s="171" t="s">
        <v>173</v>
      </c>
      <c r="AU252" s="171" t="s">
        <v>92</v>
      </c>
      <c r="AV252" s="13" t="s">
        <v>92</v>
      </c>
      <c r="AW252" s="13" t="s">
        <v>4</v>
      </c>
      <c r="AX252" s="13" t="s">
        <v>79</v>
      </c>
      <c r="AY252" s="171" t="s">
        <v>164</v>
      </c>
    </row>
    <row r="253" spans="1:65" s="13" customFormat="1" ht="11.25">
      <c r="B253" s="169"/>
      <c r="D253" s="170" t="s">
        <v>173</v>
      </c>
      <c r="E253" s="171" t="s">
        <v>1</v>
      </c>
      <c r="F253" s="172" t="s">
        <v>1886</v>
      </c>
      <c r="H253" s="173">
        <v>19.2</v>
      </c>
      <c r="I253" s="174"/>
      <c r="J253" s="174"/>
      <c r="M253" s="169"/>
      <c r="N253" s="175"/>
      <c r="O253" s="176"/>
      <c r="P253" s="176"/>
      <c r="Q253" s="176"/>
      <c r="R253" s="176"/>
      <c r="S253" s="176"/>
      <c r="T253" s="176"/>
      <c r="U253" s="176"/>
      <c r="V253" s="176"/>
      <c r="W253" s="176"/>
      <c r="X253" s="177"/>
      <c r="AT253" s="171" t="s">
        <v>173</v>
      </c>
      <c r="AU253" s="171" t="s">
        <v>92</v>
      </c>
      <c r="AV253" s="13" t="s">
        <v>92</v>
      </c>
      <c r="AW253" s="13" t="s">
        <v>4</v>
      </c>
      <c r="AX253" s="13" t="s">
        <v>79</v>
      </c>
      <c r="AY253" s="171" t="s">
        <v>164</v>
      </c>
    </row>
    <row r="254" spans="1:65" s="14" customFormat="1" ht="11.25">
      <c r="B254" s="187"/>
      <c r="D254" s="170" t="s">
        <v>173</v>
      </c>
      <c r="E254" s="188" t="s">
        <v>1</v>
      </c>
      <c r="F254" s="189" t="s">
        <v>1584</v>
      </c>
      <c r="H254" s="190">
        <v>114.12</v>
      </c>
      <c r="I254" s="191"/>
      <c r="J254" s="191"/>
      <c r="M254" s="187"/>
      <c r="N254" s="192"/>
      <c r="O254" s="193"/>
      <c r="P254" s="193"/>
      <c r="Q254" s="193"/>
      <c r="R254" s="193"/>
      <c r="S254" s="193"/>
      <c r="T254" s="193"/>
      <c r="U254" s="193"/>
      <c r="V254" s="193"/>
      <c r="W254" s="193"/>
      <c r="X254" s="194"/>
      <c r="AT254" s="188" t="s">
        <v>173</v>
      </c>
      <c r="AU254" s="188" t="s">
        <v>92</v>
      </c>
      <c r="AV254" s="14" t="s">
        <v>165</v>
      </c>
      <c r="AW254" s="14" t="s">
        <v>4</v>
      </c>
      <c r="AX254" s="14" t="s">
        <v>79</v>
      </c>
      <c r="AY254" s="188" t="s">
        <v>164</v>
      </c>
    </row>
    <row r="255" spans="1:65" s="15" customFormat="1" ht="11.25">
      <c r="B255" s="195"/>
      <c r="D255" s="170" t="s">
        <v>173</v>
      </c>
      <c r="E255" s="196" t="s">
        <v>1</v>
      </c>
      <c r="F255" s="197" t="s">
        <v>303</v>
      </c>
      <c r="H255" s="198">
        <v>135.28</v>
      </c>
      <c r="I255" s="199"/>
      <c r="J255" s="199"/>
      <c r="M255" s="195"/>
      <c r="N255" s="200"/>
      <c r="O255" s="201"/>
      <c r="P255" s="201"/>
      <c r="Q255" s="201"/>
      <c r="R255" s="201"/>
      <c r="S255" s="201"/>
      <c r="T255" s="201"/>
      <c r="U255" s="201"/>
      <c r="V255" s="201"/>
      <c r="W255" s="201"/>
      <c r="X255" s="202"/>
      <c r="AT255" s="196" t="s">
        <v>173</v>
      </c>
      <c r="AU255" s="196" t="s">
        <v>92</v>
      </c>
      <c r="AV255" s="15" t="s">
        <v>171</v>
      </c>
      <c r="AW255" s="15" t="s">
        <v>4</v>
      </c>
      <c r="AX255" s="15" t="s">
        <v>86</v>
      </c>
      <c r="AY255" s="196" t="s">
        <v>164</v>
      </c>
    </row>
    <row r="256" spans="1:65" s="2" customFormat="1" ht="24.2" customHeight="1">
      <c r="A256" s="32"/>
      <c r="B256" s="153"/>
      <c r="C256" s="154" t="s">
        <v>269</v>
      </c>
      <c r="D256" s="154" t="s">
        <v>167</v>
      </c>
      <c r="E256" s="155" t="s">
        <v>259</v>
      </c>
      <c r="F256" s="156" t="s">
        <v>260</v>
      </c>
      <c r="G256" s="157" t="s">
        <v>199</v>
      </c>
      <c r="H256" s="158">
        <v>32</v>
      </c>
      <c r="I256" s="159"/>
      <c r="J256" s="159"/>
      <c r="K256" s="158">
        <f>ROUND(P256*H256,3)</f>
        <v>0</v>
      </c>
      <c r="L256" s="160"/>
      <c r="M256" s="33"/>
      <c r="N256" s="161" t="s">
        <v>1</v>
      </c>
      <c r="O256" s="162" t="s">
        <v>43</v>
      </c>
      <c r="P256" s="163">
        <f>I256+J256</f>
        <v>0</v>
      </c>
      <c r="Q256" s="163">
        <f>ROUND(I256*H256,3)</f>
        <v>0</v>
      </c>
      <c r="R256" s="163">
        <f>ROUND(J256*H256,3)</f>
        <v>0</v>
      </c>
      <c r="S256" s="58"/>
      <c r="T256" s="164">
        <f>S256*H256</f>
        <v>0</v>
      </c>
      <c r="U256" s="164">
        <v>1.7500000000000002E-2</v>
      </c>
      <c r="V256" s="164">
        <f>U256*H256</f>
        <v>0.56000000000000005</v>
      </c>
      <c r="W256" s="164">
        <v>0</v>
      </c>
      <c r="X256" s="165">
        <f>W256*H256</f>
        <v>0</v>
      </c>
      <c r="Y256" s="32"/>
      <c r="Z256" s="32"/>
      <c r="AA256" s="32"/>
      <c r="AB256" s="32"/>
      <c r="AC256" s="32"/>
      <c r="AD256" s="32"/>
      <c r="AE256" s="32"/>
      <c r="AR256" s="166" t="s">
        <v>171</v>
      </c>
      <c r="AT256" s="166" t="s">
        <v>167</v>
      </c>
      <c r="AU256" s="166" t="s">
        <v>92</v>
      </c>
      <c r="AY256" s="17" t="s">
        <v>164</v>
      </c>
      <c r="BE256" s="167">
        <f>IF(O256="základná",K256,0)</f>
        <v>0</v>
      </c>
      <c r="BF256" s="167">
        <f>IF(O256="znížená",K256,0)</f>
        <v>0</v>
      </c>
      <c r="BG256" s="167">
        <f>IF(O256="zákl. prenesená",K256,0)</f>
        <v>0</v>
      </c>
      <c r="BH256" s="167">
        <f>IF(O256="zníž. prenesená",K256,0)</f>
        <v>0</v>
      </c>
      <c r="BI256" s="167">
        <f>IF(O256="nulová",K256,0)</f>
        <v>0</v>
      </c>
      <c r="BJ256" s="17" t="s">
        <v>92</v>
      </c>
      <c r="BK256" s="168">
        <f>ROUND(P256*H256,3)</f>
        <v>0</v>
      </c>
      <c r="BL256" s="17" t="s">
        <v>171</v>
      </c>
      <c r="BM256" s="166" t="s">
        <v>261</v>
      </c>
    </row>
    <row r="257" spans="1:65" s="13" customFormat="1" ht="11.25">
      <c r="B257" s="169"/>
      <c r="D257" s="170" t="s">
        <v>173</v>
      </c>
      <c r="E257" s="171" t="s">
        <v>1</v>
      </c>
      <c r="F257" s="172" t="s">
        <v>1887</v>
      </c>
      <c r="H257" s="173">
        <v>1</v>
      </c>
      <c r="I257" s="174"/>
      <c r="J257" s="174"/>
      <c r="M257" s="169"/>
      <c r="N257" s="175"/>
      <c r="O257" s="176"/>
      <c r="P257" s="176"/>
      <c r="Q257" s="176"/>
      <c r="R257" s="176"/>
      <c r="S257" s="176"/>
      <c r="T257" s="176"/>
      <c r="U257" s="176"/>
      <c r="V257" s="176"/>
      <c r="W257" s="176"/>
      <c r="X257" s="177"/>
      <c r="AT257" s="171" t="s">
        <v>173</v>
      </c>
      <c r="AU257" s="171" t="s">
        <v>92</v>
      </c>
      <c r="AV257" s="13" t="s">
        <v>92</v>
      </c>
      <c r="AW257" s="13" t="s">
        <v>4</v>
      </c>
      <c r="AX257" s="13" t="s">
        <v>79</v>
      </c>
      <c r="AY257" s="171" t="s">
        <v>164</v>
      </c>
    </row>
    <row r="258" spans="1:65" s="13" customFormat="1" ht="11.25">
      <c r="B258" s="169"/>
      <c r="D258" s="170" t="s">
        <v>173</v>
      </c>
      <c r="E258" s="171" t="s">
        <v>1</v>
      </c>
      <c r="F258" s="172" t="s">
        <v>1888</v>
      </c>
      <c r="H258" s="173">
        <v>1</v>
      </c>
      <c r="I258" s="174"/>
      <c r="J258" s="174"/>
      <c r="M258" s="169"/>
      <c r="N258" s="175"/>
      <c r="O258" s="176"/>
      <c r="P258" s="176"/>
      <c r="Q258" s="176"/>
      <c r="R258" s="176"/>
      <c r="S258" s="176"/>
      <c r="T258" s="176"/>
      <c r="U258" s="176"/>
      <c r="V258" s="176"/>
      <c r="W258" s="176"/>
      <c r="X258" s="177"/>
      <c r="AT258" s="171" t="s">
        <v>173</v>
      </c>
      <c r="AU258" s="171" t="s">
        <v>92</v>
      </c>
      <c r="AV258" s="13" t="s">
        <v>92</v>
      </c>
      <c r="AW258" s="13" t="s">
        <v>4</v>
      </c>
      <c r="AX258" s="13" t="s">
        <v>79</v>
      </c>
      <c r="AY258" s="171" t="s">
        <v>164</v>
      </c>
    </row>
    <row r="259" spans="1:65" s="13" customFormat="1" ht="11.25">
      <c r="B259" s="169"/>
      <c r="D259" s="170" t="s">
        <v>173</v>
      </c>
      <c r="E259" s="171" t="s">
        <v>1</v>
      </c>
      <c r="F259" s="172" t="s">
        <v>1889</v>
      </c>
      <c r="H259" s="173">
        <v>3</v>
      </c>
      <c r="I259" s="174"/>
      <c r="J259" s="174"/>
      <c r="M259" s="169"/>
      <c r="N259" s="175"/>
      <c r="O259" s="176"/>
      <c r="P259" s="176"/>
      <c r="Q259" s="176"/>
      <c r="R259" s="176"/>
      <c r="S259" s="176"/>
      <c r="T259" s="176"/>
      <c r="U259" s="176"/>
      <c r="V259" s="176"/>
      <c r="W259" s="176"/>
      <c r="X259" s="177"/>
      <c r="AT259" s="171" t="s">
        <v>173</v>
      </c>
      <c r="AU259" s="171" t="s">
        <v>92</v>
      </c>
      <c r="AV259" s="13" t="s">
        <v>92</v>
      </c>
      <c r="AW259" s="13" t="s">
        <v>4</v>
      </c>
      <c r="AX259" s="13" t="s">
        <v>79</v>
      </c>
      <c r="AY259" s="171" t="s">
        <v>164</v>
      </c>
    </row>
    <row r="260" spans="1:65" s="13" customFormat="1" ht="11.25">
      <c r="B260" s="169"/>
      <c r="D260" s="170" t="s">
        <v>173</v>
      </c>
      <c r="E260" s="171" t="s">
        <v>1</v>
      </c>
      <c r="F260" s="172" t="s">
        <v>1890</v>
      </c>
      <c r="H260" s="173">
        <v>3</v>
      </c>
      <c r="I260" s="174"/>
      <c r="J260" s="174"/>
      <c r="M260" s="169"/>
      <c r="N260" s="175"/>
      <c r="O260" s="176"/>
      <c r="P260" s="176"/>
      <c r="Q260" s="176"/>
      <c r="R260" s="176"/>
      <c r="S260" s="176"/>
      <c r="T260" s="176"/>
      <c r="U260" s="176"/>
      <c r="V260" s="176"/>
      <c r="W260" s="176"/>
      <c r="X260" s="177"/>
      <c r="AT260" s="171" t="s">
        <v>173</v>
      </c>
      <c r="AU260" s="171" t="s">
        <v>92</v>
      </c>
      <c r="AV260" s="13" t="s">
        <v>92</v>
      </c>
      <c r="AW260" s="13" t="s">
        <v>4</v>
      </c>
      <c r="AX260" s="13" t="s">
        <v>79</v>
      </c>
      <c r="AY260" s="171" t="s">
        <v>164</v>
      </c>
    </row>
    <row r="261" spans="1:65" s="13" customFormat="1" ht="11.25">
      <c r="B261" s="169"/>
      <c r="D261" s="170" t="s">
        <v>173</v>
      </c>
      <c r="E261" s="171" t="s">
        <v>1</v>
      </c>
      <c r="F261" s="172" t="s">
        <v>1220</v>
      </c>
      <c r="H261" s="173">
        <v>1</v>
      </c>
      <c r="I261" s="174"/>
      <c r="J261" s="174"/>
      <c r="M261" s="169"/>
      <c r="N261" s="175"/>
      <c r="O261" s="176"/>
      <c r="P261" s="176"/>
      <c r="Q261" s="176"/>
      <c r="R261" s="176"/>
      <c r="S261" s="176"/>
      <c r="T261" s="176"/>
      <c r="U261" s="176"/>
      <c r="V261" s="176"/>
      <c r="W261" s="176"/>
      <c r="X261" s="177"/>
      <c r="AT261" s="171" t="s">
        <v>173</v>
      </c>
      <c r="AU261" s="171" t="s">
        <v>92</v>
      </c>
      <c r="AV261" s="13" t="s">
        <v>92</v>
      </c>
      <c r="AW261" s="13" t="s">
        <v>4</v>
      </c>
      <c r="AX261" s="13" t="s">
        <v>79</v>
      </c>
      <c r="AY261" s="171" t="s">
        <v>164</v>
      </c>
    </row>
    <row r="262" spans="1:65" s="13" customFormat="1" ht="11.25">
      <c r="B262" s="169"/>
      <c r="D262" s="170" t="s">
        <v>173</v>
      </c>
      <c r="E262" s="171" t="s">
        <v>1</v>
      </c>
      <c r="F262" s="172" t="s">
        <v>1221</v>
      </c>
      <c r="H262" s="173">
        <v>1</v>
      </c>
      <c r="I262" s="174"/>
      <c r="J262" s="174"/>
      <c r="M262" s="169"/>
      <c r="N262" s="175"/>
      <c r="O262" s="176"/>
      <c r="P262" s="176"/>
      <c r="Q262" s="176"/>
      <c r="R262" s="176"/>
      <c r="S262" s="176"/>
      <c r="T262" s="176"/>
      <c r="U262" s="176"/>
      <c r="V262" s="176"/>
      <c r="W262" s="176"/>
      <c r="X262" s="177"/>
      <c r="AT262" s="171" t="s">
        <v>173</v>
      </c>
      <c r="AU262" s="171" t="s">
        <v>92</v>
      </c>
      <c r="AV262" s="13" t="s">
        <v>92</v>
      </c>
      <c r="AW262" s="13" t="s">
        <v>4</v>
      </c>
      <c r="AX262" s="13" t="s">
        <v>79</v>
      </c>
      <c r="AY262" s="171" t="s">
        <v>164</v>
      </c>
    </row>
    <row r="263" spans="1:65" s="13" customFormat="1" ht="11.25">
      <c r="B263" s="169"/>
      <c r="D263" s="170" t="s">
        <v>173</v>
      </c>
      <c r="E263" s="171" t="s">
        <v>1</v>
      </c>
      <c r="F263" s="172" t="s">
        <v>1891</v>
      </c>
      <c r="H263" s="173">
        <v>12</v>
      </c>
      <c r="I263" s="174"/>
      <c r="J263" s="174"/>
      <c r="M263" s="169"/>
      <c r="N263" s="175"/>
      <c r="O263" s="176"/>
      <c r="P263" s="176"/>
      <c r="Q263" s="176"/>
      <c r="R263" s="176"/>
      <c r="S263" s="176"/>
      <c r="T263" s="176"/>
      <c r="U263" s="176"/>
      <c r="V263" s="176"/>
      <c r="W263" s="176"/>
      <c r="X263" s="177"/>
      <c r="AT263" s="171" t="s">
        <v>173</v>
      </c>
      <c r="AU263" s="171" t="s">
        <v>92</v>
      </c>
      <c r="AV263" s="13" t="s">
        <v>92</v>
      </c>
      <c r="AW263" s="13" t="s">
        <v>4</v>
      </c>
      <c r="AX263" s="13" t="s">
        <v>79</v>
      </c>
      <c r="AY263" s="171" t="s">
        <v>164</v>
      </c>
    </row>
    <row r="264" spans="1:65" s="13" customFormat="1" ht="11.25">
      <c r="B264" s="169"/>
      <c r="D264" s="170" t="s">
        <v>173</v>
      </c>
      <c r="E264" s="171" t="s">
        <v>1</v>
      </c>
      <c r="F264" s="172" t="s">
        <v>1892</v>
      </c>
      <c r="H264" s="173">
        <v>2</v>
      </c>
      <c r="I264" s="174"/>
      <c r="J264" s="174"/>
      <c r="M264" s="169"/>
      <c r="N264" s="175"/>
      <c r="O264" s="176"/>
      <c r="P264" s="176"/>
      <c r="Q264" s="176"/>
      <c r="R264" s="176"/>
      <c r="S264" s="176"/>
      <c r="T264" s="176"/>
      <c r="U264" s="176"/>
      <c r="V264" s="176"/>
      <c r="W264" s="176"/>
      <c r="X264" s="177"/>
      <c r="AT264" s="171" t="s">
        <v>173</v>
      </c>
      <c r="AU264" s="171" t="s">
        <v>92</v>
      </c>
      <c r="AV264" s="13" t="s">
        <v>92</v>
      </c>
      <c r="AW264" s="13" t="s">
        <v>4</v>
      </c>
      <c r="AX264" s="13" t="s">
        <v>79</v>
      </c>
      <c r="AY264" s="171" t="s">
        <v>164</v>
      </c>
    </row>
    <row r="265" spans="1:65" s="13" customFormat="1" ht="11.25">
      <c r="B265" s="169"/>
      <c r="D265" s="170" t="s">
        <v>173</v>
      </c>
      <c r="E265" s="171" t="s">
        <v>1</v>
      </c>
      <c r="F265" s="172" t="s">
        <v>1893</v>
      </c>
      <c r="H265" s="173">
        <v>2</v>
      </c>
      <c r="I265" s="174"/>
      <c r="J265" s="174"/>
      <c r="M265" s="169"/>
      <c r="N265" s="175"/>
      <c r="O265" s="176"/>
      <c r="P265" s="176"/>
      <c r="Q265" s="176"/>
      <c r="R265" s="176"/>
      <c r="S265" s="176"/>
      <c r="T265" s="176"/>
      <c r="U265" s="176"/>
      <c r="V265" s="176"/>
      <c r="W265" s="176"/>
      <c r="X265" s="177"/>
      <c r="AT265" s="171" t="s">
        <v>173</v>
      </c>
      <c r="AU265" s="171" t="s">
        <v>92</v>
      </c>
      <c r="AV265" s="13" t="s">
        <v>92</v>
      </c>
      <c r="AW265" s="13" t="s">
        <v>4</v>
      </c>
      <c r="AX265" s="13" t="s">
        <v>79</v>
      </c>
      <c r="AY265" s="171" t="s">
        <v>164</v>
      </c>
    </row>
    <row r="266" spans="1:65" s="13" customFormat="1" ht="11.25">
      <c r="B266" s="169"/>
      <c r="D266" s="170" t="s">
        <v>173</v>
      </c>
      <c r="E266" s="171" t="s">
        <v>1</v>
      </c>
      <c r="F266" s="172" t="s">
        <v>1894</v>
      </c>
      <c r="H266" s="173">
        <v>1</v>
      </c>
      <c r="I266" s="174"/>
      <c r="J266" s="174"/>
      <c r="M266" s="169"/>
      <c r="N266" s="175"/>
      <c r="O266" s="176"/>
      <c r="P266" s="176"/>
      <c r="Q266" s="176"/>
      <c r="R266" s="176"/>
      <c r="S266" s="176"/>
      <c r="T266" s="176"/>
      <c r="U266" s="176"/>
      <c r="V266" s="176"/>
      <c r="W266" s="176"/>
      <c r="X266" s="177"/>
      <c r="AT266" s="171" t="s">
        <v>173</v>
      </c>
      <c r="AU266" s="171" t="s">
        <v>92</v>
      </c>
      <c r="AV266" s="13" t="s">
        <v>92</v>
      </c>
      <c r="AW266" s="13" t="s">
        <v>4</v>
      </c>
      <c r="AX266" s="13" t="s">
        <v>79</v>
      </c>
      <c r="AY266" s="171" t="s">
        <v>164</v>
      </c>
    </row>
    <row r="267" spans="1:65" s="13" customFormat="1" ht="11.25">
      <c r="B267" s="169"/>
      <c r="D267" s="170" t="s">
        <v>173</v>
      </c>
      <c r="E267" s="171" t="s">
        <v>1</v>
      </c>
      <c r="F267" s="172" t="s">
        <v>1895</v>
      </c>
      <c r="H267" s="173">
        <v>4</v>
      </c>
      <c r="I267" s="174"/>
      <c r="J267" s="174"/>
      <c r="M267" s="169"/>
      <c r="N267" s="175"/>
      <c r="O267" s="176"/>
      <c r="P267" s="176"/>
      <c r="Q267" s="176"/>
      <c r="R267" s="176"/>
      <c r="S267" s="176"/>
      <c r="T267" s="176"/>
      <c r="U267" s="176"/>
      <c r="V267" s="176"/>
      <c r="W267" s="176"/>
      <c r="X267" s="177"/>
      <c r="AT267" s="171" t="s">
        <v>173</v>
      </c>
      <c r="AU267" s="171" t="s">
        <v>92</v>
      </c>
      <c r="AV267" s="13" t="s">
        <v>92</v>
      </c>
      <c r="AW267" s="13" t="s">
        <v>4</v>
      </c>
      <c r="AX267" s="13" t="s">
        <v>79</v>
      </c>
      <c r="AY267" s="171" t="s">
        <v>164</v>
      </c>
    </row>
    <row r="268" spans="1:65" s="13" customFormat="1" ht="11.25">
      <c r="B268" s="169"/>
      <c r="D268" s="170" t="s">
        <v>173</v>
      </c>
      <c r="E268" s="171" t="s">
        <v>1</v>
      </c>
      <c r="F268" s="172" t="s">
        <v>1896</v>
      </c>
      <c r="H268" s="173">
        <v>1</v>
      </c>
      <c r="I268" s="174"/>
      <c r="J268" s="174"/>
      <c r="M268" s="169"/>
      <c r="N268" s="175"/>
      <c r="O268" s="176"/>
      <c r="P268" s="176"/>
      <c r="Q268" s="176"/>
      <c r="R268" s="176"/>
      <c r="S268" s="176"/>
      <c r="T268" s="176"/>
      <c r="U268" s="176"/>
      <c r="V268" s="176"/>
      <c r="W268" s="176"/>
      <c r="X268" s="177"/>
      <c r="AT268" s="171" t="s">
        <v>173</v>
      </c>
      <c r="AU268" s="171" t="s">
        <v>92</v>
      </c>
      <c r="AV268" s="13" t="s">
        <v>92</v>
      </c>
      <c r="AW268" s="13" t="s">
        <v>4</v>
      </c>
      <c r="AX268" s="13" t="s">
        <v>79</v>
      </c>
      <c r="AY268" s="171" t="s">
        <v>164</v>
      </c>
    </row>
    <row r="269" spans="1:65" s="15" customFormat="1" ht="11.25">
      <c r="B269" s="195"/>
      <c r="D269" s="170" t="s">
        <v>173</v>
      </c>
      <c r="E269" s="196" t="s">
        <v>1</v>
      </c>
      <c r="F269" s="197" t="s">
        <v>303</v>
      </c>
      <c r="H269" s="198">
        <v>32</v>
      </c>
      <c r="I269" s="199"/>
      <c r="J269" s="199"/>
      <c r="M269" s="195"/>
      <c r="N269" s="200"/>
      <c r="O269" s="201"/>
      <c r="P269" s="201"/>
      <c r="Q269" s="201"/>
      <c r="R269" s="201"/>
      <c r="S269" s="201"/>
      <c r="T269" s="201"/>
      <c r="U269" s="201"/>
      <c r="V269" s="201"/>
      <c r="W269" s="201"/>
      <c r="X269" s="202"/>
      <c r="AT269" s="196" t="s">
        <v>173</v>
      </c>
      <c r="AU269" s="196" t="s">
        <v>92</v>
      </c>
      <c r="AV269" s="15" t="s">
        <v>171</v>
      </c>
      <c r="AW269" s="15" t="s">
        <v>4</v>
      </c>
      <c r="AX269" s="15" t="s">
        <v>86</v>
      </c>
      <c r="AY269" s="196" t="s">
        <v>164</v>
      </c>
    </row>
    <row r="270" spans="1:65" s="12" customFormat="1" ht="22.9" customHeight="1">
      <c r="B270" s="139"/>
      <c r="D270" s="140" t="s">
        <v>78</v>
      </c>
      <c r="E270" s="151" t="s">
        <v>205</v>
      </c>
      <c r="F270" s="151" t="s">
        <v>268</v>
      </c>
      <c r="I270" s="142"/>
      <c r="J270" s="142"/>
      <c r="K270" s="152">
        <f>BK270</f>
        <v>0</v>
      </c>
      <c r="M270" s="139"/>
      <c r="N270" s="144"/>
      <c r="O270" s="145"/>
      <c r="P270" s="145"/>
      <c r="Q270" s="146">
        <f>SUM(Q271:Q401)</f>
        <v>0</v>
      </c>
      <c r="R270" s="146">
        <f>SUM(R271:R401)</f>
        <v>0</v>
      </c>
      <c r="S270" s="145"/>
      <c r="T270" s="147">
        <f>SUM(T271:T401)</f>
        <v>0</v>
      </c>
      <c r="U270" s="145"/>
      <c r="V270" s="147">
        <f>SUM(V271:V401)</f>
        <v>0.28431680000000004</v>
      </c>
      <c r="W270" s="145"/>
      <c r="X270" s="148">
        <f>SUM(X271:X401)</f>
        <v>116.35468799999998</v>
      </c>
      <c r="AR270" s="140" t="s">
        <v>86</v>
      </c>
      <c r="AT270" s="149" t="s">
        <v>78</v>
      </c>
      <c r="AU270" s="149" t="s">
        <v>86</v>
      </c>
      <c r="AY270" s="140" t="s">
        <v>164</v>
      </c>
      <c r="BK270" s="150">
        <f>SUM(BK271:BK401)</f>
        <v>0</v>
      </c>
    </row>
    <row r="271" spans="1:65" s="2" customFormat="1" ht="24.2" customHeight="1">
      <c r="A271" s="32"/>
      <c r="B271" s="153"/>
      <c r="C271" s="154" t="s">
        <v>274</v>
      </c>
      <c r="D271" s="154" t="s">
        <v>167</v>
      </c>
      <c r="E271" s="155" t="s">
        <v>270</v>
      </c>
      <c r="F271" s="156" t="s">
        <v>271</v>
      </c>
      <c r="G271" s="157" t="s">
        <v>177</v>
      </c>
      <c r="H271" s="158">
        <v>138.29</v>
      </c>
      <c r="I271" s="159"/>
      <c r="J271" s="159"/>
      <c r="K271" s="158">
        <f>ROUND(P271*H271,3)</f>
        <v>0</v>
      </c>
      <c r="L271" s="160"/>
      <c r="M271" s="33"/>
      <c r="N271" s="161" t="s">
        <v>1</v>
      </c>
      <c r="O271" s="162" t="s">
        <v>43</v>
      </c>
      <c r="P271" s="163">
        <f>I271+J271</f>
        <v>0</v>
      </c>
      <c r="Q271" s="163">
        <f>ROUND(I271*H271,3)</f>
        <v>0</v>
      </c>
      <c r="R271" s="163">
        <f>ROUND(J271*H271,3)</f>
        <v>0</v>
      </c>
      <c r="S271" s="58"/>
      <c r="T271" s="164">
        <f>S271*H271</f>
        <v>0</v>
      </c>
      <c r="U271" s="164">
        <v>1.92E-3</v>
      </c>
      <c r="V271" s="164">
        <f>U271*H271</f>
        <v>0.2655168</v>
      </c>
      <c r="W271" s="164">
        <v>0</v>
      </c>
      <c r="X271" s="165">
        <f>W271*H271</f>
        <v>0</v>
      </c>
      <c r="Y271" s="32"/>
      <c r="Z271" s="32"/>
      <c r="AA271" s="32"/>
      <c r="AB271" s="32"/>
      <c r="AC271" s="32"/>
      <c r="AD271" s="32"/>
      <c r="AE271" s="32"/>
      <c r="AR271" s="166" t="s">
        <v>171</v>
      </c>
      <c r="AT271" s="166" t="s">
        <v>167</v>
      </c>
      <c r="AU271" s="166" t="s">
        <v>92</v>
      </c>
      <c r="AY271" s="17" t="s">
        <v>164</v>
      </c>
      <c r="BE271" s="167">
        <f>IF(O271="základná",K271,0)</f>
        <v>0</v>
      </c>
      <c r="BF271" s="167">
        <f>IF(O271="znížená",K271,0)</f>
        <v>0</v>
      </c>
      <c r="BG271" s="167">
        <f>IF(O271="zákl. prenesená",K271,0)</f>
        <v>0</v>
      </c>
      <c r="BH271" s="167">
        <f>IF(O271="zníž. prenesená",K271,0)</f>
        <v>0</v>
      </c>
      <c r="BI271" s="167">
        <f>IF(O271="nulová",K271,0)</f>
        <v>0</v>
      </c>
      <c r="BJ271" s="17" t="s">
        <v>92</v>
      </c>
      <c r="BK271" s="168">
        <f>ROUND(P271*H271,3)</f>
        <v>0</v>
      </c>
      <c r="BL271" s="17" t="s">
        <v>171</v>
      </c>
      <c r="BM271" s="166" t="s">
        <v>272</v>
      </c>
    </row>
    <row r="272" spans="1:65" s="13" customFormat="1" ht="11.25">
      <c r="B272" s="169"/>
      <c r="D272" s="170" t="s">
        <v>173</v>
      </c>
      <c r="E272" s="171" t="s">
        <v>1</v>
      </c>
      <c r="F272" s="172" t="s">
        <v>1897</v>
      </c>
      <c r="H272" s="173">
        <v>138.29</v>
      </c>
      <c r="I272" s="174"/>
      <c r="J272" s="174"/>
      <c r="M272" s="169"/>
      <c r="N272" s="175"/>
      <c r="O272" s="176"/>
      <c r="P272" s="176"/>
      <c r="Q272" s="176"/>
      <c r="R272" s="176"/>
      <c r="S272" s="176"/>
      <c r="T272" s="176"/>
      <c r="U272" s="176"/>
      <c r="V272" s="176"/>
      <c r="W272" s="176"/>
      <c r="X272" s="177"/>
      <c r="AT272" s="171" t="s">
        <v>173</v>
      </c>
      <c r="AU272" s="171" t="s">
        <v>92</v>
      </c>
      <c r="AV272" s="13" t="s">
        <v>92</v>
      </c>
      <c r="AW272" s="13" t="s">
        <v>4</v>
      </c>
      <c r="AX272" s="13" t="s">
        <v>86</v>
      </c>
      <c r="AY272" s="171" t="s">
        <v>164</v>
      </c>
    </row>
    <row r="273" spans="1:65" s="2" customFormat="1" ht="14.45" customHeight="1">
      <c r="A273" s="32"/>
      <c r="B273" s="153"/>
      <c r="C273" s="154" t="s">
        <v>279</v>
      </c>
      <c r="D273" s="154" t="s">
        <v>167</v>
      </c>
      <c r="E273" s="155" t="s">
        <v>275</v>
      </c>
      <c r="F273" s="156" t="s">
        <v>276</v>
      </c>
      <c r="G273" s="157" t="s">
        <v>177</v>
      </c>
      <c r="H273" s="158">
        <v>700</v>
      </c>
      <c r="I273" s="159"/>
      <c r="J273" s="159"/>
      <c r="K273" s="158">
        <f>ROUND(P273*H273,3)</f>
        <v>0</v>
      </c>
      <c r="L273" s="160"/>
      <c r="M273" s="33"/>
      <c r="N273" s="161" t="s">
        <v>1</v>
      </c>
      <c r="O273" s="162" t="s">
        <v>43</v>
      </c>
      <c r="P273" s="163">
        <f>I273+J273</f>
        <v>0</v>
      </c>
      <c r="Q273" s="163">
        <f>ROUND(I273*H273,3)</f>
        <v>0</v>
      </c>
      <c r="R273" s="163">
        <f>ROUND(J273*H273,3)</f>
        <v>0</v>
      </c>
      <c r="S273" s="58"/>
      <c r="T273" s="164">
        <f>S273*H273</f>
        <v>0</v>
      </c>
      <c r="U273" s="164">
        <v>2.0000000000000002E-5</v>
      </c>
      <c r="V273" s="164">
        <f>U273*H273</f>
        <v>1.4E-2</v>
      </c>
      <c r="W273" s="164">
        <v>0</v>
      </c>
      <c r="X273" s="165">
        <f>W273*H273</f>
        <v>0</v>
      </c>
      <c r="Y273" s="32"/>
      <c r="Z273" s="32"/>
      <c r="AA273" s="32"/>
      <c r="AB273" s="32"/>
      <c r="AC273" s="32"/>
      <c r="AD273" s="32"/>
      <c r="AE273" s="32"/>
      <c r="AR273" s="166" t="s">
        <v>171</v>
      </c>
      <c r="AT273" s="166" t="s">
        <v>167</v>
      </c>
      <c r="AU273" s="166" t="s">
        <v>92</v>
      </c>
      <c r="AY273" s="17" t="s">
        <v>164</v>
      </c>
      <c r="BE273" s="167">
        <f>IF(O273="základná",K273,0)</f>
        <v>0</v>
      </c>
      <c r="BF273" s="167">
        <f>IF(O273="znížená",K273,0)</f>
        <v>0</v>
      </c>
      <c r="BG273" s="167">
        <f>IF(O273="zákl. prenesená",K273,0)</f>
        <v>0</v>
      </c>
      <c r="BH273" s="167">
        <f>IF(O273="zníž. prenesená",K273,0)</f>
        <v>0</v>
      </c>
      <c r="BI273" s="167">
        <f>IF(O273="nulová",K273,0)</f>
        <v>0</v>
      </c>
      <c r="BJ273" s="17" t="s">
        <v>92</v>
      </c>
      <c r="BK273" s="168">
        <f>ROUND(P273*H273,3)</f>
        <v>0</v>
      </c>
      <c r="BL273" s="17" t="s">
        <v>171</v>
      </c>
      <c r="BM273" s="166" t="s">
        <v>277</v>
      </c>
    </row>
    <row r="274" spans="1:65" s="13" customFormat="1" ht="11.25">
      <c r="B274" s="169"/>
      <c r="D274" s="170" t="s">
        <v>173</v>
      </c>
      <c r="E274" s="171" t="s">
        <v>1</v>
      </c>
      <c r="F274" s="172" t="s">
        <v>1898</v>
      </c>
      <c r="H274" s="173">
        <v>700</v>
      </c>
      <c r="I274" s="174"/>
      <c r="J274" s="174"/>
      <c r="M274" s="169"/>
      <c r="N274" s="175"/>
      <c r="O274" s="176"/>
      <c r="P274" s="176"/>
      <c r="Q274" s="176"/>
      <c r="R274" s="176"/>
      <c r="S274" s="176"/>
      <c r="T274" s="176"/>
      <c r="U274" s="176"/>
      <c r="V274" s="176"/>
      <c r="W274" s="176"/>
      <c r="X274" s="177"/>
      <c r="AT274" s="171" t="s">
        <v>173</v>
      </c>
      <c r="AU274" s="171" t="s">
        <v>92</v>
      </c>
      <c r="AV274" s="13" t="s">
        <v>92</v>
      </c>
      <c r="AW274" s="13" t="s">
        <v>4</v>
      </c>
      <c r="AX274" s="13" t="s">
        <v>86</v>
      </c>
      <c r="AY274" s="171" t="s">
        <v>164</v>
      </c>
    </row>
    <row r="275" spans="1:65" s="2" customFormat="1" ht="14.45" customHeight="1">
      <c r="A275" s="32"/>
      <c r="B275" s="153"/>
      <c r="C275" s="154" t="s">
        <v>284</v>
      </c>
      <c r="D275" s="154" t="s">
        <v>167</v>
      </c>
      <c r="E275" s="155" t="s">
        <v>280</v>
      </c>
      <c r="F275" s="156" t="s">
        <v>281</v>
      </c>
      <c r="G275" s="157" t="s">
        <v>177</v>
      </c>
      <c r="H275" s="158">
        <v>4200</v>
      </c>
      <c r="I275" s="159"/>
      <c r="J275" s="159"/>
      <c r="K275" s="158">
        <f>ROUND(P275*H275,3)</f>
        <v>0</v>
      </c>
      <c r="L275" s="160"/>
      <c r="M275" s="33"/>
      <c r="N275" s="161" t="s">
        <v>1</v>
      </c>
      <c r="O275" s="162" t="s">
        <v>43</v>
      </c>
      <c r="P275" s="163">
        <f>I275+J275</f>
        <v>0</v>
      </c>
      <c r="Q275" s="163">
        <f>ROUND(I275*H275,3)</f>
        <v>0</v>
      </c>
      <c r="R275" s="163">
        <f>ROUND(J275*H275,3)</f>
        <v>0</v>
      </c>
      <c r="S275" s="58"/>
      <c r="T275" s="164">
        <f>S275*H275</f>
        <v>0</v>
      </c>
      <c r="U275" s="164">
        <v>0</v>
      </c>
      <c r="V275" s="164">
        <f>U275*H275</f>
        <v>0</v>
      </c>
      <c r="W275" s="164">
        <v>0</v>
      </c>
      <c r="X275" s="165">
        <f>W275*H275</f>
        <v>0</v>
      </c>
      <c r="Y275" s="32"/>
      <c r="Z275" s="32"/>
      <c r="AA275" s="32"/>
      <c r="AB275" s="32"/>
      <c r="AC275" s="32"/>
      <c r="AD275" s="32"/>
      <c r="AE275" s="32"/>
      <c r="AR275" s="166" t="s">
        <v>171</v>
      </c>
      <c r="AT275" s="166" t="s">
        <v>167</v>
      </c>
      <c r="AU275" s="166" t="s">
        <v>92</v>
      </c>
      <c r="AY275" s="17" t="s">
        <v>164</v>
      </c>
      <c r="BE275" s="167">
        <f>IF(O275="základná",K275,0)</f>
        <v>0</v>
      </c>
      <c r="BF275" s="167">
        <f>IF(O275="znížená",K275,0)</f>
        <v>0</v>
      </c>
      <c r="BG275" s="167">
        <f>IF(O275="zákl. prenesená",K275,0)</f>
        <v>0</v>
      </c>
      <c r="BH275" s="167">
        <f>IF(O275="zníž. prenesená",K275,0)</f>
        <v>0</v>
      </c>
      <c r="BI275" s="167">
        <f>IF(O275="nulová",K275,0)</f>
        <v>0</v>
      </c>
      <c r="BJ275" s="17" t="s">
        <v>92</v>
      </c>
      <c r="BK275" s="168">
        <f>ROUND(P275*H275,3)</f>
        <v>0</v>
      </c>
      <c r="BL275" s="17" t="s">
        <v>171</v>
      </c>
      <c r="BM275" s="166" t="s">
        <v>282</v>
      </c>
    </row>
    <row r="276" spans="1:65" s="13" customFormat="1" ht="11.25">
      <c r="B276" s="169"/>
      <c r="D276" s="170" t="s">
        <v>173</v>
      </c>
      <c r="F276" s="172" t="s">
        <v>1899</v>
      </c>
      <c r="H276" s="173">
        <v>4200</v>
      </c>
      <c r="I276" s="174"/>
      <c r="J276" s="174"/>
      <c r="M276" s="169"/>
      <c r="N276" s="175"/>
      <c r="O276" s="176"/>
      <c r="P276" s="176"/>
      <c r="Q276" s="176"/>
      <c r="R276" s="176"/>
      <c r="S276" s="176"/>
      <c r="T276" s="176"/>
      <c r="U276" s="176"/>
      <c r="V276" s="176"/>
      <c r="W276" s="176"/>
      <c r="X276" s="177"/>
      <c r="AT276" s="171" t="s">
        <v>173</v>
      </c>
      <c r="AU276" s="171" t="s">
        <v>92</v>
      </c>
      <c r="AV276" s="13" t="s">
        <v>92</v>
      </c>
      <c r="AW276" s="13" t="s">
        <v>3</v>
      </c>
      <c r="AX276" s="13" t="s">
        <v>86</v>
      </c>
      <c r="AY276" s="171" t="s">
        <v>164</v>
      </c>
    </row>
    <row r="277" spans="1:65" s="2" customFormat="1" ht="24.2" customHeight="1">
      <c r="A277" s="32"/>
      <c r="B277" s="153"/>
      <c r="C277" s="154" t="s">
        <v>289</v>
      </c>
      <c r="D277" s="154" t="s">
        <v>167</v>
      </c>
      <c r="E277" s="155" t="s">
        <v>285</v>
      </c>
      <c r="F277" s="156" t="s">
        <v>286</v>
      </c>
      <c r="G277" s="157" t="s">
        <v>170</v>
      </c>
      <c r="H277" s="158">
        <v>24.78</v>
      </c>
      <c r="I277" s="159"/>
      <c r="J277" s="159"/>
      <c r="K277" s="158">
        <f>ROUND(P277*H277,3)</f>
        <v>0</v>
      </c>
      <c r="L277" s="160"/>
      <c r="M277" s="33"/>
      <c r="N277" s="161" t="s">
        <v>1</v>
      </c>
      <c r="O277" s="162" t="s">
        <v>43</v>
      </c>
      <c r="P277" s="163">
        <f>I277+J277</f>
        <v>0</v>
      </c>
      <c r="Q277" s="163">
        <f>ROUND(I277*H277,3)</f>
        <v>0</v>
      </c>
      <c r="R277" s="163">
        <f>ROUND(J277*H277,3)</f>
        <v>0</v>
      </c>
      <c r="S277" s="58"/>
      <c r="T277" s="164">
        <f>S277*H277</f>
        <v>0</v>
      </c>
      <c r="U277" s="164">
        <v>0</v>
      </c>
      <c r="V277" s="164">
        <f>U277*H277</f>
        <v>0</v>
      </c>
      <c r="W277" s="164">
        <v>1.905</v>
      </c>
      <c r="X277" s="165">
        <f>W277*H277</f>
        <v>47.2059</v>
      </c>
      <c r="Y277" s="32"/>
      <c r="Z277" s="32"/>
      <c r="AA277" s="32"/>
      <c r="AB277" s="32"/>
      <c r="AC277" s="32"/>
      <c r="AD277" s="32"/>
      <c r="AE277" s="32"/>
      <c r="AR277" s="166" t="s">
        <v>171</v>
      </c>
      <c r="AT277" s="166" t="s">
        <v>167</v>
      </c>
      <c r="AU277" s="166" t="s">
        <v>92</v>
      </c>
      <c r="AY277" s="17" t="s">
        <v>164</v>
      </c>
      <c r="BE277" s="167">
        <f>IF(O277="základná",K277,0)</f>
        <v>0</v>
      </c>
      <c r="BF277" s="167">
        <f>IF(O277="znížená",K277,0)</f>
        <v>0</v>
      </c>
      <c r="BG277" s="167">
        <f>IF(O277="zákl. prenesená",K277,0)</f>
        <v>0</v>
      </c>
      <c r="BH277" s="167">
        <f>IF(O277="zníž. prenesená",K277,0)</f>
        <v>0</v>
      </c>
      <c r="BI277" s="167">
        <f>IF(O277="nulová",K277,0)</f>
        <v>0</v>
      </c>
      <c r="BJ277" s="17" t="s">
        <v>92</v>
      </c>
      <c r="BK277" s="168">
        <f>ROUND(P277*H277,3)</f>
        <v>0</v>
      </c>
      <c r="BL277" s="17" t="s">
        <v>171</v>
      </c>
      <c r="BM277" s="166" t="s">
        <v>287</v>
      </c>
    </row>
    <row r="278" spans="1:65" s="13" customFormat="1" ht="11.25">
      <c r="B278" s="169"/>
      <c r="D278" s="170" t="s">
        <v>173</v>
      </c>
      <c r="E278" s="171" t="s">
        <v>1</v>
      </c>
      <c r="F278" s="172" t="s">
        <v>1900</v>
      </c>
      <c r="H278" s="173">
        <v>2.37</v>
      </c>
      <c r="I278" s="174"/>
      <c r="J278" s="174"/>
      <c r="M278" s="169"/>
      <c r="N278" s="175"/>
      <c r="O278" s="176"/>
      <c r="P278" s="176"/>
      <c r="Q278" s="176"/>
      <c r="R278" s="176"/>
      <c r="S278" s="176"/>
      <c r="T278" s="176"/>
      <c r="U278" s="176"/>
      <c r="V278" s="176"/>
      <c r="W278" s="176"/>
      <c r="X278" s="177"/>
      <c r="AT278" s="171" t="s">
        <v>173</v>
      </c>
      <c r="AU278" s="171" t="s">
        <v>92</v>
      </c>
      <c r="AV278" s="13" t="s">
        <v>92</v>
      </c>
      <c r="AW278" s="13" t="s">
        <v>4</v>
      </c>
      <c r="AX278" s="13" t="s">
        <v>79</v>
      </c>
      <c r="AY278" s="171" t="s">
        <v>164</v>
      </c>
    </row>
    <row r="279" spans="1:65" s="13" customFormat="1" ht="11.25">
      <c r="B279" s="169"/>
      <c r="D279" s="170" t="s">
        <v>173</v>
      </c>
      <c r="E279" s="171" t="s">
        <v>1</v>
      </c>
      <c r="F279" s="172" t="s">
        <v>1901</v>
      </c>
      <c r="H279" s="173">
        <v>3.12</v>
      </c>
      <c r="I279" s="174"/>
      <c r="J279" s="174"/>
      <c r="M279" s="169"/>
      <c r="N279" s="175"/>
      <c r="O279" s="176"/>
      <c r="P279" s="176"/>
      <c r="Q279" s="176"/>
      <c r="R279" s="176"/>
      <c r="S279" s="176"/>
      <c r="T279" s="176"/>
      <c r="U279" s="176"/>
      <c r="V279" s="176"/>
      <c r="W279" s="176"/>
      <c r="X279" s="177"/>
      <c r="AT279" s="171" t="s">
        <v>173</v>
      </c>
      <c r="AU279" s="171" t="s">
        <v>92</v>
      </c>
      <c r="AV279" s="13" t="s">
        <v>92</v>
      </c>
      <c r="AW279" s="13" t="s">
        <v>4</v>
      </c>
      <c r="AX279" s="13" t="s">
        <v>79</v>
      </c>
      <c r="AY279" s="171" t="s">
        <v>164</v>
      </c>
    </row>
    <row r="280" spans="1:65" s="13" customFormat="1" ht="11.25">
      <c r="B280" s="169"/>
      <c r="D280" s="170" t="s">
        <v>173</v>
      </c>
      <c r="E280" s="171" t="s">
        <v>1</v>
      </c>
      <c r="F280" s="172" t="s">
        <v>1902</v>
      </c>
      <c r="H280" s="173">
        <v>5.01</v>
      </c>
      <c r="I280" s="174"/>
      <c r="J280" s="174"/>
      <c r="M280" s="169"/>
      <c r="N280" s="175"/>
      <c r="O280" s="176"/>
      <c r="P280" s="176"/>
      <c r="Q280" s="176"/>
      <c r="R280" s="176"/>
      <c r="S280" s="176"/>
      <c r="T280" s="176"/>
      <c r="U280" s="176"/>
      <c r="V280" s="176"/>
      <c r="W280" s="176"/>
      <c r="X280" s="177"/>
      <c r="AT280" s="171" t="s">
        <v>173</v>
      </c>
      <c r="AU280" s="171" t="s">
        <v>92</v>
      </c>
      <c r="AV280" s="13" t="s">
        <v>92</v>
      </c>
      <c r="AW280" s="13" t="s">
        <v>4</v>
      </c>
      <c r="AX280" s="13" t="s">
        <v>79</v>
      </c>
      <c r="AY280" s="171" t="s">
        <v>164</v>
      </c>
    </row>
    <row r="281" spans="1:65" s="13" customFormat="1" ht="11.25">
      <c r="B281" s="169"/>
      <c r="D281" s="170" t="s">
        <v>173</v>
      </c>
      <c r="E281" s="171" t="s">
        <v>1</v>
      </c>
      <c r="F281" s="172" t="s">
        <v>1903</v>
      </c>
      <c r="H281" s="173">
        <v>3.81</v>
      </c>
      <c r="I281" s="174"/>
      <c r="J281" s="174"/>
      <c r="M281" s="169"/>
      <c r="N281" s="175"/>
      <c r="O281" s="176"/>
      <c r="P281" s="176"/>
      <c r="Q281" s="176"/>
      <c r="R281" s="176"/>
      <c r="S281" s="176"/>
      <c r="T281" s="176"/>
      <c r="U281" s="176"/>
      <c r="V281" s="176"/>
      <c r="W281" s="176"/>
      <c r="X281" s="177"/>
      <c r="AT281" s="171" t="s">
        <v>173</v>
      </c>
      <c r="AU281" s="171" t="s">
        <v>92</v>
      </c>
      <c r="AV281" s="13" t="s">
        <v>92</v>
      </c>
      <c r="AW281" s="13" t="s">
        <v>4</v>
      </c>
      <c r="AX281" s="13" t="s">
        <v>79</v>
      </c>
      <c r="AY281" s="171" t="s">
        <v>164</v>
      </c>
    </row>
    <row r="282" spans="1:65" s="13" customFormat="1" ht="11.25">
      <c r="B282" s="169"/>
      <c r="D282" s="170" t="s">
        <v>173</v>
      </c>
      <c r="E282" s="171" t="s">
        <v>1</v>
      </c>
      <c r="F282" s="172" t="s">
        <v>1904</v>
      </c>
      <c r="H282" s="173">
        <v>5.47</v>
      </c>
      <c r="I282" s="174"/>
      <c r="J282" s="174"/>
      <c r="M282" s="169"/>
      <c r="N282" s="175"/>
      <c r="O282" s="176"/>
      <c r="P282" s="176"/>
      <c r="Q282" s="176"/>
      <c r="R282" s="176"/>
      <c r="S282" s="176"/>
      <c r="T282" s="176"/>
      <c r="U282" s="176"/>
      <c r="V282" s="176"/>
      <c r="W282" s="176"/>
      <c r="X282" s="177"/>
      <c r="AT282" s="171" t="s">
        <v>173</v>
      </c>
      <c r="AU282" s="171" t="s">
        <v>92</v>
      </c>
      <c r="AV282" s="13" t="s">
        <v>92</v>
      </c>
      <c r="AW282" s="13" t="s">
        <v>4</v>
      </c>
      <c r="AX282" s="13" t="s">
        <v>79</v>
      </c>
      <c r="AY282" s="171" t="s">
        <v>164</v>
      </c>
    </row>
    <row r="283" spans="1:65" s="13" customFormat="1" ht="11.25">
      <c r="B283" s="169"/>
      <c r="D283" s="170" t="s">
        <v>173</v>
      </c>
      <c r="E283" s="171" t="s">
        <v>1</v>
      </c>
      <c r="F283" s="172" t="s">
        <v>1905</v>
      </c>
      <c r="H283" s="173">
        <v>5</v>
      </c>
      <c r="I283" s="174"/>
      <c r="J283" s="174"/>
      <c r="M283" s="169"/>
      <c r="N283" s="175"/>
      <c r="O283" s="176"/>
      <c r="P283" s="176"/>
      <c r="Q283" s="176"/>
      <c r="R283" s="176"/>
      <c r="S283" s="176"/>
      <c r="T283" s="176"/>
      <c r="U283" s="176"/>
      <c r="V283" s="176"/>
      <c r="W283" s="176"/>
      <c r="X283" s="177"/>
      <c r="AT283" s="171" t="s">
        <v>173</v>
      </c>
      <c r="AU283" s="171" t="s">
        <v>92</v>
      </c>
      <c r="AV283" s="13" t="s">
        <v>92</v>
      </c>
      <c r="AW283" s="13" t="s">
        <v>4</v>
      </c>
      <c r="AX283" s="13" t="s">
        <v>79</v>
      </c>
      <c r="AY283" s="171" t="s">
        <v>164</v>
      </c>
    </row>
    <row r="284" spans="1:65" s="15" customFormat="1" ht="11.25">
      <c r="B284" s="195"/>
      <c r="D284" s="170" t="s">
        <v>173</v>
      </c>
      <c r="E284" s="196" t="s">
        <v>1</v>
      </c>
      <c r="F284" s="197" t="s">
        <v>303</v>
      </c>
      <c r="H284" s="198">
        <v>24.78</v>
      </c>
      <c r="I284" s="199"/>
      <c r="J284" s="199"/>
      <c r="M284" s="195"/>
      <c r="N284" s="200"/>
      <c r="O284" s="201"/>
      <c r="P284" s="201"/>
      <c r="Q284" s="201"/>
      <c r="R284" s="201"/>
      <c r="S284" s="201"/>
      <c r="T284" s="201"/>
      <c r="U284" s="201"/>
      <c r="V284" s="201"/>
      <c r="W284" s="201"/>
      <c r="X284" s="202"/>
      <c r="AT284" s="196" t="s">
        <v>173</v>
      </c>
      <c r="AU284" s="196" t="s">
        <v>92</v>
      </c>
      <c r="AV284" s="15" t="s">
        <v>171</v>
      </c>
      <c r="AW284" s="15" t="s">
        <v>4</v>
      </c>
      <c r="AX284" s="15" t="s">
        <v>86</v>
      </c>
      <c r="AY284" s="196" t="s">
        <v>164</v>
      </c>
    </row>
    <row r="285" spans="1:65" s="2" customFormat="1" ht="37.9" customHeight="1">
      <c r="A285" s="32"/>
      <c r="B285" s="153"/>
      <c r="C285" s="154" t="s">
        <v>294</v>
      </c>
      <c r="D285" s="154" t="s">
        <v>167</v>
      </c>
      <c r="E285" s="155" t="s">
        <v>290</v>
      </c>
      <c r="F285" s="156" t="s">
        <v>291</v>
      </c>
      <c r="G285" s="157" t="s">
        <v>177</v>
      </c>
      <c r="H285" s="158">
        <v>142.69999999999999</v>
      </c>
      <c r="I285" s="159"/>
      <c r="J285" s="159"/>
      <c r="K285" s="158">
        <f>ROUND(P285*H285,3)</f>
        <v>0</v>
      </c>
      <c r="L285" s="160"/>
      <c r="M285" s="33"/>
      <c r="N285" s="161" t="s">
        <v>1</v>
      </c>
      <c r="O285" s="162" t="s">
        <v>43</v>
      </c>
      <c r="P285" s="163">
        <f>I285+J285</f>
        <v>0</v>
      </c>
      <c r="Q285" s="163">
        <f>ROUND(I285*H285,3)</f>
        <v>0</v>
      </c>
      <c r="R285" s="163">
        <f>ROUND(J285*H285,3)</f>
        <v>0</v>
      </c>
      <c r="S285" s="58"/>
      <c r="T285" s="164">
        <f>S285*H285</f>
        <v>0</v>
      </c>
      <c r="U285" s="164">
        <v>0</v>
      </c>
      <c r="V285" s="164">
        <f>U285*H285</f>
        <v>0</v>
      </c>
      <c r="W285" s="164">
        <v>6.5000000000000002E-2</v>
      </c>
      <c r="X285" s="165">
        <f>W285*H285</f>
        <v>9.2754999999999992</v>
      </c>
      <c r="Y285" s="32"/>
      <c r="Z285" s="32"/>
      <c r="AA285" s="32"/>
      <c r="AB285" s="32"/>
      <c r="AC285" s="32"/>
      <c r="AD285" s="32"/>
      <c r="AE285" s="32"/>
      <c r="AR285" s="166" t="s">
        <v>171</v>
      </c>
      <c r="AT285" s="166" t="s">
        <v>167</v>
      </c>
      <c r="AU285" s="166" t="s">
        <v>92</v>
      </c>
      <c r="AY285" s="17" t="s">
        <v>164</v>
      </c>
      <c r="BE285" s="167">
        <f>IF(O285="základná",K285,0)</f>
        <v>0</v>
      </c>
      <c r="BF285" s="167">
        <f>IF(O285="znížená",K285,0)</f>
        <v>0</v>
      </c>
      <c r="BG285" s="167">
        <f>IF(O285="zákl. prenesená",K285,0)</f>
        <v>0</v>
      </c>
      <c r="BH285" s="167">
        <f>IF(O285="zníž. prenesená",K285,0)</f>
        <v>0</v>
      </c>
      <c r="BI285" s="167">
        <f>IF(O285="nulová",K285,0)</f>
        <v>0</v>
      </c>
      <c r="BJ285" s="17" t="s">
        <v>92</v>
      </c>
      <c r="BK285" s="168">
        <f>ROUND(P285*H285,3)</f>
        <v>0</v>
      </c>
      <c r="BL285" s="17" t="s">
        <v>171</v>
      </c>
      <c r="BM285" s="166" t="s">
        <v>292</v>
      </c>
    </row>
    <row r="286" spans="1:65" s="13" customFormat="1" ht="11.25">
      <c r="B286" s="169"/>
      <c r="D286" s="170" t="s">
        <v>173</v>
      </c>
      <c r="E286" s="171" t="s">
        <v>1</v>
      </c>
      <c r="F286" s="172" t="s">
        <v>1906</v>
      </c>
      <c r="H286" s="173">
        <v>4.7</v>
      </c>
      <c r="I286" s="174"/>
      <c r="J286" s="174"/>
      <c r="M286" s="169"/>
      <c r="N286" s="175"/>
      <c r="O286" s="176"/>
      <c r="P286" s="176"/>
      <c r="Q286" s="176"/>
      <c r="R286" s="176"/>
      <c r="S286" s="176"/>
      <c r="T286" s="176"/>
      <c r="U286" s="176"/>
      <c r="V286" s="176"/>
      <c r="W286" s="176"/>
      <c r="X286" s="177"/>
      <c r="AT286" s="171" t="s">
        <v>173</v>
      </c>
      <c r="AU286" s="171" t="s">
        <v>92</v>
      </c>
      <c r="AV286" s="13" t="s">
        <v>92</v>
      </c>
      <c r="AW286" s="13" t="s">
        <v>4</v>
      </c>
      <c r="AX286" s="13" t="s">
        <v>79</v>
      </c>
      <c r="AY286" s="171" t="s">
        <v>164</v>
      </c>
    </row>
    <row r="287" spans="1:65" s="13" customFormat="1" ht="11.25">
      <c r="B287" s="169"/>
      <c r="D287" s="170" t="s">
        <v>173</v>
      </c>
      <c r="E287" s="171" t="s">
        <v>1</v>
      </c>
      <c r="F287" s="172" t="s">
        <v>1907</v>
      </c>
      <c r="H287" s="173">
        <v>21.6</v>
      </c>
      <c r="I287" s="174"/>
      <c r="J287" s="174"/>
      <c r="M287" s="169"/>
      <c r="N287" s="175"/>
      <c r="O287" s="176"/>
      <c r="P287" s="176"/>
      <c r="Q287" s="176"/>
      <c r="R287" s="176"/>
      <c r="S287" s="176"/>
      <c r="T287" s="176"/>
      <c r="U287" s="176"/>
      <c r="V287" s="176"/>
      <c r="W287" s="176"/>
      <c r="X287" s="177"/>
      <c r="AT287" s="171" t="s">
        <v>173</v>
      </c>
      <c r="AU287" s="171" t="s">
        <v>92</v>
      </c>
      <c r="AV287" s="13" t="s">
        <v>92</v>
      </c>
      <c r="AW287" s="13" t="s">
        <v>4</v>
      </c>
      <c r="AX287" s="13" t="s">
        <v>79</v>
      </c>
      <c r="AY287" s="171" t="s">
        <v>164</v>
      </c>
    </row>
    <row r="288" spans="1:65" s="13" customFormat="1" ht="11.25">
      <c r="B288" s="169"/>
      <c r="D288" s="170" t="s">
        <v>173</v>
      </c>
      <c r="E288" s="171" t="s">
        <v>1</v>
      </c>
      <c r="F288" s="172" t="s">
        <v>1908</v>
      </c>
      <c r="H288" s="173">
        <v>23.7</v>
      </c>
      <c r="I288" s="174"/>
      <c r="J288" s="174"/>
      <c r="M288" s="169"/>
      <c r="N288" s="175"/>
      <c r="O288" s="176"/>
      <c r="P288" s="176"/>
      <c r="Q288" s="176"/>
      <c r="R288" s="176"/>
      <c r="S288" s="176"/>
      <c r="T288" s="176"/>
      <c r="U288" s="176"/>
      <c r="V288" s="176"/>
      <c r="W288" s="176"/>
      <c r="X288" s="177"/>
      <c r="AT288" s="171" t="s">
        <v>173</v>
      </c>
      <c r="AU288" s="171" t="s">
        <v>92</v>
      </c>
      <c r="AV288" s="13" t="s">
        <v>92</v>
      </c>
      <c r="AW288" s="13" t="s">
        <v>4</v>
      </c>
      <c r="AX288" s="13" t="s">
        <v>79</v>
      </c>
      <c r="AY288" s="171" t="s">
        <v>164</v>
      </c>
    </row>
    <row r="289" spans="1:65" s="13" customFormat="1" ht="11.25">
      <c r="B289" s="169"/>
      <c r="D289" s="170" t="s">
        <v>173</v>
      </c>
      <c r="E289" s="171" t="s">
        <v>1</v>
      </c>
      <c r="F289" s="172" t="s">
        <v>1909</v>
      </c>
      <c r="H289" s="173">
        <v>22.6</v>
      </c>
      <c r="I289" s="174"/>
      <c r="J289" s="174"/>
      <c r="M289" s="169"/>
      <c r="N289" s="175"/>
      <c r="O289" s="176"/>
      <c r="P289" s="176"/>
      <c r="Q289" s="176"/>
      <c r="R289" s="176"/>
      <c r="S289" s="176"/>
      <c r="T289" s="176"/>
      <c r="U289" s="176"/>
      <c r="V289" s="176"/>
      <c r="W289" s="176"/>
      <c r="X289" s="177"/>
      <c r="AT289" s="171" t="s">
        <v>173</v>
      </c>
      <c r="AU289" s="171" t="s">
        <v>92</v>
      </c>
      <c r="AV289" s="13" t="s">
        <v>92</v>
      </c>
      <c r="AW289" s="13" t="s">
        <v>4</v>
      </c>
      <c r="AX289" s="13" t="s">
        <v>79</v>
      </c>
      <c r="AY289" s="171" t="s">
        <v>164</v>
      </c>
    </row>
    <row r="290" spans="1:65" s="13" customFormat="1" ht="11.25">
      <c r="B290" s="169"/>
      <c r="D290" s="170" t="s">
        <v>173</v>
      </c>
      <c r="E290" s="171" t="s">
        <v>1</v>
      </c>
      <c r="F290" s="172" t="s">
        <v>1910</v>
      </c>
      <c r="H290" s="173">
        <v>22.5</v>
      </c>
      <c r="I290" s="174"/>
      <c r="J290" s="174"/>
      <c r="M290" s="169"/>
      <c r="N290" s="175"/>
      <c r="O290" s="176"/>
      <c r="P290" s="176"/>
      <c r="Q290" s="176"/>
      <c r="R290" s="176"/>
      <c r="S290" s="176"/>
      <c r="T290" s="176"/>
      <c r="U290" s="176"/>
      <c r="V290" s="176"/>
      <c r="W290" s="176"/>
      <c r="X290" s="177"/>
      <c r="AT290" s="171" t="s">
        <v>173</v>
      </c>
      <c r="AU290" s="171" t="s">
        <v>92</v>
      </c>
      <c r="AV290" s="13" t="s">
        <v>92</v>
      </c>
      <c r="AW290" s="13" t="s">
        <v>4</v>
      </c>
      <c r="AX290" s="13" t="s">
        <v>79</v>
      </c>
      <c r="AY290" s="171" t="s">
        <v>164</v>
      </c>
    </row>
    <row r="291" spans="1:65" s="13" customFormat="1" ht="11.25">
      <c r="B291" s="169"/>
      <c r="D291" s="170" t="s">
        <v>173</v>
      </c>
      <c r="E291" s="171" t="s">
        <v>1</v>
      </c>
      <c r="F291" s="172" t="s">
        <v>1911</v>
      </c>
      <c r="H291" s="173">
        <v>24</v>
      </c>
      <c r="I291" s="174"/>
      <c r="J291" s="174"/>
      <c r="M291" s="169"/>
      <c r="N291" s="175"/>
      <c r="O291" s="176"/>
      <c r="P291" s="176"/>
      <c r="Q291" s="176"/>
      <c r="R291" s="176"/>
      <c r="S291" s="176"/>
      <c r="T291" s="176"/>
      <c r="U291" s="176"/>
      <c r="V291" s="176"/>
      <c r="W291" s="176"/>
      <c r="X291" s="177"/>
      <c r="AT291" s="171" t="s">
        <v>173</v>
      </c>
      <c r="AU291" s="171" t="s">
        <v>92</v>
      </c>
      <c r="AV291" s="13" t="s">
        <v>92</v>
      </c>
      <c r="AW291" s="13" t="s">
        <v>4</v>
      </c>
      <c r="AX291" s="13" t="s">
        <v>79</v>
      </c>
      <c r="AY291" s="171" t="s">
        <v>164</v>
      </c>
    </row>
    <row r="292" spans="1:65" s="13" customFormat="1" ht="11.25">
      <c r="B292" s="169"/>
      <c r="D292" s="170" t="s">
        <v>173</v>
      </c>
      <c r="E292" s="171" t="s">
        <v>1</v>
      </c>
      <c r="F292" s="172" t="s">
        <v>1912</v>
      </c>
      <c r="H292" s="173">
        <v>23.6</v>
      </c>
      <c r="I292" s="174"/>
      <c r="J292" s="174"/>
      <c r="M292" s="169"/>
      <c r="N292" s="175"/>
      <c r="O292" s="176"/>
      <c r="P292" s="176"/>
      <c r="Q292" s="176"/>
      <c r="R292" s="176"/>
      <c r="S292" s="176"/>
      <c r="T292" s="176"/>
      <c r="U292" s="176"/>
      <c r="V292" s="176"/>
      <c r="W292" s="176"/>
      <c r="X292" s="177"/>
      <c r="AT292" s="171" t="s">
        <v>173</v>
      </c>
      <c r="AU292" s="171" t="s">
        <v>92</v>
      </c>
      <c r="AV292" s="13" t="s">
        <v>92</v>
      </c>
      <c r="AW292" s="13" t="s">
        <v>4</v>
      </c>
      <c r="AX292" s="13" t="s">
        <v>79</v>
      </c>
      <c r="AY292" s="171" t="s">
        <v>164</v>
      </c>
    </row>
    <row r="293" spans="1:65" s="15" customFormat="1" ht="11.25">
      <c r="B293" s="195"/>
      <c r="D293" s="170" t="s">
        <v>173</v>
      </c>
      <c r="E293" s="196" t="s">
        <v>1</v>
      </c>
      <c r="F293" s="197" t="s">
        <v>303</v>
      </c>
      <c r="H293" s="198">
        <v>142.69999999999999</v>
      </c>
      <c r="I293" s="199"/>
      <c r="J293" s="199"/>
      <c r="M293" s="195"/>
      <c r="N293" s="200"/>
      <c r="O293" s="201"/>
      <c r="P293" s="201"/>
      <c r="Q293" s="201"/>
      <c r="R293" s="201"/>
      <c r="S293" s="201"/>
      <c r="T293" s="201"/>
      <c r="U293" s="201"/>
      <c r="V293" s="201"/>
      <c r="W293" s="201"/>
      <c r="X293" s="202"/>
      <c r="AT293" s="196" t="s">
        <v>173</v>
      </c>
      <c r="AU293" s="196" t="s">
        <v>92</v>
      </c>
      <c r="AV293" s="15" t="s">
        <v>171</v>
      </c>
      <c r="AW293" s="15" t="s">
        <v>4</v>
      </c>
      <c r="AX293" s="15" t="s">
        <v>86</v>
      </c>
      <c r="AY293" s="196" t="s">
        <v>164</v>
      </c>
    </row>
    <row r="294" spans="1:65" s="2" customFormat="1" ht="24.2" customHeight="1">
      <c r="A294" s="32"/>
      <c r="B294" s="153"/>
      <c r="C294" s="154" t="s">
        <v>299</v>
      </c>
      <c r="D294" s="154" t="s">
        <v>167</v>
      </c>
      <c r="E294" s="155" t="s">
        <v>1913</v>
      </c>
      <c r="F294" s="156" t="s">
        <v>1914</v>
      </c>
      <c r="G294" s="157" t="s">
        <v>177</v>
      </c>
      <c r="H294" s="158">
        <v>6</v>
      </c>
      <c r="I294" s="159"/>
      <c r="J294" s="159"/>
      <c r="K294" s="158">
        <f>ROUND(P294*H294,3)</f>
        <v>0</v>
      </c>
      <c r="L294" s="160"/>
      <c r="M294" s="33"/>
      <c r="N294" s="161" t="s">
        <v>1</v>
      </c>
      <c r="O294" s="162" t="s">
        <v>43</v>
      </c>
      <c r="P294" s="163">
        <f>I294+J294</f>
        <v>0</v>
      </c>
      <c r="Q294" s="163">
        <f>ROUND(I294*H294,3)</f>
        <v>0</v>
      </c>
      <c r="R294" s="163">
        <f>ROUND(J294*H294,3)</f>
        <v>0</v>
      </c>
      <c r="S294" s="58"/>
      <c r="T294" s="164">
        <f>S294*H294</f>
        <v>0</v>
      </c>
      <c r="U294" s="164">
        <v>0</v>
      </c>
      <c r="V294" s="164">
        <f>U294*H294</f>
        <v>0</v>
      </c>
      <c r="W294" s="164">
        <v>5.7000000000000002E-2</v>
      </c>
      <c r="X294" s="165">
        <f>W294*H294</f>
        <v>0.34200000000000003</v>
      </c>
      <c r="Y294" s="32"/>
      <c r="Z294" s="32"/>
      <c r="AA294" s="32"/>
      <c r="AB294" s="32"/>
      <c r="AC294" s="32"/>
      <c r="AD294" s="32"/>
      <c r="AE294" s="32"/>
      <c r="AR294" s="166" t="s">
        <v>171</v>
      </c>
      <c r="AT294" s="166" t="s">
        <v>167</v>
      </c>
      <c r="AU294" s="166" t="s">
        <v>92</v>
      </c>
      <c r="AY294" s="17" t="s">
        <v>164</v>
      </c>
      <c r="BE294" s="167">
        <f>IF(O294="základná",K294,0)</f>
        <v>0</v>
      </c>
      <c r="BF294" s="167">
        <f>IF(O294="znížená",K294,0)</f>
        <v>0</v>
      </c>
      <c r="BG294" s="167">
        <f>IF(O294="zákl. prenesená",K294,0)</f>
        <v>0</v>
      </c>
      <c r="BH294" s="167">
        <f>IF(O294="zníž. prenesená",K294,0)</f>
        <v>0</v>
      </c>
      <c r="BI294" s="167">
        <f>IF(O294="nulová",K294,0)</f>
        <v>0</v>
      </c>
      <c r="BJ294" s="17" t="s">
        <v>92</v>
      </c>
      <c r="BK294" s="168">
        <f>ROUND(P294*H294,3)</f>
        <v>0</v>
      </c>
      <c r="BL294" s="17" t="s">
        <v>171</v>
      </c>
      <c r="BM294" s="166" t="s">
        <v>1915</v>
      </c>
    </row>
    <row r="295" spans="1:65" s="13" customFormat="1" ht="11.25">
      <c r="B295" s="169"/>
      <c r="D295" s="170" t="s">
        <v>173</v>
      </c>
      <c r="E295" s="171" t="s">
        <v>1</v>
      </c>
      <c r="F295" s="172" t="s">
        <v>1916</v>
      </c>
      <c r="H295" s="173">
        <v>6</v>
      </c>
      <c r="I295" s="174"/>
      <c r="J295" s="174"/>
      <c r="M295" s="169"/>
      <c r="N295" s="175"/>
      <c r="O295" s="176"/>
      <c r="P295" s="176"/>
      <c r="Q295" s="176"/>
      <c r="R295" s="176"/>
      <c r="S295" s="176"/>
      <c r="T295" s="176"/>
      <c r="U295" s="176"/>
      <c r="V295" s="176"/>
      <c r="W295" s="176"/>
      <c r="X295" s="177"/>
      <c r="AT295" s="171" t="s">
        <v>173</v>
      </c>
      <c r="AU295" s="171" t="s">
        <v>92</v>
      </c>
      <c r="AV295" s="13" t="s">
        <v>92</v>
      </c>
      <c r="AW295" s="13" t="s">
        <v>4</v>
      </c>
      <c r="AX295" s="13" t="s">
        <v>86</v>
      </c>
      <c r="AY295" s="171" t="s">
        <v>164</v>
      </c>
    </row>
    <row r="296" spans="1:65" s="2" customFormat="1" ht="24.2" customHeight="1">
      <c r="A296" s="32"/>
      <c r="B296" s="153"/>
      <c r="C296" s="154" t="s">
        <v>304</v>
      </c>
      <c r="D296" s="154" t="s">
        <v>167</v>
      </c>
      <c r="E296" s="155" t="s">
        <v>295</v>
      </c>
      <c r="F296" s="156" t="s">
        <v>296</v>
      </c>
      <c r="G296" s="157" t="s">
        <v>199</v>
      </c>
      <c r="H296" s="158">
        <v>34</v>
      </c>
      <c r="I296" s="159"/>
      <c r="J296" s="159"/>
      <c r="K296" s="158">
        <f>ROUND(P296*H296,3)</f>
        <v>0</v>
      </c>
      <c r="L296" s="160"/>
      <c r="M296" s="33"/>
      <c r="N296" s="161" t="s">
        <v>1</v>
      </c>
      <c r="O296" s="162" t="s">
        <v>43</v>
      </c>
      <c r="P296" s="163">
        <f>I296+J296</f>
        <v>0</v>
      </c>
      <c r="Q296" s="163">
        <f>ROUND(I296*H296,3)</f>
        <v>0</v>
      </c>
      <c r="R296" s="163">
        <f>ROUND(J296*H296,3)</f>
        <v>0</v>
      </c>
      <c r="S296" s="58"/>
      <c r="T296" s="164">
        <f>S296*H296</f>
        <v>0</v>
      </c>
      <c r="U296" s="164">
        <v>0</v>
      </c>
      <c r="V296" s="164">
        <f>U296*H296</f>
        <v>0</v>
      </c>
      <c r="W296" s="164">
        <v>2.4E-2</v>
      </c>
      <c r="X296" s="165">
        <f>W296*H296</f>
        <v>0.81600000000000006</v>
      </c>
      <c r="Y296" s="32"/>
      <c r="Z296" s="32"/>
      <c r="AA296" s="32"/>
      <c r="AB296" s="32"/>
      <c r="AC296" s="32"/>
      <c r="AD296" s="32"/>
      <c r="AE296" s="32"/>
      <c r="AR296" s="166" t="s">
        <v>171</v>
      </c>
      <c r="AT296" s="166" t="s">
        <v>167</v>
      </c>
      <c r="AU296" s="166" t="s">
        <v>92</v>
      </c>
      <c r="AY296" s="17" t="s">
        <v>164</v>
      </c>
      <c r="BE296" s="167">
        <f>IF(O296="základná",K296,0)</f>
        <v>0</v>
      </c>
      <c r="BF296" s="167">
        <f>IF(O296="znížená",K296,0)</f>
        <v>0</v>
      </c>
      <c r="BG296" s="167">
        <f>IF(O296="zákl. prenesená",K296,0)</f>
        <v>0</v>
      </c>
      <c r="BH296" s="167">
        <f>IF(O296="zníž. prenesená",K296,0)</f>
        <v>0</v>
      </c>
      <c r="BI296" s="167">
        <f>IF(O296="nulová",K296,0)</f>
        <v>0</v>
      </c>
      <c r="BJ296" s="17" t="s">
        <v>92</v>
      </c>
      <c r="BK296" s="168">
        <f>ROUND(P296*H296,3)</f>
        <v>0</v>
      </c>
      <c r="BL296" s="17" t="s">
        <v>171</v>
      </c>
      <c r="BM296" s="166" t="s">
        <v>297</v>
      </c>
    </row>
    <row r="297" spans="1:65" s="13" customFormat="1" ht="11.25">
      <c r="B297" s="169"/>
      <c r="D297" s="170" t="s">
        <v>173</v>
      </c>
      <c r="E297" s="171" t="s">
        <v>1</v>
      </c>
      <c r="F297" s="172" t="s">
        <v>1917</v>
      </c>
      <c r="H297" s="173">
        <v>4</v>
      </c>
      <c r="I297" s="174"/>
      <c r="J297" s="174"/>
      <c r="M297" s="169"/>
      <c r="N297" s="175"/>
      <c r="O297" s="176"/>
      <c r="P297" s="176"/>
      <c r="Q297" s="176"/>
      <c r="R297" s="176"/>
      <c r="S297" s="176"/>
      <c r="T297" s="176"/>
      <c r="U297" s="176"/>
      <c r="V297" s="176"/>
      <c r="W297" s="176"/>
      <c r="X297" s="177"/>
      <c r="AT297" s="171" t="s">
        <v>173</v>
      </c>
      <c r="AU297" s="171" t="s">
        <v>92</v>
      </c>
      <c r="AV297" s="13" t="s">
        <v>92</v>
      </c>
      <c r="AW297" s="13" t="s">
        <v>4</v>
      </c>
      <c r="AX297" s="13" t="s">
        <v>79</v>
      </c>
      <c r="AY297" s="171" t="s">
        <v>164</v>
      </c>
    </row>
    <row r="298" spans="1:65" s="13" customFormat="1" ht="11.25">
      <c r="B298" s="169"/>
      <c r="D298" s="170" t="s">
        <v>173</v>
      </c>
      <c r="E298" s="171" t="s">
        <v>1</v>
      </c>
      <c r="F298" s="172" t="s">
        <v>1918</v>
      </c>
      <c r="H298" s="173">
        <v>3</v>
      </c>
      <c r="I298" s="174"/>
      <c r="J298" s="174"/>
      <c r="M298" s="169"/>
      <c r="N298" s="175"/>
      <c r="O298" s="176"/>
      <c r="P298" s="176"/>
      <c r="Q298" s="176"/>
      <c r="R298" s="176"/>
      <c r="S298" s="176"/>
      <c r="T298" s="176"/>
      <c r="U298" s="176"/>
      <c r="V298" s="176"/>
      <c r="W298" s="176"/>
      <c r="X298" s="177"/>
      <c r="AT298" s="171" t="s">
        <v>173</v>
      </c>
      <c r="AU298" s="171" t="s">
        <v>92</v>
      </c>
      <c r="AV298" s="13" t="s">
        <v>92</v>
      </c>
      <c r="AW298" s="13" t="s">
        <v>4</v>
      </c>
      <c r="AX298" s="13" t="s">
        <v>79</v>
      </c>
      <c r="AY298" s="171" t="s">
        <v>164</v>
      </c>
    </row>
    <row r="299" spans="1:65" s="13" customFormat="1" ht="11.25">
      <c r="B299" s="169"/>
      <c r="D299" s="170" t="s">
        <v>173</v>
      </c>
      <c r="E299" s="171" t="s">
        <v>1</v>
      </c>
      <c r="F299" s="172" t="s">
        <v>1919</v>
      </c>
      <c r="H299" s="173">
        <v>5</v>
      </c>
      <c r="I299" s="174"/>
      <c r="J299" s="174"/>
      <c r="M299" s="169"/>
      <c r="N299" s="175"/>
      <c r="O299" s="176"/>
      <c r="P299" s="176"/>
      <c r="Q299" s="176"/>
      <c r="R299" s="176"/>
      <c r="S299" s="176"/>
      <c r="T299" s="176"/>
      <c r="U299" s="176"/>
      <c r="V299" s="176"/>
      <c r="W299" s="176"/>
      <c r="X299" s="177"/>
      <c r="AT299" s="171" t="s">
        <v>173</v>
      </c>
      <c r="AU299" s="171" t="s">
        <v>92</v>
      </c>
      <c r="AV299" s="13" t="s">
        <v>92</v>
      </c>
      <c r="AW299" s="13" t="s">
        <v>4</v>
      </c>
      <c r="AX299" s="13" t="s">
        <v>79</v>
      </c>
      <c r="AY299" s="171" t="s">
        <v>164</v>
      </c>
    </row>
    <row r="300" spans="1:65" s="13" customFormat="1" ht="11.25">
      <c r="B300" s="169"/>
      <c r="D300" s="170" t="s">
        <v>173</v>
      </c>
      <c r="E300" s="171" t="s">
        <v>1</v>
      </c>
      <c r="F300" s="172" t="s">
        <v>1920</v>
      </c>
      <c r="H300" s="173">
        <v>8</v>
      </c>
      <c r="I300" s="174"/>
      <c r="J300" s="174"/>
      <c r="M300" s="169"/>
      <c r="N300" s="175"/>
      <c r="O300" s="176"/>
      <c r="P300" s="176"/>
      <c r="Q300" s="176"/>
      <c r="R300" s="176"/>
      <c r="S300" s="176"/>
      <c r="T300" s="176"/>
      <c r="U300" s="176"/>
      <c r="V300" s="176"/>
      <c r="W300" s="176"/>
      <c r="X300" s="177"/>
      <c r="AT300" s="171" t="s">
        <v>173</v>
      </c>
      <c r="AU300" s="171" t="s">
        <v>92</v>
      </c>
      <c r="AV300" s="13" t="s">
        <v>92</v>
      </c>
      <c r="AW300" s="13" t="s">
        <v>4</v>
      </c>
      <c r="AX300" s="13" t="s">
        <v>79</v>
      </c>
      <c r="AY300" s="171" t="s">
        <v>164</v>
      </c>
    </row>
    <row r="301" spans="1:65" s="13" customFormat="1" ht="11.25">
      <c r="B301" s="169"/>
      <c r="D301" s="170" t="s">
        <v>173</v>
      </c>
      <c r="E301" s="171" t="s">
        <v>1</v>
      </c>
      <c r="F301" s="172" t="s">
        <v>1921</v>
      </c>
      <c r="H301" s="173">
        <v>7</v>
      </c>
      <c r="I301" s="174"/>
      <c r="J301" s="174"/>
      <c r="M301" s="169"/>
      <c r="N301" s="175"/>
      <c r="O301" s="176"/>
      <c r="P301" s="176"/>
      <c r="Q301" s="176"/>
      <c r="R301" s="176"/>
      <c r="S301" s="176"/>
      <c r="T301" s="176"/>
      <c r="U301" s="176"/>
      <c r="V301" s="176"/>
      <c r="W301" s="176"/>
      <c r="X301" s="177"/>
      <c r="AT301" s="171" t="s">
        <v>173</v>
      </c>
      <c r="AU301" s="171" t="s">
        <v>92</v>
      </c>
      <c r="AV301" s="13" t="s">
        <v>92</v>
      </c>
      <c r="AW301" s="13" t="s">
        <v>4</v>
      </c>
      <c r="AX301" s="13" t="s">
        <v>79</v>
      </c>
      <c r="AY301" s="171" t="s">
        <v>164</v>
      </c>
    </row>
    <row r="302" spans="1:65" s="13" customFormat="1" ht="11.25">
      <c r="B302" s="169"/>
      <c r="D302" s="170" t="s">
        <v>173</v>
      </c>
      <c r="E302" s="171" t="s">
        <v>1</v>
      </c>
      <c r="F302" s="172" t="s">
        <v>1922</v>
      </c>
      <c r="H302" s="173">
        <v>7</v>
      </c>
      <c r="I302" s="174"/>
      <c r="J302" s="174"/>
      <c r="M302" s="169"/>
      <c r="N302" s="175"/>
      <c r="O302" s="176"/>
      <c r="P302" s="176"/>
      <c r="Q302" s="176"/>
      <c r="R302" s="176"/>
      <c r="S302" s="176"/>
      <c r="T302" s="176"/>
      <c r="U302" s="176"/>
      <c r="V302" s="176"/>
      <c r="W302" s="176"/>
      <c r="X302" s="177"/>
      <c r="AT302" s="171" t="s">
        <v>173</v>
      </c>
      <c r="AU302" s="171" t="s">
        <v>92</v>
      </c>
      <c r="AV302" s="13" t="s">
        <v>92</v>
      </c>
      <c r="AW302" s="13" t="s">
        <v>4</v>
      </c>
      <c r="AX302" s="13" t="s">
        <v>79</v>
      </c>
      <c r="AY302" s="171" t="s">
        <v>164</v>
      </c>
    </row>
    <row r="303" spans="1:65" s="15" customFormat="1" ht="11.25">
      <c r="B303" s="195"/>
      <c r="D303" s="170" t="s">
        <v>173</v>
      </c>
      <c r="E303" s="196" t="s">
        <v>1</v>
      </c>
      <c r="F303" s="197" t="s">
        <v>303</v>
      </c>
      <c r="H303" s="198">
        <v>34</v>
      </c>
      <c r="I303" s="199"/>
      <c r="J303" s="199"/>
      <c r="M303" s="195"/>
      <c r="N303" s="200"/>
      <c r="O303" s="201"/>
      <c r="P303" s="201"/>
      <c r="Q303" s="201"/>
      <c r="R303" s="201"/>
      <c r="S303" s="201"/>
      <c r="T303" s="201"/>
      <c r="U303" s="201"/>
      <c r="V303" s="201"/>
      <c r="W303" s="201"/>
      <c r="X303" s="202"/>
      <c r="AT303" s="196" t="s">
        <v>173</v>
      </c>
      <c r="AU303" s="196" t="s">
        <v>92</v>
      </c>
      <c r="AV303" s="15" t="s">
        <v>171</v>
      </c>
      <c r="AW303" s="15" t="s">
        <v>4</v>
      </c>
      <c r="AX303" s="15" t="s">
        <v>86</v>
      </c>
      <c r="AY303" s="196" t="s">
        <v>164</v>
      </c>
    </row>
    <row r="304" spans="1:65" s="2" customFormat="1" ht="24.2" customHeight="1">
      <c r="A304" s="32"/>
      <c r="B304" s="153"/>
      <c r="C304" s="154" t="s">
        <v>312</v>
      </c>
      <c r="D304" s="154" t="s">
        <v>167</v>
      </c>
      <c r="E304" s="155" t="s">
        <v>300</v>
      </c>
      <c r="F304" s="156" t="s">
        <v>301</v>
      </c>
      <c r="G304" s="157" t="s">
        <v>199</v>
      </c>
      <c r="H304" s="158">
        <v>32</v>
      </c>
      <c r="I304" s="159"/>
      <c r="J304" s="159"/>
      <c r="K304" s="158">
        <f>ROUND(P304*H304,3)</f>
        <v>0</v>
      </c>
      <c r="L304" s="160"/>
      <c r="M304" s="33"/>
      <c r="N304" s="161" t="s">
        <v>1</v>
      </c>
      <c r="O304" s="162" t="s">
        <v>43</v>
      </c>
      <c r="P304" s="163">
        <f>I304+J304</f>
        <v>0</v>
      </c>
      <c r="Q304" s="163">
        <f>ROUND(I304*H304,3)</f>
        <v>0</v>
      </c>
      <c r="R304" s="163">
        <f>ROUND(J304*H304,3)</f>
        <v>0</v>
      </c>
      <c r="S304" s="58"/>
      <c r="T304" s="164">
        <f>S304*H304</f>
        <v>0</v>
      </c>
      <c r="U304" s="164">
        <v>0</v>
      </c>
      <c r="V304" s="164">
        <f>U304*H304</f>
        <v>0</v>
      </c>
      <c r="W304" s="164">
        <v>2.4E-2</v>
      </c>
      <c r="X304" s="165">
        <f>W304*H304</f>
        <v>0.76800000000000002</v>
      </c>
      <c r="Y304" s="32"/>
      <c r="Z304" s="32"/>
      <c r="AA304" s="32"/>
      <c r="AB304" s="32"/>
      <c r="AC304" s="32"/>
      <c r="AD304" s="32"/>
      <c r="AE304" s="32"/>
      <c r="AR304" s="166" t="s">
        <v>171</v>
      </c>
      <c r="AT304" s="166" t="s">
        <v>167</v>
      </c>
      <c r="AU304" s="166" t="s">
        <v>92</v>
      </c>
      <c r="AY304" s="17" t="s">
        <v>164</v>
      </c>
      <c r="BE304" s="167">
        <f>IF(O304="základná",K304,0)</f>
        <v>0</v>
      </c>
      <c r="BF304" s="167">
        <f>IF(O304="znížená",K304,0)</f>
        <v>0</v>
      </c>
      <c r="BG304" s="167">
        <f>IF(O304="zákl. prenesená",K304,0)</f>
        <v>0</v>
      </c>
      <c r="BH304" s="167">
        <f>IF(O304="zníž. prenesená",K304,0)</f>
        <v>0</v>
      </c>
      <c r="BI304" s="167">
        <f>IF(O304="nulová",K304,0)</f>
        <v>0</v>
      </c>
      <c r="BJ304" s="17" t="s">
        <v>92</v>
      </c>
      <c r="BK304" s="168">
        <f>ROUND(P304*H304,3)</f>
        <v>0</v>
      </c>
      <c r="BL304" s="17" t="s">
        <v>171</v>
      </c>
      <c r="BM304" s="166" t="s">
        <v>302</v>
      </c>
    </row>
    <row r="305" spans="1:65" s="13" customFormat="1" ht="11.25">
      <c r="B305" s="169"/>
      <c r="D305" s="170" t="s">
        <v>173</v>
      </c>
      <c r="E305" s="171" t="s">
        <v>1</v>
      </c>
      <c r="F305" s="172" t="s">
        <v>1887</v>
      </c>
      <c r="H305" s="173">
        <v>1</v>
      </c>
      <c r="I305" s="174"/>
      <c r="J305" s="174"/>
      <c r="M305" s="169"/>
      <c r="N305" s="175"/>
      <c r="O305" s="176"/>
      <c r="P305" s="176"/>
      <c r="Q305" s="176"/>
      <c r="R305" s="176"/>
      <c r="S305" s="176"/>
      <c r="T305" s="176"/>
      <c r="U305" s="176"/>
      <c r="V305" s="176"/>
      <c r="W305" s="176"/>
      <c r="X305" s="177"/>
      <c r="AT305" s="171" t="s">
        <v>173</v>
      </c>
      <c r="AU305" s="171" t="s">
        <v>92</v>
      </c>
      <c r="AV305" s="13" t="s">
        <v>92</v>
      </c>
      <c r="AW305" s="13" t="s">
        <v>4</v>
      </c>
      <c r="AX305" s="13" t="s">
        <v>79</v>
      </c>
      <c r="AY305" s="171" t="s">
        <v>164</v>
      </c>
    </row>
    <row r="306" spans="1:65" s="13" customFormat="1" ht="11.25">
      <c r="B306" s="169"/>
      <c r="D306" s="170" t="s">
        <v>173</v>
      </c>
      <c r="E306" s="171" t="s">
        <v>1</v>
      </c>
      <c r="F306" s="172" t="s">
        <v>1888</v>
      </c>
      <c r="H306" s="173">
        <v>1</v>
      </c>
      <c r="I306" s="174"/>
      <c r="J306" s="174"/>
      <c r="M306" s="169"/>
      <c r="N306" s="175"/>
      <c r="O306" s="176"/>
      <c r="P306" s="176"/>
      <c r="Q306" s="176"/>
      <c r="R306" s="176"/>
      <c r="S306" s="176"/>
      <c r="T306" s="176"/>
      <c r="U306" s="176"/>
      <c r="V306" s="176"/>
      <c r="W306" s="176"/>
      <c r="X306" s="177"/>
      <c r="AT306" s="171" t="s">
        <v>173</v>
      </c>
      <c r="AU306" s="171" t="s">
        <v>92</v>
      </c>
      <c r="AV306" s="13" t="s">
        <v>92</v>
      </c>
      <c r="AW306" s="13" t="s">
        <v>4</v>
      </c>
      <c r="AX306" s="13" t="s">
        <v>79</v>
      </c>
      <c r="AY306" s="171" t="s">
        <v>164</v>
      </c>
    </row>
    <row r="307" spans="1:65" s="13" customFormat="1" ht="11.25">
      <c r="B307" s="169"/>
      <c r="D307" s="170" t="s">
        <v>173</v>
      </c>
      <c r="E307" s="171" t="s">
        <v>1</v>
      </c>
      <c r="F307" s="172" t="s">
        <v>1889</v>
      </c>
      <c r="H307" s="173">
        <v>3</v>
      </c>
      <c r="I307" s="174"/>
      <c r="J307" s="174"/>
      <c r="M307" s="169"/>
      <c r="N307" s="175"/>
      <c r="O307" s="176"/>
      <c r="P307" s="176"/>
      <c r="Q307" s="176"/>
      <c r="R307" s="176"/>
      <c r="S307" s="176"/>
      <c r="T307" s="176"/>
      <c r="U307" s="176"/>
      <c r="V307" s="176"/>
      <c r="W307" s="176"/>
      <c r="X307" s="177"/>
      <c r="AT307" s="171" t="s">
        <v>173</v>
      </c>
      <c r="AU307" s="171" t="s">
        <v>92</v>
      </c>
      <c r="AV307" s="13" t="s">
        <v>92</v>
      </c>
      <c r="AW307" s="13" t="s">
        <v>4</v>
      </c>
      <c r="AX307" s="13" t="s">
        <v>79</v>
      </c>
      <c r="AY307" s="171" t="s">
        <v>164</v>
      </c>
    </row>
    <row r="308" spans="1:65" s="13" customFormat="1" ht="11.25">
      <c r="B308" s="169"/>
      <c r="D308" s="170" t="s">
        <v>173</v>
      </c>
      <c r="E308" s="171" t="s">
        <v>1</v>
      </c>
      <c r="F308" s="172" t="s">
        <v>1890</v>
      </c>
      <c r="H308" s="173">
        <v>3</v>
      </c>
      <c r="I308" s="174"/>
      <c r="J308" s="174"/>
      <c r="M308" s="169"/>
      <c r="N308" s="175"/>
      <c r="O308" s="176"/>
      <c r="P308" s="176"/>
      <c r="Q308" s="176"/>
      <c r="R308" s="176"/>
      <c r="S308" s="176"/>
      <c r="T308" s="176"/>
      <c r="U308" s="176"/>
      <c r="V308" s="176"/>
      <c r="W308" s="176"/>
      <c r="X308" s="177"/>
      <c r="AT308" s="171" t="s">
        <v>173</v>
      </c>
      <c r="AU308" s="171" t="s">
        <v>92</v>
      </c>
      <c r="AV308" s="13" t="s">
        <v>92</v>
      </c>
      <c r="AW308" s="13" t="s">
        <v>4</v>
      </c>
      <c r="AX308" s="13" t="s">
        <v>79</v>
      </c>
      <c r="AY308" s="171" t="s">
        <v>164</v>
      </c>
    </row>
    <row r="309" spans="1:65" s="13" customFormat="1" ht="11.25">
      <c r="B309" s="169"/>
      <c r="D309" s="170" t="s">
        <v>173</v>
      </c>
      <c r="E309" s="171" t="s">
        <v>1</v>
      </c>
      <c r="F309" s="172" t="s">
        <v>1220</v>
      </c>
      <c r="H309" s="173">
        <v>1</v>
      </c>
      <c r="I309" s="174"/>
      <c r="J309" s="174"/>
      <c r="M309" s="169"/>
      <c r="N309" s="175"/>
      <c r="O309" s="176"/>
      <c r="P309" s="176"/>
      <c r="Q309" s="176"/>
      <c r="R309" s="176"/>
      <c r="S309" s="176"/>
      <c r="T309" s="176"/>
      <c r="U309" s="176"/>
      <c r="V309" s="176"/>
      <c r="W309" s="176"/>
      <c r="X309" s="177"/>
      <c r="AT309" s="171" t="s">
        <v>173</v>
      </c>
      <c r="AU309" s="171" t="s">
        <v>92</v>
      </c>
      <c r="AV309" s="13" t="s">
        <v>92</v>
      </c>
      <c r="AW309" s="13" t="s">
        <v>4</v>
      </c>
      <c r="AX309" s="13" t="s">
        <v>79</v>
      </c>
      <c r="AY309" s="171" t="s">
        <v>164</v>
      </c>
    </row>
    <row r="310" spans="1:65" s="13" customFormat="1" ht="11.25">
      <c r="B310" s="169"/>
      <c r="D310" s="170" t="s">
        <v>173</v>
      </c>
      <c r="E310" s="171" t="s">
        <v>1</v>
      </c>
      <c r="F310" s="172" t="s">
        <v>1221</v>
      </c>
      <c r="H310" s="173">
        <v>1</v>
      </c>
      <c r="I310" s="174"/>
      <c r="J310" s="174"/>
      <c r="M310" s="169"/>
      <c r="N310" s="175"/>
      <c r="O310" s="176"/>
      <c r="P310" s="176"/>
      <c r="Q310" s="176"/>
      <c r="R310" s="176"/>
      <c r="S310" s="176"/>
      <c r="T310" s="176"/>
      <c r="U310" s="176"/>
      <c r="V310" s="176"/>
      <c r="W310" s="176"/>
      <c r="X310" s="177"/>
      <c r="AT310" s="171" t="s">
        <v>173</v>
      </c>
      <c r="AU310" s="171" t="s">
        <v>92</v>
      </c>
      <c r="AV310" s="13" t="s">
        <v>92</v>
      </c>
      <c r="AW310" s="13" t="s">
        <v>4</v>
      </c>
      <c r="AX310" s="13" t="s">
        <v>79</v>
      </c>
      <c r="AY310" s="171" t="s">
        <v>164</v>
      </c>
    </row>
    <row r="311" spans="1:65" s="13" customFormat="1" ht="11.25">
      <c r="B311" s="169"/>
      <c r="D311" s="170" t="s">
        <v>173</v>
      </c>
      <c r="E311" s="171" t="s">
        <v>1</v>
      </c>
      <c r="F311" s="172" t="s">
        <v>1891</v>
      </c>
      <c r="H311" s="173">
        <v>12</v>
      </c>
      <c r="I311" s="174"/>
      <c r="J311" s="174"/>
      <c r="M311" s="169"/>
      <c r="N311" s="175"/>
      <c r="O311" s="176"/>
      <c r="P311" s="176"/>
      <c r="Q311" s="176"/>
      <c r="R311" s="176"/>
      <c r="S311" s="176"/>
      <c r="T311" s="176"/>
      <c r="U311" s="176"/>
      <c r="V311" s="176"/>
      <c r="W311" s="176"/>
      <c r="X311" s="177"/>
      <c r="AT311" s="171" t="s">
        <v>173</v>
      </c>
      <c r="AU311" s="171" t="s">
        <v>92</v>
      </c>
      <c r="AV311" s="13" t="s">
        <v>92</v>
      </c>
      <c r="AW311" s="13" t="s">
        <v>4</v>
      </c>
      <c r="AX311" s="13" t="s">
        <v>79</v>
      </c>
      <c r="AY311" s="171" t="s">
        <v>164</v>
      </c>
    </row>
    <row r="312" spans="1:65" s="13" customFormat="1" ht="11.25">
      <c r="B312" s="169"/>
      <c r="D312" s="170" t="s">
        <v>173</v>
      </c>
      <c r="E312" s="171" t="s">
        <v>1</v>
      </c>
      <c r="F312" s="172" t="s">
        <v>1892</v>
      </c>
      <c r="H312" s="173">
        <v>2</v>
      </c>
      <c r="I312" s="174"/>
      <c r="J312" s="174"/>
      <c r="M312" s="169"/>
      <c r="N312" s="175"/>
      <c r="O312" s="176"/>
      <c r="P312" s="176"/>
      <c r="Q312" s="176"/>
      <c r="R312" s="176"/>
      <c r="S312" s="176"/>
      <c r="T312" s="176"/>
      <c r="U312" s="176"/>
      <c r="V312" s="176"/>
      <c r="W312" s="176"/>
      <c r="X312" s="177"/>
      <c r="AT312" s="171" t="s">
        <v>173</v>
      </c>
      <c r="AU312" s="171" t="s">
        <v>92</v>
      </c>
      <c r="AV312" s="13" t="s">
        <v>92</v>
      </c>
      <c r="AW312" s="13" t="s">
        <v>4</v>
      </c>
      <c r="AX312" s="13" t="s">
        <v>79</v>
      </c>
      <c r="AY312" s="171" t="s">
        <v>164</v>
      </c>
    </row>
    <row r="313" spans="1:65" s="13" customFormat="1" ht="11.25">
      <c r="B313" s="169"/>
      <c r="D313" s="170" t="s">
        <v>173</v>
      </c>
      <c r="E313" s="171" t="s">
        <v>1</v>
      </c>
      <c r="F313" s="172" t="s">
        <v>1893</v>
      </c>
      <c r="H313" s="173">
        <v>2</v>
      </c>
      <c r="I313" s="174"/>
      <c r="J313" s="174"/>
      <c r="M313" s="169"/>
      <c r="N313" s="175"/>
      <c r="O313" s="176"/>
      <c r="P313" s="176"/>
      <c r="Q313" s="176"/>
      <c r="R313" s="176"/>
      <c r="S313" s="176"/>
      <c r="T313" s="176"/>
      <c r="U313" s="176"/>
      <c r="V313" s="176"/>
      <c r="W313" s="176"/>
      <c r="X313" s="177"/>
      <c r="AT313" s="171" t="s">
        <v>173</v>
      </c>
      <c r="AU313" s="171" t="s">
        <v>92</v>
      </c>
      <c r="AV313" s="13" t="s">
        <v>92</v>
      </c>
      <c r="AW313" s="13" t="s">
        <v>4</v>
      </c>
      <c r="AX313" s="13" t="s">
        <v>79</v>
      </c>
      <c r="AY313" s="171" t="s">
        <v>164</v>
      </c>
    </row>
    <row r="314" spans="1:65" s="13" customFormat="1" ht="11.25">
      <c r="B314" s="169"/>
      <c r="D314" s="170" t="s">
        <v>173</v>
      </c>
      <c r="E314" s="171" t="s">
        <v>1</v>
      </c>
      <c r="F314" s="172" t="s">
        <v>1894</v>
      </c>
      <c r="H314" s="173">
        <v>1</v>
      </c>
      <c r="I314" s="174"/>
      <c r="J314" s="174"/>
      <c r="M314" s="169"/>
      <c r="N314" s="175"/>
      <c r="O314" s="176"/>
      <c r="P314" s="176"/>
      <c r="Q314" s="176"/>
      <c r="R314" s="176"/>
      <c r="S314" s="176"/>
      <c r="T314" s="176"/>
      <c r="U314" s="176"/>
      <c r="V314" s="176"/>
      <c r="W314" s="176"/>
      <c r="X314" s="177"/>
      <c r="AT314" s="171" t="s">
        <v>173</v>
      </c>
      <c r="AU314" s="171" t="s">
        <v>92</v>
      </c>
      <c r="AV314" s="13" t="s">
        <v>92</v>
      </c>
      <c r="AW314" s="13" t="s">
        <v>4</v>
      </c>
      <c r="AX314" s="13" t="s">
        <v>79</v>
      </c>
      <c r="AY314" s="171" t="s">
        <v>164</v>
      </c>
    </row>
    <row r="315" spans="1:65" s="13" customFormat="1" ht="11.25">
      <c r="B315" s="169"/>
      <c r="D315" s="170" t="s">
        <v>173</v>
      </c>
      <c r="E315" s="171" t="s">
        <v>1</v>
      </c>
      <c r="F315" s="172" t="s">
        <v>1895</v>
      </c>
      <c r="H315" s="173">
        <v>4</v>
      </c>
      <c r="I315" s="174"/>
      <c r="J315" s="174"/>
      <c r="M315" s="169"/>
      <c r="N315" s="175"/>
      <c r="O315" s="176"/>
      <c r="P315" s="176"/>
      <c r="Q315" s="176"/>
      <c r="R315" s="176"/>
      <c r="S315" s="176"/>
      <c r="T315" s="176"/>
      <c r="U315" s="176"/>
      <c r="V315" s="176"/>
      <c r="W315" s="176"/>
      <c r="X315" s="177"/>
      <c r="AT315" s="171" t="s">
        <v>173</v>
      </c>
      <c r="AU315" s="171" t="s">
        <v>92</v>
      </c>
      <c r="AV315" s="13" t="s">
        <v>92</v>
      </c>
      <c r="AW315" s="13" t="s">
        <v>4</v>
      </c>
      <c r="AX315" s="13" t="s">
        <v>79</v>
      </c>
      <c r="AY315" s="171" t="s">
        <v>164</v>
      </c>
    </row>
    <row r="316" spans="1:65" s="13" customFormat="1" ht="11.25">
      <c r="B316" s="169"/>
      <c r="D316" s="170" t="s">
        <v>173</v>
      </c>
      <c r="E316" s="171" t="s">
        <v>1</v>
      </c>
      <c r="F316" s="172" t="s">
        <v>1896</v>
      </c>
      <c r="H316" s="173">
        <v>1</v>
      </c>
      <c r="I316" s="174"/>
      <c r="J316" s="174"/>
      <c r="M316" s="169"/>
      <c r="N316" s="175"/>
      <c r="O316" s="176"/>
      <c r="P316" s="176"/>
      <c r="Q316" s="176"/>
      <c r="R316" s="176"/>
      <c r="S316" s="176"/>
      <c r="T316" s="176"/>
      <c r="U316" s="176"/>
      <c r="V316" s="176"/>
      <c r="W316" s="176"/>
      <c r="X316" s="177"/>
      <c r="AT316" s="171" t="s">
        <v>173</v>
      </c>
      <c r="AU316" s="171" t="s">
        <v>92</v>
      </c>
      <c r="AV316" s="13" t="s">
        <v>92</v>
      </c>
      <c r="AW316" s="13" t="s">
        <v>4</v>
      </c>
      <c r="AX316" s="13" t="s">
        <v>79</v>
      </c>
      <c r="AY316" s="171" t="s">
        <v>164</v>
      </c>
    </row>
    <row r="317" spans="1:65" s="15" customFormat="1" ht="11.25">
      <c r="B317" s="195"/>
      <c r="D317" s="170" t="s">
        <v>173</v>
      </c>
      <c r="E317" s="196" t="s">
        <v>1</v>
      </c>
      <c r="F317" s="197" t="s">
        <v>303</v>
      </c>
      <c r="H317" s="198">
        <v>32</v>
      </c>
      <c r="I317" s="199"/>
      <c r="J317" s="199"/>
      <c r="M317" s="195"/>
      <c r="N317" s="200"/>
      <c r="O317" s="201"/>
      <c r="P317" s="201"/>
      <c r="Q317" s="201"/>
      <c r="R317" s="201"/>
      <c r="S317" s="201"/>
      <c r="T317" s="201"/>
      <c r="U317" s="201"/>
      <c r="V317" s="201"/>
      <c r="W317" s="201"/>
      <c r="X317" s="202"/>
      <c r="AT317" s="196" t="s">
        <v>173</v>
      </c>
      <c r="AU317" s="196" t="s">
        <v>92</v>
      </c>
      <c r="AV317" s="15" t="s">
        <v>171</v>
      </c>
      <c r="AW317" s="15" t="s">
        <v>4</v>
      </c>
      <c r="AX317" s="15" t="s">
        <v>86</v>
      </c>
      <c r="AY317" s="196" t="s">
        <v>164</v>
      </c>
    </row>
    <row r="318" spans="1:65" s="2" customFormat="1" ht="14.45" customHeight="1">
      <c r="A318" s="32"/>
      <c r="B318" s="153"/>
      <c r="C318" s="154" t="s">
        <v>317</v>
      </c>
      <c r="D318" s="154" t="s">
        <v>167</v>
      </c>
      <c r="E318" s="155" t="s">
        <v>305</v>
      </c>
      <c r="F318" s="156" t="s">
        <v>306</v>
      </c>
      <c r="G318" s="157" t="s">
        <v>177</v>
      </c>
      <c r="H318" s="158">
        <v>41.8</v>
      </c>
      <c r="I318" s="159"/>
      <c r="J318" s="159"/>
      <c r="K318" s="158">
        <f>ROUND(P318*H318,3)</f>
        <v>0</v>
      </c>
      <c r="L318" s="160"/>
      <c r="M318" s="33"/>
      <c r="N318" s="161" t="s">
        <v>1</v>
      </c>
      <c r="O318" s="162" t="s">
        <v>43</v>
      </c>
      <c r="P318" s="163">
        <f>I318+J318</f>
        <v>0</v>
      </c>
      <c r="Q318" s="163">
        <f>ROUND(I318*H318,3)</f>
        <v>0</v>
      </c>
      <c r="R318" s="163">
        <f>ROUND(J318*H318,3)</f>
        <v>0</v>
      </c>
      <c r="S318" s="58"/>
      <c r="T318" s="164">
        <f>S318*H318</f>
        <v>0</v>
      </c>
      <c r="U318" s="164">
        <v>0</v>
      </c>
      <c r="V318" s="164">
        <f>U318*H318</f>
        <v>0</v>
      </c>
      <c r="W318" s="164">
        <v>0</v>
      </c>
      <c r="X318" s="165">
        <f>W318*H318</f>
        <v>0</v>
      </c>
      <c r="Y318" s="32"/>
      <c r="Z318" s="32"/>
      <c r="AA318" s="32"/>
      <c r="AB318" s="32"/>
      <c r="AC318" s="32"/>
      <c r="AD318" s="32"/>
      <c r="AE318" s="32"/>
      <c r="AR318" s="166" t="s">
        <v>171</v>
      </c>
      <c r="AT318" s="166" t="s">
        <v>167</v>
      </c>
      <c r="AU318" s="166" t="s">
        <v>92</v>
      </c>
      <c r="AY318" s="17" t="s">
        <v>164</v>
      </c>
      <c r="BE318" s="167">
        <f>IF(O318="základná",K318,0)</f>
        <v>0</v>
      </c>
      <c r="BF318" s="167">
        <f>IF(O318="znížená",K318,0)</f>
        <v>0</v>
      </c>
      <c r="BG318" s="167">
        <f>IF(O318="zákl. prenesená",K318,0)</f>
        <v>0</v>
      </c>
      <c r="BH318" s="167">
        <f>IF(O318="zníž. prenesená",K318,0)</f>
        <v>0</v>
      </c>
      <c r="BI318" s="167">
        <f>IF(O318="nulová",K318,0)</f>
        <v>0</v>
      </c>
      <c r="BJ318" s="17" t="s">
        <v>92</v>
      </c>
      <c r="BK318" s="168">
        <f>ROUND(P318*H318,3)</f>
        <v>0</v>
      </c>
      <c r="BL318" s="17" t="s">
        <v>171</v>
      </c>
      <c r="BM318" s="166" t="s">
        <v>307</v>
      </c>
    </row>
    <row r="319" spans="1:65" s="13" customFormat="1" ht="11.25">
      <c r="B319" s="169"/>
      <c r="D319" s="170" t="s">
        <v>173</v>
      </c>
      <c r="E319" s="171" t="s">
        <v>1</v>
      </c>
      <c r="F319" s="172" t="s">
        <v>1923</v>
      </c>
      <c r="H319" s="173">
        <v>1.2</v>
      </c>
      <c r="I319" s="174"/>
      <c r="J319" s="174"/>
      <c r="M319" s="169"/>
      <c r="N319" s="175"/>
      <c r="O319" s="176"/>
      <c r="P319" s="176"/>
      <c r="Q319" s="176"/>
      <c r="R319" s="176"/>
      <c r="S319" s="176"/>
      <c r="T319" s="176"/>
      <c r="U319" s="176"/>
      <c r="V319" s="176"/>
      <c r="W319" s="176"/>
      <c r="X319" s="177"/>
      <c r="AT319" s="171" t="s">
        <v>173</v>
      </c>
      <c r="AU319" s="171" t="s">
        <v>92</v>
      </c>
      <c r="AV319" s="13" t="s">
        <v>92</v>
      </c>
      <c r="AW319" s="13" t="s">
        <v>4</v>
      </c>
      <c r="AX319" s="13" t="s">
        <v>79</v>
      </c>
      <c r="AY319" s="171" t="s">
        <v>164</v>
      </c>
    </row>
    <row r="320" spans="1:65" s="13" customFormat="1" ht="11.25">
      <c r="B320" s="169"/>
      <c r="D320" s="170" t="s">
        <v>173</v>
      </c>
      <c r="E320" s="171" t="s">
        <v>1</v>
      </c>
      <c r="F320" s="172" t="s">
        <v>1924</v>
      </c>
      <c r="H320" s="173">
        <v>1.2</v>
      </c>
      <c r="I320" s="174"/>
      <c r="J320" s="174"/>
      <c r="M320" s="169"/>
      <c r="N320" s="175"/>
      <c r="O320" s="176"/>
      <c r="P320" s="176"/>
      <c r="Q320" s="176"/>
      <c r="R320" s="176"/>
      <c r="S320" s="176"/>
      <c r="T320" s="176"/>
      <c r="U320" s="176"/>
      <c r="V320" s="176"/>
      <c r="W320" s="176"/>
      <c r="X320" s="177"/>
      <c r="AT320" s="171" t="s">
        <v>173</v>
      </c>
      <c r="AU320" s="171" t="s">
        <v>92</v>
      </c>
      <c r="AV320" s="13" t="s">
        <v>92</v>
      </c>
      <c r="AW320" s="13" t="s">
        <v>4</v>
      </c>
      <c r="AX320" s="13" t="s">
        <v>79</v>
      </c>
      <c r="AY320" s="171" t="s">
        <v>164</v>
      </c>
    </row>
    <row r="321" spans="1:65" s="13" customFormat="1" ht="11.25">
      <c r="B321" s="169"/>
      <c r="D321" s="170" t="s">
        <v>173</v>
      </c>
      <c r="E321" s="171" t="s">
        <v>1</v>
      </c>
      <c r="F321" s="172" t="s">
        <v>1925</v>
      </c>
      <c r="H321" s="173">
        <v>3.9</v>
      </c>
      <c r="I321" s="174"/>
      <c r="J321" s="174"/>
      <c r="M321" s="169"/>
      <c r="N321" s="175"/>
      <c r="O321" s="176"/>
      <c r="P321" s="176"/>
      <c r="Q321" s="176"/>
      <c r="R321" s="176"/>
      <c r="S321" s="176"/>
      <c r="T321" s="176"/>
      <c r="U321" s="176"/>
      <c r="V321" s="176"/>
      <c r="W321" s="176"/>
      <c r="X321" s="177"/>
      <c r="AT321" s="171" t="s">
        <v>173</v>
      </c>
      <c r="AU321" s="171" t="s">
        <v>92</v>
      </c>
      <c r="AV321" s="13" t="s">
        <v>92</v>
      </c>
      <c r="AW321" s="13" t="s">
        <v>4</v>
      </c>
      <c r="AX321" s="13" t="s">
        <v>79</v>
      </c>
      <c r="AY321" s="171" t="s">
        <v>164</v>
      </c>
    </row>
    <row r="322" spans="1:65" s="13" customFormat="1" ht="11.25">
      <c r="B322" s="169"/>
      <c r="D322" s="170" t="s">
        <v>173</v>
      </c>
      <c r="E322" s="171" t="s">
        <v>1</v>
      </c>
      <c r="F322" s="172" t="s">
        <v>1926</v>
      </c>
      <c r="H322" s="173">
        <v>3.9</v>
      </c>
      <c r="I322" s="174"/>
      <c r="J322" s="174"/>
      <c r="M322" s="169"/>
      <c r="N322" s="175"/>
      <c r="O322" s="176"/>
      <c r="P322" s="176"/>
      <c r="Q322" s="176"/>
      <c r="R322" s="176"/>
      <c r="S322" s="176"/>
      <c r="T322" s="176"/>
      <c r="U322" s="176"/>
      <c r="V322" s="176"/>
      <c r="W322" s="176"/>
      <c r="X322" s="177"/>
      <c r="AT322" s="171" t="s">
        <v>173</v>
      </c>
      <c r="AU322" s="171" t="s">
        <v>92</v>
      </c>
      <c r="AV322" s="13" t="s">
        <v>92</v>
      </c>
      <c r="AW322" s="13" t="s">
        <v>4</v>
      </c>
      <c r="AX322" s="13" t="s">
        <v>79</v>
      </c>
      <c r="AY322" s="171" t="s">
        <v>164</v>
      </c>
    </row>
    <row r="323" spans="1:65" s="13" customFormat="1" ht="11.25">
      <c r="B323" s="169"/>
      <c r="D323" s="170" t="s">
        <v>173</v>
      </c>
      <c r="E323" s="171" t="s">
        <v>1</v>
      </c>
      <c r="F323" s="172" t="s">
        <v>1228</v>
      </c>
      <c r="H323" s="173">
        <v>1.6</v>
      </c>
      <c r="I323" s="174"/>
      <c r="J323" s="174"/>
      <c r="M323" s="169"/>
      <c r="N323" s="175"/>
      <c r="O323" s="176"/>
      <c r="P323" s="176"/>
      <c r="Q323" s="176"/>
      <c r="R323" s="176"/>
      <c r="S323" s="176"/>
      <c r="T323" s="176"/>
      <c r="U323" s="176"/>
      <c r="V323" s="176"/>
      <c r="W323" s="176"/>
      <c r="X323" s="177"/>
      <c r="AT323" s="171" t="s">
        <v>173</v>
      </c>
      <c r="AU323" s="171" t="s">
        <v>92</v>
      </c>
      <c r="AV323" s="13" t="s">
        <v>92</v>
      </c>
      <c r="AW323" s="13" t="s">
        <v>4</v>
      </c>
      <c r="AX323" s="13" t="s">
        <v>79</v>
      </c>
      <c r="AY323" s="171" t="s">
        <v>164</v>
      </c>
    </row>
    <row r="324" spans="1:65" s="13" customFormat="1" ht="11.25">
      <c r="B324" s="169"/>
      <c r="D324" s="170" t="s">
        <v>173</v>
      </c>
      <c r="E324" s="171" t="s">
        <v>1</v>
      </c>
      <c r="F324" s="172" t="s">
        <v>1229</v>
      </c>
      <c r="H324" s="173">
        <v>1.6</v>
      </c>
      <c r="I324" s="174"/>
      <c r="J324" s="174"/>
      <c r="M324" s="169"/>
      <c r="N324" s="175"/>
      <c r="O324" s="176"/>
      <c r="P324" s="176"/>
      <c r="Q324" s="176"/>
      <c r="R324" s="176"/>
      <c r="S324" s="176"/>
      <c r="T324" s="176"/>
      <c r="U324" s="176"/>
      <c r="V324" s="176"/>
      <c r="W324" s="176"/>
      <c r="X324" s="177"/>
      <c r="AT324" s="171" t="s">
        <v>173</v>
      </c>
      <c r="AU324" s="171" t="s">
        <v>92</v>
      </c>
      <c r="AV324" s="13" t="s">
        <v>92</v>
      </c>
      <c r="AW324" s="13" t="s">
        <v>4</v>
      </c>
      <c r="AX324" s="13" t="s">
        <v>79</v>
      </c>
      <c r="AY324" s="171" t="s">
        <v>164</v>
      </c>
    </row>
    <row r="325" spans="1:65" s="13" customFormat="1" ht="11.25">
      <c r="B325" s="169"/>
      <c r="D325" s="170" t="s">
        <v>173</v>
      </c>
      <c r="E325" s="171" t="s">
        <v>1</v>
      </c>
      <c r="F325" s="172" t="s">
        <v>1927</v>
      </c>
      <c r="H325" s="173">
        <v>15.6</v>
      </c>
      <c r="I325" s="174"/>
      <c r="J325" s="174"/>
      <c r="M325" s="169"/>
      <c r="N325" s="175"/>
      <c r="O325" s="176"/>
      <c r="P325" s="176"/>
      <c r="Q325" s="176"/>
      <c r="R325" s="176"/>
      <c r="S325" s="176"/>
      <c r="T325" s="176"/>
      <c r="U325" s="176"/>
      <c r="V325" s="176"/>
      <c r="W325" s="176"/>
      <c r="X325" s="177"/>
      <c r="AT325" s="171" t="s">
        <v>173</v>
      </c>
      <c r="AU325" s="171" t="s">
        <v>92</v>
      </c>
      <c r="AV325" s="13" t="s">
        <v>92</v>
      </c>
      <c r="AW325" s="13" t="s">
        <v>4</v>
      </c>
      <c r="AX325" s="13" t="s">
        <v>79</v>
      </c>
      <c r="AY325" s="171" t="s">
        <v>164</v>
      </c>
    </row>
    <row r="326" spans="1:65" s="13" customFormat="1" ht="11.25">
      <c r="B326" s="169"/>
      <c r="D326" s="170" t="s">
        <v>173</v>
      </c>
      <c r="E326" s="171" t="s">
        <v>1</v>
      </c>
      <c r="F326" s="172" t="s">
        <v>1928</v>
      </c>
      <c r="H326" s="173">
        <v>2.6</v>
      </c>
      <c r="I326" s="174"/>
      <c r="J326" s="174"/>
      <c r="M326" s="169"/>
      <c r="N326" s="175"/>
      <c r="O326" s="176"/>
      <c r="P326" s="176"/>
      <c r="Q326" s="176"/>
      <c r="R326" s="176"/>
      <c r="S326" s="176"/>
      <c r="T326" s="176"/>
      <c r="U326" s="176"/>
      <c r="V326" s="176"/>
      <c r="W326" s="176"/>
      <c r="X326" s="177"/>
      <c r="AT326" s="171" t="s">
        <v>173</v>
      </c>
      <c r="AU326" s="171" t="s">
        <v>92</v>
      </c>
      <c r="AV326" s="13" t="s">
        <v>92</v>
      </c>
      <c r="AW326" s="13" t="s">
        <v>4</v>
      </c>
      <c r="AX326" s="13" t="s">
        <v>79</v>
      </c>
      <c r="AY326" s="171" t="s">
        <v>164</v>
      </c>
    </row>
    <row r="327" spans="1:65" s="13" customFormat="1" ht="11.25">
      <c r="B327" s="169"/>
      <c r="D327" s="170" t="s">
        <v>173</v>
      </c>
      <c r="E327" s="171" t="s">
        <v>1</v>
      </c>
      <c r="F327" s="172" t="s">
        <v>1929</v>
      </c>
      <c r="H327" s="173">
        <v>2.6</v>
      </c>
      <c r="I327" s="174"/>
      <c r="J327" s="174"/>
      <c r="M327" s="169"/>
      <c r="N327" s="175"/>
      <c r="O327" s="176"/>
      <c r="P327" s="176"/>
      <c r="Q327" s="176"/>
      <c r="R327" s="176"/>
      <c r="S327" s="176"/>
      <c r="T327" s="176"/>
      <c r="U327" s="176"/>
      <c r="V327" s="176"/>
      <c r="W327" s="176"/>
      <c r="X327" s="177"/>
      <c r="AT327" s="171" t="s">
        <v>173</v>
      </c>
      <c r="AU327" s="171" t="s">
        <v>92</v>
      </c>
      <c r="AV327" s="13" t="s">
        <v>92</v>
      </c>
      <c r="AW327" s="13" t="s">
        <v>4</v>
      </c>
      <c r="AX327" s="13" t="s">
        <v>79</v>
      </c>
      <c r="AY327" s="171" t="s">
        <v>164</v>
      </c>
    </row>
    <row r="328" spans="1:65" s="13" customFormat="1" ht="11.25">
      <c r="B328" s="169"/>
      <c r="D328" s="170" t="s">
        <v>173</v>
      </c>
      <c r="E328" s="171" t="s">
        <v>1</v>
      </c>
      <c r="F328" s="172" t="s">
        <v>1930</v>
      </c>
      <c r="H328" s="173">
        <v>1.2</v>
      </c>
      <c r="I328" s="174"/>
      <c r="J328" s="174"/>
      <c r="M328" s="169"/>
      <c r="N328" s="175"/>
      <c r="O328" s="176"/>
      <c r="P328" s="176"/>
      <c r="Q328" s="176"/>
      <c r="R328" s="176"/>
      <c r="S328" s="176"/>
      <c r="T328" s="176"/>
      <c r="U328" s="176"/>
      <c r="V328" s="176"/>
      <c r="W328" s="176"/>
      <c r="X328" s="177"/>
      <c r="AT328" s="171" t="s">
        <v>173</v>
      </c>
      <c r="AU328" s="171" t="s">
        <v>92</v>
      </c>
      <c r="AV328" s="13" t="s">
        <v>92</v>
      </c>
      <c r="AW328" s="13" t="s">
        <v>4</v>
      </c>
      <c r="AX328" s="13" t="s">
        <v>79</v>
      </c>
      <c r="AY328" s="171" t="s">
        <v>164</v>
      </c>
    </row>
    <row r="329" spans="1:65" s="13" customFormat="1" ht="11.25">
      <c r="B329" s="169"/>
      <c r="D329" s="170" t="s">
        <v>173</v>
      </c>
      <c r="E329" s="171" t="s">
        <v>1</v>
      </c>
      <c r="F329" s="172" t="s">
        <v>1931</v>
      </c>
      <c r="H329" s="173">
        <v>5.2</v>
      </c>
      <c r="I329" s="174"/>
      <c r="J329" s="174"/>
      <c r="M329" s="169"/>
      <c r="N329" s="175"/>
      <c r="O329" s="176"/>
      <c r="P329" s="176"/>
      <c r="Q329" s="176"/>
      <c r="R329" s="176"/>
      <c r="S329" s="176"/>
      <c r="T329" s="176"/>
      <c r="U329" s="176"/>
      <c r="V329" s="176"/>
      <c r="W329" s="176"/>
      <c r="X329" s="177"/>
      <c r="AT329" s="171" t="s">
        <v>173</v>
      </c>
      <c r="AU329" s="171" t="s">
        <v>92</v>
      </c>
      <c r="AV329" s="13" t="s">
        <v>92</v>
      </c>
      <c r="AW329" s="13" t="s">
        <v>4</v>
      </c>
      <c r="AX329" s="13" t="s">
        <v>79</v>
      </c>
      <c r="AY329" s="171" t="s">
        <v>164</v>
      </c>
    </row>
    <row r="330" spans="1:65" s="13" customFormat="1" ht="11.25">
      <c r="B330" s="169"/>
      <c r="D330" s="170" t="s">
        <v>173</v>
      </c>
      <c r="E330" s="171" t="s">
        <v>1</v>
      </c>
      <c r="F330" s="172" t="s">
        <v>1932</v>
      </c>
      <c r="H330" s="173">
        <v>1.2</v>
      </c>
      <c r="I330" s="174"/>
      <c r="J330" s="174"/>
      <c r="M330" s="169"/>
      <c r="N330" s="175"/>
      <c r="O330" s="176"/>
      <c r="P330" s="176"/>
      <c r="Q330" s="176"/>
      <c r="R330" s="176"/>
      <c r="S330" s="176"/>
      <c r="T330" s="176"/>
      <c r="U330" s="176"/>
      <c r="V330" s="176"/>
      <c r="W330" s="176"/>
      <c r="X330" s="177"/>
      <c r="AT330" s="171" t="s">
        <v>173</v>
      </c>
      <c r="AU330" s="171" t="s">
        <v>92</v>
      </c>
      <c r="AV330" s="13" t="s">
        <v>92</v>
      </c>
      <c r="AW330" s="13" t="s">
        <v>4</v>
      </c>
      <c r="AX330" s="13" t="s">
        <v>79</v>
      </c>
      <c r="AY330" s="171" t="s">
        <v>164</v>
      </c>
    </row>
    <row r="331" spans="1:65" s="15" customFormat="1" ht="11.25">
      <c r="B331" s="195"/>
      <c r="D331" s="170" t="s">
        <v>173</v>
      </c>
      <c r="E331" s="196" t="s">
        <v>1</v>
      </c>
      <c r="F331" s="197" t="s">
        <v>303</v>
      </c>
      <c r="H331" s="198">
        <v>41.800000000000011</v>
      </c>
      <c r="I331" s="199"/>
      <c r="J331" s="199"/>
      <c r="M331" s="195"/>
      <c r="N331" s="200"/>
      <c r="O331" s="201"/>
      <c r="P331" s="201"/>
      <c r="Q331" s="201"/>
      <c r="R331" s="201"/>
      <c r="S331" s="201"/>
      <c r="T331" s="201"/>
      <c r="U331" s="201"/>
      <c r="V331" s="201"/>
      <c r="W331" s="201"/>
      <c r="X331" s="202"/>
      <c r="AT331" s="196" t="s">
        <v>173</v>
      </c>
      <c r="AU331" s="196" t="s">
        <v>92</v>
      </c>
      <c r="AV331" s="15" t="s">
        <v>171</v>
      </c>
      <c r="AW331" s="15" t="s">
        <v>4</v>
      </c>
      <c r="AX331" s="15" t="s">
        <v>86</v>
      </c>
      <c r="AY331" s="196" t="s">
        <v>164</v>
      </c>
    </row>
    <row r="332" spans="1:65" s="2" customFormat="1" ht="14.45" customHeight="1">
      <c r="A332" s="32"/>
      <c r="B332" s="153"/>
      <c r="C332" s="154" t="s">
        <v>321</v>
      </c>
      <c r="D332" s="154" t="s">
        <v>167</v>
      </c>
      <c r="E332" s="155" t="s">
        <v>1644</v>
      </c>
      <c r="F332" s="156" t="s">
        <v>1645</v>
      </c>
      <c r="G332" s="157" t="s">
        <v>177</v>
      </c>
      <c r="H332" s="158">
        <v>11.321</v>
      </c>
      <c r="I332" s="159"/>
      <c r="J332" s="159"/>
      <c r="K332" s="158">
        <f>ROUND(P332*H332,3)</f>
        <v>0</v>
      </c>
      <c r="L332" s="160"/>
      <c r="M332" s="33"/>
      <c r="N332" s="161" t="s">
        <v>1</v>
      </c>
      <c r="O332" s="162" t="s">
        <v>43</v>
      </c>
      <c r="P332" s="163">
        <f>I332+J332</f>
        <v>0</v>
      </c>
      <c r="Q332" s="163">
        <f>ROUND(I332*H332,3)</f>
        <v>0</v>
      </c>
      <c r="R332" s="163">
        <f>ROUND(J332*H332,3)</f>
        <v>0</v>
      </c>
      <c r="S332" s="58"/>
      <c r="T332" s="164">
        <f>S332*H332</f>
        <v>0</v>
      </c>
      <c r="U332" s="164">
        <v>0</v>
      </c>
      <c r="V332" s="164">
        <f>U332*H332</f>
        <v>0</v>
      </c>
      <c r="W332" s="164">
        <v>0</v>
      </c>
      <c r="X332" s="165">
        <f>W332*H332</f>
        <v>0</v>
      </c>
      <c r="Y332" s="32"/>
      <c r="Z332" s="32"/>
      <c r="AA332" s="32"/>
      <c r="AB332" s="32"/>
      <c r="AC332" s="32"/>
      <c r="AD332" s="32"/>
      <c r="AE332" s="32"/>
      <c r="AR332" s="166" t="s">
        <v>171</v>
      </c>
      <c r="AT332" s="166" t="s">
        <v>167</v>
      </c>
      <c r="AU332" s="166" t="s">
        <v>92</v>
      </c>
      <c r="AY332" s="17" t="s">
        <v>164</v>
      </c>
      <c r="BE332" s="167">
        <f>IF(O332="základná",K332,0)</f>
        <v>0</v>
      </c>
      <c r="BF332" s="167">
        <f>IF(O332="znížená",K332,0)</f>
        <v>0</v>
      </c>
      <c r="BG332" s="167">
        <f>IF(O332="zákl. prenesená",K332,0)</f>
        <v>0</v>
      </c>
      <c r="BH332" s="167">
        <f>IF(O332="zníž. prenesená",K332,0)</f>
        <v>0</v>
      </c>
      <c r="BI332" s="167">
        <f>IF(O332="nulová",K332,0)</f>
        <v>0</v>
      </c>
      <c r="BJ332" s="17" t="s">
        <v>92</v>
      </c>
      <c r="BK332" s="168">
        <f>ROUND(P332*H332,3)</f>
        <v>0</v>
      </c>
      <c r="BL332" s="17" t="s">
        <v>171</v>
      </c>
      <c r="BM332" s="166" t="s">
        <v>1646</v>
      </c>
    </row>
    <row r="333" spans="1:65" s="13" customFormat="1" ht="11.25">
      <c r="B333" s="169"/>
      <c r="D333" s="170" t="s">
        <v>173</v>
      </c>
      <c r="E333" s="171" t="s">
        <v>1</v>
      </c>
      <c r="F333" s="172" t="s">
        <v>1933</v>
      </c>
      <c r="H333" s="173">
        <v>2.4260000000000002</v>
      </c>
      <c r="I333" s="174"/>
      <c r="J333" s="174"/>
      <c r="M333" s="169"/>
      <c r="N333" s="175"/>
      <c r="O333" s="176"/>
      <c r="P333" s="176"/>
      <c r="Q333" s="176"/>
      <c r="R333" s="176"/>
      <c r="S333" s="176"/>
      <c r="T333" s="176"/>
      <c r="U333" s="176"/>
      <c r="V333" s="176"/>
      <c r="W333" s="176"/>
      <c r="X333" s="177"/>
      <c r="AT333" s="171" t="s">
        <v>173</v>
      </c>
      <c r="AU333" s="171" t="s">
        <v>92</v>
      </c>
      <c r="AV333" s="13" t="s">
        <v>92</v>
      </c>
      <c r="AW333" s="13" t="s">
        <v>4</v>
      </c>
      <c r="AX333" s="13" t="s">
        <v>79</v>
      </c>
      <c r="AY333" s="171" t="s">
        <v>164</v>
      </c>
    </row>
    <row r="334" spans="1:65" s="13" customFormat="1" ht="11.25">
      <c r="B334" s="169"/>
      <c r="D334" s="170" t="s">
        <v>173</v>
      </c>
      <c r="E334" s="171" t="s">
        <v>1</v>
      </c>
      <c r="F334" s="172" t="s">
        <v>1934</v>
      </c>
      <c r="H334" s="173">
        <v>1.617</v>
      </c>
      <c r="I334" s="174"/>
      <c r="J334" s="174"/>
      <c r="M334" s="169"/>
      <c r="N334" s="175"/>
      <c r="O334" s="176"/>
      <c r="P334" s="176"/>
      <c r="Q334" s="176"/>
      <c r="R334" s="176"/>
      <c r="S334" s="176"/>
      <c r="T334" s="176"/>
      <c r="U334" s="176"/>
      <c r="V334" s="176"/>
      <c r="W334" s="176"/>
      <c r="X334" s="177"/>
      <c r="AT334" s="171" t="s">
        <v>173</v>
      </c>
      <c r="AU334" s="171" t="s">
        <v>92</v>
      </c>
      <c r="AV334" s="13" t="s">
        <v>92</v>
      </c>
      <c r="AW334" s="13" t="s">
        <v>4</v>
      </c>
      <c r="AX334" s="13" t="s">
        <v>79</v>
      </c>
      <c r="AY334" s="171" t="s">
        <v>164</v>
      </c>
    </row>
    <row r="335" spans="1:65" s="13" customFormat="1" ht="11.25">
      <c r="B335" s="169"/>
      <c r="D335" s="170" t="s">
        <v>173</v>
      </c>
      <c r="E335" s="171" t="s">
        <v>1</v>
      </c>
      <c r="F335" s="172" t="s">
        <v>1935</v>
      </c>
      <c r="H335" s="173">
        <v>2.4260000000000002</v>
      </c>
      <c r="I335" s="174"/>
      <c r="J335" s="174"/>
      <c r="M335" s="169"/>
      <c r="N335" s="175"/>
      <c r="O335" s="176"/>
      <c r="P335" s="176"/>
      <c r="Q335" s="176"/>
      <c r="R335" s="176"/>
      <c r="S335" s="176"/>
      <c r="T335" s="176"/>
      <c r="U335" s="176"/>
      <c r="V335" s="176"/>
      <c r="W335" s="176"/>
      <c r="X335" s="177"/>
      <c r="AT335" s="171" t="s">
        <v>173</v>
      </c>
      <c r="AU335" s="171" t="s">
        <v>92</v>
      </c>
      <c r="AV335" s="13" t="s">
        <v>92</v>
      </c>
      <c r="AW335" s="13" t="s">
        <v>4</v>
      </c>
      <c r="AX335" s="13" t="s">
        <v>79</v>
      </c>
      <c r="AY335" s="171" t="s">
        <v>164</v>
      </c>
    </row>
    <row r="336" spans="1:65" s="13" customFormat="1" ht="11.25">
      <c r="B336" s="169"/>
      <c r="D336" s="170" t="s">
        <v>173</v>
      </c>
      <c r="E336" s="171" t="s">
        <v>1</v>
      </c>
      <c r="F336" s="172" t="s">
        <v>1936</v>
      </c>
      <c r="H336" s="173">
        <v>2.4260000000000002</v>
      </c>
      <c r="I336" s="174"/>
      <c r="J336" s="174"/>
      <c r="M336" s="169"/>
      <c r="N336" s="175"/>
      <c r="O336" s="176"/>
      <c r="P336" s="176"/>
      <c r="Q336" s="176"/>
      <c r="R336" s="176"/>
      <c r="S336" s="176"/>
      <c r="T336" s="176"/>
      <c r="U336" s="176"/>
      <c r="V336" s="176"/>
      <c r="W336" s="176"/>
      <c r="X336" s="177"/>
      <c r="AT336" s="171" t="s">
        <v>173</v>
      </c>
      <c r="AU336" s="171" t="s">
        <v>92</v>
      </c>
      <c r="AV336" s="13" t="s">
        <v>92</v>
      </c>
      <c r="AW336" s="13" t="s">
        <v>4</v>
      </c>
      <c r="AX336" s="13" t="s">
        <v>79</v>
      </c>
      <c r="AY336" s="171" t="s">
        <v>164</v>
      </c>
    </row>
    <row r="337" spans="1:65" s="13" customFormat="1" ht="11.25">
      <c r="B337" s="169"/>
      <c r="D337" s="170" t="s">
        <v>173</v>
      </c>
      <c r="E337" s="171" t="s">
        <v>1</v>
      </c>
      <c r="F337" s="172" t="s">
        <v>1937</v>
      </c>
      <c r="H337" s="173">
        <v>2.4260000000000002</v>
      </c>
      <c r="I337" s="174"/>
      <c r="J337" s="174"/>
      <c r="M337" s="169"/>
      <c r="N337" s="175"/>
      <c r="O337" s="176"/>
      <c r="P337" s="176"/>
      <c r="Q337" s="176"/>
      <c r="R337" s="176"/>
      <c r="S337" s="176"/>
      <c r="T337" s="176"/>
      <c r="U337" s="176"/>
      <c r="V337" s="176"/>
      <c r="W337" s="176"/>
      <c r="X337" s="177"/>
      <c r="AT337" s="171" t="s">
        <v>173</v>
      </c>
      <c r="AU337" s="171" t="s">
        <v>92</v>
      </c>
      <c r="AV337" s="13" t="s">
        <v>92</v>
      </c>
      <c r="AW337" s="13" t="s">
        <v>4</v>
      </c>
      <c r="AX337" s="13" t="s">
        <v>79</v>
      </c>
      <c r="AY337" s="171" t="s">
        <v>164</v>
      </c>
    </row>
    <row r="338" spans="1:65" s="15" customFormat="1" ht="11.25">
      <c r="B338" s="195"/>
      <c r="D338" s="170" t="s">
        <v>173</v>
      </c>
      <c r="E338" s="196" t="s">
        <v>1</v>
      </c>
      <c r="F338" s="197" t="s">
        <v>303</v>
      </c>
      <c r="H338" s="198">
        <v>11.321</v>
      </c>
      <c r="I338" s="199"/>
      <c r="J338" s="199"/>
      <c r="M338" s="195"/>
      <c r="N338" s="200"/>
      <c r="O338" s="201"/>
      <c r="P338" s="201"/>
      <c r="Q338" s="201"/>
      <c r="R338" s="201"/>
      <c r="S338" s="201"/>
      <c r="T338" s="201"/>
      <c r="U338" s="201"/>
      <c r="V338" s="201"/>
      <c r="W338" s="201"/>
      <c r="X338" s="202"/>
      <c r="AT338" s="196" t="s">
        <v>173</v>
      </c>
      <c r="AU338" s="196" t="s">
        <v>92</v>
      </c>
      <c r="AV338" s="15" t="s">
        <v>171</v>
      </c>
      <c r="AW338" s="15" t="s">
        <v>4</v>
      </c>
      <c r="AX338" s="15" t="s">
        <v>86</v>
      </c>
      <c r="AY338" s="196" t="s">
        <v>164</v>
      </c>
    </row>
    <row r="339" spans="1:65" s="2" customFormat="1" ht="24.2" customHeight="1">
      <c r="A339" s="32"/>
      <c r="B339" s="153"/>
      <c r="C339" s="154" t="s">
        <v>326</v>
      </c>
      <c r="D339" s="154" t="s">
        <v>167</v>
      </c>
      <c r="E339" s="155" t="s">
        <v>313</v>
      </c>
      <c r="F339" s="156" t="s">
        <v>314</v>
      </c>
      <c r="G339" s="157" t="s">
        <v>177</v>
      </c>
      <c r="H339" s="158">
        <v>40.188000000000002</v>
      </c>
      <c r="I339" s="159"/>
      <c r="J339" s="159"/>
      <c r="K339" s="158">
        <f>ROUND(P339*H339,3)</f>
        <v>0</v>
      </c>
      <c r="L339" s="160"/>
      <c r="M339" s="33"/>
      <c r="N339" s="161" t="s">
        <v>1</v>
      </c>
      <c r="O339" s="162" t="s">
        <v>43</v>
      </c>
      <c r="P339" s="163">
        <f>I339+J339</f>
        <v>0</v>
      </c>
      <c r="Q339" s="163">
        <f>ROUND(I339*H339,3)</f>
        <v>0</v>
      </c>
      <c r="R339" s="163">
        <f>ROUND(J339*H339,3)</f>
        <v>0</v>
      </c>
      <c r="S339" s="58"/>
      <c r="T339" s="164">
        <f>S339*H339</f>
        <v>0</v>
      </c>
      <c r="U339" s="164">
        <v>0</v>
      </c>
      <c r="V339" s="164">
        <f>U339*H339</f>
        <v>0</v>
      </c>
      <c r="W339" s="164">
        <v>7.5999999999999998E-2</v>
      </c>
      <c r="X339" s="165">
        <f>W339*H339</f>
        <v>3.0542880000000001</v>
      </c>
      <c r="Y339" s="32"/>
      <c r="Z339" s="32"/>
      <c r="AA339" s="32"/>
      <c r="AB339" s="32"/>
      <c r="AC339" s="32"/>
      <c r="AD339" s="32"/>
      <c r="AE339" s="32"/>
      <c r="AR339" s="166" t="s">
        <v>171</v>
      </c>
      <c r="AT339" s="166" t="s">
        <v>167</v>
      </c>
      <c r="AU339" s="166" t="s">
        <v>92</v>
      </c>
      <c r="AY339" s="17" t="s">
        <v>164</v>
      </c>
      <c r="BE339" s="167">
        <f>IF(O339="základná",K339,0)</f>
        <v>0</v>
      </c>
      <c r="BF339" s="167">
        <f>IF(O339="znížená",K339,0)</f>
        <v>0</v>
      </c>
      <c r="BG339" s="167">
        <f>IF(O339="zákl. prenesená",K339,0)</f>
        <v>0</v>
      </c>
      <c r="BH339" s="167">
        <f>IF(O339="zníž. prenesená",K339,0)</f>
        <v>0</v>
      </c>
      <c r="BI339" s="167">
        <f>IF(O339="nulová",K339,0)</f>
        <v>0</v>
      </c>
      <c r="BJ339" s="17" t="s">
        <v>92</v>
      </c>
      <c r="BK339" s="168">
        <f>ROUND(P339*H339,3)</f>
        <v>0</v>
      </c>
      <c r="BL339" s="17" t="s">
        <v>171</v>
      </c>
      <c r="BM339" s="166" t="s">
        <v>315</v>
      </c>
    </row>
    <row r="340" spans="1:65" s="13" customFormat="1" ht="11.25">
      <c r="B340" s="169"/>
      <c r="D340" s="170" t="s">
        <v>173</v>
      </c>
      <c r="E340" s="171" t="s">
        <v>1</v>
      </c>
      <c r="F340" s="172" t="s">
        <v>1938</v>
      </c>
      <c r="H340" s="173">
        <v>4.7279999999999998</v>
      </c>
      <c r="I340" s="174"/>
      <c r="J340" s="174"/>
      <c r="M340" s="169"/>
      <c r="N340" s="175"/>
      <c r="O340" s="176"/>
      <c r="P340" s="176"/>
      <c r="Q340" s="176"/>
      <c r="R340" s="176"/>
      <c r="S340" s="176"/>
      <c r="T340" s="176"/>
      <c r="U340" s="176"/>
      <c r="V340" s="176"/>
      <c r="W340" s="176"/>
      <c r="X340" s="177"/>
      <c r="AT340" s="171" t="s">
        <v>173</v>
      </c>
      <c r="AU340" s="171" t="s">
        <v>92</v>
      </c>
      <c r="AV340" s="13" t="s">
        <v>92</v>
      </c>
      <c r="AW340" s="13" t="s">
        <v>4</v>
      </c>
      <c r="AX340" s="13" t="s">
        <v>79</v>
      </c>
      <c r="AY340" s="171" t="s">
        <v>164</v>
      </c>
    </row>
    <row r="341" spans="1:65" s="13" customFormat="1" ht="11.25">
      <c r="B341" s="169"/>
      <c r="D341" s="170" t="s">
        <v>173</v>
      </c>
      <c r="E341" s="171" t="s">
        <v>1</v>
      </c>
      <c r="F341" s="172" t="s">
        <v>1939</v>
      </c>
      <c r="H341" s="173">
        <v>3.5459999999999998</v>
      </c>
      <c r="I341" s="174"/>
      <c r="J341" s="174"/>
      <c r="M341" s="169"/>
      <c r="N341" s="175"/>
      <c r="O341" s="176"/>
      <c r="P341" s="176"/>
      <c r="Q341" s="176"/>
      <c r="R341" s="176"/>
      <c r="S341" s="176"/>
      <c r="T341" s="176"/>
      <c r="U341" s="176"/>
      <c r="V341" s="176"/>
      <c r="W341" s="176"/>
      <c r="X341" s="177"/>
      <c r="AT341" s="171" t="s">
        <v>173</v>
      </c>
      <c r="AU341" s="171" t="s">
        <v>92</v>
      </c>
      <c r="AV341" s="13" t="s">
        <v>92</v>
      </c>
      <c r="AW341" s="13" t="s">
        <v>4</v>
      </c>
      <c r="AX341" s="13" t="s">
        <v>79</v>
      </c>
      <c r="AY341" s="171" t="s">
        <v>164</v>
      </c>
    </row>
    <row r="342" spans="1:65" s="13" customFormat="1" ht="11.25">
      <c r="B342" s="169"/>
      <c r="D342" s="170" t="s">
        <v>173</v>
      </c>
      <c r="E342" s="171" t="s">
        <v>1</v>
      </c>
      <c r="F342" s="172" t="s">
        <v>1940</v>
      </c>
      <c r="H342" s="173">
        <v>5.91</v>
      </c>
      <c r="I342" s="174"/>
      <c r="J342" s="174"/>
      <c r="M342" s="169"/>
      <c r="N342" s="175"/>
      <c r="O342" s="176"/>
      <c r="P342" s="176"/>
      <c r="Q342" s="176"/>
      <c r="R342" s="176"/>
      <c r="S342" s="176"/>
      <c r="T342" s="176"/>
      <c r="U342" s="176"/>
      <c r="V342" s="176"/>
      <c r="W342" s="176"/>
      <c r="X342" s="177"/>
      <c r="AT342" s="171" t="s">
        <v>173</v>
      </c>
      <c r="AU342" s="171" t="s">
        <v>92</v>
      </c>
      <c r="AV342" s="13" t="s">
        <v>92</v>
      </c>
      <c r="AW342" s="13" t="s">
        <v>4</v>
      </c>
      <c r="AX342" s="13" t="s">
        <v>79</v>
      </c>
      <c r="AY342" s="171" t="s">
        <v>164</v>
      </c>
    </row>
    <row r="343" spans="1:65" s="13" customFormat="1" ht="11.25">
      <c r="B343" s="169"/>
      <c r="D343" s="170" t="s">
        <v>173</v>
      </c>
      <c r="E343" s="171" t="s">
        <v>1</v>
      </c>
      <c r="F343" s="172" t="s">
        <v>1941</v>
      </c>
      <c r="H343" s="173">
        <v>9.4559999999999995</v>
      </c>
      <c r="I343" s="174"/>
      <c r="J343" s="174"/>
      <c r="M343" s="169"/>
      <c r="N343" s="175"/>
      <c r="O343" s="176"/>
      <c r="P343" s="176"/>
      <c r="Q343" s="176"/>
      <c r="R343" s="176"/>
      <c r="S343" s="176"/>
      <c r="T343" s="176"/>
      <c r="U343" s="176"/>
      <c r="V343" s="176"/>
      <c r="W343" s="176"/>
      <c r="X343" s="177"/>
      <c r="AT343" s="171" t="s">
        <v>173</v>
      </c>
      <c r="AU343" s="171" t="s">
        <v>92</v>
      </c>
      <c r="AV343" s="13" t="s">
        <v>92</v>
      </c>
      <c r="AW343" s="13" t="s">
        <v>4</v>
      </c>
      <c r="AX343" s="13" t="s">
        <v>79</v>
      </c>
      <c r="AY343" s="171" t="s">
        <v>164</v>
      </c>
    </row>
    <row r="344" spans="1:65" s="13" customFormat="1" ht="11.25">
      <c r="B344" s="169"/>
      <c r="D344" s="170" t="s">
        <v>173</v>
      </c>
      <c r="E344" s="171" t="s">
        <v>1</v>
      </c>
      <c r="F344" s="172" t="s">
        <v>1942</v>
      </c>
      <c r="H344" s="173">
        <v>8.2739999999999991</v>
      </c>
      <c r="I344" s="174"/>
      <c r="J344" s="174"/>
      <c r="M344" s="169"/>
      <c r="N344" s="175"/>
      <c r="O344" s="176"/>
      <c r="P344" s="176"/>
      <c r="Q344" s="176"/>
      <c r="R344" s="176"/>
      <c r="S344" s="176"/>
      <c r="T344" s="176"/>
      <c r="U344" s="176"/>
      <c r="V344" s="176"/>
      <c r="W344" s="176"/>
      <c r="X344" s="177"/>
      <c r="AT344" s="171" t="s">
        <v>173</v>
      </c>
      <c r="AU344" s="171" t="s">
        <v>92</v>
      </c>
      <c r="AV344" s="13" t="s">
        <v>92</v>
      </c>
      <c r="AW344" s="13" t="s">
        <v>4</v>
      </c>
      <c r="AX344" s="13" t="s">
        <v>79</v>
      </c>
      <c r="AY344" s="171" t="s">
        <v>164</v>
      </c>
    </row>
    <row r="345" spans="1:65" s="13" customFormat="1" ht="11.25">
      <c r="B345" s="169"/>
      <c r="D345" s="170" t="s">
        <v>173</v>
      </c>
      <c r="E345" s="171" t="s">
        <v>1</v>
      </c>
      <c r="F345" s="172" t="s">
        <v>1943</v>
      </c>
      <c r="H345" s="173">
        <v>8.2739999999999991</v>
      </c>
      <c r="I345" s="174"/>
      <c r="J345" s="174"/>
      <c r="M345" s="169"/>
      <c r="N345" s="175"/>
      <c r="O345" s="176"/>
      <c r="P345" s="176"/>
      <c r="Q345" s="176"/>
      <c r="R345" s="176"/>
      <c r="S345" s="176"/>
      <c r="T345" s="176"/>
      <c r="U345" s="176"/>
      <c r="V345" s="176"/>
      <c r="W345" s="176"/>
      <c r="X345" s="177"/>
      <c r="AT345" s="171" t="s">
        <v>173</v>
      </c>
      <c r="AU345" s="171" t="s">
        <v>92</v>
      </c>
      <c r="AV345" s="13" t="s">
        <v>92</v>
      </c>
      <c r="AW345" s="13" t="s">
        <v>4</v>
      </c>
      <c r="AX345" s="13" t="s">
        <v>79</v>
      </c>
      <c r="AY345" s="171" t="s">
        <v>164</v>
      </c>
    </row>
    <row r="346" spans="1:65" s="15" customFormat="1" ht="11.25">
      <c r="B346" s="195"/>
      <c r="D346" s="170" t="s">
        <v>173</v>
      </c>
      <c r="E346" s="196" t="s">
        <v>1</v>
      </c>
      <c r="F346" s="197" t="s">
        <v>303</v>
      </c>
      <c r="H346" s="198">
        <v>40.188000000000002</v>
      </c>
      <c r="I346" s="199"/>
      <c r="J346" s="199"/>
      <c r="M346" s="195"/>
      <c r="N346" s="200"/>
      <c r="O346" s="201"/>
      <c r="P346" s="201"/>
      <c r="Q346" s="201"/>
      <c r="R346" s="201"/>
      <c r="S346" s="201"/>
      <c r="T346" s="201"/>
      <c r="U346" s="201"/>
      <c r="V346" s="201"/>
      <c r="W346" s="201"/>
      <c r="X346" s="202"/>
      <c r="AT346" s="196" t="s">
        <v>173</v>
      </c>
      <c r="AU346" s="196" t="s">
        <v>92</v>
      </c>
      <c r="AV346" s="15" t="s">
        <v>171</v>
      </c>
      <c r="AW346" s="15" t="s">
        <v>4</v>
      </c>
      <c r="AX346" s="15" t="s">
        <v>86</v>
      </c>
      <c r="AY346" s="196" t="s">
        <v>164</v>
      </c>
    </row>
    <row r="347" spans="1:65" s="2" customFormat="1" ht="14.45" customHeight="1">
      <c r="A347" s="32"/>
      <c r="B347" s="153"/>
      <c r="C347" s="154" t="s">
        <v>331</v>
      </c>
      <c r="D347" s="154" t="s">
        <v>167</v>
      </c>
      <c r="E347" s="155" t="s">
        <v>318</v>
      </c>
      <c r="F347" s="156" t="s">
        <v>319</v>
      </c>
      <c r="G347" s="157" t="s">
        <v>177</v>
      </c>
      <c r="H347" s="158">
        <v>41.8</v>
      </c>
      <c r="I347" s="159"/>
      <c r="J347" s="159"/>
      <c r="K347" s="158">
        <f>ROUND(P347*H347,3)</f>
        <v>0</v>
      </c>
      <c r="L347" s="160"/>
      <c r="M347" s="33"/>
      <c r="N347" s="161" t="s">
        <v>1</v>
      </c>
      <c r="O347" s="162" t="s">
        <v>43</v>
      </c>
      <c r="P347" s="163">
        <f>I347+J347</f>
        <v>0</v>
      </c>
      <c r="Q347" s="163">
        <f>ROUND(I347*H347,3)</f>
        <v>0</v>
      </c>
      <c r="R347" s="163">
        <f>ROUND(J347*H347,3)</f>
        <v>0</v>
      </c>
      <c r="S347" s="58"/>
      <c r="T347" s="164">
        <f>S347*H347</f>
        <v>0</v>
      </c>
      <c r="U347" s="164">
        <v>0</v>
      </c>
      <c r="V347" s="164">
        <f>U347*H347</f>
        <v>0</v>
      </c>
      <c r="W347" s="164">
        <v>0</v>
      </c>
      <c r="X347" s="165">
        <f>W347*H347</f>
        <v>0</v>
      </c>
      <c r="Y347" s="32"/>
      <c r="Z347" s="32"/>
      <c r="AA347" s="32"/>
      <c r="AB347" s="32"/>
      <c r="AC347" s="32"/>
      <c r="AD347" s="32"/>
      <c r="AE347" s="32"/>
      <c r="AR347" s="166" t="s">
        <v>171</v>
      </c>
      <c r="AT347" s="166" t="s">
        <v>167</v>
      </c>
      <c r="AU347" s="166" t="s">
        <v>92</v>
      </c>
      <c r="AY347" s="17" t="s">
        <v>164</v>
      </c>
      <c r="BE347" s="167">
        <f>IF(O347="základná",K347,0)</f>
        <v>0</v>
      </c>
      <c r="BF347" s="167">
        <f>IF(O347="znížená",K347,0)</f>
        <v>0</v>
      </c>
      <c r="BG347" s="167">
        <f>IF(O347="zákl. prenesená",K347,0)</f>
        <v>0</v>
      </c>
      <c r="BH347" s="167">
        <f>IF(O347="zníž. prenesená",K347,0)</f>
        <v>0</v>
      </c>
      <c r="BI347" s="167">
        <f>IF(O347="nulová",K347,0)</f>
        <v>0</v>
      </c>
      <c r="BJ347" s="17" t="s">
        <v>92</v>
      </c>
      <c r="BK347" s="168">
        <f>ROUND(P347*H347,3)</f>
        <v>0</v>
      </c>
      <c r="BL347" s="17" t="s">
        <v>171</v>
      </c>
      <c r="BM347" s="166" t="s">
        <v>320</v>
      </c>
    </row>
    <row r="348" spans="1:65" s="13" customFormat="1" ht="11.25">
      <c r="B348" s="169"/>
      <c r="D348" s="170" t="s">
        <v>173</v>
      </c>
      <c r="E348" s="171" t="s">
        <v>1</v>
      </c>
      <c r="F348" s="172" t="s">
        <v>1923</v>
      </c>
      <c r="H348" s="173">
        <v>1.2</v>
      </c>
      <c r="I348" s="174"/>
      <c r="J348" s="174"/>
      <c r="M348" s="169"/>
      <c r="N348" s="175"/>
      <c r="O348" s="176"/>
      <c r="P348" s="176"/>
      <c r="Q348" s="176"/>
      <c r="R348" s="176"/>
      <c r="S348" s="176"/>
      <c r="T348" s="176"/>
      <c r="U348" s="176"/>
      <c r="V348" s="176"/>
      <c r="W348" s="176"/>
      <c r="X348" s="177"/>
      <c r="AT348" s="171" t="s">
        <v>173</v>
      </c>
      <c r="AU348" s="171" t="s">
        <v>92</v>
      </c>
      <c r="AV348" s="13" t="s">
        <v>92</v>
      </c>
      <c r="AW348" s="13" t="s">
        <v>4</v>
      </c>
      <c r="AX348" s="13" t="s">
        <v>79</v>
      </c>
      <c r="AY348" s="171" t="s">
        <v>164</v>
      </c>
    </row>
    <row r="349" spans="1:65" s="13" customFormat="1" ht="11.25">
      <c r="B349" s="169"/>
      <c r="D349" s="170" t="s">
        <v>173</v>
      </c>
      <c r="E349" s="171" t="s">
        <v>1</v>
      </c>
      <c r="F349" s="172" t="s">
        <v>1924</v>
      </c>
      <c r="H349" s="173">
        <v>1.2</v>
      </c>
      <c r="I349" s="174"/>
      <c r="J349" s="174"/>
      <c r="M349" s="169"/>
      <c r="N349" s="175"/>
      <c r="O349" s="176"/>
      <c r="P349" s="176"/>
      <c r="Q349" s="176"/>
      <c r="R349" s="176"/>
      <c r="S349" s="176"/>
      <c r="T349" s="176"/>
      <c r="U349" s="176"/>
      <c r="V349" s="176"/>
      <c r="W349" s="176"/>
      <c r="X349" s="177"/>
      <c r="AT349" s="171" t="s">
        <v>173</v>
      </c>
      <c r="AU349" s="171" t="s">
        <v>92</v>
      </c>
      <c r="AV349" s="13" t="s">
        <v>92</v>
      </c>
      <c r="AW349" s="13" t="s">
        <v>4</v>
      </c>
      <c r="AX349" s="13" t="s">
        <v>79</v>
      </c>
      <c r="AY349" s="171" t="s">
        <v>164</v>
      </c>
    </row>
    <row r="350" spans="1:65" s="13" customFormat="1" ht="11.25">
      <c r="B350" s="169"/>
      <c r="D350" s="170" t="s">
        <v>173</v>
      </c>
      <c r="E350" s="171" t="s">
        <v>1</v>
      </c>
      <c r="F350" s="172" t="s">
        <v>1925</v>
      </c>
      <c r="H350" s="173">
        <v>3.9</v>
      </c>
      <c r="I350" s="174"/>
      <c r="J350" s="174"/>
      <c r="M350" s="169"/>
      <c r="N350" s="175"/>
      <c r="O350" s="176"/>
      <c r="P350" s="176"/>
      <c r="Q350" s="176"/>
      <c r="R350" s="176"/>
      <c r="S350" s="176"/>
      <c r="T350" s="176"/>
      <c r="U350" s="176"/>
      <c r="V350" s="176"/>
      <c r="W350" s="176"/>
      <c r="X350" s="177"/>
      <c r="AT350" s="171" t="s">
        <v>173</v>
      </c>
      <c r="AU350" s="171" t="s">
        <v>92</v>
      </c>
      <c r="AV350" s="13" t="s">
        <v>92</v>
      </c>
      <c r="AW350" s="13" t="s">
        <v>4</v>
      </c>
      <c r="AX350" s="13" t="s">
        <v>79</v>
      </c>
      <c r="AY350" s="171" t="s">
        <v>164</v>
      </c>
    </row>
    <row r="351" spans="1:65" s="13" customFormat="1" ht="11.25">
      <c r="B351" s="169"/>
      <c r="D351" s="170" t="s">
        <v>173</v>
      </c>
      <c r="E351" s="171" t="s">
        <v>1</v>
      </c>
      <c r="F351" s="172" t="s">
        <v>1926</v>
      </c>
      <c r="H351" s="173">
        <v>3.9</v>
      </c>
      <c r="I351" s="174"/>
      <c r="J351" s="174"/>
      <c r="M351" s="169"/>
      <c r="N351" s="175"/>
      <c r="O351" s="176"/>
      <c r="P351" s="176"/>
      <c r="Q351" s="176"/>
      <c r="R351" s="176"/>
      <c r="S351" s="176"/>
      <c r="T351" s="176"/>
      <c r="U351" s="176"/>
      <c r="V351" s="176"/>
      <c r="W351" s="176"/>
      <c r="X351" s="177"/>
      <c r="AT351" s="171" t="s">
        <v>173</v>
      </c>
      <c r="AU351" s="171" t="s">
        <v>92</v>
      </c>
      <c r="AV351" s="13" t="s">
        <v>92</v>
      </c>
      <c r="AW351" s="13" t="s">
        <v>4</v>
      </c>
      <c r="AX351" s="13" t="s">
        <v>79</v>
      </c>
      <c r="AY351" s="171" t="s">
        <v>164</v>
      </c>
    </row>
    <row r="352" spans="1:65" s="13" customFormat="1" ht="11.25">
      <c r="B352" s="169"/>
      <c r="D352" s="170" t="s">
        <v>173</v>
      </c>
      <c r="E352" s="171" t="s">
        <v>1</v>
      </c>
      <c r="F352" s="172" t="s">
        <v>1228</v>
      </c>
      <c r="H352" s="173">
        <v>1.6</v>
      </c>
      <c r="I352" s="174"/>
      <c r="J352" s="174"/>
      <c r="M352" s="169"/>
      <c r="N352" s="175"/>
      <c r="O352" s="176"/>
      <c r="P352" s="176"/>
      <c r="Q352" s="176"/>
      <c r="R352" s="176"/>
      <c r="S352" s="176"/>
      <c r="T352" s="176"/>
      <c r="U352" s="176"/>
      <c r="V352" s="176"/>
      <c r="W352" s="176"/>
      <c r="X352" s="177"/>
      <c r="AT352" s="171" t="s">
        <v>173</v>
      </c>
      <c r="AU352" s="171" t="s">
        <v>92</v>
      </c>
      <c r="AV352" s="13" t="s">
        <v>92</v>
      </c>
      <c r="AW352" s="13" t="s">
        <v>4</v>
      </c>
      <c r="AX352" s="13" t="s">
        <v>79</v>
      </c>
      <c r="AY352" s="171" t="s">
        <v>164</v>
      </c>
    </row>
    <row r="353" spans="1:65" s="13" customFormat="1" ht="11.25">
      <c r="B353" s="169"/>
      <c r="D353" s="170" t="s">
        <v>173</v>
      </c>
      <c r="E353" s="171" t="s">
        <v>1</v>
      </c>
      <c r="F353" s="172" t="s">
        <v>1229</v>
      </c>
      <c r="H353" s="173">
        <v>1.6</v>
      </c>
      <c r="I353" s="174"/>
      <c r="J353" s="174"/>
      <c r="M353" s="169"/>
      <c r="N353" s="175"/>
      <c r="O353" s="176"/>
      <c r="P353" s="176"/>
      <c r="Q353" s="176"/>
      <c r="R353" s="176"/>
      <c r="S353" s="176"/>
      <c r="T353" s="176"/>
      <c r="U353" s="176"/>
      <c r="V353" s="176"/>
      <c r="W353" s="176"/>
      <c r="X353" s="177"/>
      <c r="AT353" s="171" t="s">
        <v>173</v>
      </c>
      <c r="AU353" s="171" t="s">
        <v>92</v>
      </c>
      <c r="AV353" s="13" t="s">
        <v>92</v>
      </c>
      <c r="AW353" s="13" t="s">
        <v>4</v>
      </c>
      <c r="AX353" s="13" t="s">
        <v>79</v>
      </c>
      <c r="AY353" s="171" t="s">
        <v>164</v>
      </c>
    </row>
    <row r="354" spans="1:65" s="13" customFormat="1" ht="11.25">
      <c r="B354" s="169"/>
      <c r="D354" s="170" t="s">
        <v>173</v>
      </c>
      <c r="E354" s="171" t="s">
        <v>1</v>
      </c>
      <c r="F354" s="172" t="s">
        <v>1927</v>
      </c>
      <c r="H354" s="173">
        <v>15.6</v>
      </c>
      <c r="I354" s="174"/>
      <c r="J354" s="174"/>
      <c r="M354" s="169"/>
      <c r="N354" s="175"/>
      <c r="O354" s="176"/>
      <c r="P354" s="176"/>
      <c r="Q354" s="176"/>
      <c r="R354" s="176"/>
      <c r="S354" s="176"/>
      <c r="T354" s="176"/>
      <c r="U354" s="176"/>
      <c r="V354" s="176"/>
      <c r="W354" s="176"/>
      <c r="X354" s="177"/>
      <c r="AT354" s="171" t="s">
        <v>173</v>
      </c>
      <c r="AU354" s="171" t="s">
        <v>92</v>
      </c>
      <c r="AV354" s="13" t="s">
        <v>92</v>
      </c>
      <c r="AW354" s="13" t="s">
        <v>4</v>
      </c>
      <c r="AX354" s="13" t="s">
        <v>79</v>
      </c>
      <c r="AY354" s="171" t="s">
        <v>164</v>
      </c>
    </row>
    <row r="355" spans="1:65" s="13" customFormat="1" ht="11.25">
      <c r="B355" s="169"/>
      <c r="D355" s="170" t="s">
        <v>173</v>
      </c>
      <c r="E355" s="171" t="s">
        <v>1</v>
      </c>
      <c r="F355" s="172" t="s">
        <v>1928</v>
      </c>
      <c r="H355" s="173">
        <v>2.6</v>
      </c>
      <c r="I355" s="174"/>
      <c r="J355" s="174"/>
      <c r="M355" s="169"/>
      <c r="N355" s="175"/>
      <c r="O355" s="176"/>
      <c r="P355" s="176"/>
      <c r="Q355" s="176"/>
      <c r="R355" s="176"/>
      <c r="S355" s="176"/>
      <c r="T355" s="176"/>
      <c r="U355" s="176"/>
      <c r="V355" s="176"/>
      <c r="W355" s="176"/>
      <c r="X355" s="177"/>
      <c r="AT355" s="171" t="s">
        <v>173</v>
      </c>
      <c r="AU355" s="171" t="s">
        <v>92</v>
      </c>
      <c r="AV355" s="13" t="s">
        <v>92</v>
      </c>
      <c r="AW355" s="13" t="s">
        <v>4</v>
      </c>
      <c r="AX355" s="13" t="s">
        <v>79</v>
      </c>
      <c r="AY355" s="171" t="s">
        <v>164</v>
      </c>
    </row>
    <row r="356" spans="1:65" s="13" customFormat="1" ht="11.25">
      <c r="B356" s="169"/>
      <c r="D356" s="170" t="s">
        <v>173</v>
      </c>
      <c r="E356" s="171" t="s">
        <v>1</v>
      </c>
      <c r="F356" s="172" t="s">
        <v>1929</v>
      </c>
      <c r="H356" s="173">
        <v>2.6</v>
      </c>
      <c r="I356" s="174"/>
      <c r="J356" s="174"/>
      <c r="M356" s="169"/>
      <c r="N356" s="175"/>
      <c r="O356" s="176"/>
      <c r="P356" s="176"/>
      <c r="Q356" s="176"/>
      <c r="R356" s="176"/>
      <c r="S356" s="176"/>
      <c r="T356" s="176"/>
      <c r="U356" s="176"/>
      <c r="V356" s="176"/>
      <c r="W356" s="176"/>
      <c r="X356" s="177"/>
      <c r="AT356" s="171" t="s">
        <v>173</v>
      </c>
      <c r="AU356" s="171" t="s">
        <v>92</v>
      </c>
      <c r="AV356" s="13" t="s">
        <v>92</v>
      </c>
      <c r="AW356" s="13" t="s">
        <v>4</v>
      </c>
      <c r="AX356" s="13" t="s">
        <v>79</v>
      </c>
      <c r="AY356" s="171" t="s">
        <v>164</v>
      </c>
    </row>
    <row r="357" spans="1:65" s="13" customFormat="1" ht="11.25">
      <c r="B357" s="169"/>
      <c r="D357" s="170" t="s">
        <v>173</v>
      </c>
      <c r="E357" s="171" t="s">
        <v>1</v>
      </c>
      <c r="F357" s="172" t="s">
        <v>1930</v>
      </c>
      <c r="H357" s="173">
        <v>1.2</v>
      </c>
      <c r="I357" s="174"/>
      <c r="J357" s="174"/>
      <c r="M357" s="169"/>
      <c r="N357" s="175"/>
      <c r="O357" s="176"/>
      <c r="P357" s="176"/>
      <c r="Q357" s="176"/>
      <c r="R357" s="176"/>
      <c r="S357" s="176"/>
      <c r="T357" s="176"/>
      <c r="U357" s="176"/>
      <c r="V357" s="176"/>
      <c r="W357" s="176"/>
      <c r="X357" s="177"/>
      <c r="AT357" s="171" t="s">
        <v>173</v>
      </c>
      <c r="AU357" s="171" t="s">
        <v>92</v>
      </c>
      <c r="AV357" s="13" t="s">
        <v>92</v>
      </c>
      <c r="AW357" s="13" t="s">
        <v>4</v>
      </c>
      <c r="AX357" s="13" t="s">
        <v>79</v>
      </c>
      <c r="AY357" s="171" t="s">
        <v>164</v>
      </c>
    </row>
    <row r="358" spans="1:65" s="13" customFormat="1" ht="11.25">
      <c r="B358" s="169"/>
      <c r="D358" s="170" t="s">
        <v>173</v>
      </c>
      <c r="E358" s="171" t="s">
        <v>1</v>
      </c>
      <c r="F358" s="172" t="s">
        <v>1931</v>
      </c>
      <c r="H358" s="173">
        <v>5.2</v>
      </c>
      <c r="I358" s="174"/>
      <c r="J358" s="174"/>
      <c r="M358" s="169"/>
      <c r="N358" s="175"/>
      <c r="O358" s="176"/>
      <c r="P358" s="176"/>
      <c r="Q358" s="176"/>
      <c r="R358" s="176"/>
      <c r="S358" s="176"/>
      <c r="T358" s="176"/>
      <c r="U358" s="176"/>
      <c r="V358" s="176"/>
      <c r="W358" s="176"/>
      <c r="X358" s="177"/>
      <c r="AT358" s="171" t="s">
        <v>173</v>
      </c>
      <c r="AU358" s="171" t="s">
        <v>92</v>
      </c>
      <c r="AV358" s="13" t="s">
        <v>92</v>
      </c>
      <c r="AW358" s="13" t="s">
        <v>4</v>
      </c>
      <c r="AX358" s="13" t="s">
        <v>79</v>
      </c>
      <c r="AY358" s="171" t="s">
        <v>164</v>
      </c>
    </row>
    <row r="359" spans="1:65" s="13" customFormat="1" ht="11.25">
      <c r="B359" s="169"/>
      <c r="D359" s="170" t="s">
        <v>173</v>
      </c>
      <c r="E359" s="171" t="s">
        <v>1</v>
      </c>
      <c r="F359" s="172" t="s">
        <v>1932</v>
      </c>
      <c r="H359" s="173">
        <v>1.2</v>
      </c>
      <c r="I359" s="174"/>
      <c r="J359" s="174"/>
      <c r="M359" s="169"/>
      <c r="N359" s="175"/>
      <c r="O359" s="176"/>
      <c r="P359" s="176"/>
      <c r="Q359" s="176"/>
      <c r="R359" s="176"/>
      <c r="S359" s="176"/>
      <c r="T359" s="176"/>
      <c r="U359" s="176"/>
      <c r="V359" s="176"/>
      <c r="W359" s="176"/>
      <c r="X359" s="177"/>
      <c r="AT359" s="171" t="s">
        <v>173</v>
      </c>
      <c r="AU359" s="171" t="s">
        <v>92</v>
      </c>
      <c r="AV359" s="13" t="s">
        <v>92</v>
      </c>
      <c r="AW359" s="13" t="s">
        <v>4</v>
      </c>
      <c r="AX359" s="13" t="s">
        <v>79</v>
      </c>
      <c r="AY359" s="171" t="s">
        <v>164</v>
      </c>
    </row>
    <row r="360" spans="1:65" s="15" customFormat="1" ht="11.25">
      <c r="B360" s="195"/>
      <c r="D360" s="170" t="s">
        <v>173</v>
      </c>
      <c r="E360" s="196" t="s">
        <v>1</v>
      </c>
      <c r="F360" s="197" t="s">
        <v>303</v>
      </c>
      <c r="H360" s="198">
        <v>41.800000000000011</v>
      </c>
      <c r="I360" s="199"/>
      <c r="J360" s="199"/>
      <c r="M360" s="195"/>
      <c r="N360" s="200"/>
      <c r="O360" s="201"/>
      <c r="P360" s="201"/>
      <c r="Q360" s="201"/>
      <c r="R360" s="201"/>
      <c r="S360" s="201"/>
      <c r="T360" s="201"/>
      <c r="U360" s="201"/>
      <c r="V360" s="201"/>
      <c r="W360" s="201"/>
      <c r="X360" s="202"/>
      <c r="AT360" s="196" t="s">
        <v>173</v>
      </c>
      <c r="AU360" s="196" t="s">
        <v>92</v>
      </c>
      <c r="AV360" s="15" t="s">
        <v>171</v>
      </c>
      <c r="AW360" s="15" t="s">
        <v>4</v>
      </c>
      <c r="AX360" s="15" t="s">
        <v>86</v>
      </c>
      <c r="AY360" s="196" t="s">
        <v>164</v>
      </c>
    </row>
    <row r="361" spans="1:65" s="2" customFormat="1" ht="24.2" customHeight="1">
      <c r="A361" s="32"/>
      <c r="B361" s="153"/>
      <c r="C361" s="154" t="s">
        <v>336</v>
      </c>
      <c r="D361" s="154" t="s">
        <v>167</v>
      </c>
      <c r="E361" s="155" t="s">
        <v>332</v>
      </c>
      <c r="F361" s="156" t="s">
        <v>333</v>
      </c>
      <c r="G361" s="157" t="s">
        <v>199</v>
      </c>
      <c r="H361" s="158">
        <v>5</v>
      </c>
      <c r="I361" s="159"/>
      <c r="J361" s="159"/>
      <c r="K361" s="158">
        <f>ROUND(P361*H361,3)</f>
        <v>0</v>
      </c>
      <c r="L361" s="160"/>
      <c r="M361" s="33"/>
      <c r="N361" s="161" t="s">
        <v>1</v>
      </c>
      <c r="O361" s="162" t="s">
        <v>43</v>
      </c>
      <c r="P361" s="163">
        <f>I361+J361</f>
        <v>0</v>
      </c>
      <c r="Q361" s="163">
        <f>ROUND(I361*H361,3)</f>
        <v>0</v>
      </c>
      <c r="R361" s="163">
        <f>ROUND(J361*H361,3)</f>
        <v>0</v>
      </c>
      <c r="S361" s="58"/>
      <c r="T361" s="164">
        <f>S361*H361</f>
        <v>0</v>
      </c>
      <c r="U361" s="164">
        <v>0</v>
      </c>
      <c r="V361" s="164">
        <f>U361*H361</f>
        <v>0</v>
      </c>
      <c r="W361" s="164">
        <v>5.7000000000000002E-2</v>
      </c>
      <c r="X361" s="165">
        <f>W361*H361</f>
        <v>0.28500000000000003</v>
      </c>
      <c r="Y361" s="32"/>
      <c r="Z361" s="32"/>
      <c r="AA361" s="32"/>
      <c r="AB361" s="32"/>
      <c r="AC361" s="32"/>
      <c r="AD361" s="32"/>
      <c r="AE361" s="32"/>
      <c r="AR361" s="166" t="s">
        <v>171</v>
      </c>
      <c r="AT361" s="166" t="s">
        <v>167</v>
      </c>
      <c r="AU361" s="166" t="s">
        <v>92</v>
      </c>
      <c r="AY361" s="17" t="s">
        <v>164</v>
      </c>
      <c r="BE361" s="167">
        <f>IF(O361="základná",K361,0)</f>
        <v>0</v>
      </c>
      <c r="BF361" s="167">
        <f>IF(O361="znížená",K361,0)</f>
        <v>0</v>
      </c>
      <c r="BG361" s="167">
        <f>IF(O361="zákl. prenesená",K361,0)</f>
        <v>0</v>
      </c>
      <c r="BH361" s="167">
        <f>IF(O361="zníž. prenesená",K361,0)</f>
        <v>0</v>
      </c>
      <c r="BI361" s="167">
        <f>IF(O361="nulová",K361,0)</f>
        <v>0</v>
      </c>
      <c r="BJ361" s="17" t="s">
        <v>92</v>
      </c>
      <c r="BK361" s="168">
        <f>ROUND(P361*H361,3)</f>
        <v>0</v>
      </c>
      <c r="BL361" s="17" t="s">
        <v>171</v>
      </c>
      <c r="BM361" s="166" t="s">
        <v>334</v>
      </c>
    </row>
    <row r="362" spans="1:65" s="13" customFormat="1" ht="11.25">
      <c r="B362" s="169"/>
      <c r="D362" s="170" t="s">
        <v>173</v>
      </c>
      <c r="E362" s="171" t="s">
        <v>1</v>
      </c>
      <c r="F362" s="172" t="s">
        <v>1661</v>
      </c>
      <c r="H362" s="173">
        <v>5</v>
      </c>
      <c r="I362" s="174"/>
      <c r="J362" s="174"/>
      <c r="M362" s="169"/>
      <c r="N362" s="175"/>
      <c r="O362" s="176"/>
      <c r="P362" s="176"/>
      <c r="Q362" s="176"/>
      <c r="R362" s="176"/>
      <c r="S362" s="176"/>
      <c r="T362" s="176"/>
      <c r="U362" s="176"/>
      <c r="V362" s="176"/>
      <c r="W362" s="176"/>
      <c r="X362" s="177"/>
      <c r="AT362" s="171" t="s">
        <v>173</v>
      </c>
      <c r="AU362" s="171" t="s">
        <v>92</v>
      </c>
      <c r="AV362" s="13" t="s">
        <v>92</v>
      </c>
      <c r="AW362" s="13" t="s">
        <v>4</v>
      </c>
      <c r="AX362" s="13" t="s">
        <v>86</v>
      </c>
      <c r="AY362" s="171" t="s">
        <v>164</v>
      </c>
    </row>
    <row r="363" spans="1:65" s="2" customFormat="1" ht="24.2" customHeight="1">
      <c r="A363" s="32"/>
      <c r="B363" s="153"/>
      <c r="C363" s="154" t="s">
        <v>341</v>
      </c>
      <c r="D363" s="154" t="s">
        <v>167</v>
      </c>
      <c r="E363" s="155" t="s">
        <v>1944</v>
      </c>
      <c r="F363" s="156" t="s">
        <v>1945</v>
      </c>
      <c r="G363" s="157" t="s">
        <v>199</v>
      </c>
      <c r="H363" s="158">
        <v>1</v>
      </c>
      <c r="I363" s="159"/>
      <c r="J363" s="159"/>
      <c r="K363" s="158">
        <f>ROUND(P363*H363,3)</f>
        <v>0</v>
      </c>
      <c r="L363" s="160"/>
      <c r="M363" s="33"/>
      <c r="N363" s="161" t="s">
        <v>1</v>
      </c>
      <c r="O363" s="162" t="s">
        <v>43</v>
      </c>
      <c r="P363" s="163">
        <f>I363+J363</f>
        <v>0</v>
      </c>
      <c r="Q363" s="163">
        <f>ROUND(I363*H363,3)</f>
        <v>0</v>
      </c>
      <c r="R363" s="163">
        <f>ROUND(J363*H363,3)</f>
        <v>0</v>
      </c>
      <c r="S363" s="58"/>
      <c r="T363" s="164">
        <f>S363*H363</f>
        <v>0</v>
      </c>
      <c r="U363" s="164">
        <v>0</v>
      </c>
      <c r="V363" s="164">
        <f>U363*H363</f>
        <v>0</v>
      </c>
      <c r="W363" s="164">
        <v>0.08</v>
      </c>
      <c r="X363" s="165">
        <f>W363*H363</f>
        <v>0.08</v>
      </c>
      <c r="Y363" s="32"/>
      <c r="Z363" s="32"/>
      <c r="AA363" s="32"/>
      <c r="AB363" s="32"/>
      <c r="AC363" s="32"/>
      <c r="AD363" s="32"/>
      <c r="AE363" s="32"/>
      <c r="AR363" s="166" t="s">
        <v>171</v>
      </c>
      <c r="AT363" s="166" t="s">
        <v>167</v>
      </c>
      <c r="AU363" s="166" t="s">
        <v>92</v>
      </c>
      <c r="AY363" s="17" t="s">
        <v>164</v>
      </c>
      <c r="BE363" s="167">
        <f>IF(O363="základná",K363,0)</f>
        <v>0</v>
      </c>
      <c r="BF363" s="167">
        <f>IF(O363="znížená",K363,0)</f>
        <v>0</v>
      </c>
      <c r="BG363" s="167">
        <f>IF(O363="zákl. prenesená",K363,0)</f>
        <v>0</v>
      </c>
      <c r="BH363" s="167">
        <f>IF(O363="zníž. prenesená",K363,0)</f>
        <v>0</v>
      </c>
      <c r="BI363" s="167">
        <f>IF(O363="nulová",K363,0)</f>
        <v>0</v>
      </c>
      <c r="BJ363" s="17" t="s">
        <v>92</v>
      </c>
      <c r="BK363" s="168">
        <f>ROUND(P363*H363,3)</f>
        <v>0</v>
      </c>
      <c r="BL363" s="17" t="s">
        <v>171</v>
      </c>
      <c r="BM363" s="166" t="s">
        <v>1946</v>
      </c>
    </row>
    <row r="364" spans="1:65" s="13" customFormat="1" ht="11.25">
      <c r="B364" s="169"/>
      <c r="D364" s="170" t="s">
        <v>173</v>
      </c>
      <c r="E364" s="171" t="s">
        <v>1</v>
      </c>
      <c r="F364" s="172" t="s">
        <v>1947</v>
      </c>
      <c r="H364" s="173">
        <v>1</v>
      </c>
      <c r="I364" s="174"/>
      <c r="J364" s="174"/>
      <c r="M364" s="169"/>
      <c r="N364" s="175"/>
      <c r="O364" s="176"/>
      <c r="P364" s="176"/>
      <c r="Q364" s="176"/>
      <c r="R364" s="176"/>
      <c r="S364" s="176"/>
      <c r="T364" s="176"/>
      <c r="U364" s="176"/>
      <c r="V364" s="176"/>
      <c r="W364" s="176"/>
      <c r="X364" s="177"/>
      <c r="AT364" s="171" t="s">
        <v>173</v>
      </c>
      <c r="AU364" s="171" t="s">
        <v>92</v>
      </c>
      <c r="AV364" s="13" t="s">
        <v>92</v>
      </c>
      <c r="AW364" s="13" t="s">
        <v>4</v>
      </c>
      <c r="AX364" s="13" t="s">
        <v>86</v>
      </c>
      <c r="AY364" s="171" t="s">
        <v>164</v>
      </c>
    </row>
    <row r="365" spans="1:65" s="2" customFormat="1" ht="24.2" customHeight="1">
      <c r="A365" s="32"/>
      <c r="B365" s="153"/>
      <c r="C365" s="154" t="s">
        <v>346</v>
      </c>
      <c r="D365" s="154" t="s">
        <v>167</v>
      </c>
      <c r="E365" s="155" t="s">
        <v>1662</v>
      </c>
      <c r="F365" s="156" t="s">
        <v>1663</v>
      </c>
      <c r="G365" s="157" t="s">
        <v>199</v>
      </c>
      <c r="H365" s="158">
        <v>2</v>
      </c>
      <c r="I365" s="159"/>
      <c r="J365" s="159"/>
      <c r="K365" s="158">
        <f>ROUND(P365*H365,3)</f>
        <v>0</v>
      </c>
      <c r="L365" s="160"/>
      <c r="M365" s="33"/>
      <c r="N365" s="161" t="s">
        <v>1</v>
      </c>
      <c r="O365" s="162" t="s">
        <v>43</v>
      </c>
      <c r="P365" s="163">
        <f>I365+J365</f>
        <v>0</v>
      </c>
      <c r="Q365" s="163">
        <f>ROUND(I365*H365,3)</f>
        <v>0</v>
      </c>
      <c r="R365" s="163">
        <f>ROUND(J365*H365,3)</f>
        <v>0</v>
      </c>
      <c r="S365" s="58"/>
      <c r="T365" s="164">
        <f>S365*H365</f>
        <v>0</v>
      </c>
      <c r="U365" s="164">
        <v>0</v>
      </c>
      <c r="V365" s="164">
        <f>U365*H365</f>
        <v>0</v>
      </c>
      <c r="W365" s="164">
        <v>0.14599999999999999</v>
      </c>
      <c r="X365" s="165">
        <f>W365*H365</f>
        <v>0.29199999999999998</v>
      </c>
      <c r="Y365" s="32"/>
      <c r="Z365" s="32"/>
      <c r="AA365" s="32"/>
      <c r="AB365" s="32"/>
      <c r="AC365" s="32"/>
      <c r="AD365" s="32"/>
      <c r="AE365" s="32"/>
      <c r="AR365" s="166" t="s">
        <v>171</v>
      </c>
      <c r="AT365" s="166" t="s">
        <v>167</v>
      </c>
      <c r="AU365" s="166" t="s">
        <v>92</v>
      </c>
      <c r="AY365" s="17" t="s">
        <v>164</v>
      </c>
      <c r="BE365" s="167">
        <f>IF(O365="základná",K365,0)</f>
        <v>0</v>
      </c>
      <c r="BF365" s="167">
        <f>IF(O365="znížená",K365,0)</f>
        <v>0</v>
      </c>
      <c r="BG365" s="167">
        <f>IF(O365="zákl. prenesená",K365,0)</f>
        <v>0</v>
      </c>
      <c r="BH365" s="167">
        <f>IF(O365="zníž. prenesená",K365,0)</f>
        <v>0</v>
      </c>
      <c r="BI365" s="167">
        <f>IF(O365="nulová",K365,0)</f>
        <v>0</v>
      </c>
      <c r="BJ365" s="17" t="s">
        <v>92</v>
      </c>
      <c r="BK365" s="168">
        <f>ROUND(P365*H365,3)</f>
        <v>0</v>
      </c>
      <c r="BL365" s="17" t="s">
        <v>171</v>
      </c>
      <c r="BM365" s="166" t="s">
        <v>1664</v>
      </c>
    </row>
    <row r="366" spans="1:65" s="13" customFormat="1" ht="11.25">
      <c r="B366" s="169"/>
      <c r="D366" s="170" t="s">
        <v>173</v>
      </c>
      <c r="E366" s="171" t="s">
        <v>1</v>
      </c>
      <c r="F366" s="172" t="s">
        <v>1665</v>
      </c>
      <c r="H366" s="173">
        <v>2</v>
      </c>
      <c r="I366" s="174"/>
      <c r="J366" s="174"/>
      <c r="M366" s="169"/>
      <c r="N366" s="175"/>
      <c r="O366" s="176"/>
      <c r="P366" s="176"/>
      <c r="Q366" s="176"/>
      <c r="R366" s="176"/>
      <c r="S366" s="176"/>
      <c r="T366" s="176"/>
      <c r="U366" s="176"/>
      <c r="V366" s="176"/>
      <c r="W366" s="176"/>
      <c r="X366" s="177"/>
      <c r="AT366" s="171" t="s">
        <v>173</v>
      </c>
      <c r="AU366" s="171" t="s">
        <v>92</v>
      </c>
      <c r="AV366" s="13" t="s">
        <v>92</v>
      </c>
      <c r="AW366" s="13" t="s">
        <v>4</v>
      </c>
      <c r="AX366" s="13" t="s">
        <v>86</v>
      </c>
      <c r="AY366" s="171" t="s">
        <v>164</v>
      </c>
    </row>
    <row r="367" spans="1:65" s="2" customFormat="1" ht="24.2" customHeight="1">
      <c r="A367" s="32"/>
      <c r="B367" s="153"/>
      <c r="C367" s="154" t="s">
        <v>351</v>
      </c>
      <c r="D367" s="154" t="s">
        <v>167</v>
      </c>
      <c r="E367" s="155" t="s">
        <v>337</v>
      </c>
      <c r="F367" s="156" t="s">
        <v>338</v>
      </c>
      <c r="G367" s="157" t="s">
        <v>199</v>
      </c>
      <c r="H367" s="158">
        <v>34</v>
      </c>
      <c r="I367" s="159"/>
      <c r="J367" s="159"/>
      <c r="K367" s="158">
        <f>ROUND(P367*H367,3)</f>
        <v>0</v>
      </c>
      <c r="L367" s="160"/>
      <c r="M367" s="33"/>
      <c r="N367" s="161" t="s">
        <v>1</v>
      </c>
      <c r="O367" s="162" t="s">
        <v>43</v>
      </c>
      <c r="P367" s="163">
        <f>I367+J367</f>
        <v>0</v>
      </c>
      <c r="Q367" s="163">
        <f>ROUND(I367*H367,3)</f>
        <v>0</v>
      </c>
      <c r="R367" s="163">
        <f>ROUND(J367*H367,3)</f>
        <v>0</v>
      </c>
      <c r="S367" s="58"/>
      <c r="T367" s="164">
        <f>S367*H367</f>
        <v>0</v>
      </c>
      <c r="U367" s="164">
        <v>0</v>
      </c>
      <c r="V367" s="164">
        <f>U367*H367</f>
        <v>0</v>
      </c>
      <c r="W367" s="164">
        <v>8.0000000000000002E-3</v>
      </c>
      <c r="X367" s="165">
        <f>W367*H367</f>
        <v>0.27200000000000002</v>
      </c>
      <c r="Y367" s="32"/>
      <c r="Z367" s="32"/>
      <c r="AA367" s="32"/>
      <c r="AB367" s="32"/>
      <c r="AC367" s="32"/>
      <c r="AD367" s="32"/>
      <c r="AE367" s="32"/>
      <c r="AR367" s="166" t="s">
        <v>171</v>
      </c>
      <c r="AT367" s="166" t="s">
        <v>167</v>
      </c>
      <c r="AU367" s="166" t="s">
        <v>92</v>
      </c>
      <c r="AY367" s="17" t="s">
        <v>164</v>
      </c>
      <c r="BE367" s="167">
        <f>IF(O367="základná",K367,0)</f>
        <v>0</v>
      </c>
      <c r="BF367" s="167">
        <f>IF(O367="znížená",K367,0)</f>
        <v>0</v>
      </c>
      <c r="BG367" s="167">
        <f>IF(O367="zákl. prenesená",K367,0)</f>
        <v>0</v>
      </c>
      <c r="BH367" s="167">
        <f>IF(O367="zníž. prenesená",K367,0)</f>
        <v>0</v>
      </c>
      <c r="BI367" s="167">
        <f>IF(O367="nulová",K367,0)</f>
        <v>0</v>
      </c>
      <c r="BJ367" s="17" t="s">
        <v>92</v>
      </c>
      <c r="BK367" s="168">
        <f>ROUND(P367*H367,3)</f>
        <v>0</v>
      </c>
      <c r="BL367" s="17" t="s">
        <v>171</v>
      </c>
      <c r="BM367" s="166" t="s">
        <v>339</v>
      </c>
    </row>
    <row r="368" spans="1:65" s="13" customFormat="1" ht="11.25">
      <c r="B368" s="169"/>
      <c r="D368" s="170" t="s">
        <v>173</v>
      </c>
      <c r="E368" s="171" t="s">
        <v>1</v>
      </c>
      <c r="F368" s="172" t="s">
        <v>1948</v>
      </c>
      <c r="H368" s="173">
        <v>34</v>
      </c>
      <c r="I368" s="174"/>
      <c r="J368" s="174"/>
      <c r="M368" s="169"/>
      <c r="N368" s="175"/>
      <c r="O368" s="176"/>
      <c r="P368" s="176"/>
      <c r="Q368" s="176"/>
      <c r="R368" s="176"/>
      <c r="S368" s="176"/>
      <c r="T368" s="176"/>
      <c r="U368" s="176"/>
      <c r="V368" s="176"/>
      <c r="W368" s="176"/>
      <c r="X368" s="177"/>
      <c r="AT368" s="171" t="s">
        <v>173</v>
      </c>
      <c r="AU368" s="171" t="s">
        <v>92</v>
      </c>
      <c r="AV368" s="13" t="s">
        <v>92</v>
      </c>
      <c r="AW368" s="13" t="s">
        <v>4</v>
      </c>
      <c r="AX368" s="13" t="s">
        <v>86</v>
      </c>
      <c r="AY368" s="171" t="s">
        <v>164</v>
      </c>
    </row>
    <row r="369" spans="1:65" s="2" customFormat="1" ht="24.2" customHeight="1">
      <c r="A369" s="32"/>
      <c r="B369" s="153"/>
      <c r="C369" s="154" t="s">
        <v>357</v>
      </c>
      <c r="D369" s="154" t="s">
        <v>167</v>
      </c>
      <c r="E369" s="155" t="s">
        <v>342</v>
      </c>
      <c r="F369" s="156" t="s">
        <v>343</v>
      </c>
      <c r="G369" s="157" t="s">
        <v>199</v>
      </c>
      <c r="H369" s="158">
        <v>25</v>
      </c>
      <c r="I369" s="159"/>
      <c r="J369" s="159"/>
      <c r="K369" s="158">
        <f>ROUND(P369*H369,3)</f>
        <v>0</v>
      </c>
      <c r="L369" s="160"/>
      <c r="M369" s="33"/>
      <c r="N369" s="161" t="s">
        <v>1</v>
      </c>
      <c r="O369" s="162" t="s">
        <v>43</v>
      </c>
      <c r="P369" s="163">
        <f>I369+J369</f>
        <v>0</v>
      </c>
      <c r="Q369" s="163">
        <f>ROUND(I369*H369,3)</f>
        <v>0</v>
      </c>
      <c r="R369" s="163">
        <f>ROUND(J369*H369,3)</f>
        <v>0</v>
      </c>
      <c r="S369" s="58"/>
      <c r="T369" s="164">
        <f>S369*H369</f>
        <v>0</v>
      </c>
      <c r="U369" s="164">
        <v>0</v>
      </c>
      <c r="V369" s="164">
        <f>U369*H369</f>
        <v>0</v>
      </c>
      <c r="W369" s="164">
        <v>3.2000000000000001E-2</v>
      </c>
      <c r="X369" s="165">
        <f>W369*H369</f>
        <v>0.8</v>
      </c>
      <c r="Y369" s="32"/>
      <c r="Z369" s="32"/>
      <c r="AA369" s="32"/>
      <c r="AB369" s="32"/>
      <c r="AC369" s="32"/>
      <c r="AD369" s="32"/>
      <c r="AE369" s="32"/>
      <c r="AR369" s="166" t="s">
        <v>171</v>
      </c>
      <c r="AT369" s="166" t="s">
        <v>167</v>
      </c>
      <c r="AU369" s="166" t="s">
        <v>92</v>
      </c>
      <c r="AY369" s="17" t="s">
        <v>164</v>
      </c>
      <c r="BE369" s="167">
        <f>IF(O369="základná",K369,0)</f>
        <v>0</v>
      </c>
      <c r="BF369" s="167">
        <f>IF(O369="znížená",K369,0)</f>
        <v>0</v>
      </c>
      <c r="BG369" s="167">
        <f>IF(O369="zákl. prenesená",K369,0)</f>
        <v>0</v>
      </c>
      <c r="BH369" s="167">
        <f>IF(O369="zníž. prenesená",K369,0)</f>
        <v>0</v>
      </c>
      <c r="BI369" s="167">
        <f>IF(O369="nulová",K369,0)</f>
        <v>0</v>
      </c>
      <c r="BJ369" s="17" t="s">
        <v>92</v>
      </c>
      <c r="BK369" s="168">
        <f>ROUND(P369*H369,3)</f>
        <v>0</v>
      </c>
      <c r="BL369" s="17" t="s">
        <v>171</v>
      </c>
      <c r="BM369" s="166" t="s">
        <v>344</v>
      </c>
    </row>
    <row r="370" spans="1:65" s="13" customFormat="1" ht="11.25">
      <c r="B370" s="169"/>
      <c r="D370" s="170" t="s">
        <v>173</v>
      </c>
      <c r="E370" s="171" t="s">
        <v>1</v>
      </c>
      <c r="F370" s="172" t="s">
        <v>1949</v>
      </c>
      <c r="H370" s="173">
        <v>25</v>
      </c>
      <c r="I370" s="174"/>
      <c r="J370" s="174"/>
      <c r="M370" s="169"/>
      <c r="N370" s="175"/>
      <c r="O370" s="176"/>
      <c r="P370" s="176"/>
      <c r="Q370" s="176"/>
      <c r="R370" s="176"/>
      <c r="S370" s="176"/>
      <c r="T370" s="176"/>
      <c r="U370" s="176"/>
      <c r="V370" s="176"/>
      <c r="W370" s="176"/>
      <c r="X370" s="177"/>
      <c r="AT370" s="171" t="s">
        <v>173</v>
      </c>
      <c r="AU370" s="171" t="s">
        <v>92</v>
      </c>
      <c r="AV370" s="13" t="s">
        <v>92</v>
      </c>
      <c r="AW370" s="13" t="s">
        <v>4</v>
      </c>
      <c r="AX370" s="13" t="s">
        <v>86</v>
      </c>
      <c r="AY370" s="171" t="s">
        <v>164</v>
      </c>
    </row>
    <row r="371" spans="1:65" s="2" customFormat="1" ht="24.2" customHeight="1">
      <c r="A371" s="32"/>
      <c r="B371" s="153"/>
      <c r="C371" s="154" t="s">
        <v>362</v>
      </c>
      <c r="D371" s="154" t="s">
        <v>167</v>
      </c>
      <c r="E371" s="155" t="s">
        <v>347</v>
      </c>
      <c r="F371" s="156" t="s">
        <v>348</v>
      </c>
      <c r="G371" s="157" t="s">
        <v>199</v>
      </c>
      <c r="H371" s="158">
        <v>7</v>
      </c>
      <c r="I371" s="159"/>
      <c r="J371" s="159"/>
      <c r="K371" s="158">
        <f>ROUND(P371*H371,3)</f>
        <v>0</v>
      </c>
      <c r="L371" s="160"/>
      <c r="M371" s="33"/>
      <c r="N371" s="161" t="s">
        <v>1</v>
      </c>
      <c r="O371" s="162" t="s">
        <v>43</v>
      </c>
      <c r="P371" s="163">
        <f>I371+J371</f>
        <v>0</v>
      </c>
      <c r="Q371" s="163">
        <f>ROUND(I371*H371,3)</f>
        <v>0</v>
      </c>
      <c r="R371" s="163">
        <f>ROUND(J371*H371,3)</f>
        <v>0</v>
      </c>
      <c r="S371" s="58"/>
      <c r="T371" s="164">
        <f>S371*H371</f>
        <v>0</v>
      </c>
      <c r="U371" s="164">
        <v>0</v>
      </c>
      <c r="V371" s="164">
        <f>U371*H371</f>
        <v>0</v>
      </c>
      <c r="W371" s="164">
        <v>0.09</v>
      </c>
      <c r="X371" s="165">
        <f>W371*H371</f>
        <v>0.63</v>
      </c>
      <c r="Y371" s="32"/>
      <c r="Z371" s="32"/>
      <c r="AA371" s="32"/>
      <c r="AB371" s="32"/>
      <c r="AC371" s="32"/>
      <c r="AD371" s="32"/>
      <c r="AE371" s="32"/>
      <c r="AR371" s="166" t="s">
        <v>171</v>
      </c>
      <c r="AT371" s="166" t="s">
        <v>167</v>
      </c>
      <c r="AU371" s="166" t="s">
        <v>92</v>
      </c>
      <c r="AY371" s="17" t="s">
        <v>164</v>
      </c>
      <c r="BE371" s="167">
        <f>IF(O371="základná",K371,0)</f>
        <v>0</v>
      </c>
      <c r="BF371" s="167">
        <f>IF(O371="znížená",K371,0)</f>
        <v>0</v>
      </c>
      <c r="BG371" s="167">
        <f>IF(O371="zákl. prenesená",K371,0)</f>
        <v>0</v>
      </c>
      <c r="BH371" s="167">
        <f>IF(O371="zníž. prenesená",K371,0)</f>
        <v>0</v>
      </c>
      <c r="BI371" s="167">
        <f>IF(O371="nulová",K371,0)</f>
        <v>0</v>
      </c>
      <c r="BJ371" s="17" t="s">
        <v>92</v>
      </c>
      <c r="BK371" s="168">
        <f>ROUND(P371*H371,3)</f>
        <v>0</v>
      </c>
      <c r="BL371" s="17" t="s">
        <v>171</v>
      </c>
      <c r="BM371" s="166" t="s">
        <v>349</v>
      </c>
    </row>
    <row r="372" spans="1:65" s="13" customFormat="1" ht="11.25">
      <c r="B372" s="169"/>
      <c r="D372" s="170" t="s">
        <v>173</v>
      </c>
      <c r="E372" s="171" t="s">
        <v>1</v>
      </c>
      <c r="F372" s="172" t="s">
        <v>1950</v>
      </c>
      <c r="H372" s="173">
        <v>7</v>
      </c>
      <c r="I372" s="174"/>
      <c r="J372" s="174"/>
      <c r="M372" s="169"/>
      <c r="N372" s="175"/>
      <c r="O372" s="176"/>
      <c r="P372" s="176"/>
      <c r="Q372" s="176"/>
      <c r="R372" s="176"/>
      <c r="S372" s="176"/>
      <c r="T372" s="176"/>
      <c r="U372" s="176"/>
      <c r="V372" s="176"/>
      <c r="W372" s="176"/>
      <c r="X372" s="177"/>
      <c r="AT372" s="171" t="s">
        <v>173</v>
      </c>
      <c r="AU372" s="171" t="s">
        <v>92</v>
      </c>
      <c r="AV372" s="13" t="s">
        <v>92</v>
      </c>
      <c r="AW372" s="13" t="s">
        <v>4</v>
      </c>
      <c r="AX372" s="13" t="s">
        <v>86</v>
      </c>
      <c r="AY372" s="171" t="s">
        <v>164</v>
      </c>
    </row>
    <row r="373" spans="1:65" s="2" customFormat="1" ht="24.2" customHeight="1">
      <c r="A373" s="32"/>
      <c r="B373" s="153"/>
      <c r="C373" s="154" t="s">
        <v>367</v>
      </c>
      <c r="D373" s="154" t="s">
        <v>167</v>
      </c>
      <c r="E373" s="155" t="s">
        <v>352</v>
      </c>
      <c r="F373" s="156" t="s">
        <v>353</v>
      </c>
      <c r="G373" s="157" t="s">
        <v>354</v>
      </c>
      <c r="H373" s="158">
        <v>26.2</v>
      </c>
      <c r="I373" s="159"/>
      <c r="J373" s="159"/>
      <c r="K373" s="158">
        <f>ROUND(P373*H373,3)</f>
        <v>0</v>
      </c>
      <c r="L373" s="160"/>
      <c r="M373" s="33"/>
      <c r="N373" s="161" t="s">
        <v>1</v>
      </c>
      <c r="O373" s="162" t="s">
        <v>43</v>
      </c>
      <c r="P373" s="163">
        <f>I373+J373</f>
        <v>0</v>
      </c>
      <c r="Q373" s="163">
        <f>ROUND(I373*H373,3)</f>
        <v>0</v>
      </c>
      <c r="R373" s="163">
        <f>ROUND(J373*H373,3)</f>
        <v>0</v>
      </c>
      <c r="S373" s="58"/>
      <c r="T373" s="164">
        <f>S373*H373</f>
        <v>0</v>
      </c>
      <c r="U373" s="164">
        <v>0</v>
      </c>
      <c r="V373" s="164">
        <f>U373*H373</f>
        <v>0</v>
      </c>
      <c r="W373" s="164">
        <v>0.01</v>
      </c>
      <c r="X373" s="165">
        <f>W373*H373</f>
        <v>0.26200000000000001</v>
      </c>
      <c r="Y373" s="32"/>
      <c r="Z373" s="32"/>
      <c r="AA373" s="32"/>
      <c r="AB373" s="32"/>
      <c r="AC373" s="32"/>
      <c r="AD373" s="32"/>
      <c r="AE373" s="32"/>
      <c r="AR373" s="166" t="s">
        <v>171</v>
      </c>
      <c r="AT373" s="166" t="s">
        <v>167</v>
      </c>
      <c r="AU373" s="166" t="s">
        <v>92</v>
      </c>
      <c r="AY373" s="17" t="s">
        <v>164</v>
      </c>
      <c r="BE373" s="167">
        <f>IF(O373="základná",K373,0)</f>
        <v>0</v>
      </c>
      <c r="BF373" s="167">
        <f>IF(O373="znížená",K373,0)</f>
        <v>0</v>
      </c>
      <c r="BG373" s="167">
        <f>IF(O373="zákl. prenesená",K373,0)</f>
        <v>0</v>
      </c>
      <c r="BH373" s="167">
        <f>IF(O373="zníž. prenesená",K373,0)</f>
        <v>0</v>
      </c>
      <c r="BI373" s="167">
        <f>IF(O373="nulová",K373,0)</f>
        <v>0</v>
      </c>
      <c r="BJ373" s="17" t="s">
        <v>92</v>
      </c>
      <c r="BK373" s="168">
        <f>ROUND(P373*H373,3)</f>
        <v>0</v>
      </c>
      <c r="BL373" s="17" t="s">
        <v>171</v>
      </c>
      <c r="BM373" s="166" t="s">
        <v>355</v>
      </c>
    </row>
    <row r="374" spans="1:65" s="13" customFormat="1" ht="11.25">
      <c r="B374" s="169"/>
      <c r="D374" s="170" t="s">
        <v>173</v>
      </c>
      <c r="E374" s="171" t="s">
        <v>1</v>
      </c>
      <c r="F374" s="172" t="s">
        <v>1951</v>
      </c>
      <c r="H374" s="173">
        <v>26.2</v>
      </c>
      <c r="I374" s="174"/>
      <c r="J374" s="174"/>
      <c r="M374" s="169"/>
      <c r="N374" s="175"/>
      <c r="O374" s="176"/>
      <c r="P374" s="176"/>
      <c r="Q374" s="176"/>
      <c r="R374" s="176"/>
      <c r="S374" s="176"/>
      <c r="T374" s="176"/>
      <c r="U374" s="176"/>
      <c r="V374" s="176"/>
      <c r="W374" s="176"/>
      <c r="X374" s="177"/>
      <c r="AT374" s="171" t="s">
        <v>173</v>
      </c>
      <c r="AU374" s="171" t="s">
        <v>92</v>
      </c>
      <c r="AV374" s="13" t="s">
        <v>92</v>
      </c>
      <c r="AW374" s="13" t="s">
        <v>4</v>
      </c>
      <c r="AX374" s="13" t="s">
        <v>86</v>
      </c>
      <c r="AY374" s="171" t="s">
        <v>164</v>
      </c>
    </row>
    <row r="375" spans="1:65" s="2" customFormat="1" ht="37.9" customHeight="1">
      <c r="A375" s="32"/>
      <c r="B375" s="153"/>
      <c r="C375" s="154" t="s">
        <v>372</v>
      </c>
      <c r="D375" s="154" t="s">
        <v>167</v>
      </c>
      <c r="E375" s="155" t="s">
        <v>358</v>
      </c>
      <c r="F375" s="156" t="s">
        <v>359</v>
      </c>
      <c r="G375" s="157" t="s">
        <v>354</v>
      </c>
      <c r="H375" s="158">
        <v>380</v>
      </c>
      <c r="I375" s="159"/>
      <c r="J375" s="159"/>
      <c r="K375" s="158">
        <f>ROUND(P375*H375,3)</f>
        <v>0</v>
      </c>
      <c r="L375" s="160"/>
      <c r="M375" s="33"/>
      <c r="N375" s="161" t="s">
        <v>1</v>
      </c>
      <c r="O375" s="162" t="s">
        <v>43</v>
      </c>
      <c r="P375" s="163">
        <f>I375+J375</f>
        <v>0</v>
      </c>
      <c r="Q375" s="163">
        <f>ROUND(I375*H375,3)</f>
        <v>0</v>
      </c>
      <c r="R375" s="163">
        <f>ROUND(J375*H375,3)</f>
        <v>0</v>
      </c>
      <c r="S375" s="58"/>
      <c r="T375" s="164">
        <f>S375*H375</f>
        <v>0</v>
      </c>
      <c r="U375" s="164">
        <v>0</v>
      </c>
      <c r="V375" s="164">
        <f>U375*H375</f>
        <v>0</v>
      </c>
      <c r="W375" s="164">
        <v>1.2999999999999999E-2</v>
      </c>
      <c r="X375" s="165">
        <f>W375*H375</f>
        <v>4.9399999999999995</v>
      </c>
      <c r="Y375" s="32"/>
      <c r="Z375" s="32"/>
      <c r="AA375" s="32"/>
      <c r="AB375" s="32"/>
      <c r="AC375" s="32"/>
      <c r="AD375" s="32"/>
      <c r="AE375" s="32"/>
      <c r="AR375" s="166" t="s">
        <v>171</v>
      </c>
      <c r="AT375" s="166" t="s">
        <v>167</v>
      </c>
      <c r="AU375" s="166" t="s">
        <v>92</v>
      </c>
      <c r="AY375" s="17" t="s">
        <v>164</v>
      </c>
      <c r="BE375" s="167">
        <f>IF(O375="základná",K375,0)</f>
        <v>0</v>
      </c>
      <c r="BF375" s="167">
        <f>IF(O375="znížená",K375,0)</f>
        <v>0</v>
      </c>
      <c r="BG375" s="167">
        <f>IF(O375="zákl. prenesená",K375,0)</f>
        <v>0</v>
      </c>
      <c r="BH375" s="167">
        <f>IF(O375="zníž. prenesená",K375,0)</f>
        <v>0</v>
      </c>
      <c r="BI375" s="167">
        <f>IF(O375="nulová",K375,0)</f>
        <v>0</v>
      </c>
      <c r="BJ375" s="17" t="s">
        <v>92</v>
      </c>
      <c r="BK375" s="168">
        <f>ROUND(P375*H375,3)</f>
        <v>0</v>
      </c>
      <c r="BL375" s="17" t="s">
        <v>171</v>
      </c>
      <c r="BM375" s="166" t="s">
        <v>360</v>
      </c>
    </row>
    <row r="376" spans="1:65" s="13" customFormat="1" ht="11.25">
      <c r="B376" s="169"/>
      <c r="D376" s="170" t="s">
        <v>173</v>
      </c>
      <c r="E376" s="171" t="s">
        <v>1</v>
      </c>
      <c r="F376" s="172" t="s">
        <v>1952</v>
      </c>
      <c r="H376" s="173">
        <v>380</v>
      </c>
      <c r="I376" s="174"/>
      <c r="J376" s="174"/>
      <c r="M376" s="169"/>
      <c r="N376" s="175"/>
      <c r="O376" s="176"/>
      <c r="P376" s="176"/>
      <c r="Q376" s="176"/>
      <c r="R376" s="176"/>
      <c r="S376" s="176"/>
      <c r="T376" s="176"/>
      <c r="U376" s="176"/>
      <c r="V376" s="176"/>
      <c r="W376" s="176"/>
      <c r="X376" s="177"/>
      <c r="AT376" s="171" t="s">
        <v>173</v>
      </c>
      <c r="AU376" s="171" t="s">
        <v>92</v>
      </c>
      <c r="AV376" s="13" t="s">
        <v>92</v>
      </c>
      <c r="AW376" s="13" t="s">
        <v>4</v>
      </c>
      <c r="AX376" s="13" t="s">
        <v>86</v>
      </c>
      <c r="AY376" s="171" t="s">
        <v>164</v>
      </c>
    </row>
    <row r="377" spans="1:65" s="2" customFormat="1" ht="37.9" customHeight="1">
      <c r="A377" s="32"/>
      <c r="B377" s="153"/>
      <c r="C377" s="154" t="s">
        <v>377</v>
      </c>
      <c r="D377" s="154" t="s">
        <v>167</v>
      </c>
      <c r="E377" s="155" t="s">
        <v>363</v>
      </c>
      <c r="F377" s="156" t="s">
        <v>364</v>
      </c>
      <c r="G377" s="157" t="s">
        <v>354</v>
      </c>
      <c r="H377" s="158">
        <v>80</v>
      </c>
      <c r="I377" s="159"/>
      <c r="J377" s="159"/>
      <c r="K377" s="158">
        <f>ROUND(P377*H377,3)</f>
        <v>0</v>
      </c>
      <c r="L377" s="160"/>
      <c r="M377" s="33"/>
      <c r="N377" s="161" t="s">
        <v>1</v>
      </c>
      <c r="O377" s="162" t="s">
        <v>43</v>
      </c>
      <c r="P377" s="163">
        <f>I377+J377</f>
        <v>0</v>
      </c>
      <c r="Q377" s="163">
        <f>ROUND(I377*H377,3)</f>
        <v>0</v>
      </c>
      <c r="R377" s="163">
        <f>ROUND(J377*H377,3)</f>
        <v>0</v>
      </c>
      <c r="S377" s="58"/>
      <c r="T377" s="164">
        <f>S377*H377</f>
        <v>0</v>
      </c>
      <c r="U377" s="164">
        <v>0</v>
      </c>
      <c r="V377" s="164">
        <f>U377*H377</f>
        <v>0</v>
      </c>
      <c r="W377" s="164">
        <v>1.7999999999999999E-2</v>
      </c>
      <c r="X377" s="165">
        <f>W377*H377</f>
        <v>1.44</v>
      </c>
      <c r="Y377" s="32"/>
      <c r="Z377" s="32"/>
      <c r="AA377" s="32"/>
      <c r="AB377" s="32"/>
      <c r="AC377" s="32"/>
      <c r="AD377" s="32"/>
      <c r="AE377" s="32"/>
      <c r="AR377" s="166" t="s">
        <v>171</v>
      </c>
      <c r="AT377" s="166" t="s">
        <v>167</v>
      </c>
      <c r="AU377" s="166" t="s">
        <v>92</v>
      </c>
      <c r="AY377" s="17" t="s">
        <v>164</v>
      </c>
      <c r="BE377" s="167">
        <f>IF(O377="základná",K377,0)</f>
        <v>0</v>
      </c>
      <c r="BF377" s="167">
        <f>IF(O377="znížená",K377,0)</f>
        <v>0</v>
      </c>
      <c r="BG377" s="167">
        <f>IF(O377="zákl. prenesená",K377,0)</f>
        <v>0</v>
      </c>
      <c r="BH377" s="167">
        <f>IF(O377="zníž. prenesená",K377,0)</f>
        <v>0</v>
      </c>
      <c r="BI377" s="167">
        <f>IF(O377="nulová",K377,0)</f>
        <v>0</v>
      </c>
      <c r="BJ377" s="17" t="s">
        <v>92</v>
      </c>
      <c r="BK377" s="168">
        <f>ROUND(P377*H377,3)</f>
        <v>0</v>
      </c>
      <c r="BL377" s="17" t="s">
        <v>171</v>
      </c>
      <c r="BM377" s="166" t="s">
        <v>365</v>
      </c>
    </row>
    <row r="378" spans="1:65" s="13" customFormat="1" ht="11.25">
      <c r="B378" s="169"/>
      <c r="D378" s="170" t="s">
        <v>173</v>
      </c>
      <c r="E378" s="171" t="s">
        <v>1</v>
      </c>
      <c r="F378" s="172" t="s">
        <v>1953</v>
      </c>
      <c r="H378" s="173">
        <v>80</v>
      </c>
      <c r="I378" s="174"/>
      <c r="J378" s="174"/>
      <c r="M378" s="169"/>
      <c r="N378" s="175"/>
      <c r="O378" s="176"/>
      <c r="P378" s="176"/>
      <c r="Q378" s="176"/>
      <c r="R378" s="176"/>
      <c r="S378" s="176"/>
      <c r="T378" s="176"/>
      <c r="U378" s="176"/>
      <c r="V378" s="176"/>
      <c r="W378" s="176"/>
      <c r="X378" s="177"/>
      <c r="AT378" s="171" t="s">
        <v>173</v>
      </c>
      <c r="AU378" s="171" t="s">
        <v>92</v>
      </c>
      <c r="AV378" s="13" t="s">
        <v>92</v>
      </c>
      <c r="AW378" s="13" t="s">
        <v>4</v>
      </c>
      <c r="AX378" s="13" t="s">
        <v>86</v>
      </c>
      <c r="AY378" s="171" t="s">
        <v>164</v>
      </c>
    </row>
    <row r="379" spans="1:65" s="2" customFormat="1" ht="24.2" customHeight="1">
      <c r="A379" s="32"/>
      <c r="B379" s="153"/>
      <c r="C379" s="154" t="s">
        <v>382</v>
      </c>
      <c r="D379" s="154" t="s">
        <v>167</v>
      </c>
      <c r="E379" s="155" t="s">
        <v>368</v>
      </c>
      <c r="F379" s="156" t="s">
        <v>369</v>
      </c>
      <c r="G379" s="157" t="s">
        <v>354</v>
      </c>
      <c r="H379" s="158">
        <v>480</v>
      </c>
      <c r="I379" s="159"/>
      <c r="J379" s="159"/>
      <c r="K379" s="158">
        <f>ROUND(P379*H379,3)</f>
        <v>0</v>
      </c>
      <c r="L379" s="160"/>
      <c r="M379" s="33"/>
      <c r="N379" s="161" t="s">
        <v>1</v>
      </c>
      <c r="O379" s="162" t="s">
        <v>43</v>
      </c>
      <c r="P379" s="163">
        <f>I379+J379</f>
        <v>0</v>
      </c>
      <c r="Q379" s="163">
        <f>ROUND(I379*H379,3)</f>
        <v>0</v>
      </c>
      <c r="R379" s="163">
        <f>ROUND(J379*H379,3)</f>
        <v>0</v>
      </c>
      <c r="S379" s="58"/>
      <c r="T379" s="164">
        <f>S379*H379</f>
        <v>0</v>
      </c>
      <c r="U379" s="164">
        <v>1.0000000000000001E-5</v>
      </c>
      <c r="V379" s="164">
        <f>U379*H379</f>
        <v>4.8000000000000004E-3</v>
      </c>
      <c r="W379" s="164">
        <v>1.25E-3</v>
      </c>
      <c r="X379" s="165">
        <f>W379*H379</f>
        <v>0.6</v>
      </c>
      <c r="Y379" s="32"/>
      <c r="Z379" s="32"/>
      <c r="AA379" s="32"/>
      <c r="AB379" s="32"/>
      <c r="AC379" s="32"/>
      <c r="AD379" s="32"/>
      <c r="AE379" s="32"/>
      <c r="AR379" s="166" t="s">
        <v>171</v>
      </c>
      <c r="AT379" s="166" t="s">
        <v>167</v>
      </c>
      <c r="AU379" s="166" t="s">
        <v>92</v>
      </c>
      <c r="AY379" s="17" t="s">
        <v>164</v>
      </c>
      <c r="BE379" s="167">
        <f>IF(O379="základná",K379,0)</f>
        <v>0</v>
      </c>
      <c r="BF379" s="167">
        <f>IF(O379="znížená",K379,0)</f>
        <v>0</v>
      </c>
      <c r="BG379" s="167">
        <f>IF(O379="zákl. prenesená",K379,0)</f>
        <v>0</v>
      </c>
      <c r="BH379" s="167">
        <f>IF(O379="zníž. prenesená",K379,0)</f>
        <v>0</v>
      </c>
      <c r="BI379" s="167">
        <f>IF(O379="nulová",K379,0)</f>
        <v>0</v>
      </c>
      <c r="BJ379" s="17" t="s">
        <v>92</v>
      </c>
      <c r="BK379" s="168">
        <f>ROUND(P379*H379,3)</f>
        <v>0</v>
      </c>
      <c r="BL379" s="17" t="s">
        <v>171</v>
      </c>
      <c r="BM379" s="166" t="s">
        <v>370</v>
      </c>
    </row>
    <row r="380" spans="1:65" s="13" customFormat="1" ht="11.25">
      <c r="B380" s="169"/>
      <c r="D380" s="170" t="s">
        <v>173</v>
      </c>
      <c r="E380" s="171" t="s">
        <v>1</v>
      </c>
      <c r="F380" s="172" t="s">
        <v>1954</v>
      </c>
      <c r="H380" s="173">
        <v>480</v>
      </c>
      <c r="I380" s="174"/>
      <c r="J380" s="174"/>
      <c r="M380" s="169"/>
      <c r="N380" s="175"/>
      <c r="O380" s="176"/>
      <c r="P380" s="176"/>
      <c r="Q380" s="176"/>
      <c r="R380" s="176"/>
      <c r="S380" s="176"/>
      <c r="T380" s="176"/>
      <c r="U380" s="176"/>
      <c r="V380" s="176"/>
      <c r="W380" s="176"/>
      <c r="X380" s="177"/>
      <c r="AT380" s="171" t="s">
        <v>173</v>
      </c>
      <c r="AU380" s="171" t="s">
        <v>92</v>
      </c>
      <c r="AV380" s="13" t="s">
        <v>92</v>
      </c>
      <c r="AW380" s="13" t="s">
        <v>4</v>
      </c>
      <c r="AX380" s="13" t="s">
        <v>86</v>
      </c>
      <c r="AY380" s="171" t="s">
        <v>164</v>
      </c>
    </row>
    <row r="381" spans="1:65" s="2" customFormat="1" ht="24.2" customHeight="1">
      <c r="A381" s="32"/>
      <c r="B381" s="153"/>
      <c r="C381" s="154" t="s">
        <v>387</v>
      </c>
      <c r="D381" s="154" t="s">
        <v>167</v>
      </c>
      <c r="E381" s="155" t="s">
        <v>373</v>
      </c>
      <c r="F381" s="156" t="s">
        <v>374</v>
      </c>
      <c r="G381" s="157" t="s">
        <v>375</v>
      </c>
      <c r="H381" s="158">
        <v>0.18</v>
      </c>
      <c r="I381" s="159"/>
      <c r="J381" s="159"/>
      <c r="K381" s="158">
        <f>ROUND(P381*H381,3)</f>
        <v>0</v>
      </c>
      <c r="L381" s="160"/>
      <c r="M381" s="33"/>
      <c r="N381" s="161" t="s">
        <v>1</v>
      </c>
      <c r="O381" s="162" t="s">
        <v>43</v>
      </c>
      <c r="P381" s="163">
        <f>I381+J381</f>
        <v>0</v>
      </c>
      <c r="Q381" s="163">
        <f>ROUND(I381*H381,3)</f>
        <v>0</v>
      </c>
      <c r="R381" s="163">
        <f>ROUND(J381*H381,3)</f>
        <v>0</v>
      </c>
      <c r="S381" s="58"/>
      <c r="T381" s="164">
        <f>S381*H381</f>
        <v>0</v>
      </c>
      <c r="U381" s="164">
        <v>0</v>
      </c>
      <c r="V381" s="164">
        <f>U381*H381</f>
        <v>0</v>
      </c>
      <c r="W381" s="164">
        <v>1</v>
      </c>
      <c r="X381" s="165">
        <f>W381*H381</f>
        <v>0.18</v>
      </c>
      <c r="Y381" s="32"/>
      <c r="Z381" s="32"/>
      <c r="AA381" s="32"/>
      <c r="AB381" s="32"/>
      <c r="AC381" s="32"/>
      <c r="AD381" s="32"/>
      <c r="AE381" s="32"/>
      <c r="AR381" s="166" t="s">
        <v>171</v>
      </c>
      <c r="AT381" s="166" t="s">
        <v>167</v>
      </c>
      <c r="AU381" s="166" t="s">
        <v>92</v>
      </c>
      <c r="AY381" s="17" t="s">
        <v>164</v>
      </c>
      <c r="BE381" s="167">
        <f>IF(O381="základná",K381,0)</f>
        <v>0</v>
      </c>
      <c r="BF381" s="167">
        <f>IF(O381="znížená",K381,0)</f>
        <v>0</v>
      </c>
      <c r="BG381" s="167">
        <f>IF(O381="zákl. prenesená",K381,0)</f>
        <v>0</v>
      </c>
      <c r="BH381" s="167">
        <f>IF(O381="zníž. prenesená",K381,0)</f>
        <v>0</v>
      </c>
      <c r="BI381" s="167">
        <f>IF(O381="nulová",K381,0)</f>
        <v>0</v>
      </c>
      <c r="BJ381" s="17" t="s">
        <v>92</v>
      </c>
      <c r="BK381" s="168">
        <f>ROUND(P381*H381,3)</f>
        <v>0</v>
      </c>
      <c r="BL381" s="17" t="s">
        <v>171</v>
      </c>
      <c r="BM381" s="166" t="s">
        <v>376</v>
      </c>
    </row>
    <row r="382" spans="1:65" s="2" customFormat="1" ht="24.2" customHeight="1">
      <c r="A382" s="32"/>
      <c r="B382" s="153"/>
      <c r="C382" s="154" t="s">
        <v>391</v>
      </c>
      <c r="D382" s="154" t="s">
        <v>167</v>
      </c>
      <c r="E382" s="155" t="s">
        <v>378</v>
      </c>
      <c r="F382" s="156" t="s">
        <v>379</v>
      </c>
      <c r="G382" s="157" t="s">
        <v>177</v>
      </c>
      <c r="H382" s="158">
        <v>644</v>
      </c>
      <c r="I382" s="159"/>
      <c r="J382" s="159"/>
      <c r="K382" s="158">
        <f>ROUND(P382*H382,3)</f>
        <v>0</v>
      </c>
      <c r="L382" s="160"/>
      <c r="M382" s="33"/>
      <c r="N382" s="161" t="s">
        <v>1</v>
      </c>
      <c r="O382" s="162" t="s">
        <v>43</v>
      </c>
      <c r="P382" s="163">
        <f>I382+J382</f>
        <v>0</v>
      </c>
      <c r="Q382" s="163">
        <f>ROUND(I382*H382,3)</f>
        <v>0</v>
      </c>
      <c r="R382" s="163">
        <f>ROUND(J382*H382,3)</f>
        <v>0</v>
      </c>
      <c r="S382" s="58"/>
      <c r="T382" s="164">
        <f>S382*H382</f>
        <v>0</v>
      </c>
      <c r="U382" s="164">
        <v>0</v>
      </c>
      <c r="V382" s="164">
        <f>U382*H382</f>
        <v>0</v>
      </c>
      <c r="W382" s="164">
        <v>6.8000000000000005E-2</v>
      </c>
      <c r="X382" s="165">
        <f>W382*H382</f>
        <v>43.792000000000002</v>
      </c>
      <c r="Y382" s="32"/>
      <c r="Z382" s="32"/>
      <c r="AA382" s="32"/>
      <c r="AB382" s="32"/>
      <c r="AC382" s="32"/>
      <c r="AD382" s="32"/>
      <c r="AE382" s="32"/>
      <c r="AR382" s="166" t="s">
        <v>171</v>
      </c>
      <c r="AT382" s="166" t="s">
        <v>167</v>
      </c>
      <c r="AU382" s="166" t="s">
        <v>92</v>
      </c>
      <c r="AY382" s="17" t="s">
        <v>164</v>
      </c>
      <c r="BE382" s="167">
        <f>IF(O382="základná",K382,0)</f>
        <v>0</v>
      </c>
      <c r="BF382" s="167">
        <f>IF(O382="znížená",K382,0)</f>
        <v>0</v>
      </c>
      <c r="BG382" s="167">
        <f>IF(O382="zákl. prenesená",K382,0)</f>
        <v>0</v>
      </c>
      <c r="BH382" s="167">
        <f>IF(O382="zníž. prenesená",K382,0)</f>
        <v>0</v>
      </c>
      <c r="BI382" s="167">
        <f>IF(O382="nulová",K382,0)</f>
        <v>0</v>
      </c>
      <c r="BJ382" s="17" t="s">
        <v>92</v>
      </c>
      <c r="BK382" s="168">
        <f>ROUND(P382*H382,3)</f>
        <v>0</v>
      </c>
      <c r="BL382" s="17" t="s">
        <v>171</v>
      </c>
      <c r="BM382" s="166" t="s">
        <v>380</v>
      </c>
    </row>
    <row r="383" spans="1:65" s="13" customFormat="1" ht="11.25">
      <c r="B383" s="169"/>
      <c r="D383" s="170" t="s">
        <v>173</v>
      </c>
      <c r="E383" s="171" t="s">
        <v>1</v>
      </c>
      <c r="F383" s="172" t="s">
        <v>1955</v>
      </c>
      <c r="H383" s="173">
        <v>20.8</v>
      </c>
      <c r="I383" s="174"/>
      <c r="J383" s="174"/>
      <c r="M383" s="169"/>
      <c r="N383" s="175"/>
      <c r="O383" s="176"/>
      <c r="P383" s="176"/>
      <c r="Q383" s="176"/>
      <c r="R383" s="176"/>
      <c r="S383" s="176"/>
      <c r="T383" s="176"/>
      <c r="U383" s="176"/>
      <c r="V383" s="176"/>
      <c r="W383" s="176"/>
      <c r="X383" s="177"/>
      <c r="AT383" s="171" t="s">
        <v>173</v>
      </c>
      <c r="AU383" s="171" t="s">
        <v>92</v>
      </c>
      <c r="AV383" s="13" t="s">
        <v>92</v>
      </c>
      <c r="AW383" s="13" t="s">
        <v>4</v>
      </c>
      <c r="AX383" s="13" t="s">
        <v>79</v>
      </c>
      <c r="AY383" s="171" t="s">
        <v>164</v>
      </c>
    </row>
    <row r="384" spans="1:65" s="13" customFormat="1" ht="11.25">
      <c r="B384" s="169"/>
      <c r="D384" s="170" t="s">
        <v>173</v>
      </c>
      <c r="E384" s="171" t="s">
        <v>1</v>
      </c>
      <c r="F384" s="172" t="s">
        <v>1956</v>
      </c>
      <c r="H384" s="173">
        <v>86</v>
      </c>
      <c r="I384" s="174"/>
      <c r="J384" s="174"/>
      <c r="M384" s="169"/>
      <c r="N384" s="175"/>
      <c r="O384" s="176"/>
      <c r="P384" s="176"/>
      <c r="Q384" s="176"/>
      <c r="R384" s="176"/>
      <c r="S384" s="176"/>
      <c r="T384" s="176"/>
      <c r="U384" s="176"/>
      <c r="V384" s="176"/>
      <c r="W384" s="176"/>
      <c r="X384" s="177"/>
      <c r="AT384" s="171" t="s">
        <v>173</v>
      </c>
      <c r="AU384" s="171" t="s">
        <v>92</v>
      </c>
      <c r="AV384" s="13" t="s">
        <v>92</v>
      </c>
      <c r="AW384" s="13" t="s">
        <v>4</v>
      </c>
      <c r="AX384" s="13" t="s">
        <v>79</v>
      </c>
      <c r="AY384" s="171" t="s">
        <v>164</v>
      </c>
    </row>
    <row r="385" spans="1:65" s="13" customFormat="1" ht="11.25">
      <c r="B385" s="169"/>
      <c r="D385" s="170" t="s">
        <v>173</v>
      </c>
      <c r="E385" s="171" t="s">
        <v>1</v>
      </c>
      <c r="F385" s="172" t="s">
        <v>1957</v>
      </c>
      <c r="H385" s="173">
        <v>89.7</v>
      </c>
      <c r="I385" s="174"/>
      <c r="J385" s="174"/>
      <c r="M385" s="169"/>
      <c r="N385" s="175"/>
      <c r="O385" s="176"/>
      <c r="P385" s="176"/>
      <c r="Q385" s="176"/>
      <c r="R385" s="176"/>
      <c r="S385" s="176"/>
      <c r="T385" s="176"/>
      <c r="U385" s="176"/>
      <c r="V385" s="176"/>
      <c r="W385" s="176"/>
      <c r="X385" s="177"/>
      <c r="AT385" s="171" t="s">
        <v>173</v>
      </c>
      <c r="AU385" s="171" t="s">
        <v>92</v>
      </c>
      <c r="AV385" s="13" t="s">
        <v>92</v>
      </c>
      <c r="AW385" s="13" t="s">
        <v>4</v>
      </c>
      <c r="AX385" s="13" t="s">
        <v>79</v>
      </c>
      <c r="AY385" s="171" t="s">
        <v>164</v>
      </c>
    </row>
    <row r="386" spans="1:65" s="13" customFormat="1" ht="11.25">
      <c r="B386" s="169"/>
      <c r="D386" s="170" t="s">
        <v>173</v>
      </c>
      <c r="E386" s="171" t="s">
        <v>1</v>
      </c>
      <c r="F386" s="172" t="s">
        <v>1958</v>
      </c>
      <c r="H386" s="173">
        <v>92</v>
      </c>
      <c r="I386" s="174"/>
      <c r="J386" s="174"/>
      <c r="M386" s="169"/>
      <c r="N386" s="175"/>
      <c r="O386" s="176"/>
      <c r="P386" s="176"/>
      <c r="Q386" s="176"/>
      <c r="R386" s="176"/>
      <c r="S386" s="176"/>
      <c r="T386" s="176"/>
      <c r="U386" s="176"/>
      <c r="V386" s="176"/>
      <c r="W386" s="176"/>
      <c r="X386" s="177"/>
      <c r="AT386" s="171" t="s">
        <v>173</v>
      </c>
      <c r="AU386" s="171" t="s">
        <v>92</v>
      </c>
      <c r="AV386" s="13" t="s">
        <v>92</v>
      </c>
      <c r="AW386" s="13" t="s">
        <v>4</v>
      </c>
      <c r="AX386" s="13" t="s">
        <v>79</v>
      </c>
      <c r="AY386" s="171" t="s">
        <v>164</v>
      </c>
    </row>
    <row r="387" spans="1:65" s="13" customFormat="1" ht="11.25">
      <c r="B387" s="169"/>
      <c r="D387" s="170" t="s">
        <v>173</v>
      </c>
      <c r="E387" s="171" t="s">
        <v>1</v>
      </c>
      <c r="F387" s="172" t="s">
        <v>1959</v>
      </c>
      <c r="H387" s="173">
        <v>118</v>
      </c>
      <c r="I387" s="174"/>
      <c r="J387" s="174"/>
      <c r="M387" s="169"/>
      <c r="N387" s="175"/>
      <c r="O387" s="176"/>
      <c r="P387" s="176"/>
      <c r="Q387" s="176"/>
      <c r="R387" s="176"/>
      <c r="S387" s="176"/>
      <c r="T387" s="176"/>
      <c r="U387" s="176"/>
      <c r="V387" s="176"/>
      <c r="W387" s="176"/>
      <c r="X387" s="177"/>
      <c r="AT387" s="171" t="s">
        <v>173</v>
      </c>
      <c r="AU387" s="171" t="s">
        <v>92</v>
      </c>
      <c r="AV387" s="13" t="s">
        <v>92</v>
      </c>
      <c r="AW387" s="13" t="s">
        <v>4</v>
      </c>
      <c r="AX387" s="13" t="s">
        <v>79</v>
      </c>
      <c r="AY387" s="171" t="s">
        <v>164</v>
      </c>
    </row>
    <row r="388" spans="1:65" s="13" customFormat="1" ht="11.25">
      <c r="B388" s="169"/>
      <c r="D388" s="170" t="s">
        <v>173</v>
      </c>
      <c r="E388" s="171" t="s">
        <v>1</v>
      </c>
      <c r="F388" s="172" t="s">
        <v>1960</v>
      </c>
      <c r="H388" s="173">
        <v>120</v>
      </c>
      <c r="I388" s="174"/>
      <c r="J388" s="174"/>
      <c r="M388" s="169"/>
      <c r="N388" s="175"/>
      <c r="O388" s="176"/>
      <c r="P388" s="176"/>
      <c r="Q388" s="176"/>
      <c r="R388" s="176"/>
      <c r="S388" s="176"/>
      <c r="T388" s="176"/>
      <c r="U388" s="176"/>
      <c r="V388" s="176"/>
      <c r="W388" s="176"/>
      <c r="X388" s="177"/>
      <c r="AT388" s="171" t="s">
        <v>173</v>
      </c>
      <c r="AU388" s="171" t="s">
        <v>92</v>
      </c>
      <c r="AV388" s="13" t="s">
        <v>92</v>
      </c>
      <c r="AW388" s="13" t="s">
        <v>4</v>
      </c>
      <c r="AX388" s="13" t="s">
        <v>79</v>
      </c>
      <c r="AY388" s="171" t="s">
        <v>164</v>
      </c>
    </row>
    <row r="389" spans="1:65" s="13" customFormat="1" ht="11.25">
      <c r="B389" s="169"/>
      <c r="D389" s="170" t="s">
        <v>173</v>
      </c>
      <c r="E389" s="171" t="s">
        <v>1</v>
      </c>
      <c r="F389" s="172" t="s">
        <v>1961</v>
      </c>
      <c r="H389" s="173">
        <v>117.5</v>
      </c>
      <c r="I389" s="174"/>
      <c r="J389" s="174"/>
      <c r="M389" s="169"/>
      <c r="N389" s="175"/>
      <c r="O389" s="176"/>
      <c r="P389" s="176"/>
      <c r="Q389" s="176"/>
      <c r="R389" s="176"/>
      <c r="S389" s="176"/>
      <c r="T389" s="176"/>
      <c r="U389" s="176"/>
      <c r="V389" s="176"/>
      <c r="W389" s="176"/>
      <c r="X389" s="177"/>
      <c r="AT389" s="171" t="s">
        <v>173</v>
      </c>
      <c r="AU389" s="171" t="s">
        <v>92</v>
      </c>
      <c r="AV389" s="13" t="s">
        <v>92</v>
      </c>
      <c r="AW389" s="13" t="s">
        <v>4</v>
      </c>
      <c r="AX389" s="13" t="s">
        <v>79</v>
      </c>
      <c r="AY389" s="171" t="s">
        <v>164</v>
      </c>
    </row>
    <row r="390" spans="1:65" s="15" customFormat="1" ht="11.25">
      <c r="B390" s="195"/>
      <c r="D390" s="170" t="s">
        <v>173</v>
      </c>
      <c r="E390" s="196" t="s">
        <v>1</v>
      </c>
      <c r="F390" s="197" t="s">
        <v>303</v>
      </c>
      <c r="H390" s="198">
        <v>644</v>
      </c>
      <c r="I390" s="199"/>
      <c r="J390" s="199"/>
      <c r="M390" s="195"/>
      <c r="N390" s="200"/>
      <c r="O390" s="201"/>
      <c r="P390" s="201"/>
      <c r="Q390" s="201"/>
      <c r="R390" s="201"/>
      <c r="S390" s="201"/>
      <c r="T390" s="201"/>
      <c r="U390" s="201"/>
      <c r="V390" s="201"/>
      <c r="W390" s="201"/>
      <c r="X390" s="202"/>
      <c r="AT390" s="196" t="s">
        <v>173</v>
      </c>
      <c r="AU390" s="196" t="s">
        <v>92</v>
      </c>
      <c r="AV390" s="15" t="s">
        <v>171</v>
      </c>
      <c r="AW390" s="15" t="s">
        <v>4</v>
      </c>
      <c r="AX390" s="15" t="s">
        <v>86</v>
      </c>
      <c r="AY390" s="196" t="s">
        <v>164</v>
      </c>
    </row>
    <row r="391" spans="1:65" s="2" customFormat="1" ht="14.45" customHeight="1">
      <c r="A391" s="32"/>
      <c r="B391" s="153"/>
      <c r="C391" s="154" t="s">
        <v>396</v>
      </c>
      <c r="D391" s="154" t="s">
        <v>167</v>
      </c>
      <c r="E391" s="155" t="s">
        <v>383</v>
      </c>
      <c r="F391" s="156" t="s">
        <v>384</v>
      </c>
      <c r="G391" s="157" t="s">
        <v>385</v>
      </c>
      <c r="H391" s="158">
        <v>1</v>
      </c>
      <c r="I391" s="159"/>
      <c r="J391" s="159"/>
      <c r="K391" s="158">
        <f>ROUND(P391*H391,3)</f>
        <v>0</v>
      </c>
      <c r="L391" s="160"/>
      <c r="M391" s="33"/>
      <c r="N391" s="161" t="s">
        <v>1</v>
      </c>
      <c r="O391" s="162" t="s">
        <v>43</v>
      </c>
      <c r="P391" s="163">
        <f>I391+J391</f>
        <v>0</v>
      </c>
      <c r="Q391" s="163">
        <f>ROUND(I391*H391,3)</f>
        <v>0</v>
      </c>
      <c r="R391" s="163">
        <f>ROUND(J391*H391,3)</f>
        <v>0</v>
      </c>
      <c r="S391" s="58"/>
      <c r="T391" s="164">
        <f>S391*H391</f>
        <v>0</v>
      </c>
      <c r="U391" s="164">
        <v>0</v>
      </c>
      <c r="V391" s="164">
        <f>U391*H391</f>
        <v>0</v>
      </c>
      <c r="W391" s="164">
        <v>1.32</v>
      </c>
      <c r="X391" s="165">
        <f>W391*H391</f>
        <v>1.32</v>
      </c>
      <c r="Y391" s="32"/>
      <c r="Z391" s="32"/>
      <c r="AA391" s="32"/>
      <c r="AB391" s="32"/>
      <c r="AC391" s="32"/>
      <c r="AD391" s="32"/>
      <c r="AE391" s="32"/>
      <c r="AR391" s="166" t="s">
        <v>171</v>
      </c>
      <c r="AT391" s="166" t="s">
        <v>167</v>
      </c>
      <c r="AU391" s="166" t="s">
        <v>92</v>
      </c>
      <c r="AY391" s="17" t="s">
        <v>164</v>
      </c>
      <c r="BE391" s="167">
        <f>IF(O391="základná",K391,0)</f>
        <v>0</v>
      </c>
      <c r="BF391" s="167">
        <f>IF(O391="znížená",K391,0)</f>
        <v>0</v>
      </c>
      <c r="BG391" s="167">
        <f>IF(O391="zákl. prenesená",K391,0)</f>
        <v>0</v>
      </c>
      <c r="BH391" s="167">
        <f>IF(O391="zníž. prenesená",K391,0)</f>
        <v>0</v>
      </c>
      <c r="BI391" s="167">
        <f>IF(O391="nulová",K391,0)</f>
        <v>0</v>
      </c>
      <c r="BJ391" s="17" t="s">
        <v>92</v>
      </c>
      <c r="BK391" s="168">
        <f>ROUND(P391*H391,3)</f>
        <v>0</v>
      </c>
      <c r="BL391" s="17" t="s">
        <v>171</v>
      </c>
      <c r="BM391" s="166" t="s">
        <v>386</v>
      </c>
    </row>
    <row r="392" spans="1:65" s="2" customFormat="1" ht="24.2" customHeight="1">
      <c r="A392" s="32"/>
      <c r="B392" s="153"/>
      <c r="C392" s="154" t="s">
        <v>400</v>
      </c>
      <c r="D392" s="154" t="s">
        <v>167</v>
      </c>
      <c r="E392" s="155" t="s">
        <v>388</v>
      </c>
      <c r="F392" s="156" t="s">
        <v>389</v>
      </c>
      <c r="G392" s="157" t="s">
        <v>375</v>
      </c>
      <c r="H392" s="158">
        <v>117.425</v>
      </c>
      <c r="I392" s="159"/>
      <c r="J392" s="159"/>
      <c r="K392" s="158">
        <f>ROUND(P392*H392,3)</f>
        <v>0</v>
      </c>
      <c r="L392" s="160"/>
      <c r="M392" s="33"/>
      <c r="N392" s="161" t="s">
        <v>1</v>
      </c>
      <c r="O392" s="162" t="s">
        <v>43</v>
      </c>
      <c r="P392" s="163">
        <f>I392+J392</f>
        <v>0</v>
      </c>
      <c r="Q392" s="163">
        <f>ROUND(I392*H392,3)</f>
        <v>0</v>
      </c>
      <c r="R392" s="163">
        <f>ROUND(J392*H392,3)</f>
        <v>0</v>
      </c>
      <c r="S392" s="58"/>
      <c r="T392" s="164">
        <f>S392*H392</f>
        <v>0</v>
      </c>
      <c r="U392" s="164">
        <v>0</v>
      </c>
      <c r="V392" s="164">
        <f>U392*H392</f>
        <v>0</v>
      </c>
      <c r="W392" s="164">
        <v>0</v>
      </c>
      <c r="X392" s="165">
        <f>W392*H392</f>
        <v>0</v>
      </c>
      <c r="Y392" s="32"/>
      <c r="Z392" s="32"/>
      <c r="AA392" s="32"/>
      <c r="AB392" s="32"/>
      <c r="AC392" s="32"/>
      <c r="AD392" s="32"/>
      <c r="AE392" s="32"/>
      <c r="AR392" s="166" t="s">
        <v>171</v>
      </c>
      <c r="AT392" s="166" t="s">
        <v>167</v>
      </c>
      <c r="AU392" s="166" t="s">
        <v>92</v>
      </c>
      <c r="AY392" s="17" t="s">
        <v>164</v>
      </c>
      <c r="BE392" s="167">
        <f>IF(O392="základná",K392,0)</f>
        <v>0</v>
      </c>
      <c r="BF392" s="167">
        <f>IF(O392="znížená",K392,0)</f>
        <v>0</v>
      </c>
      <c r="BG392" s="167">
        <f>IF(O392="zákl. prenesená",K392,0)</f>
        <v>0</v>
      </c>
      <c r="BH392" s="167">
        <f>IF(O392="zníž. prenesená",K392,0)</f>
        <v>0</v>
      </c>
      <c r="BI392" s="167">
        <f>IF(O392="nulová",K392,0)</f>
        <v>0</v>
      </c>
      <c r="BJ392" s="17" t="s">
        <v>92</v>
      </c>
      <c r="BK392" s="168">
        <f>ROUND(P392*H392,3)</f>
        <v>0</v>
      </c>
      <c r="BL392" s="17" t="s">
        <v>171</v>
      </c>
      <c r="BM392" s="166" t="s">
        <v>390</v>
      </c>
    </row>
    <row r="393" spans="1:65" s="2" customFormat="1" ht="24.2" customHeight="1">
      <c r="A393" s="32"/>
      <c r="B393" s="153"/>
      <c r="C393" s="154" t="s">
        <v>405</v>
      </c>
      <c r="D393" s="154" t="s">
        <v>167</v>
      </c>
      <c r="E393" s="155" t="s">
        <v>392</v>
      </c>
      <c r="F393" s="156" t="s">
        <v>393</v>
      </c>
      <c r="G393" s="157" t="s">
        <v>375</v>
      </c>
      <c r="H393" s="158">
        <v>587.125</v>
      </c>
      <c r="I393" s="159"/>
      <c r="J393" s="159"/>
      <c r="K393" s="158">
        <f>ROUND(P393*H393,3)</f>
        <v>0</v>
      </c>
      <c r="L393" s="160"/>
      <c r="M393" s="33"/>
      <c r="N393" s="161" t="s">
        <v>1</v>
      </c>
      <c r="O393" s="162" t="s">
        <v>43</v>
      </c>
      <c r="P393" s="163">
        <f>I393+J393</f>
        <v>0</v>
      </c>
      <c r="Q393" s="163">
        <f>ROUND(I393*H393,3)</f>
        <v>0</v>
      </c>
      <c r="R393" s="163">
        <f>ROUND(J393*H393,3)</f>
        <v>0</v>
      </c>
      <c r="S393" s="58"/>
      <c r="T393" s="164">
        <f>S393*H393</f>
        <v>0</v>
      </c>
      <c r="U393" s="164">
        <v>0</v>
      </c>
      <c r="V393" s="164">
        <f>U393*H393</f>
        <v>0</v>
      </c>
      <c r="W393" s="164">
        <v>0</v>
      </c>
      <c r="X393" s="165">
        <f>W393*H393</f>
        <v>0</v>
      </c>
      <c r="Y393" s="32"/>
      <c r="Z393" s="32"/>
      <c r="AA393" s="32"/>
      <c r="AB393" s="32"/>
      <c r="AC393" s="32"/>
      <c r="AD393" s="32"/>
      <c r="AE393" s="32"/>
      <c r="AR393" s="166" t="s">
        <v>171</v>
      </c>
      <c r="AT393" s="166" t="s">
        <v>167</v>
      </c>
      <c r="AU393" s="166" t="s">
        <v>92</v>
      </c>
      <c r="AY393" s="17" t="s">
        <v>164</v>
      </c>
      <c r="BE393" s="167">
        <f>IF(O393="základná",K393,0)</f>
        <v>0</v>
      </c>
      <c r="BF393" s="167">
        <f>IF(O393="znížená",K393,0)</f>
        <v>0</v>
      </c>
      <c r="BG393" s="167">
        <f>IF(O393="zákl. prenesená",K393,0)</f>
        <v>0</v>
      </c>
      <c r="BH393" s="167">
        <f>IF(O393="zníž. prenesená",K393,0)</f>
        <v>0</v>
      </c>
      <c r="BI393" s="167">
        <f>IF(O393="nulová",K393,0)</f>
        <v>0</v>
      </c>
      <c r="BJ393" s="17" t="s">
        <v>92</v>
      </c>
      <c r="BK393" s="168">
        <f>ROUND(P393*H393,3)</f>
        <v>0</v>
      </c>
      <c r="BL393" s="17" t="s">
        <v>171</v>
      </c>
      <c r="BM393" s="166" t="s">
        <v>394</v>
      </c>
    </row>
    <row r="394" spans="1:65" s="13" customFormat="1" ht="11.25">
      <c r="B394" s="169"/>
      <c r="D394" s="170" t="s">
        <v>173</v>
      </c>
      <c r="F394" s="172" t="s">
        <v>1962</v>
      </c>
      <c r="H394" s="173">
        <v>587.125</v>
      </c>
      <c r="I394" s="174"/>
      <c r="J394" s="174"/>
      <c r="M394" s="169"/>
      <c r="N394" s="175"/>
      <c r="O394" s="176"/>
      <c r="P394" s="176"/>
      <c r="Q394" s="176"/>
      <c r="R394" s="176"/>
      <c r="S394" s="176"/>
      <c r="T394" s="176"/>
      <c r="U394" s="176"/>
      <c r="V394" s="176"/>
      <c r="W394" s="176"/>
      <c r="X394" s="177"/>
      <c r="AT394" s="171" t="s">
        <v>173</v>
      </c>
      <c r="AU394" s="171" t="s">
        <v>92</v>
      </c>
      <c r="AV394" s="13" t="s">
        <v>92</v>
      </c>
      <c r="AW394" s="13" t="s">
        <v>3</v>
      </c>
      <c r="AX394" s="13" t="s">
        <v>86</v>
      </c>
      <c r="AY394" s="171" t="s">
        <v>164</v>
      </c>
    </row>
    <row r="395" spans="1:65" s="2" customFormat="1" ht="14.45" customHeight="1">
      <c r="A395" s="32"/>
      <c r="B395" s="153"/>
      <c r="C395" s="154" t="s">
        <v>409</v>
      </c>
      <c r="D395" s="154" t="s">
        <v>167</v>
      </c>
      <c r="E395" s="155" t="s">
        <v>397</v>
      </c>
      <c r="F395" s="156" t="s">
        <v>398</v>
      </c>
      <c r="G395" s="157" t="s">
        <v>375</v>
      </c>
      <c r="H395" s="158">
        <v>117.425</v>
      </c>
      <c r="I395" s="159"/>
      <c r="J395" s="159"/>
      <c r="K395" s="158">
        <f>ROUND(P395*H395,3)</f>
        <v>0</v>
      </c>
      <c r="L395" s="160"/>
      <c r="M395" s="33"/>
      <c r="N395" s="161" t="s">
        <v>1</v>
      </c>
      <c r="O395" s="162" t="s">
        <v>43</v>
      </c>
      <c r="P395" s="163">
        <f>I395+J395</f>
        <v>0</v>
      </c>
      <c r="Q395" s="163">
        <f>ROUND(I395*H395,3)</f>
        <v>0</v>
      </c>
      <c r="R395" s="163">
        <f>ROUND(J395*H395,3)</f>
        <v>0</v>
      </c>
      <c r="S395" s="58"/>
      <c r="T395" s="164">
        <f>S395*H395</f>
        <v>0</v>
      </c>
      <c r="U395" s="164">
        <v>0</v>
      </c>
      <c r="V395" s="164">
        <f>U395*H395</f>
        <v>0</v>
      </c>
      <c r="W395" s="164">
        <v>0</v>
      </c>
      <c r="X395" s="165">
        <f>W395*H395</f>
        <v>0</v>
      </c>
      <c r="Y395" s="32"/>
      <c r="Z395" s="32"/>
      <c r="AA395" s="32"/>
      <c r="AB395" s="32"/>
      <c r="AC395" s="32"/>
      <c r="AD395" s="32"/>
      <c r="AE395" s="32"/>
      <c r="AR395" s="166" t="s">
        <v>171</v>
      </c>
      <c r="AT395" s="166" t="s">
        <v>167</v>
      </c>
      <c r="AU395" s="166" t="s">
        <v>92</v>
      </c>
      <c r="AY395" s="17" t="s">
        <v>164</v>
      </c>
      <c r="BE395" s="167">
        <f>IF(O395="základná",K395,0)</f>
        <v>0</v>
      </c>
      <c r="BF395" s="167">
        <f>IF(O395="znížená",K395,0)</f>
        <v>0</v>
      </c>
      <c r="BG395" s="167">
        <f>IF(O395="zákl. prenesená",K395,0)</f>
        <v>0</v>
      </c>
      <c r="BH395" s="167">
        <f>IF(O395="zníž. prenesená",K395,0)</f>
        <v>0</v>
      </c>
      <c r="BI395" s="167">
        <f>IF(O395="nulová",K395,0)</f>
        <v>0</v>
      </c>
      <c r="BJ395" s="17" t="s">
        <v>92</v>
      </c>
      <c r="BK395" s="168">
        <f>ROUND(P395*H395,3)</f>
        <v>0</v>
      </c>
      <c r="BL395" s="17" t="s">
        <v>171</v>
      </c>
      <c r="BM395" s="166" t="s">
        <v>399</v>
      </c>
    </row>
    <row r="396" spans="1:65" s="2" customFormat="1" ht="24.2" customHeight="1">
      <c r="A396" s="32"/>
      <c r="B396" s="153"/>
      <c r="C396" s="154" t="s">
        <v>414</v>
      </c>
      <c r="D396" s="154" t="s">
        <v>167</v>
      </c>
      <c r="E396" s="155" t="s">
        <v>401</v>
      </c>
      <c r="F396" s="156" t="s">
        <v>402</v>
      </c>
      <c r="G396" s="157" t="s">
        <v>375</v>
      </c>
      <c r="H396" s="158">
        <v>3992.45</v>
      </c>
      <c r="I396" s="159"/>
      <c r="J396" s="159"/>
      <c r="K396" s="158">
        <f>ROUND(P396*H396,3)</f>
        <v>0</v>
      </c>
      <c r="L396" s="160"/>
      <c r="M396" s="33"/>
      <c r="N396" s="161" t="s">
        <v>1</v>
      </c>
      <c r="O396" s="162" t="s">
        <v>43</v>
      </c>
      <c r="P396" s="163">
        <f>I396+J396</f>
        <v>0</v>
      </c>
      <c r="Q396" s="163">
        <f>ROUND(I396*H396,3)</f>
        <v>0</v>
      </c>
      <c r="R396" s="163">
        <f>ROUND(J396*H396,3)</f>
        <v>0</v>
      </c>
      <c r="S396" s="58"/>
      <c r="T396" s="164">
        <f>S396*H396</f>
        <v>0</v>
      </c>
      <c r="U396" s="164">
        <v>0</v>
      </c>
      <c r="V396" s="164">
        <f>U396*H396</f>
        <v>0</v>
      </c>
      <c r="W396" s="164">
        <v>0</v>
      </c>
      <c r="X396" s="165">
        <f>W396*H396</f>
        <v>0</v>
      </c>
      <c r="Y396" s="32"/>
      <c r="Z396" s="32"/>
      <c r="AA396" s="32"/>
      <c r="AB396" s="32"/>
      <c r="AC396" s="32"/>
      <c r="AD396" s="32"/>
      <c r="AE396" s="32"/>
      <c r="AR396" s="166" t="s">
        <v>171</v>
      </c>
      <c r="AT396" s="166" t="s">
        <v>167</v>
      </c>
      <c r="AU396" s="166" t="s">
        <v>92</v>
      </c>
      <c r="AY396" s="17" t="s">
        <v>164</v>
      </c>
      <c r="BE396" s="167">
        <f>IF(O396="základná",K396,0)</f>
        <v>0</v>
      </c>
      <c r="BF396" s="167">
        <f>IF(O396="znížená",K396,0)</f>
        <v>0</v>
      </c>
      <c r="BG396" s="167">
        <f>IF(O396="zákl. prenesená",K396,0)</f>
        <v>0</v>
      </c>
      <c r="BH396" s="167">
        <f>IF(O396="zníž. prenesená",K396,0)</f>
        <v>0</v>
      </c>
      <c r="BI396" s="167">
        <f>IF(O396="nulová",K396,0)</f>
        <v>0</v>
      </c>
      <c r="BJ396" s="17" t="s">
        <v>92</v>
      </c>
      <c r="BK396" s="168">
        <f>ROUND(P396*H396,3)</f>
        <v>0</v>
      </c>
      <c r="BL396" s="17" t="s">
        <v>171</v>
      </c>
      <c r="BM396" s="166" t="s">
        <v>403</v>
      </c>
    </row>
    <row r="397" spans="1:65" s="13" customFormat="1" ht="11.25">
      <c r="B397" s="169"/>
      <c r="D397" s="170" t="s">
        <v>173</v>
      </c>
      <c r="F397" s="172" t="s">
        <v>1963</v>
      </c>
      <c r="H397" s="173">
        <v>3992.45</v>
      </c>
      <c r="I397" s="174"/>
      <c r="J397" s="174"/>
      <c r="M397" s="169"/>
      <c r="N397" s="175"/>
      <c r="O397" s="176"/>
      <c r="P397" s="176"/>
      <c r="Q397" s="176"/>
      <c r="R397" s="176"/>
      <c r="S397" s="176"/>
      <c r="T397" s="176"/>
      <c r="U397" s="176"/>
      <c r="V397" s="176"/>
      <c r="W397" s="176"/>
      <c r="X397" s="177"/>
      <c r="AT397" s="171" t="s">
        <v>173</v>
      </c>
      <c r="AU397" s="171" t="s">
        <v>92</v>
      </c>
      <c r="AV397" s="13" t="s">
        <v>92</v>
      </c>
      <c r="AW397" s="13" t="s">
        <v>3</v>
      </c>
      <c r="AX397" s="13" t="s">
        <v>86</v>
      </c>
      <c r="AY397" s="171" t="s">
        <v>164</v>
      </c>
    </row>
    <row r="398" spans="1:65" s="2" customFormat="1" ht="24.2" customHeight="1">
      <c r="A398" s="32"/>
      <c r="B398" s="153"/>
      <c r="C398" s="154" t="s">
        <v>420</v>
      </c>
      <c r="D398" s="154" t="s">
        <v>167</v>
      </c>
      <c r="E398" s="155" t="s">
        <v>406</v>
      </c>
      <c r="F398" s="156" t="s">
        <v>407</v>
      </c>
      <c r="G398" s="157" t="s">
        <v>375</v>
      </c>
      <c r="H398" s="158">
        <v>117.425</v>
      </c>
      <c r="I398" s="159"/>
      <c r="J398" s="159"/>
      <c r="K398" s="158">
        <f>ROUND(P398*H398,3)</f>
        <v>0</v>
      </c>
      <c r="L398" s="160"/>
      <c r="M398" s="33"/>
      <c r="N398" s="161" t="s">
        <v>1</v>
      </c>
      <c r="O398" s="162" t="s">
        <v>43</v>
      </c>
      <c r="P398" s="163">
        <f>I398+J398</f>
        <v>0</v>
      </c>
      <c r="Q398" s="163">
        <f>ROUND(I398*H398,3)</f>
        <v>0</v>
      </c>
      <c r="R398" s="163">
        <f>ROUND(J398*H398,3)</f>
        <v>0</v>
      </c>
      <c r="S398" s="58"/>
      <c r="T398" s="164">
        <f>S398*H398</f>
        <v>0</v>
      </c>
      <c r="U398" s="164">
        <v>0</v>
      </c>
      <c r="V398" s="164">
        <f>U398*H398</f>
        <v>0</v>
      </c>
      <c r="W398" s="164">
        <v>0</v>
      </c>
      <c r="X398" s="165">
        <f>W398*H398</f>
        <v>0</v>
      </c>
      <c r="Y398" s="32"/>
      <c r="Z398" s="32"/>
      <c r="AA398" s="32"/>
      <c r="AB398" s="32"/>
      <c r="AC398" s="32"/>
      <c r="AD398" s="32"/>
      <c r="AE398" s="32"/>
      <c r="AR398" s="166" t="s">
        <v>171</v>
      </c>
      <c r="AT398" s="166" t="s">
        <v>167</v>
      </c>
      <c r="AU398" s="166" t="s">
        <v>92</v>
      </c>
      <c r="AY398" s="17" t="s">
        <v>164</v>
      </c>
      <c r="BE398" s="167">
        <f>IF(O398="základná",K398,0)</f>
        <v>0</v>
      </c>
      <c r="BF398" s="167">
        <f>IF(O398="znížená",K398,0)</f>
        <v>0</v>
      </c>
      <c r="BG398" s="167">
        <f>IF(O398="zákl. prenesená",K398,0)</f>
        <v>0</v>
      </c>
      <c r="BH398" s="167">
        <f>IF(O398="zníž. prenesená",K398,0)</f>
        <v>0</v>
      </c>
      <c r="BI398" s="167">
        <f>IF(O398="nulová",K398,0)</f>
        <v>0</v>
      </c>
      <c r="BJ398" s="17" t="s">
        <v>92</v>
      </c>
      <c r="BK398" s="168">
        <f>ROUND(P398*H398,3)</f>
        <v>0</v>
      </c>
      <c r="BL398" s="17" t="s">
        <v>171</v>
      </c>
      <c r="BM398" s="166" t="s">
        <v>408</v>
      </c>
    </row>
    <row r="399" spans="1:65" s="2" customFormat="1" ht="24.2" customHeight="1">
      <c r="A399" s="32"/>
      <c r="B399" s="153"/>
      <c r="C399" s="154" t="s">
        <v>428</v>
      </c>
      <c r="D399" s="154" t="s">
        <v>167</v>
      </c>
      <c r="E399" s="155" t="s">
        <v>410</v>
      </c>
      <c r="F399" s="156" t="s">
        <v>411</v>
      </c>
      <c r="G399" s="157" t="s">
        <v>375</v>
      </c>
      <c r="H399" s="158">
        <v>2231.0749999999998</v>
      </c>
      <c r="I399" s="159"/>
      <c r="J399" s="159"/>
      <c r="K399" s="158">
        <f>ROUND(P399*H399,3)</f>
        <v>0</v>
      </c>
      <c r="L399" s="160"/>
      <c r="M399" s="33"/>
      <c r="N399" s="161" t="s">
        <v>1</v>
      </c>
      <c r="O399" s="162" t="s">
        <v>43</v>
      </c>
      <c r="P399" s="163">
        <f>I399+J399</f>
        <v>0</v>
      </c>
      <c r="Q399" s="163">
        <f>ROUND(I399*H399,3)</f>
        <v>0</v>
      </c>
      <c r="R399" s="163">
        <f>ROUND(J399*H399,3)</f>
        <v>0</v>
      </c>
      <c r="S399" s="58"/>
      <c r="T399" s="164">
        <f>S399*H399</f>
        <v>0</v>
      </c>
      <c r="U399" s="164">
        <v>0</v>
      </c>
      <c r="V399" s="164">
        <f>U399*H399</f>
        <v>0</v>
      </c>
      <c r="W399" s="164">
        <v>0</v>
      </c>
      <c r="X399" s="165">
        <f>W399*H399</f>
        <v>0</v>
      </c>
      <c r="Y399" s="32"/>
      <c r="Z399" s="32"/>
      <c r="AA399" s="32"/>
      <c r="AB399" s="32"/>
      <c r="AC399" s="32"/>
      <c r="AD399" s="32"/>
      <c r="AE399" s="32"/>
      <c r="AR399" s="166" t="s">
        <v>171</v>
      </c>
      <c r="AT399" s="166" t="s">
        <v>167</v>
      </c>
      <c r="AU399" s="166" t="s">
        <v>92</v>
      </c>
      <c r="AY399" s="17" t="s">
        <v>164</v>
      </c>
      <c r="BE399" s="167">
        <f>IF(O399="základná",K399,0)</f>
        <v>0</v>
      </c>
      <c r="BF399" s="167">
        <f>IF(O399="znížená",K399,0)</f>
        <v>0</v>
      </c>
      <c r="BG399" s="167">
        <f>IF(O399="zákl. prenesená",K399,0)</f>
        <v>0</v>
      </c>
      <c r="BH399" s="167">
        <f>IF(O399="zníž. prenesená",K399,0)</f>
        <v>0</v>
      </c>
      <c r="BI399" s="167">
        <f>IF(O399="nulová",K399,0)</f>
        <v>0</v>
      </c>
      <c r="BJ399" s="17" t="s">
        <v>92</v>
      </c>
      <c r="BK399" s="168">
        <f>ROUND(P399*H399,3)</f>
        <v>0</v>
      </c>
      <c r="BL399" s="17" t="s">
        <v>171</v>
      </c>
      <c r="BM399" s="166" t="s">
        <v>412</v>
      </c>
    </row>
    <row r="400" spans="1:65" s="13" customFormat="1" ht="11.25">
      <c r="B400" s="169"/>
      <c r="D400" s="170" t="s">
        <v>173</v>
      </c>
      <c r="F400" s="172" t="s">
        <v>1964</v>
      </c>
      <c r="H400" s="173">
        <v>2231.0749999999998</v>
      </c>
      <c r="I400" s="174"/>
      <c r="J400" s="174"/>
      <c r="M400" s="169"/>
      <c r="N400" s="175"/>
      <c r="O400" s="176"/>
      <c r="P400" s="176"/>
      <c r="Q400" s="176"/>
      <c r="R400" s="176"/>
      <c r="S400" s="176"/>
      <c r="T400" s="176"/>
      <c r="U400" s="176"/>
      <c r="V400" s="176"/>
      <c r="W400" s="176"/>
      <c r="X400" s="177"/>
      <c r="AT400" s="171" t="s">
        <v>173</v>
      </c>
      <c r="AU400" s="171" t="s">
        <v>92</v>
      </c>
      <c r="AV400" s="13" t="s">
        <v>92</v>
      </c>
      <c r="AW400" s="13" t="s">
        <v>3</v>
      </c>
      <c r="AX400" s="13" t="s">
        <v>86</v>
      </c>
      <c r="AY400" s="171" t="s">
        <v>164</v>
      </c>
    </row>
    <row r="401" spans="1:65" s="2" customFormat="1" ht="24.2" customHeight="1">
      <c r="A401" s="32"/>
      <c r="B401" s="153"/>
      <c r="C401" s="154" t="s">
        <v>432</v>
      </c>
      <c r="D401" s="154" t="s">
        <v>167</v>
      </c>
      <c r="E401" s="155" t="s">
        <v>415</v>
      </c>
      <c r="F401" s="156" t="s">
        <v>416</v>
      </c>
      <c r="G401" s="157" t="s">
        <v>375</v>
      </c>
      <c r="H401" s="158">
        <v>117.425</v>
      </c>
      <c r="I401" s="159"/>
      <c r="J401" s="159"/>
      <c r="K401" s="158">
        <f>ROUND(P401*H401,3)</f>
        <v>0</v>
      </c>
      <c r="L401" s="160"/>
      <c r="M401" s="33"/>
      <c r="N401" s="161" t="s">
        <v>1</v>
      </c>
      <c r="O401" s="162" t="s">
        <v>43</v>
      </c>
      <c r="P401" s="163">
        <f>I401+J401</f>
        <v>0</v>
      </c>
      <c r="Q401" s="163">
        <f>ROUND(I401*H401,3)</f>
        <v>0</v>
      </c>
      <c r="R401" s="163">
        <f>ROUND(J401*H401,3)</f>
        <v>0</v>
      </c>
      <c r="S401" s="58"/>
      <c r="T401" s="164">
        <f>S401*H401</f>
        <v>0</v>
      </c>
      <c r="U401" s="164">
        <v>0</v>
      </c>
      <c r="V401" s="164">
        <f>U401*H401</f>
        <v>0</v>
      </c>
      <c r="W401" s="164">
        <v>0</v>
      </c>
      <c r="X401" s="165">
        <f>W401*H401</f>
        <v>0</v>
      </c>
      <c r="Y401" s="32"/>
      <c r="Z401" s="32"/>
      <c r="AA401" s="32"/>
      <c r="AB401" s="32"/>
      <c r="AC401" s="32"/>
      <c r="AD401" s="32"/>
      <c r="AE401" s="32"/>
      <c r="AR401" s="166" t="s">
        <v>171</v>
      </c>
      <c r="AT401" s="166" t="s">
        <v>167</v>
      </c>
      <c r="AU401" s="166" t="s">
        <v>92</v>
      </c>
      <c r="AY401" s="17" t="s">
        <v>164</v>
      </c>
      <c r="BE401" s="167">
        <f>IF(O401="základná",K401,0)</f>
        <v>0</v>
      </c>
      <c r="BF401" s="167">
        <f>IF(O401="znížená",K401,0)</f>
        <v>0</v>
      </c>
      <c r="BG401" s="167">
        <f>IF(O401="zákl. prenesená",K401,0)</f>
        <v>0</v>
      </c>
      <c r="BH401" s="167">
        <f>IF(O401="zníž. prenesená",K401,0)</f>
        <v>0</v>
      </c>
      <c r="BI401" s="167">
        <f>IF(O401="nulová",K401,0)</f>
        <v>0</v>
      </c>
      <c r="BJ401" s="17" t="s">
        <v>92</v>
      </c>
      <c r="BK401" s="168">
        <f>ROUND(P401*H401,3)</f>
        <v>0</v>
      </c>
      <c r="BL401" s="17" t="s">
        <v>171</v>
      </c>
      <c r="BM401" s="166" t="s">
        <v>417</v>
      </c>
    </row>
    <row r="402" spans="1:65" s="12" customFormat="1" ht="22.9" customHeight="1">
      <c r="B402" s="139"/>
      <c r="D402" s="140" t="s">
        <v>78</v>
      </c>
      <c r="E402" s="151" t="s">
        <v>418</v>
      </c>
      <c r="F402" s="151" t="s">
        <v>419</v>
      </c>
      <c r="I402" s="142"/>
      <c r="J402" s="142"/>
      <c r="K402" s="152">
        <f>BK402</f>
        <v>0</v>
      </c>
      <c r="M402" s="139"/>
      <c r="N402" s="144"/>
      <c r="O402" s="145"/>
      <c r="P402" s="145"/>
      <c r="Q402" s="146">
        <f>Q403</f>
        <v>0</v>
      </c>
      <c r="R402" s="146">
        <f>R403</f>
        <v>0</v>
      </c>
      <c r="S402" s="145"/>
      <c r="T402" s="147">
        <f>T403</f>
        <v>0</v>
      </c>
      <c r="U402" s="145"/>
      <c r="V402" s="147">
        <f>V403</f>
        <v>0</v>
      </c>
      <c r="W402" s="145"/>
      <c r="X402" s="148">
        <f>X403</f>
        <v>0</v>
      </c>
      <c r="AR402" s="140" t="s">
        <v>86</v>
      </c>
      <c r="AT402" s="149" t="s">
        <v>78</v>
      </c>
      <c r="AU402" s="149" t="s">
        <v>86</v>
      </c>
      <c r="AY402" s="140" t="s">
        <v>164</v>
      </c>
      <c r="BK402" s="150">
        <f>BK403</f>
        <v>0</v>
      </c>
    </row>
    <row r="403" spans="1:65" s="2" customFormat="1" ht="24.2" customHeight="1">
      <c r="A403" s="32"/>
      <c r="B403" s="153"/>
      <c r="C403" s="154" t="s">
        <v>436</v>
      </c>
      <c r="D403" s="154" t="s">
        <v>167</v>
      </c>
      <c r="E403" s="155" t="s">
        <v>421</v>
      </c>
      <c r="F403" s="156" t="s">
        <v>422</v>
      </c>
      <c r="G403" s="157" t="s">
        <v>375</v>
      </c>
      <c r="H403" s="158">
        <v>40.914000000000001</v>
      </c>
      <c r="I403" s="159"/>
      <c r="J403" s="159"/>
      <c r="K403" s="158">
        <f>ROUND(P403*H403,3)</f>
        <v>0</v>
      </c>
      <c r="L403" s="160"/>
      <c r="M403" s="33"/>
      <c r="N403" s="161" t="s">
        <v>1</v>
      </c>
      <c r="O403" s="162" t="s">
        <v>43</v>
      </c>
      <c r="P403" s="163">
        <f>I403+J403</f>
        <v>0</v>
      </c>
      <c r="Q403" s="163">
        <f>ROUND(I403*H403,3)</f>
        <v>0</v>
      </c>
      <c r="R403" s="163">
        <f>ROUND(J403*H403,3)</f>
        <v>0</v>
      </c>
      <c r="S403" s="58"/>
      <c r="T403" s="164">
        <f>S403*H403</f>
        <v>0</v>
      </c>
      <c r="U403" s="164">
        <v>0</v>
      </c>
      <c r="V403" s="164">
        <f>U403*H403</f>
        <v>0</v>
      </c>
      <c r="W403" s="164">
        <v>0</v>
      </c>
      <c r="X403" s="165">
        <f>W403*H403</f>
        <v>0</v>
      </c>
      <c r="Y403" s="32"/>
      <c r="Z403" s="32"/>
      <c r="AA403" s="32"/>
      <c r="AB403" s="32"/>
      <c r="AC403" s="32"/>
      <c r="AD403" s="32"/>
      <c r="AE403" s="32"/>
      <c r="AR403" s="166" t="s">
        <v>171</v>
      </c>
      <c r="AT403" s="166" t="s">
        <v>167</v>
      </c>
      <c r="AU403" s="166" t="s">
        <v>92</v>
      </c>
      <c r="AY403" s="17" t="s">
        <v>164</v>
      </c>
      <c r="BE403" s="167">
        <f>IF(O403="základná",K403,0)</f>
        <v>0</v>
      </c>
      <c r="BF403" s="167">
        <f>IF(O403="znížená",K403,0)</f>
        <v>0</v>
      </c>
      <c r="BG403" s="167">
        <f>IF(O403="zákl. prenesená",K403,0)</f>
        <v>0</v>
      </c>
      <c r="BH403" s="167">
        <f>IF(O403="zníž. prenesená",K403,0)</f>
        <v>0</v>
      </c>
      <c r="BI403" s="167">
        <f>IF(O403="nulová",K403,0)</f>
        <v>0</v>
      </c>
      <c r="BJ403" s="17" t="s">
        <v>92</v>
      </c>
      <c r="BK403" s="168">
        <f>ROUND(P403*H403,3)</f>
        <v>0</v>
      </c>
      <c r="BL403" s="17" t="s">
        <v>171</v>
      </c>
      <c r="BM403" s="166" t="s">
        <v>423</v>
      </c>
    </row>
    <row r="404" spans="1:65" s="12" customFormat="1" ht="25.9" customHeight="1">
      <c r="B404" s="139"/>
      <c r="D404" s="140" t="s">
        <v>78</v>
      </c>
      <c r="E404" s="141" t="s">
        <v>424</v>
      </c>
      <c r="F404" s="141" t="s">
        <v>425</v>
      </c>
      <c r="I404" s="142"/>
      <c r="J404" s="142"/>
      <c r="K404" s="143">
        <f>BK404</f>
        <v>0</v>
      </c>
      <c r="M404" s="139"/>
      <c r="N404" s="144"/>
      <c r="O404" s="145"/>
      <c r="P404" s="145"/>
      <c r="Q404" s="146">
        <f>Q405+Q424+Q487+Q537+Q570+Q572+Q575+Q592+Q688+Q727+Q740+Q744+Q768+Q787+Q800+Q892</f>
        <v>0</v>
      </c>
      <c r="R404" s="146">
        <f>R405+R424+R487+R537+R570+R572+R575+R592+R688+R727+R740+R744+R768+R787+R800+R892</f>
        <v>0</v>
      </c>
      <c r="S404" s="145"/>
      <c r="T404" s="147">
        <f>T405+T424+T487+T537+T570+T572+T575+T592+T688+T727+T740+T744+T768+T787+T800+T892</f>
        <v>0</v>
      </c>
      <c r="U404" s="145"/>
      <c r="V404" s="147">
        <f>V405+V424+V487+V537+V570+V572+V575+V592+V688+V727+V740+V744+V768+V787+V800+V892</f>
        <v>21.056096419999999</v>
      </c>
      <c r="W404" s="145"/>
      <c r="X404" s="148">
        <f>X405+X424+X487+X537+X570+X572+X575+X592+X688+X727+X740+X744+X768+X787+X800+X892</f>
        <v>1.0706799999999999</v>
      </c>
      <c r="AR404" s="140" t="s">
        <v>92</v>
      </c>
      <c r="AT404" s="149" t="s">
        <v>78</v>
      </c>
      <c r="AU404" s="149" t="s">
        <v>79</v>
      </c>
      <c r="AY404" s="140" t="s">
        <v>164</v>
      </c>
      <c r="BK404" s="150">
        <f>BK405+BK424+BK487+BK537+BK570+BK572+BK575+BK592+BK688+BK727+BK740+BK744+BK768+BK787+BK800+BK892</f>
        <v>0</v>
      </c>
    </row>
    <row r="405" spans="1:65" s="12" customFormat="1" ht="22.9" customHeight="1">
      <c r="B405" s="139"/>
      <c r="D405" s="140" t="s">
        <v>78</v>
      </c>
      <c r="E405" s="151" t="s">
        <v>426</v>
      </c>
      <c r="F405" s="151" t="s">
        <v>427</v>
      </c>
      <c r="I405" s="142"/>
      <c r="J405" s="142"/>
      <c r="K405" s="152">
        <f>BK405</f>
        <v>0</v>
      </c>
      <c r="M405" s="139"/>
      <c r="N405" s="144"/>
      <c r="O405" s="145"/>
      <c r="P405" s="145"/>
      <c r="Q405" s="146">
        <f>SUM(Q406:Q423)</f>
        <v>0</v>
      </c>
      <c r="R405" s="146">
        <f>SUM(R406:R423)</f>
        <v>0</v>
      </c>
      <c r="S405" s="145"/>
      <c r="T405" s="147">
        <f>SUM(T406:T423)</f>
        <v>0</v>
      </c>
      <c r="U405" s="145"/>
      <c r="V405" s="147">
        <f>SUM(V406:V423)</f>
        <v>0</v>
      </c>
      <c r="W405" s="145"/>
      <c r="X405" s="148">
        <f>SUM(X406:X423)</f>
        <v>0</v>
      </c>
      <c r="AR405" s="140" t="s">
        <v>92</v>
      </c>
      <c r="AT405" s="149" t="s">
        <v>78</v>
      </c>
      <c r="AU405" s="149" t="s">
        <v>86</v>
      </c>
      <c r="AY405" s="140" t="s">
        <v>164</v>
      </c>
      <c r="BK405" s="150">
        <f>SUM(BK406:BK423)</f>
        <v>0</v>
      </c>
    </row>
    <row r="406" spans="1:65" s="2" customFormat="1" ht="24.2" customHeight="1">
      <c r="A406" s="32"/>
      <c r="B406" s="153"/>
      <c r="C406" s="178" t="s">
        <v>440</v>
      </c>
      <c r="D406" s="178" t="s">
        <v>244</v>
      </c>
      <c r="E406" s="179" t="s">
        <v>429</v>
      </c>
      <c r="F406" s="180" t="s">
        <v>430</v>
      </c>
      <c r="G406" s="181" t="s">
        <v>354</v>
      </c>
      <c r="H406" s="182">
        <v>54</v>
      </c>
      <c r="I406" s="183"/>
      <c r="J406" s="184"/>
      <c r="K406" s="182">
        <f t="shared" ref="K406:K423" si="14">ROUND(P406*H406,3)</f>
        <v>0</v>
      </c>
      <c r="L406" s="184"/>
      <c r="M406" s="185"/>
      <c r="N406" s="186" t="s">
        <v>1</v>
      </c>
      <c r="O406" s="162" t="s">
        <v>43</v>
      </c>
      <c r="P406" s="163">
        <f t="shared" ref="P406:P423" si="15">I406+J406</f>
        <v>0</v>
      </c>
      <c r="Q406" s="163">
        <f t="shared" ref="Q406:Q423" si="16">ROUND(I406*H406,3)</f>
        <v>0</v>
      </c>
      <c r="R406" s="163">
        <f t="shared" ref="R406:R423" si="17">ROUND(J406*H406,3)</f>
        <v>0</v>
      </c>
      <c r="S406" s="58"/>
      <c r="T406" s="164">
        <f t="shared" ref="T406:T423" si="18">S406*H406</f>
        <v>0</v>
      </c>
      <c r="U406" s="164">
        <v>0</v>
      </c>
      <c r="V406" s="164">
        <f t="shared" ref="V406:V423" si="19">U406*H406</f>
        <v>0</v>
      </c>
      <c r="W406" s="164">
        <v>0</v>
      </c>
      <c r="X406" s="165">
        <f t="shared" ref="X406:X423" si="20">W406*H406</f>
        <v>0</v>
      </c>
      <c r="Y406" s="32"/>
      <c r="Z406" s="32"/>
      <c r="AA406" s="32"/>
      <c r="AB406" s="32"/>
      <c r="AC406" s="32"/>
      <c r="AD406" s="32"/>
      <c r="AE406" s="32"/>
      <c r="AR406" s="166" t="s">
        <v>321</v>
      </c>
      <c r="AT406" s="166" t="s">
        <v>244</v>
      </c>
      <c r="AU406" s="166" t="s">
        <v>92</v>
      </c>
      <c r="AY406" s="17" t="s">
        <v>164</v>
      </c>
      <c r="BE406" s="167">
        <f t="shared" ref="BE406:BE423" si="21">IF(O406="základná",K406,0)</f>
        <v>0</v>
      </c>
      <c r="BF406" s="167">
        <f t="shared" ref="BF406:BF423" si="22">IF(O406="znížená",K406,0)</f>
        <v>0</v>
      </c>
      <c r="BG406" s="167">
        <f t="shared" ref="BG406:BG423" si="23">IF(O406="zákl. prenesená",K406,0)</f>
        <v>0</v>
      </c>
      <c r="BH406" s="167">
        <f t="shared" ref="BH406:BH423" si="24">IF(O406="zníž. prenesená",K406,0)</f>
        <v>0</v>
      </c>
      <c r="BI406" s="167">
        <f t="shared" ref="BI406:BI423" si="25">IF(O406="nulová",K406,0)</f>
        <v>0</v>
      </c>
      <c r="BJ406" s="17" t="s">
        <v>92</v>
      </c>
      <c r="BK406" s="168">
        <f t="shared" ref="BK406:BK423" si="26">ROUND(P406*H406,3)</f>
        <v>0</v>
      </c>
      <c r="BL406" s="17" t="s">
        <v>234</v>
      </c>
      <c r="BM406" s="166" t="s">
        <v>1965</v>
      </c>
    </row>
    <row r="407" spans="1:65" s="2" customFormat="1" ht="24.2" customHeight="1">
      <c r="A407" s="32"/>
      <c r="B407" s="153"/>
      <c r="C407" s="178" t="s">
        <v>444</v>
      </c>
      <c r="D407" s="178" t="s">
        <v>244</v>
      </c>
      <c r="E407" s="179" t="s">
        <v>433</v>
      </c>
      <c r="F407" s="180" t="s">
        <v>434</v>
      </c>
      <c r="G407" s="181" t="s">
        <v>354</v>
      </c>
      <c r="H407" s="182">
        <v>12.24</v>
      </c>
      <c r="I407" s="183"/>
      <c r="J407" s="184"/>
      <c r="K407" s="182">
        <f t="shared" si="14"/>
        <v>0</v>
      </c>
      <c r="L407" s="184"/>
      <c r="M407" s="185"/>
      <c r="N407" s="186" t="s">
        <v>1</v>
      </c>
      <c r="O407" s="162" t="s">
        <v>43</v>
      </c>
      <c r="P407" s="163">
        <f t="shared" si="15"/>
        <v>0</v>
      </c>
      <c r="Q407" s="163">
        <f t="shared" si="16"/>
        <v>0</v>
      </c>
      <c r="R407" s="163">
        <f t="shared" si="17"/>
        <v>0</v>
      </c>
      <c r="S407" s="58"/>
      <c r="T407" s="164">
        <f t="shared" si="18"/>
        <v>0</v>
      </c>
      <c r="U407" s="164">
        <v>0</v>
      </c>
      <c r="V407" s="164">
        <f t="shared" si="19"/>
        <v>0</v>
      </c>
      <c r="W407" s="164">
        <v>0</v>
      </c>
      <c r="X407" s="165">
        <f t="shared" si="20"/>
        <v>0</v>
      </c>
      <c r="Y407" s="32"/>
      <c r="Z407" s="32"/>
      <c r="AA407" s="32"/>
      <c r="AB407" s="32"/>
      <c r="AC407" s="32"/>
      <c r="AD407" s="32"/>
      <c r="AE407" s="32"/>
      <c r="AR407" s="166" t="s">
        <v>321</v>
      </c>
      <c r="AT407" s="166" t="s">
        <v>244</v>
      </c>
      <c r="AU407" s="166" t="s">
        <v>92</v>
      </c>
      <c r="AY407" s="17" t="s">
        <v>164</v>
      </c>
      <c r="BE407" s="167">
        <f t="shared" si="21"/>
        <v>0</v>
      </c>
      <c r="BF407" s="167">
        <f t="shared" si="22"/>
        <v>0</v>
      </c>
      <c r="BG407" s="167">
        <f t="shared" si="23"/>
        <v>0</v>
      </c>
      <c r="BH407" s="167">
        <f t="shared" si="24"/>
        <v>0</v>
      </c>
      <c r="BI407" s="167">
        <f t="shared" si="25"/>
        <v>0</v>
      </c>
      <c r="BJ407" s="17" t="s">
        <v>92</v>
      </c>
      <c r="BK407" s="168">
        <f t="shared" si="26"/>
        <v>0</v>
      </c>
      <c r="BL407" s="17" t="s">
        <v>234</v>
      </c>
      <c r="BM407" s="166" t="s">
        <v>1966</v>
      </c>
    </row>
    <row r="408" spans="1:65" s="2" customFormat="1" ht="24.2" customHeight="1">
      <c r="A408" s="32"/>
      <c r="B408" s="153"/>
      <c r="C408" s="178" t="s">
        <v>448</v>
      </c>
      <c r="D408" s="178" t="s">
        <v>244</v>
      </c>
      <c r="E408" s="179" t="s">
        <v>437</v>
      </c>
      <c r="F408" s="180" t="s">
        <v>438</v>
      </c>
      <c r="G408" s="181" t="s">
        <v>354</v>
      </c>
      <c r="H408" s="182">
        <v>42.84</v>
      </c>
      <c r="I408" s="183"/>
      <c r="J408" s="184"/>
      <c r="K408" s="182">
        <f t="shared" si="14"/>
        <v>0</v>
      </c>
      <c r="L408" s="184"/>
      <c r="M408" s="185"/>
      <c r="N408" s="186" t="s">
        <v>1</v>
      </c>
      <c r="O408" s="162" t="s">
        <v>43</v>
      </c>
      <c r="P408" s="163">
        <f t="shared" si="15"/>
        <v>0</v>
      </c>
      <c r="Q408" s="163">
        <f t="shared" si="16"/>
        <v>0</v>
      </c>
      <c r="R408" s="163">
        <f t="shared" si="17"/>
        <v>0</v>
      </c>
      <c r="S408" s="58"/>
      <c r="T408" s="164">
        <f t="shared" si="18"/>
        <v>0</v>
      </c>
      <c r="U408" s="164">
        <v>0</v>
      </c>
      <c r="V408" s="164">
        <f t="shared" si="19"/>
        <v>0</v>
      </c>
      <c r="W408" s="164">
        <v>0</v>
      </c>
      <c r="X408" s="165">
        <f t="shared" si="20"/>
        <v>0</v>
      </c>
      <c r="Y408" s="32"/>
      <c r="Z408" s="32"/>
      <c r="AA408" s="32"/>
      <c r="AB408" s="32"/>
      <c r="AC408" s="32"/>
      <c r="AD408" s="32"/>
      <c r="AE408" s="32"/>
      <c r="AR408" s="166" t="s">
        <v>321</v>
      </c>
      <c r="AT408" s="166" t="s">
        <v>244</v>
      </c>
      <c r="AU408" s="166" t="s">
        <v>92</v>
      </c>
      <c r="AY408" s="17" t="s">
        <v>164</v>
      </c>
      <c r="BE408" s="167">
        <f t="shared" si="21"/>
        <v>0</v>
      </c>
      <c r="BF408" s="167">
        <f t="shared" si="22"/>
        <v>0</v>
      </c>
      <c r="BG408" s="167">
        <f t="shared" si="23"/>
        <v>0</v>
      </c>
      <c r="BH408" s="167">
        <f t="shared" si="24"/>
        <v>0</v>
      </c>
      <c r="BI408" s="167">
        <f t="shared" si="25"/>
        <v>0</v>
      </c>
      <c r="BJ408" s="17" t="s">
        <v>92</v>
      </c>
      <c r="BK408" s="168">
        <f t="shared" si="26"/>
        <v>0</v>
      </c>
      <c r="BL408" s="17" t="s">
        <v>234</v>
      </c>
      <c r="BM408" s="166" t="s">
        <v>1967</v>
      </c>
    </row>
    <row r="409" spans="1:65" s="2" customFormat="1" ht="24.2" customHeight="1">
      <c r="A409" s="32"/>
      <c r="B409" s="153"/>
      <c r="C409" s="178" t="s">
        <v>452</v>
      </c>
      <c r="D409" s="178" t="s">
        <v>244</v>
      </c>
      <c r="E409" s="179" t="s">
        <v>441</v>
      </c>
      <c r="F409" s="180" t="s">
        <v>442</v>
      </c>
      <c r="G409" s="181" t="s">
        <v>354</v>
      </c>
      <c r="H409" s="182">
        <v>159.4</v>
      </c>
      <c r="I409" s="183"/>
      <c r="J409" s="184"/>
      <c r="K409" s="182">
        <f t="shared" si="14"/>
        <v>0</v>
      </c>
      <c r="L409" s="184"/>
      <c r="M409" s="185"/>
      <c r="N409" s="186" t="s">
        <v>1</v>
      </c>
      <c r="O409" s="162" t="s">
        <v>43</v>
      </c>
      <c r="P409" s="163">
        <f t="shared" si="15"/>
        <v>0</v>
      </c>
      <c r="Q409" s="163">
        <f t="shared" si="16"/>
        <v>0</v>
      </c>
      <c r="R409" s="163">
        <f t="shared" si="17"/>
        <v>0</v>
      </c>
      <c r="S409" s="58"/>
      <c r="T409" s="164">
        <f t="shared" si="18"/>
        <v>0</v>
      </c>
      <c r="U409" s="164">
        <v>0</v>
      </c>
      <c r="V409" s="164">
        <f t="shared" si="19"/>
        <v>0</v>
      </c>
      <c r="W409" s="164">
        <v>0</v>
      </c>
      <c r="X409" s="165">
        <f t="shared" si="20"/>
        <v>0</v>
      </c>
      <c r="Y409" s="32"/>
      <c r="Z409" s="32"/>
      <c r="AA409" s="32"/>
      <c r="AB409" s="32"/>
      <c r="AC409" s="32"/>
      <c r="AD409" s="32"/>
      <c r="AE409" s="32"/>
      <c r="AR409" s="166" t="s">
        <v>321</v>
      </c>
      <c r="AT409" s="166" t="s">
        <v>244</v>
      </c>
      <c r="AU409" s="166" t="s">
        <v>92</v>
      </c>
      <c r="AY409" s="17" t="s">
        <v>164</v>
      </c>
      <c r="BE409" s="167">
        <f t="shared" si="21"/>
        <v>0</v>
      </c>
      <c r="BF409" s="167">
        <f t="shared" si="22"/>
        <v>0</v>
      </c>
      <c r="BG409" s="167">
        <f t="shared" si="23"/>
        <v>0</v>
      </c>
      <c r="BH409" s="167">
        <f t="shared" si="24"/>
        <v>0</v>
      </c>
      <c r="BI409" s="167">
        <f t="shared" si="25"/>
        <v>0</v>
      </c>
      <c r="BJ409" s="17" t="s">
        <v>92</v>
      </c>
      <c r="BK409" s="168">
        <f t="shared" si="26"/>
        <v>0</v>
      </c>
      <c r="BL409" s="17" t="s">
        <v>234</v>
      </c>
      <c r="BM409" s="166" t="s">
        <v>1968</v>
      </c>
    </row>
    <row r="410" spans="1:65" s="2" customFormat="1" ht="24.2" customHeight="1">
      <c r="A410" s="32"/>
      <c r="B410" s="153"/>
      <c r="C410" s="178" t="s">
        <v>456</v>
      </c>
      <c r="D410" s="178" t="s">
        <v>244</v>
      </c>
      <c r="E410" s="179" t="s">
        <v>445</v>
      </c>
      <c r="F410" s="180" t="s">
        <v>446</v>
      </c>
      <c r="G410" s="181" t="s">
        <v>354</v>
      </c>
      <c r="H410" s="182">
        <v>91.8</v>
      </c>
      <c r="I410" s="183"/>
      <c r="J410" s="184"/>
      <c r="K410" s="182">
        <f t="shared" si="14"/>
        <v>0</v>
      </c>
      <c r="L410" s="184"/>
      <c r="M410" s="185"/>
      <c r="N410" s="186" t="s">
        <v>1</v>
      </c>
      <c r="O410" s="162" t="s">
        <v>43</v>
      </c>
      <c r="P410" s="163">
        <f t="shared" si="15"/>
        <v>0</v>
      </c>
      <c r="Q410" s="163">
        <f t="shared" si="16"/>
        <v>0</v>
      </c>
      <c r="R410" s="163">
        <f t="shared" si="17"/>
        <v>0</v>
      </c>
      <c r="S410" s="58"/>
      <c r="T410" s="164">
        <f t="shared" si="18"/>
        <v>0</v>
      </c>
      <c r="U410" s="164">
        <v>0</v>
      </c>
      <c r="V410" s="164">
        <f t="shared" si="19"/>
        <v>0</v>
      </c>
      <c r="W410" s="164">
        <v>0</v>
      </c>
      <c r="X410" s="165">
        <f t="shared" si="20"/>
        <v>0</v>
      </c>
      <c r="Y410" s="32"/>
      <c r="Z410" s="32"/>
      <c r="AA410" s="32"/>
      <c r="AB410" s="32"/>
      <c r="AC410" s="32"/>
      <c r="AD410" s="32"/>
      <c r="AE410" s="32"/>
      <c r="AR410" s="166" t="s">
        <v>321</v>
      </c>
      <c r="AT410" s="166" t="s">
        <v>244</v>
      </c>
      <c r="AU410" s="166" t="s">
        <v>92</v>
      </c>
      <c r="AY410" s="17" t="s">
        <v>164</v>
      </c>
      <c r="BE410" s="167">
        <f t="shared" si="21"/>
        <v>0</v>
      </c>
      <c r="BF410" s="167">
        <f t="shared" si="22"/>
        <v>0</v>
      </c>
      <c r="BG410" s="167">
        <f t="shared" si="23"/>
        <v>0</v>
      </c>
      <c r="BH410" s="167">
        <f t="shared" si="24"/>
        <v>0</v>
      </c>
      <c r="BI410" s="167">
        <f t="shared" si="25"/>
        <v>0</v>
      </c>
      <c r="BJ410" s="17" t="s">
        <v>92</v>
      </c>
      <c r="BK410" s="168">
        <f t="shared" si="26"/>
        <v>0</v>
      </c>
      <c r="BL410" s="17" t="s">
        <v>234</v>
      </c>
      <c r="BM410" s="166" t="s">
        <v>1969</v>
      </c>
    </row>
    <row r="411" spans="1:65" s="2" customFormat="1" ht="24.2" customHeight="1">
      <c r="A411" s="32"/>
      <c r="B411" s="153"/>
      <c r="C411" s="178" t="s">
        <v>460</v>
      </c>
      <c r="D411" s="178" t="s">
        <v>244</v>
      </c>
      <c r="E411" s="179" t="s">
        <v>449</v>
      </c>
      <c r="F411" s="180" t="s">
        <v>450</v>
      </c>
      <c r="G411" s="181" t="s">
        <v>354</v>
      </c>
      <c r="H411" s="182">
        <v>33.863999999999997</v>
      </c>
      <c r="I411" s="183"/>
      <c r="J411" s="184"/>
      <c r="K411" s="182">
        <f t="shared" si="14"/>
        <v>0</v>
      </c>
      <c r="L411" s="184"/>
      <c r="M411" s="185"/>
      <c r="N411" s="186" t="s">
        <v>1</v>
      </c>
      <c r="O411" s="162" t="s">
        <v>43</v>
      </c>
      <c r="P411" s="163">
        <f t="shared" si="15"/>
        <v>0</v>
      </c>
      <c r="Q411" s="163">
        <f t="shared" si="16"/>
        <v>0</v>
      </c>
      <c r="R411" s="163">
        <f t="shared" si="17"/>
        <v>0</v>
      </c>
      <c r="S411" s="58"/>
      <c r="T411" s="164">
        <f t="shared" si="18"/>
        <v>0</v>
      </c>
      <c r="U411" s="164">
        <v>0</v>
      </c>
      <c r="V411" s="164">
        <f t="shared" si="19"/>
        <v>0</v>
      </c>
      <c r="W411" s="164">
        <v>0</v>
      </c>
      <c r="X411" s="165">
        <f t="shared" si="20"/>
        <v>0</v>
      </c>
      <c r="Y411" s="32"/>
      <c r="Z411" s="32"/>
      <c r="AA411" s="32"/>
      <c r="AB411" s="32"/>
      <c r="AC411" s="32"/>
      <c r="AD411" s="32"/>
      <c r="AE411" s="32"/>
      <c r="AR411" s="166" t="s">
        <v>321</v>
      </c>
      <c r="AT411" s="166" t="s">
        <v>244</v>
      </c>
      <c r="AU411" s="166" t="s">
        <v>92</v>
      </c>
      <c r="AY411" s="17" t="s">
        <v>164</v>
      </c>
      <c r="BE411" s="167">
        <f t="shared" si="21"/>
        <v>0</v>
      </c>
      <c r="BF411" s="167">
        <f t="shared" si="22"/>
        <v>0</v>
      </c>
      <c r="BG411" s="167">
        <f t="shared" si="23"/>
        <v>0</v>
      </c>
      <c r="BH411" s="167">
        <f t="shared" si="24"/>
        <v>0</v>
      </c>
      <c r="BI411" s="167">
        <f t="shared" si="25"/>
        <v>0</v>
      </c>
      <c r="BJ411" s="17" t="s">
        <v>92</v>
      </c>
      <c r="BK411" s="168">
        <f t="shared" si="26"/>
        <v>0</v>
      </c>
      <c r="BL411" s="17" t="s">
        <v>234</v>
      </c>
      <c r="BM411" s="166" t="s">
        <v>1970</v>
      </c>
    </row>
    <row r="412" spans="1:65" s="2" customFormat="1" ht="24.2" customHeight="1">
      <c r="A412" s="32"/>
      <c r="B412" s="153"/>
      <c r="C412" s="178" t="s">
        <v>464</v>
      </c>
      <c r="D412" s="178" t="s">
        <v>244</v>
      </c>
      <c r="E412" s="179" t="s">
        <v>453</v>
      </c>
      <c r="F412" s="180" t="s">
        <v>454</v>
      </c>
      <c r="G412" s="181" t="s">
        <v>354</v>
      </c>
      <c r="H412" s="182">
        <v>16.32</v>
      </c>
      <c r="I412" s="183"/>
      <c r="J412" s="184"/>
      <c r="K412" s="182">
        <f t="shared" si="14"/>
        <v>0</v>
      </c>
      <c r="L412" s="184"/>
      <c r="M412" s="185"/>
      <c r="N412" s="186" t="s">
        <v>1</v>
      </c>
      <c r="O412" s="162" t="s">
        <v>43</v>
      </c>
      <c r="P412" s="163">
        <f t="shared" si="15"/>
        <v>0</v>
      </c>
      <c r="Q412" s="163">
        <f t="shared" si="16"/>
        <v>0</v>
      </c>
      <c r="R412" s="163">
        <f t="shared" si="17"/>
        <v>0</v>
      </c>
      <c r="S412" s="58"/>
      <c r="T412" s="164">
        <f t="shared" si="18"/>
        <v>0</v>
      </c>
      <c r="U412" s="164">
        <v>0</v>
      </c>
      <c r="V412" s="164">
        <f t="shared" si="19"/>
        <v>0</v>
      </c>
      <c r="W412" s="164">
        <v>0</v>
      </c>
      <c r="X412" s="165">
        <f t="shared" si="20"/>
        <v>0</v>
      </c>
      <c r="Y412" s="32"/>
      <c r="Z412" s="32"/>
      <c r="AA412" s="32"/>
      <c r="AB412" s="32"/>
      <c r="AC412" s="32"/>
      <c r="AD412" s="32"/>
      <c r="AE412" s="32"/>
      <c r="AR412" s="166" t="s">
        <v>321</v>
      </c>
      <c r="AT412" s="166" t="s">
        <v>244</v>
      </c>
      <c r="AU412" s="166" t="s">
        <v>92</v>
      </c>
      <c r="AY412" s="17" t="s">
        <v>164</v>
      </c>
      <c r="BE412" s="167">
        <f t="shared" si="21"/>
        <v>0</v>
      </c>
      <c r="BF412" s="167">
        <f t="shared" si="22"/>
        <v>0</v>
      </c>
      <c r="BG412" s="167">
        <f t="shared" si="23"/>
        <v>0</v>
      </c>
      <c r="BH412" s="167">
        <f t="shared" si="24"/>
        <v>0</v>
      </c>
      <c r="BI412" s="167">
        <f t="shared" si="25"/>
        <v>0</v>
      </c>
      <c r="BJ412" s="17" t="s">
        <v>92</v>
      </c>
      <c r="BK412" s="168">
        <f t="shared" si="26"/>
        <v>0</v>
      </c>
      <c r="BL412" s="17" t="s">
        <v>234</v>
      </c>
      <c r="BM412" s="166" t="s">
        <v>1971</v>
      </c>
    </row>
    <row r="413" spans="1:65" s="2" customFormat="1" ht="24.2" customHeight="1">
      <c r="A413" s="32"/>
      <c r="B413" s="153"/>
      <c r="C413" s="178" t="s">
        <v>468</v>
      </c>
      <c r="D413" s="178" t="s">
        <v>244</v>
      </c>
      <c r="E413" s="179" t="s">
        <v>457</v>
      </c>
      <c r="F413" s="180" t="s">
        <v>458</v>
      </c>
      <c r="G413" s="181" t="s">
        <v>354</v>
      </c>
      <c r="H413" s="182">
        <v>20.603999999999999</v>
      </c>
      <c r="I413" s="183"/>
      <c r="J413" s="184"/>
      <c r="K413" s="182">
        <f t="shared" si="14"/>
        <v>0</v>
      </c>
      <c r="L413" s="184"/>
      <c r="M413" s="185"/>
      <c r="N413" s="186" t="s">
        <v>1</v>
      </c>
      <c r="O413" s="162" t="s">
        <v>43</v>
      </c>
      <c r="P413" s="163">
        <f t="shared" si="15"/>
        <v>0</v>
      </c>
      <c r="Q413" s="163">
        <f t="shared" si="16"/>
        <v>0</v>
      </c>
      <c r="R413" s="163">
        <f t="shared" si="17"/>
        <v>0</v>
      </c>
      <c r="S413" s="58"/>
      <c r="T413" s="164">
        <f t="shared" si="18"/>
        <v>0</v>
      </c>
      <c r="U413" s="164">
        <v>0</v>
      </c>
      <c r="V413" s="164">
        <f t="shared" si="19"/>
        <v>0</v>
      </c>
      <c r="W413" s="164">
        <v>0</v>
      </c>
      <c r="X413" s="165">
        <f t="shared" si="20"/>
        <v>0</v>
      </c>
      <c r="Y413" s="32"/>
      <c r="Z413" s="32"/>
      <c r="AA413" s="32"/>
      <c r="AB413" s="32"/>
      <c r="AC413" s="32"/>
      <c r="AD413" s="32"/>
      <c r="AE413" s="32"/>
      <c r="AR413" s="166" t="s">
        <v>321</v>
      </c>
      <c r="AT413" s="166" t="s">
        <v>244</v>
      </c>
      <c r="AU413" s="166" t="s">
        <v>92</v>
      </c>
      <c r="AY413" s="17" t="s">
        <v>164</v>
      </c>
      <c r="BE413" s="167">
        <f t="shared" si="21"/>
        <v>0</v>
      </c>
      <c r="BF413" s="167">
        <f t="shared" si="22"/>
        <v>0</v>
      </c>
      <c r="BG413" s="167">
        <f t="shared" si="23"/>
        <v>0</v>
      </c>
      <c r="BH413" s="167">
        <f t="shared" si="24"/>
        <v>0</v>
      </c>
      <c r="BI413" s="167">
        <f t="shared" si="25"/>
        <v>0</v>
      </c>
      <c r="BJ413" s="17" t="s">
        <v>92</v>
      </c>
      <c r="BK413" s="168">
        <f t="shared" si="26"/>
        <v>0</v>
      </c>
      <c r="BL413" s="17" t="s">
        <v>234</v>
      </c>
      <c r="BM413" s="166" t="s">
        <v>1972</v>
      </c>
    </row>
    <row r="414" spans="1:65" s="2" customFormat="1" ht="24.2" customHeight="1">
      <c r="A414" s="32"/>
      <c r="B414" s="153"/>
      <c r="C414" s="178" t="s">
        <v>472</v>
      </c>
      <c r="D414" s="178" t="s">
        <v>244</v>
      </c>
      <c r="E414" s="179" t="s">
        <v>461</v>
      </c>
      <c r="F414" s="180" t="s">
        <v>462</v>
      </c>
      <c r="G414" s="181" t="s">
        <v>354</v>
      </c>
      <c r="H414" s="182">
        <v>25</v>
      </c>
      <c r="I414" s="183"/>
      <c r="J414" s="184"/>
      <c r="K414" s="182">
        <f t="shared" si="14"/>
        <v>0</v>
      </c>
      <c r="L414" s="184"/>
      <c r="M414" s="185"/>
      <c r="N414" s="186" t="s">
        <v>1</v>
      </c>
      <c r="O414" s="162" t="s">
        <v>43</v>
      </c>
      <c r="P414" s="163">
        <f t="shared" si="15"/>
        <v>0</v>
      </c>
      <c r="Q414" s="163">
        <f t="shared" si="16"/>
        <v>0</v>
      </c>
      <c r="R414" s="163">
        <f t="shared" si="17"/>
        <v>0</v>
      </c>
      <c r="S414" s="58"/>
      <c r="T414" s="164">
        <f t="shared" si="18"/>
        <v>0</v>
      </c>
      <c r="U414" s="164">
        <v>0</v>
      </c>
      <c r="V414" s="164">
        <f t="shared" si="19"/>
        <v>0</v>
      </c>
      <c r="W414" s="164">
        <v>0</v>
      </c>
      <c r="X414" s="165">
        <f t="shared" si="20"/>
        <v>0</v>
      </c>
      <c r="Y414" s="32"/>
      <c r="Z414" s="32"/>
      <c r="AA414" s="32"/>
      <c r="AB414" s="32"/>
      <c r="AC414" s="32"/>
      <c r="AD414" s="32"/>
      <c r="AE414" s="32"/>
      <c r="AR414" s="166" t="s">
        <v>321</v>
      </c>
      <c r="AT414" s="166" t="s">
        <v>244</v>
      </c>
      <c r="AU414" s="166" t="s">
        <v>92</v>
      </c>
      <c r="AY414" s="17" t="s">
        <v>164</v>
      </c>
      <c r="BE414" s="167">
        <f t="shared" si="21"/>
        <v>0</v>
      </c>
      <c r="BF414" s="167">
        <f t="shared" si="22"/>
        <v>0</v>
      </c>
      <c r="BG414" s="167">
        <f t="shared" si="23"/>
        <v>0</v>
      </c>
      <c r="BH414" s="167">
        <f t="shared" si="24"/>
        <v>0</v>
      </c>
      <c r="BI414" s="167">
        <f t="shared" si="25"/>
        <v>0</v>
      </c>
      <c r="BJ414" s="17" t="s">
        <v>92</v>
      </c>
      <c r="BK414" s="168">
        <f t="shared" si="26"/>
        <v>0</v>
      </c>
      <c r="BL414" s="17" t="s">
        <v>234</v>
      </c>
      <c r="BM414" s="166" t="s">
        <v>1973</v>
      </c>
    </row>
    <row r="415" spans="1:65" s="2" customFormat="1" ht="24.2" customHeight="1">
      <c r="A415" s="32"/>
      <c r="B415" s="153"/>
      <c r="C415" s="178" t="s">
        <v>476</v>
      </c>
      <c r="D415" s="178" t="s">
        <v>244</v>
      </c>
      <c r="E415" s="179" t="s">
        <v>465</v>
      </c>
      <c r="F415" s="180" t="s">
        <v>466</v>
      </c>
      <c r="G415" s="181" t="s">
        <v>354</v>
      </c>
      <c r="H415" s="182">
        <v>25.5</v>
      </c>
      <c r="I415" s="183"/>
      <c r="J415" s="184"/>
      <c r="K415" s="182">
        <f t="shared" si="14"/>
        <v>0</v>
      </c>
      <c r="L415" s="184"/>
      <c r="M415" s="185"/>
      <c r="N415" s="186" t="s">
        <v>1</v>
      </c>
      <c r="O415" s="162" t="s">
        <v>43</v>
      </c>
      <c r="P415" s="163">
        <f t="shared" si="15"/>
        <v>0</v>
      </c>
      <c r="Q415" s="163">
        <f t="shared" si="16"/>
        <v>0</v>
      </c>
      <c r="R415" s="163">
        <f t="shared" si="17"/>
        <v>0</v>
      </c>
      <c r="S415" s="58"/>
      <c r="T415" s="164">
        <f t="shared" si="18"/>
        <v>0</v>
      </c>
      <c r="U415" s="164">
        <v>0</v>
      </c>
      <c r="V415" s="164">
        <f t="shared" si="19"/>
        <v>0</v>
      </c>
      <c r="W415" s="164">
        <v>0</v>
      </c>
      <c r="X415" s="165">
        <f t="shared" si="20"/>
        <v>0</v>
      </c>
      <c r="Y415" s="32"/>
      <c r="Z415" s="32"/>
      <c r="AA415" s="32"/>
      <c r="AB415" s="32"/>
      <c r="AC415" s="32"/>
      <c r="AD415" s="32"/>
      <c r="AE415" s="32"/>
      <c r="AR415" s="166" t="s">
        <v>321</v>
      </c>
      <c r="AT415" s="166" t="s">
        <v>244</v>
      </c>
      <c r="AU415" s="166" t="s">
        <v>92</v>
      </c>
      <c r="AY415" s="17" t="s">
        <v>164</v>
      </c>
      <c r="BE415" s="167">
        <f t="shared" si="21"/>
        <v>0</v>
      </c>
      <c r="BF415" s="167">
        <f t="shared" si="22"/>
        <v>0</v>
      </c>
      <c r="BG415" s="167">
        <f t="shared" si="23"/>
        <v>0</v>
      </c>
      <c r="BH415" s="167">
        <f t="shared" si="24"/>
        <v>0</v>
      </c>
      <c r="BI415" s="167">
        <f t="shared" si="25"/>
        <v>0</v>
      </c>
      <c r="BJ415" s="17" t="s">
        <v>92</v>
      </c>
      <c r="BK415" s="168">
        <f t="shared" si="26"/>
        <v>0</v>
      </c>
      <c r="BL415" s="17" t="s">
        <v>234</v>
      </c>
      <c r="BM415" s="166" t="s">
        <v>1974</v>
      </c>
    </row>
    <row r="416" spans="1:65" s="2" customFormat="1" ht="14.45" customHeight="1">
      <c r="A416" s="32"/>
      <c r="B416" s="153"/>
      <c r="C416" s="178" t="s">
        <v>480</v>
      </c>
      <c r="D416" s="178" t="s">
        <v>244</v>
      </c>
      <c r="E416" s="179" t="s">
        <v>469</v>
      </c>
      <c r="F416" s="180" t="s">
        <v>470</v>
      </c>
      <c r="G416" s="181" t="s">
        <v>354</v>
      </c>
      <c r="H416" s="182">
        <v>41.2</v>
      </c>
      <c r="I416" s="183"/>
      <c r="J416" s="184"/>
      <c r="K416" s="182">
        <f t="shared" si="14"/>
        <v>0</v>
      </c>
      <c r="L416" s="184"/>
      <c r="M416" s="185"/>
      <c r="N416" s="186" t="s">
        <v>1</v>
      </c>
      <c r="O416" s="162" t="s">
        <v>43</v>
      </c>
      <c r="P416" s="163">
        <f t="shared" si="15"/>
        <v>0</v>
      </c>
      <c r="Q416" s="163">
        <f t="shared" si="16"/>
        <v>0</v>
      </c>
      <c r="R416" s="163">
        <f t="shared" si="17"/>
        <v>0</v>
      </c>
      <c r="S416" s="58"/>
      <c r="T416" s="164">
        <f t="shared" si="18"/>
        <v>0</v>
      </c>
      <c r="U416" s="164">
        <v>0</v>
      </c>
      <c r="V416" s="164">
        <f t="shared" si="19"/>
        <v>0</v>
      </c>
      <c r="W416" s="164">
        <v>0</v>
      </c>
      <c r="X416" s="165">
        <f t="shared" si="20"/>
        <v>0</v>
      </c>
      <c r="Y416" s="32"/>
      <c r="Z416" s="32"/>
      <c r="AA416" s="32"/>
      <c r="AB416" s="32"/>
      <c r="AC416" s="32"/>
      <c r="AD416" s="32"/>
      <c r="AE416" s="32"/>
      <c r="AR416" s="166" t="s">
        <v>321</v>
      </c>
      <c r="AT416" s="166" t="s">
        <v>244</v>
      </c>
      <c r="AU416" s="166" t="s">
        <v>92</v>
      </c>
      <c r="AY416" s="17" t="s">
        <v>164</v>
      </c>
      <c r="BE416" s="167">
        <f t="shared" si="21"/>
        <v>0</v>
      </c>
      <c r="BF416" s="167">
        <f t="shared" si="22"/>
        <v>0</v>
      </c>
      <c r="BG416" s="167">
        <f t="shared" si="23"/>
        <v>0</v>
      </c>
      <c r="BH416" s="167">
        <f t="shared" si="24"/>
        <v>0</v>
      </c>
      <c r="BI416" s="167">
        <f t="shared" si="25"/>
        <v>0</v>
      </c>
      <c r="BJ416" s="17" t="s">
        <v>92</v>
      </c>
      <c r="BK416" s="168">
        <f t="shared" si="26"/>
        <v>0</v>
      </c>
      <c r="BL416" s="17" t="s">
        <v>234</v>
      </c>
      <c r="BM416" s="166" t="s">
        <v>1975</v>
      </c>
    </row>
    <row r="417" spans="1:65" s="2" customFormat="1" ht="24.2" customHeight="1">
      <c r="A417" s="32"/>
      <c r="B417" s="153"/>
      <c r="C417" s="178" t="s">
        <v>484</v>
      </c>
      <c r="D417" s="178" t="s">
        <v>244</v>
      </c>
      <c r="E417" s="179" t="s">
        <v>473</v>
      </c>
      <c r="F417" s="180" t="s">
        <v>474</v>
      </c>
      <c r="G417" s="181" t="s">
        <v>354</v>
      </c>
      <c r="H417" s="182">
        <v>25.5</v>
      </c>
      <c r="I417" s="183"/>
      <c r="J417" s="184"/>
      <c r="K417" s="182">
        <f t="shared" si="14"/>
        <v>0</v>
      </c>
      <c r="L417" s="184"/>
      <c r="M417" s="185"/>
      <c r="N417" s="186" t="s">
        <v>1</v>
      </c>
      <c r="O417" s="162" t="s">
        <v>43</v>
      </c>
      <c r="P417" s="163">
        <f t="shared" si="15"/>
        <v>0</v>
      </c>
      <c r="Q417" s="163">
        <f t="shared" si="16"/>
        <v>0</v>
      </c>
      <c r="R417" s="163">
        <f t="shared" si="17"/>
        <v>0</v>
      </c>
      <c r="S417" s="58"/>
      <c r="T417" s="164">
        <f t="shared" si="18"/>
        <v>0</v>
      </c>
      <c r="U417" s="164">
        <v>0</v>
      </c>
      <c r="V417" s="164">
        <f t="shared" si="19"/>
        <v>0</v>
      </c>
      <c r="W417" s="164">
        <v>0</v>
      </c>
      <c r="X417" s="165">
        <f t="shared" si="20"/>
        <v>0</v>
      </c>
      <c r="Y417" s="32"/>
      <c r="Z417" s="32"/>
      <c r="AA417" s="32"/>
      <c r="AB417" s="32"/>
      <c r="AC417" s="32"/>
      <c r="AD417" s="32"/>
      <c r="AE417" s="32"/>
      <c r="AR417" s="166" t="s">
        <v>321</v>
      </c>
      <c r="AT417" s="166" t="s">
        <v>244</v>
      </c>
      <c r="AU417" s="166" t="s">
        <v>92</v>
      </c>
      <c r="AY417" s="17" t="s">
        <v>164</v>
      </c>
      <c r="BE417" s="167">
        <f t="shared" si="21"/>
        <v>0</v>
      </c>
      <c r="BF417" s="167">
        <f t="shared" si="22"/>
        <v>0</v>
      </c>
      <c r="BG417" s="167">
        <f t="shared" si="23"/>
        <v>0</v>
      </c>
      <c r="BH417" s="167">
        <f t="shared" si="24"/>
        <v>0</v>
      </c>
      <c r="BI417" s="167">
        <f t="shared" si="25"/>
        <v>0</v>
      </c>
      <c r="BJ417" s="17" t="s">
        <v>92</v>
      </c>
      <c r="BK417" s="168">
        <f t="shared" si="26"/>
        <v>0</v>
      </c>
      <c r="BL417" s="17" t="s">
        <v>234</v>
      </c>
      <c r="BM417" s="166" t="s">
        <v>1976</v>
      </c>
    </row>
    <row r="418" spans="1:65" s="2" customFormat="1" ht="24.2" customHeight="1">
      <c r="A418" s="32"/>
      <c r="B418" s="153"/>
      <c r="C418" s="178" t="s">
        <v>488</v>
      </c>
      <c r="D418" s="178" t="s">
        <v>244</v>
      </c>
      <c r="E418" s="179" t="s">
        <v>477</v>
      </c>
      <c r="F418" s="180" t="s">
        <v>478</v>
      </c>
      <c r="G418" s="181" t="s">
        <v>354</v>
      </c>
      <c r="H418" s="182">
        <v>16.524000000000001</v>
      </c>
      <c r="I418" s="183"/>
      <c r="J418" s="184"/>
      <c r="K418" s="182">
        <f t="shared" si="14"/>
        <v>0</v>
      </c>
      <c r="L418" s="184"/>
      <c r="M418" s="185"/>
      <c r="N418" s="186" t="s">
        <v>1</v>
      </c>
      <c r="O418" s="162" t="s">
        <v>43</v>
      </c>
      <c r="P418" s="163">
        <f t="shared" si="15"/>
        <v>0</v>
      </c>
      <c r="Q418" s="163">
        <f t="shared" si="16"/>
        <v>0</v>
      </c>
      <c r="R418" s="163">
        <f t="shared" si="17"/>
        <v>0</v>
      </c>
      <c r="S418" s="58"/>
      <c r="T418" s="164">
        <f t="shared" si="18"/>
        <v>0</v>
      </c>
      <c r="U418" s="164">
        <v>0</v>
      </c>
      <c r="V418" s="164">
        <f t="shared" si="19"/>
        <v>0</v>
      </c>
      <c r="W418" s="164">
        <v>0</v>
      </c>
      <c r="X418" s="165">
        <f t="shared" si="20"/>
        <v>0</v>
      </c>
      <c r="Y418" s="32"/>
      <c r="Z418" s="32"/>
      <c r="AA418" s="32"/>
      <c r="AB418" s="32"/>
      <c r="AC418" s="32"/>
      <c r="AD418" s="32"/>
      <c r="AE418" s="32"/>
      <c r="AR418" s="166" t="s">
        <v>321</v>
      </c>
      <c r="AT418" s="166" t="s">
        <v>244</v>
      </c>
      <c r="AU418" s="166" t="s">
        <v>92</v>
      </c>
      <c r="AY418" s="17" t="s">
        <v>164</v>
      </c>
      <c r="BE418" s="167">
        <f t="shared" si="21"/>
        <v>0</v>
      </c>
      <c r="BF418" s="167">
        <f t="shared" si="22"/>
        <v>0</v>
      </c>
      <c r="BG418" s="167">
        <f t="shared" si="23"/>
        <v>0</v>
      </c>
      <c r="BH418" s="167">
        <f t="shared" si="24"/>
        <v>0</v>
      </c>
      <c r="BI418" s="167">
        <f t="shared" si="25"/>
        <v>0</v>
      </c>
      <c r="BJ418" s="17" t="s">
        <v>92</v>
      </c>
      <c r="BK418" s="168">
        <f t="shared" si="26"/>
        <v>0</v>
      </c>
      <c r="BL418" s="17" t="s">
        <v>234</v>
      </c>
      <c r="BM418" s="166" t="s">
        <v>1977</v>
      </c>
    </row>
    <row r="419" spans="1:65" s="2" customFormat="1" ht="24.2" customHeight="1">
      <c r="A419" s="32"/>
      <c r="B419" s="153"/>
      <c r="C419" s="178" t="s">
        <v>492</v>
      </c>
      <c r="D419" s="178" t="s">
        <v>244</v>
      </c>
      <c r="E419" s="179" t="s">
        <v>481</v>
      </c>
      <c r="F419" s="180" t="s">
        <v>482</v>
      </c>
      <c r="G419" s="181" t="s">
        <v>199</v>
      </c>
      <c r="H419" s="182">
        <v>13</v>
      </c>
      <c r="I419" s="183"/>
      <c r="J419" s="184"/>
      <c r="K419" s="182">
        <f t="shared" si="14"/>
        <v>0</v>
      </c>
      <c r="L419" s="184"/>
      <c r="M419" s="185"/>
      <c r="N419" s="186" t="s">
        <v>1</v>
      </c>
      <c r="O419" s="162" t="s">
        <v>43</v>
      </c>
      <c r="P419" s="163">
        <f t="shared" si="15"/>
        <v>0</v>
      </c>
      <c r="Q419" s="163">
        <f t="shared" si="16"/>
        <v>0</v>
      </c>
      <c r="R419" s="163">
        <f t="shared" si="17"/>
        <v>0</v>
      </c>
      <c r="S419" s="58"/>
      <c r="T419" s="164">
        <f t="shared" si="18"/>
        <v>0</v>
      </c>
      <c r="U419" s="164">
        <v>0</v>
      </c>
      <c r="V419" s="164">
        <f t="shared" si="19"/>
        <v>0</v>
      </c>
      <c r="W419" s="164">
        <v>0</v>
      </c>
      <c r="X419" s="165">
        <f t="shared" si="20"/>
        <v>0</v>
      </c>
      <c r="Y419" s="32"/>
      <c r="Z419" s="32"/>
      <c r="AA419" s="32"/>
      <c r="AB419" s="32"/>
      <c r="AC419" s="32"/>
      <c r="AD419" s="32"/>
      <c r="AE419" s="32"/>
      <c r="AR419" s="166" t="s">
        <v>321</v>
      </c>
      <c r="AT419" s="166" t="s">
        <v>244</v>
      </c>
      <c r="AU419" s="166" t="s">
        <v>92</v>
      </c>
      <c r="AY419" s="17" t="s">
        <v>164</v>
      </c>
      <c r="BE419" s="167">
        <f t="shared" si="21"/>
        <v>0</v>
      </c>
      <c r="BF419" s="167">
        <f t="shared" si="22"/>
        <v>0</v>
      </c>
      <c r="BG419" s="167">
        <f t="shared" si="23"/>
        <v>0</v>
      </c>
      <c r="BH419" s="167">
        <f t="shared" si="24"/>
        <v>0</v>
      </c>
      <c r="BI419" s="167">
        <f t="shared" si="25"/>
        <v>0</v>
      </c>
      <c r="BJ419" s="17" t="s">
        <v>92</v>
      </c>
      <c r="BK419" s="168">
        <f t="shared" si="26"/>
        <v>0</v>
      </c>
      <c r="BL419" s="17" t="s">
        <v>234</v>
      </c>
      <c r="BM419" s="166" t="s">
        <v>1978</v>
      </c>
    </row>
    <row r="420" spans="1:65" s="2" customFormat="1" ht="14.45" customHeight="1">
      <c r="A420" s="32"/>
      <c r="B420" s="153"/>
      <c r="C420" s="178" t="s">
        <v>496</v>
      </c>
      <c r="D420" s="178" t="s">
        <v>244</v>
      </c>
      <c r="E420" s="179" t="s">
        <v>485</v>
      </c>
      <c r="F420" s="180" t="s">
        <v>486</v>
      </c>
      <c r="G420" s="181" t="s">
        <v>199</v>
      </c>
      <c r="H420" s="182">
        <v>13</v>
      </c>
      <c r="I420" s="183"/>
      <c r="J420" s="184"/>
      <c r="K420" s="182">
        <f t="shared" si="14"/>
        <v>0</v>
      </c>
      <c r="L420" s="184"/>
      <c r="M420" s="185"/>
      <c r="N420" s="186" t="s">
        <v>1</v>
      </c>
      <c r="O420" s="162" t="s">
        <v>43</v>
      </c>
      <c r="P420" s="163">
        <f t="shared" si="15"/>
        <v>0</v>
      </c>
      <c r="Q420" s="163">
        <f t="shared" si="16"/>
        <v>0</v>
      </c>
      <c r="R420" s="163">
        <f t="shared" si="17"/>
        <v>0</v>
      </c>
      <c r="S420" s="58"/>
      <c r="T420" s="164">
        <f t="shared" si="18"/>
        <v>0</v>
      </c>
      <c r="U420" s="164">
        <v>0</v>
      </c>
      <c r="V420" s="164">
        <f t="shared" si="19"/>
        <v>0</v>
      </c>
      <c r="W420" s="164">
        <v>0</v>
      </c>
      <c r="X420" s="165">
        <f t="shared" si="20"/>
        <v>0</v>
      </c>
      <c r="Y420" s="32"/>
      <c r="Z420" s="32"/>
      <c r="AA420" s="32"/>
      <c r="AB420" s="32"/>
      <c r="AC420" s="32"/>
      <c r="AD420" s="32"/>
      <c r="AE420" s="32"/>
      <c r="AR420" s="166" t="s">
        <v>321</v>
      </c>
      <c r="AT420" s="166" t="s">
        <v>244</v>
      </c>
      <c r="AU420" s="166" t="s">
        <v>92</v>
      </c>
      <c r="AY420" s="17" t="s">
        <v>164</v>
      </c>
      <c r="BE420" s="167">
        <f t="shared" si="21"/>
        <v>0</v>
      </c>
      <c r="BF420" s="167">
        <f t="shared" si="22"/>
        <v>0</v>
      </c>
      <c r="BG420" s="167">
        <f t="shared" si="23"/>
        <v>0</v>
      </c>
      <c r="BH420" s="167">
        <f t="shared" si="24"/>
        <v>0</v>
      </c>
      <c r="BI420" s="167">
        <f t="shared" si="25"/>
        <v>0</v>
      </c>
      <c r="BJ420" s="17" t="s">
        <v>92</v>
      </c>
      <c r="BK420" s="168">
        <f t="shared" si="26"/>
        <v>0</v>
      </c>
      <c r="BL420" s="17" t="s">
        <v>234</v>
      </c>
      <c r="BM420" s="166" t="s">
        <v>1979</v>
      </c>
    </row>
    <row r="421" spans="1:65" s="2" customFormat="1" ht="24.2" customHeight="1">
      <c r="A421" s="32"/>
      <c r="B421" s="153"/>
      <c r="C421" s="178" t="s">
        <v>503</v>
      </c>
      <c r="D421" s="178" t="s">
        <v>244</v>
      </c>
      <c r="E421" s="179" t="s">
        <v>489</v>
      </c>
      <c r="F421" s="180" t="s">
        <v>490</v>
      </c>
      <c r="G421" s="181" t="s">
        <v>199</v>
      </c>
      <c r="H421" s="182">
        <v>19</v>
      </c>
      <c r="I421" s="183"/>
      <c r="J421" s="184"/>
      <c r="K421" s="182">
        <f t="shared" si="14"/>
        <v>0</v>
      </c>
      <c r="L421" s="184"/>
      <c r="M421" s="185"/>
      <c r="N421" s="186" t="s">
        <v>1</v>
      </c>
      <c r="O421" s="162" t="s">
        <v>43</v>
      </c>
      <c r="P421" s="163">
        <f t="shared" si="15"/>
        <v>0</v>
      </c>
      <c r="Q421" s="163">
        <f t="shared" si="16"/>
        <v>0</v>
      </c>
      <c r="R421" s="163">
        <f t="shared" si="17"/>
        <v>0</v>
      </c>
      <c r="S421" s="58"/>
      <c r="T421" s="164">
        <f t="shared" si="18"/>
        <v>0</v>
      </c>
      <c r="U421" s="164">
        <v>0</v>
      </c>
      <c r="V421" s="164">
        <f t="shared" si="19"/>
        <v>0</v>
      </c>
      <c r="W421" s="164">
        <v>0</v>
      </c>
      <c r="X421" s="165">
        <f t="shared" si="20"/>
        <v>0</v>
      </c>
      <c r="Y421" s="32"/>
      <c r="Z421" s="32"/>
      <c r="AA421" s="32"/>
      <c r="AB421" s="32"/>
      <c r="AC421" s="32"/>
      <c r="AD421" s="32"/>
      <c r="AE421" s="32"/>
      <c r="AR421" s="166" t="s">
        <v>321</v>
      </c>
      <c r="AT421" s="166" t="s">
        <v>244</v>
      </c>
      <c r="AU421" s="166" t="s">
        <v>92</v>
      </c>
      <c r="AY421" s="17" t="s">
        <v>164</v>
      </c>
      <c r="BE421" s="167">
        <f t="shared" si="21"/>
        <v>0</v>
      </c>
      <c r="BF421" s="167">
        <f t="shared" si="22"/>
        <v>0</v>
      </c>
      <c r="BG421" s="167">
        <f t="shared" si="23"/>
        <v>0</v>
      </c>
      <c r="BH421" s="167">
        <f t="shared" si="24"/>
        <v>0</v>
      </c>
      <c r="BI421" s="167">
        <f t="shared" si="25"/>
        <v>0</v>
      </c>
      <c r="BJ421" s="17" t="s">
        <v>92</v>
      </c>
      <c r="BK421" s="168">
        <f t="shared" si="26"/>
        <v>0</v>
      </c>
      <c r="BL421" s="17" t="s">
        <v>234</v>
      </c>
      <c r="BM421" s="166" t="s">
        <v>1980</v>
      </c>
    </row>
    <row r="422" spans="1:65" s="2" customFormat="1" ht="24.2" customHeight="1">
      <c r="A422" s="32"/>
      <c r="B422" s="153"/>
      <c r="C422" s="178" t="s">
        <v>507</v>
      </c>
      <c r="D422" s="178" t="s">
        <v>244</v>
      </c>
      <c r="E422" s="179" t="s">
        <v>493</v>
      </c>
      <c r="F422" s="180" t="s">
        <v>494</v>
      </c>
      <c r="G422" s="181" t="s">
        <v>199</v>
      </c>
      <c r="H422" s="182">
        <v>19</v>
      </c>
      <c r="I422" s="183"/>
      <c r="J422" s="184"/>
      <c r="K422" s="182">
        <f t="shared" si="14"/>
        <v>0</v>
      </c>
      <c r="L422" s="184"/>
      <c r="M422" s="185"/>
      <c r="N422" s="186" t="s">
        <v>1</v>
      </c>
      <c r="O422" s="162" t="s">
        <v>43</v>
      </c>
      <c r="P422" s="163">
        <f t="shared" si="15"/>
        <v>0</v>
      </c>
      <c r="Q422" s="163">
        <f t="shared" si="16"/>
        <v>0</v>
      </c>
      <c r="R422" s="163">
        <f t="shared" si="17"/>
        <v>0</v>
      </c>
      <c r="S422" s="58"/>
      <c r="T422" s="164">
        <f t="shared" si="18"/>
        <v>0</v>
      </c>
      <c r="U422" s="164">
        <v>0</v>
      </c>
      <c r="V422" s="164">
        <f t="shared" si="19"/>
        <v>0</v>
      </c>
      <c r="W422" s="164">
        <v>0</v>
      </c>
      <c r="X422" s="165">
        <f t="shared" si="20"/>
        <v>0</v>
      </c>
      <c r="Y422" s="32"/>
      <c r="Z422" s="32"/>
      <c r="AA422" s="32"/>
      <c r="AB422" s="32"/>
      <c r="AC422" s="32"/>
      <c r="AD422" s="32"/>
      <c r="AE422" s="32"/>
      <c r="AR422" s="166" t="s">
        <v>321</v>
      </c>
      <c r="AT422" s="166" t="s">
        <v>244</v>
      </c>
      <c r="AU422" s="166" t="s">
        <v>92</v>
      </c>
      <c r="AY422" s="17" t="s">
        <v>164</v>
      </c>
      <c r="BE422" s="167">
        <f t="shared" si="21"/>
        <v>0</v>
      </c>
      <c r="BF422" s="167">
        <f t="shared" si="22"/>
        <v>0</v>
      </c>
      <c r="BG422" s="167">
        <f t="shared" si="23"/>
        <v>0</v>
      </c>
      <c r="BH422" s="167">
        <f t="shared" si="24"/>
        <v>0</v>
      </c>
      <c r="BI422" s="167">
        <f t="shared" si="25"/>
        <v>0</v>
      </c>
      <c r="BJ422" s="17" t="s">
        <v>92</v>
      </c>
      <c r="BK422" s="168">
        <f t="shared" si="26"/>
        <v>0</v>
      </c>
      <c r="BL422" s="17" t="s">
        <v>234</v>
      </c>
      <c r="BM422" s="166" t="s">
        <v>1981</v>
      </c>
    </row>
    <row r="423" spans="1:65" s="2" customFormat="1" ht="24.2" customHeight="1">
      <c r="A423" s="32"/>
      <c r="B423" s="153"/>
      <c r="C423" s="178" t="s">
        <v>511</v>
      </c>
      <c r="D423" s="178" t="s">
        <v>244</v>
      </c>
      <c r="E423" s="179" t="s">
        <v>497</v>
      </c>
      <c r="F423" s="180" t="s">
        <v>498</v>
      </c>
      <c r="G423" s="181" t="s">
        <v>499</v>
      </c>
      <c r="H423" s="183"/>
      <c r="I423" s="183"/>
      <c r="J423" s="184"/>
      <c r="K423" s="182">
        <f t="shared" si="14"/>
        <v>0</v>
      </c>
      <c r="L423" s="184"/>
      <c r="M423" s="185"/>
      <c r="N423" s="186" t="s">
        <v>1</v>
      </c>
      <c r="O423" s="162" t="s">
        <v>43</v>
      </c>
      <c r="P423" s="163">
        <f t="shared" si="15"/>
        <v>0</v>
      </c>
      <c r="Q423" s="163">
        <f t="shared" si="16"/>
        <v>0</v>
      </c>
      <c r="R423" s="163">
        <f t="shared" si="17"/>
        <v>0</v>
      </c>
      <c r="S423" s="58"/>
      <c r="T423" s="164">
        <f t="shared" si="18"/>
        <v>0</v>
      </c>
      <c r="U423" s="164">
        <v>0</v>
      </c>
      <c r="V423" s="164">
        <f t="shared" si="19"/>
        <v>0</v>
      </c>
      <c r="W423" s="164">
        <v>0</v>
      </c>
      <c r="X423" s="165">
        <f t="shared" si="20"/>
        <v>0</v>
      </c>
      <c r="Y423" s="32"/>
      <c r="Z423" s="32"/>
      <c r="AA423" s="32"/>
      <c r="AB423" s="32"/>
      <c r="AC423" s="32"/>
      <c r="AD423" s="32"/>
      <c r="AE423" s="32"/>
      <c r="AR423" s="166" t="s">
        <v>321</v>
      </c>
      <c r="AT423" s="166" t="s">
        <v>244</v>
      </c>
      <c r="AU423" s="166" t="s">
        <v>92</v>
      </c>
      <c r="AY423" s="17" t="s">
        <v>164</v>
      </c>
      <c r="BE423" s="167">
        <f t="shared" si="21"/>
        <v>0</v>
      </c>
      <c r="BF423" s="167">
        <f t="shared" si="22"/>
        <v>0</v>
      </c>
      <c r="BG423" s="167">
        <f t="shared" si="23"/>
        <v>0</v>
      </c>
      <c r="BH423" s="167">
        <f t="shared" si="24"/>
        <v>0</v>
      </c>
      <c r="BI423" s="167">
        <f t="shared" si="25"/>
        <v>0</v>
      </c>
      <c r="BJ423" s="17" t="s">
        <v>92</v>
      </c>
      <c r="BK423" s="168">
        <f t="shared" si="26"/>
        <v>0</v>
      </c>
      <c r="BL423" s="17" t="s">
        <v>234</v>
      </c>
      <c r="BM423" s="166" t="s">
        <v>1982</v>
      </c>
    </row>
    <row r="424" spans="1:65" s="12" customFormat="1" ht="22.9" customHeight="1">
      <c r="B424" s="139"/>
      <c r="D424" s="140" t="s">
        <v>78</v>
      </c>
      <c r="E424" s="151" t="s">
        <v>501</v>
      </c>
      <c r="F424" s="151" t="s">
        <v>502</v>
      </c>
      <c r="I424" s="142"/>
      <c r="J424" s="142"/>
      <c r="K424" s="152">
        <f>BK424</f>
        <v>0</v>
      </c>
      <c r="M424" s="139"/>
      <c r="N424" s="144"/>
      <c r="O424" s="145"/>
      <c r="P424" s="145"/>
      <c r="Q424" s="146">
        <f>SUM(Q425:Q486)</f>
        <v>0</v>
      </c>
      <c r="R424" s="146">
        <f>SUM(R425:R486)</f>
        <v>0</v>
      </c>
      <c r="S424" s="145"/>
      <c r="T424" s="147">
        <f>SUM(T425:T486)</f>
        <v>0</v>
      </c>
      <c r="U424" s="145"/>
      <c r="V424" s="147">
        <f>SUM(V425:V486)</f>
        <v>0</v>
      </c>
      <c r="W424" s="145"/>
      <c r="X424" s="148">
        <f>SUM(X425:X486)</f>
        <v>0</v>
      </c>
      <c r="AR424" s="140" t="s">
        <v>92</v>
      </c>
      <c r="AT424" s="149" t="s">
        <v>78</v>
      </c>
      <c r="AU424" s="149" t="s">
        <v>86</v>
      </c>
      <c r="AY424" s="140" t="s">
        <v>164</v>
      </c>
      <c r="BK424" s="150">
        <f>SUM(BK425:BK486)</f>
        <v>0</v>
      </c>
    </row>
    <row r="425" spans="1:65" s="2" customFormat="1" ht="24.2" customHeight="1">
      <c r="A425" s="32"/>
      <c r="B425" s="153"/>
      <c r="C425" s="178" t="s">
        <v>515</v>
      </c>
      <c r="D425" s="178" t="s">
        <v>244</v>
      </c>
      <c r="E425" s="179" t="s">
        <v>504</v>
      </c>
      <c r="F425" s="180" t="s">
        <v>505</v>
      </c>
      <c r="G425" s="181" t="s">
        <v>354</v>
      </c>
      <c r="H425" s="182">
        <v>40</v>
      </c>
      <c r="I425" s="183"/>
      <c r="J425" s="184"/>
      <c r="K425" s="182">
        <f t="shared" ref="K425:K456" si="27">ROUND(P425*H425,3)</f>
        <v>0</v>
      </c>
      <c r="L425" s="184"/>
      <c r="M425" s="185"/>
      <c r="N425" s="186" t="s">
        <v>1</v>
      </c>
      <c r="O425" s="162" t="s">
        <v>43</v>
      </c>
      <c r="P425" s="163">
        <f t="shared" ref="P425:P456" si="28">I425+J425</f>
        <v>0</v>
      </c>
      <c r="Q425" s="163">
        <f t="shared" ref="Q425:Q456" si="29">ROUND(I425*H425,3)</f>
        <v>0</v>
      </c>
      <c r="R425" s="163">
        <f t="shared" ref="R425:R456" si="30">ROUND(J425*H425,3)</f>
        <v>0</v>
      </c>
      <c r="S425" s="58"/>
      <c r="T425" s="164">
        <f t="shared" ref="T425:T456" si="31">S425*H425</f>
        <v>0</v>
      </c>
      <c r="U425" s="164">
        <v>0</v>
      </c>
      <c r="V425" s="164">
        <f t="shared" ref="V425:V456" si="32">U425*H425</f>
        <v>0</v>
      </c>
      <c r="W425" s="164">
        <v>0</v>
      </c>
      <c r="X425" s="165">
        <f t="shared" ref="X425:X456" si="33">W425*H425</f>
        <v>0</v>
      </c>
      <c r="Y425" s="32"/>
      <c r="Z425" s="32"/>
      <c r="AA425" s="32"/>
      <c r="AB425" s="32"/>
      <c r="AC425" s="32"/>
      <c r="AD425" s="32"/>
      <c r="AE425" s="32"/>
      <c r="AR425" s="166" t="s">
        <v>321</v>
      </c>
      <c r="AT425" s="166" t="s">
        <v>244</v>
      </c>
      <c r="AU425" s="166" t="s">
        <v>92</v>
      </c>
      <c r="AY425" s="17" t="s">
        <v>164</v>
      </c>
      <c r="BE425" s="167">
        <f t="shared" ref="BE425:BE456" si="34">IF(O425="základná",K425,0)</f>
        <v>0</v>
      </c>
      <c r="BF425" s="167">
        <f t="shared" ref="BF425:BF456" si="35">IF(O425="znížená",K425,0)</f>
        <v>0</v>
      </c>
      <c r="BG425" s="167">
        <f t="shared" ref="BG425:BG456" si="36">IF(O425="zákl. prenesená",K425,0)</f>
        <v>0</v>
      </c>
      <c r="BH425" s="167">
        <f t="shared" ref="BH425:BH456" si="37">IF(O425="zníž. prenesená",K425,0)</f>
        <v>0</v>
      </c>
      <c r="BI425" s="167">
        <f t="shared" ref="BI425:BI456" si="38">IF(O425="nulová",K425,0)</f>
        <v>0</v>
      </c>
      <c r="BJ425" s="17" t="s">
        <v>92</v>
      </c>
      <c r="BK425" s="168">
        <f t="shared" ref="BK425:BK456" si="39">ROUND(P425*H425,3)</f>
        <v>0</v>
      </c>
      <c r="BL425" s="17" t="s">
        <v>234</v>
      </c>
      <c r="BM425" s="166" t="s">
        <v>1983</v>
      </c>
    </row>
    <row r="426" spans="1:65" s="2" customFormat="1" ht="24.2" customHeight="1">
      <c r="A426" s="32"/>
      <c r="B426" s="153"/>
      <c r="C426" s="178" t="s">
        <v>519</v>
      </c>
      <c r="D426" s="178" t="s">
        <v>244</v>
      </c>
      <c r="E426" s="179" t="s">
        <v>508</v>
      </c>
      <c r="F426" s="180" t="s">
        <v>509</v>
      </c>
      <c r="G426" s="181" t="s">
        <v>354</v>
      </c>
      <c r="H426" s="182">
        <v>65</v>
      </c>
      <c r="I426" s="183"/>
      <c r="J426" s="184"/>
      <c r="K426" s="182">
        <f t="shared" si="27"/>
        <v>0</v>
      </c>
      <c r="L426" s="184"/>
      <c r="M426" s="185"/>
      <c r="N426" s="186" t="s">
        <v>1</v>
      </c>
      <c r="O426" s="162" t="s">
        <v>43</v>
      </c>
      <c r="P426" s="163">
        <f t="shared" si="28"/>
        <v>0</v>
      </c>
      <c r="Q426" s="163">
        <f t="shared" si="29"/>
        <v>0</v>
      </c>
      <c r="R426" s="163">
        <f t="shared" si="30"/>
        <v>0</v>
      </c>
      <c r="S426" s="58"/>
      <c r="T426" s="164">
        <f t="shared" si="31"/>
        <v>0</v>
      </c>
      <c r="U426" s="164">
        <v>0</v>
      </c>
      <c r="V426" s="164">
        <f t="shared" si="32"/>
        <v>0</v>
      </c>
      <c r="W426" s="164">
        <v>0</v>
      </c>
      <c r="X426" s="165">
        <f t="shared" si="33"/>
        <v>0</v>
      </c>
      <c r="Y426" s="32"/>
      <c r="Z426" s="32"/>
      <c r="AA426" s="32"/>
      <c r="AB426" s="32"/>
      <c r="AC426" s="32"/>
      <c r="AD426" s="32"/>
      <c r="AE426" s="32"/>
      <c r="AR426" s="166" t="s">
        <v>321</v>
      </c>
      <c r="AT426" s="166" t="s">
        <v>244</v>
      </c>
      <c r="AU426" s="166" t="s">
        <v>92</v>
      </c>
      <c r="AY426" s="17" t="s">
        <v>164</v>
      </c>
      <c r="BE426" s="167">
        <f t="shared" si="34"/>
        <v>0</v>
      </c>
      <c r="BF426" s="167">
        <f t="shared" si="35"/>
        <v>0</v>
      </c>
      <c r="BG426" s="167">
        <f t="shared" si="36"/>
        <v>0</v>
      </c>
      <c r="BH426" s="167">
        <f t="shared" si="37"/>
        <v>0</v>
      </c>
      <c r="BI426" s="167">
        <f t="shared" si="38"/>
        <v>0</v>
      </c>
      <c r="BJ426" s="17" t="s">
        <v>92</v>
      </c>
      <c r="BK426" s="168">
        <f t="shared" si="39"/>
        <v>0</v>
      </c>
      <c r="BL426" s="17" t="s">
        <v>234</v>
      </c>
      <c r="BM426" s="166" t="s">
        <v>1984</v>
      </c>
    </row>
    <row r="427" spans="1:65" s="2" customFormat="1" ht="24.2" customHeight="1">
      <c r="A427" s="32"/>
      <c r="B427" s="153"/>
      <c r="C427" s="178" t="s">
        <v>523</v>
      </c>
      <c r="D427" s="178" t="s">
        <v>244</v>
      </c>
      <c r="E427" s="179" t="s">
        <v>512</v>
      </c>
      <c r="F427" s="180" t="s">
        <v>513</v>
      </c>
      <c r="G427" s="181" t="s">
        <v>354</v>
      </c>
      <c r="H427" s="182">
        <v>10</v>
      </c>
      <c r="I427" s="183"/>
      <c r="J427" s="184"/>
      <c r="K427" s="182">
        <f t="shared" si="27"/>
        <v>0</v>
      </c>
      <c r="L427" s="184"/>
      <c r="M427" s="185"/>
      <c r="N427" s="186" t="s">
        <v>1</v>
      </c>
      <c r="O427" s="162" t="s">
        <v>43</v>
      </c>
      <c r="P427" s="163">
        <f t="shared" si="28"/>
        <v>0</v>
      </c>
      <c r="Q427" s="163">
        <f t="shared" si="29"/>
        <v>0</v>
      </c>
      <c r="R427" s="163">
        <f t="shared" si="30"/>
        <v>0</v>
      </c>
      <c r="S427" s="58"/>
      <c r="T427" s="164">
        <f t="shared" si="31"/>
        <v>0</v>
      </c>
      <c r="U427" s="164">
        <v>0</v>
      </c>
      <c r="V427" s="164">
        <f t="shared" si="32"/>
        <v>0</v>
      </c>
      <c r="W427" s="164">
        <v>0</v>
      </c>
      <c r="X427" s="165">
        <f t="shared" si="33"/>
        <v>0</v>
      </c>
      <c r="Y427" s="32"/>
      <c r="Z427" s="32"/>
      <c r="AA427" s="32"/>
      <c r="AB427" s="32"/>
      <c r="AC427" s="32"/>
      <c r="AD427" s="32"/>
      <c r="AE427" s="32"/>
      <c r="AR427" s="166" t="s">
        <v>321</v>
      </c>
      <c r="AT427" s="166" t="s">
        <v>244</v>
      </c>
      <c r="AU427" s="166" t="s">
        <v>92</v>
      </c>
      <c r="AY427" s="17" t="s">
        <v>164</v>
      </c>
      <c r="BE427" s="167">
        <f t="shared" si="34"/>
        <v>0</v>
      </c>
      <c r="BF427" s="167">
        <f t="shared" si="35"/>
        <v>0</v>
      </c>
      <c r="BG427" s="167">
        <f t="shared" si="36"/>
        <v>0</v>
      </c>
      <c r="BH427" s="167">
        <f t="shared" si="37"/>
        <v>0</v>
      </c>
      <c r="BI427" s="167">
        <f t="shared" si="38"/>
        <v>0</v>
      </c>
      <c r="BJ427" s="17" t="s">
        <v>92</v>
      </c>
      <c r="BK427" s="168">
        <f t="shared" si="39"/>
        <v>0</v>
      </c>
      <c r="BL427" s="17" t="s">
        <v>234</v>
      </c>
      <c r="BM427" s="166" t="s">
        <v>1985</v>
      </c>
    </row>
    <row r="428" spans="1:65" s="2" customFormat="1" ht="14.45" customHeight="1">
      <c r="A428" s="32"/>
      <c r="B428" s="153"/>
      <c r="C428" s="178" t="s">
        <v>527</v>
      </c>
      <c r="D428" s="178" t="s">
        <v>244</v>
      </c>
      <c r="E428" s="179" t="s">
        <v>516</v>
      </c>
      <c r="F428" s="180" t="s">
        <v>517</v>
      </c>
      <c r="G428" s="181" t="s">
        <v>354</v>
      </c>
      <c r="H428" s="182">
        <v>33</v>
      </c>
      <c r="I428" s="183"/>
      <c r="J428" s="184"/>
      <c r="K428" s="182">
        <f t="shared" si="27"/>
        <v>0</v>
      </c>
      <c r="L428" s="184"/>
      <c r="M428" s="185"/>
      <c r="N428" s="186" t="s">
        <v>1</v>
      </c>
      <c r="O428" s="162" t="s">
        <v>43</v>
      </c>
      <c r="P428" s="163">
        <f t="shared" si="28"/>
        <v>0</v>
      </c>
      <c r="Q428" s="163">
        <f t="shared" si="29"/>
        <v>0</v>
      </c>
      <c r="R428" s="163">
        <f t="shared" si="30"/>
        <v>0</v>
      </c>
      <c r="S428" s="58"/>
      <c r="T428" s="164">
        <f t="shared" si="31"/>
        <v>0</v>
      </c>
      <c r="U428" s="164">
        <v>0</v>
      </c>
      <c r="V428" s="164">
        <f t="shared" si="32"/>
        <v>0</v>
      </c>
      <c r="W428" s="164">
        <v>0</v>
      </c>
      <c r="X428" s="165">
        <f t="shared" si="33"/>
        <v>0</v>
      </c>
      <c r="Y428" s="32"/>
      <c r="Z428" s="32"/>
      <c r="AA428" s="32"/>
      <c r="AB428" s="32"/>
      <c r="AC428" s="32"/>
      <c r="AD428" s="32"/>
      <c r="AE428" s="32"/>
      <c r="AR428" s="166" t="s">
        <v>321</v>
      </c>
      <c r="AT428" s="166" t="s">
        <v>244</v>
      </c>
      <c r="AU428" s="166" t="s">
        <v>92</v>
      </c>
      <c r="AY428" s="17" t="s">
        <v>164</v>
      </c>
      <c r="BE428" s="167">
        <f t="shared" si="34"/>
        <v>0</v>
      </c>
      <c r="BF428" s="167">
        <f t="shared" si="35"/>
        <v>0</v>
      </c>
      <c r="BG428" s="167">
        <f t="shared" si="36"/>
        <v>0</v>
      </c>
      <c r="BH428" s="167">
        <f t="shared" si="37"/>
        <v>0</v>
      </c>
      <c r="BI428" s="167">
        <f t="shared" si="38"/>
        <v>0</v>
      </c>
      <c r="BJ428" s="17" t="s">
        <v>92</v>
      </c>
      <c r="BK428" s="168">
        <f t="shared" si="39"/>
        <v>0</v>
      </c>
      <c r="BL428" s="17" t="s">
        <v>234</v>
      </c>
      <c r="BM428" s="166" t="s">
        <v>1986</v>
      </c>
    </row>
    <row r="429" spans="1:65" s="2" customFormat="1" ht="24.2" customHeight="1">
      <c r="A429" s="32"/>
      <c r="B429" s="153"/>
      <c r="C429" s="178" t="s">
        <v>531</v>
      </c>
      <c r="D429" s="178" t="s">
        <v>244</v>
      </c>
      <c r="E429" s="179" t="s">
        <v>520</v>
      </c>
      <c r="F429" s="180" t="s">
        <v>521</v>
      </c>
      <c r="G429" s="181" t="s">
        <v>199</v>
      </c>
      <c r="H429" s="182">
        <v>11.55</v>
      </c>
      <c r="I429" s="183"/>
      <c r="J429" s="184"/>
      <c r="K429" s="182">
        <f t="shared" si="27"/>
        <v>0</v>
      </c>
      <c r="L429" s="184"/>
      <c r="M429" s="185"/>
      <c r="N429" s="186" t="s">
        <v>1</v>
      </c>
      <c r="O429" s="162" t="s">
        <v>43</v>
      </c>
      <c r="P429" s="163">
        <f t="shared" si="28"/>
        <v>0</v>
      </c>
      <c r="Q429" s="163">
        <f t="shared" si="29"/>
        <v>0</v>
      </c>
      <c r="R429" s="163">
        <f t="shared" si="30"/>
        <v>0</v>
      </c>
      <c r="S429" s="58"/>
      <c r="T429" s="164">
        <f t="shared" si="31"/>
        <v>0</v>
      </c>
      <c r="U429" s="164">
        <v>0</v>
      </c>
      <c r="V429" s="164">
        <f t="shared" si="32"/>
        <v>0</v>
      </c>
      <c r="W429" s="164">
        <v>0</v>
      </c>
      <c r="X429" s="165">
        <f t="shared" si="33"/>
        <v>0</v>
      </c>
      <c r="Y429" s="32"/>
      <c r="Z429" s="32"/>
      <c r="AA429" s="32"/>
      <c r="AB429" s="32"/>
      <c r="AC429" s="32"/>
      <c r="AD429" s="32"/>
      <c r="AE429" s="32"/>
      <c r="AR429" s="166" t="s">
        <v>321</v>
      </c>
      <c r="AT429" s="166" t="s">
        <v>244</v>
      </c>
      <c r="AU429" s="166" t="s">
        <v>92</v>
      </c>
      <c r="AY429" s="17" t="s">
        <v>164</v>
      </c>
      <c r="BE429" s="167">
        <f t="shared" si="34"/>
        <v>0</v>
      </c>
      <c r="BF429" s="167">
        <f t="shared" si="35"/>
        <v>0</v>
      </c>
      <c r="BG429" s="167">
        <f t="shared" si="36"/>
        <v>0</v>
      </c>
      <c r="BH429" s="167">
        <f t="shared" si="37"/>
        <v>0</v>
      </c>
      <c r="BI429" s="167">
        <f t="shared" si="38"/>
        <v>0</v>
      </c>
      <c r="BJ429" s="17" t="s">
        <v>92</v>
      </c>
      <c r="BK429" s="168">
        <f t="shared" si="39"/>
        <v>0</v>
      </c>
      <c r="BL429" s="17" t="s">
        <v>234</v>
      </c>
      <c r="BM429" s="166" t="s">
        <v>1987</v>
      </c>
    </row>
    <row r="430" spans="1:65" s="2" customFormat="1" ht="14.45" customHeight="1">
      <c r="A430" s="32"/>
      <c r="B430" s="153"/>
      <c r="C430" s="178" t="s">
        <v>535</v>
      </c>
      <c r="D430" s="178" t="s">
        <v>244</v>
      </c>
      <c r="E430" s="179" t="s">
        <v>524</v>
      </c>
      <c r="F430" s="180" t="s">
        <v>525</v>
      </c>
      <c r="G430" s="181" t="s">
        <v>354</v>
      </c>
      <c r="H430" s="182">
        <v>66</v>
      </c>
      <c r="I430" s="183"/>
      <c r="J430" s="184"/>
      <c r="K430" s="182">
        <f t="shared" si="27"/>
        <v>0</v>
      </c>
      <c r="L430" s="184"/>
      <c r="M430" s="185"/>
      <c r="N430" s="186" t="s">
        <v>1</v>
      </c>
      <c r="O430" s="162" t="s">
        <v>43</v>
      </c>
      <c r="P430" s="163">
        <f t="shared" si="28"/>
        <v>0</v>
      </c>
      <c r="Q430" s="163">
        <f t="shared" si="29"/>
        <v>0</v>
      </c>
      <c r="R430" s="163">
        <f t="shared" si="30"/>
        <v>0</v>
      </c>
      <c r="S430" s="58"/>
      <c r="T430" s="164">
        <f t="shared" si="31"/>
        <v>0</v>
      </c>
      <c r="U430" s="164">
        <v>0</v>
      </c>
      <c r="V430" s="164">
        <f t="shared" si="32"/>
        <v>0</v>
      </c>
      <c r="W430" s="164">
        <v>0</v>
      </c>
      <c r="X430" s="165">
        <f t="shared" si="33"/>
        <v>0</v>
      </c>
      <c r="Y430" s="32"/>
      <c r="Z430" s="32"/>
      <c r="AA430" s="32"/>
      <c r="AB430" s="32"/>
      <c r="AC430" s="32"/>
      <c r="AD430" s="32"/>
      <c r="AE430" s="32"/>
      <c r="AR430" s="166" t="s">
        <v>321</v>
      </c>
      <c r="AT430" s="166" t="s">
        <v>244</v>
      </c>
      <c r="AU430" s="166" t="s">
        <v>92</v>
      </c>
      <c r="AY430" s="17" t="s">
        <v>164</v>
      </c>
      <c r="BE430" s="167">
        <f t="shared" si="34"/>
        <v>0</v>
      </c>
      <c r="BF430" s="167">
        <f t="shared" si="35"/>
        <v>0</v>
      </c>
      <c r="BG430" s="167">
        <f t="shared" si="36"/>
        <v>0</v>
      </c>
      <c r="BH430" s="167">
        <f t="shared" si="37"/>
        <v>0</v>
      </c>
      <c r="BI430" s="167">
        <f t="shared" si="38"/>
        <v>0</v>
      </c>
      <c r="BJ430" s="17" t="s">
        <v>92</v>
      </c>
      <c r="BK430" s="168">
        <f t="shared" si="39"/>
        <v>0</v>
      </c>
      <c r="BL430" s="17" t="s">
        <v>234</v>
      </c>
      <c r="BM430" s="166" t="s">
        <v>1988</v>
      </c>
    </row>
    <row r="431" spans="1:65" s="2" customFormat="1" ht="24.2" customHeight="1">
      <c r="A431" s="32"/>
      <c r="B431" s="153"/>
      <c r="C431" s="178" t="s">
        <v>539</v>
      </c>
      <c r="D431" s="178" t="s">
        <v>244</v>
      </c>
      <c r="E431" s="179" t="s">
        <v>528</v>
      </c>
      <c r="F431" s="180" t="s">
        <v>529</v>
      </c>
      <c r="G431" s="181" t="s">
        <v>199</v>
      </c>
      <c r="H431" s="182">
        <v>23.1</v>
      </c>
      <c r="I431" s="183"/>
      <c r="J431" s="184"/>
      <c r="K431" s="182">
        <f t="shared" si="27"/>
        <v>0</v>
      </c>
      <c r="L431" s="184"/>
      <c r="M431" s="185"/>
      <c r="N431" s="186" t="s">
        <v>1</v>
      </c>
      <c r="O431" s="162" t="s">
        <v>43</v>
      </c>
      <c r="P431" s="163">
        <f t="shared" si="28"/>
        <v>0</v>
      </c>
      <c r="Q431" s="163">
        <f t="shared" si="29"/>
        <v>0</v>
      </c>
      <c r="R431" s="163">
        <f t="shared" si="30"/>
        <v>0</v>
      </c>
      <c r="S431" s="58"/>
      <c r="T431" s="164">
        <f t="shared" si="31"/>
        <v>0</v>
      </c>
      <c r="U431" s="164">
        <v>0</v>
      </c>
      <c r="V431" s="164">
        <f t="shared" si="32"/>
        <v>0</v>
      </c>
      <c r="W431" s="164">
        <v>0</v>
      </c>
      <c r="X431" s="165">
        <f t="shared" si="33"/>
        <v>0</v>
      </c>
      <c r="Y431" s="32"/>
      <c r="Z431" s="32"/>
      <c r="AA431" s="32"/>
      <c r="AB431" s="32"/>
      <c r="AC431" s="32"/>
      <c r="AD431" s="32"/>
      <c r="AE431" s="32"/>
      <c r="AR431" s="166" t="s">
        <v>321</v>
      </c>
      <c r="AT431" s="166" t="s">
        <v>244</v>
      </c>
      <c r="AU431" s="166" t="s">
        <v>92</v>
      </c>
      <c r="AY431" s="17" t="s">
        <v>164</v>
      </c>
      <c r="BE431" s="167">
        <f t="shared" si="34"/>
        <v>0</v>
      </c>
      <c r="BF431" s="167">
        <f t="shared" si="35"/>
        <v>0</v>
      </c>
      <c r="BG431" s="167">
        <f t="shared" si="36"/>
        <v>0</v>
      </c>
      <c r="BH431" s="167">
        <f t="shared" si="37"/>
        <v>0</v>
      </c>
      <c r="BI431" s="167">
        <f t="shared" si="38"/>
        <v>0</v>
      </c>
      <c r="BJ431" s="17" t="s">
        <v>92</v>
      </c>
      <c r="BK431" s="168">
        <f t="shared" si="39"/>
        <v>0</v>
      </c>
      <c r="BL431" s="17" t="s">
        <v>234</v>
      </c>
      <c r="BM431" s="166" t="s">
        <v>1989</v>
      </c>
    </row>
    <row r="432" spans="1:65" s="2" customFormat="1" ht="24.2" customHeight="1">
      <c r="A432" s="32"/>
      <c r="B432" s="153"/>
      <c r="C432" s="178" t="s">
        <v>543</v>
      </c>
      <c r="D432" s="178" t="s">
        <v>244</v>
      </c>
      <c r="E432" s="179" t="s">
        <v>532</v>
      </c>
      <c r="F432" s="180" t="s">
        <v>533</v>
      </c>
      <c r="G432" s="181" t="s">
        <v>354</v>
      </c>
      <c r="H432" s="182">
        <v>20</v>
      </c>
      <c r="I432" s="183"/>
      <c r="J432" s="184"/>
      <c r="K432" s="182">
        <f t="shared" si="27"/>
        <v>0</v>
      </c>
      <c r="L432" s="184"/>
      <c r="M432" s="185"/>
      <c r="N432" s="186" t="s">
        <v>1</v>
      </c>
      <c r="O432" s="162" t="s">
        <v>43</v>
      </c>
      <c r="P432" s="163">
        <f t="shared" si="28"/>
        <v>0</v>
      </c>
      <c r="Q432" s="163">
        <f t="shared" si="29"/>
        <v>0</v>
      </c>
      <c r="R432" s="163">
        <f t="shared" si="30"/>
        <v>0</v>
      </c>
      <c r="S432" s="58"/>
      <c r="T432" s="164">
        <f t="shared" si="31"/>
        <v>0</v>
      </c>
      <c r="U432" s="164">
        <v>0</v>
      </c>
      <c r="V432" s="164">
        <f t="shared" si="32"/>
        <v>0</v>
      </c>
      <c r="W432" s="164">
        <v>0</v>
      </c>
      <c r="X432" s="165">
        <f t="shared" si="33"/>
        <v>0</v>
      </c>
      <c r="Y432" s="32"/>
      <c r="Z432" s="32"/>
      <c r="AA432" s="32"/>
      <c r="AB432" s="32"/>
      <c r="AC432" s="32"/>
      <c r="AD432" s="32"/>
      <c r="AE432" s="32"/>
      <c r="AR432" s="166" t="s">
        <v>321</v>
      </c>
      <c r="AT432" s="166" t="s">
        <v>244</v>
      </c>
      <c r="AU432" s="166" t="s">
        <v>92</v>
      </c>
      <c r="AY432" s="17" t="s">
        <v>164</v>
      </c>
      <c r="BE432" s="167">
        <f t="shared" si="34"/>
        <v>0</v>
      </c>
      <c r="BF432" s="167">
        <f t="shared" si="35"/>
        <v>0</v>
      </c>
      <c r="BG432" s="167">
        <f t="shared" si="36"/>
        <v>0</v>
      </c>
      <c r="BH432" s="167">
        <f t="shared" si="37"/>
        <v>0</v>
      </c>
      <c r="BI432" s="167">
        <f t="shared" si="38"/>
        <v>0</v>
      </c>
      <c r="BJ432" s="17" t="s">
        <v>92</v>
      </c>
      <c r="BK432" s="168">
        <f t="shared" si="39"/>
        <v>0</v>
      </c>
      <c r="BL432" s="17" t="s">
        <v>234</v>
      </c>
      <c r="BM432" s="166" t="s">
        <v>1990</v>
      </c>
    </row>
    <row r="433" spans="1:65" s="2" customFormat="1" ht="14.45" customHeight="1">
      <c r="A433" s="32"/>
      <c r="B433" s="153"/>
      <c r="C433" s="178" t="s">
        <v>547</v>
      </c>
      <c r="D433" s="178" t="s">
        <v>244</v>
      </c>
      <c r="E433" s="179" t="s">
        <v>540</v>
      </c>
      <c r="F433" s="180" t="s">
        <v>541</v>
      </c>
      <c r="G433" s="181" t="s">
        <v>354</v>
      </c>
      <c r="H433" s="182">
        <v>35</v>
      </c>
      <c r="I433" s="183"/>
      <c r="J433" s="184"/>
      <c r="K433" s="182">
        <f t="shared" si="27"/>
        <v>0</v>
      </c>
      <c r="L433" s="184"/>
      <c r="M433" s="185"/>
      <c r="N433" s="186" t="s">
        <v>1</v>
      </c>
      <c r="O433" s="162" t="s">
        <v>43</v>
      </c>
      <c r="P433" s="163">
        <f t="shared" si="28"/>
        <v>0</v>
      </c>
      <c r="Q433" s="163">
        <f t="shared" si="29"/>
        <v>0</v>
      </c>
      <c r="R433" s="163">
        <f t="shared" si="30"/>
        <v>0</v>
      </c>
      <c r="S433" s="58"/>
      <c r="T433" s="164">
        <f t="shared" si="31"/>
        <v>0</v>
      </c>
      <c r="U433" s="164">
        <v>0</v>
      </c>
      <c r="V433" s="164">
        <f t="shared" si="32"/>
        <v>0</v>
      </c>
      <c r="W433" s="164">
        <v>0</v>
      </c>
      <c r="X433" s="165">
        <f t="shared" si="33"/>
        <v>0</v>
      </c>
      <c r="Y433" s="32"/>
      <c r="Z433" s="32"/>
      <c r="AA433" s="32"/>
      <c r="AB433" s="32"/>
      <c r="AC433" s="32"/>
      <c r="AD433" s="32"/>
      <c r="AE433" s="32"/>
      <c r="AR433" s="166" t="s">
        <v>321</v>
      </c>
      <c r="AT433" s="166" t="s">
        <v>244</v>
      </c>
      <c r="AU433" s="166" t="s">
        <v>92</v>
      </c>
      <c r="AY433" s="17" t="s">
        <v>164</v>
      </c>
      <c r="BE433" s="167">
        <f t="shared" si="34"/>
        <v>0</v>
      </c>
      <c r="BF433" s="167">
        <f t="shared" si="35"/>
        <v>0</v>
      </c>
      <c r="BG433" s="167">
        <f t="shared" si="36"/>
        <v>0</v>
      </c>
      <c r="BH433" s="167">
        <f t="shared" si="37"/>
        <v>0</v>
      </c>
      <c r="BI433" s="167">
        <f t="shared" si="38"/>
        <v>0</v>
      </c>
      <c r="BJ433" s="17" t="s">
        <v>92</v>
      </c>
      <c r="BK433" s="168">
        <f t="shared" si="39"/>
        <v>0</v>
      </c>
      <c r="BL433" s="17" t="s">
        <v>234</v>
      </c>
      <c r="BM433" s="166" t="s">
        <v>1991</v>
      </c>
    </row>
    <row r="434" spans="1:65" s="2" customFormat="1" ht="24.2" customHeight="1">
      <c r="A434" s="32"/>
      <c r="B434" s="153"/>
      <c r="C434" s="178" t="s">
        <v>551</v>
      </c>
      <c r="D434" s="178" t="s">
        <v>244</v>
      </c>
      <c r="E434" s="179" t="s">
        <v>544</v>
      </c>
      <c r="F434" s="180" t="s">
        <v>545</v>
      </c>
      <c r="G434" s="181" t="s">
        <v>199</v>
      </c>
      <c r="H434" s="182">
        <v>36.75</v>
      </c>
      <c r="I434" s="183"/>
      <c r="J434" s="184"/>
      <c r="K434" s="182">
        <f t="shared" si="27"/>
        <v>0</v>
      </c>
      <c r="L434" s="184"/>
      <c r="M434" s="185"/>
      <c r="N434" s="186" t="s">
        <v>1</v>
      </c>
      <c r="O434" s="162" t="s">
        <v>43</v>
      </c>
      <c r="P434" s="163">
        <f t="shared" si="28"/>
        <v>0</v>
      </c>
      <c r="Q434" s="163">
        <f t="shared" si="29"/>
        <v>0</v>
      </c>
      <c r="R434" s="163">
        <f t="shared" si="30"/>
        <v>0</v>
      </c>
      <c r="S434" s="58"/>
      <c r="T434" s="164">
        <f t="shared" si="31"/>
        <v>0</v>
      </c>
      <c r="U434" s="164">
        <v>0</v>
      </c>
      <c r="V434" s="164">
        <f t="shared" si="32"/>
        <v>0</v>
      </c>
      <c r="W434" s="164">
        <v>0</v>
      </c>
      <c r="X434" s="165">
        <f t="shared" si="33"/>
        <v>0</v>
      </c>
      <c r="Y434" s="32"/>
      <c r="Z434" s="32"/>
      <c r="AA434" s="32"/>
      <c r="AB434" s="32"/>
      <c r="AC434" s="32"/>
      <c r="AD434" s="32"/>
      <c r="AE434" s="32"/>
      <c r="AR434" s="166" t="s">
        <v>321</v>
      </c>
      <c r="AT434" s="166" t="s">
        <v>244</v>
      </c>
      <c r="AU434" s="166" t="s">
        <v>92</v>
      </c>
      <c r="AY434" s="17" t="s">
        <v>164</v>
      </c>
      <c r="BE434" s="167">
        <f t="shared" si="34"/>
        <v>0</v>
      </c>
      <c r="BF434" s="167">
        <f t="shared" si="35"/>
        <v>0</v>
      </c>
      <c r="BG434" s="167">
        <f t="shared" si="36"/>
        <v>0</v>
      </c>
      <c r="BH434" s="167">
        <f t="shared" si="37"/>
        <v>0</v>
      </c>
      <c r="BI434" s="167">
        <f t="shared" si="38"/>
        <v>0</v>
      </c>
      <c r="BJ434" s="17" t="s">
        <v>92</v>
      </c>
      <c r="BK434" s="168">
        <f t="shared" si="39"/>
        <v>0</v>
      </c>
      <c r="BL434" s="17" t="s">
        <v>234</v>
      </c>
      <c r="BM434" s="166" t="s">
        <v>1992</v>
      </c>
    </row>
    <row r="435" spans="1:65" s="2" customFormat="1" ht="14.45" customHeight="1">
      <c r="A435" s="32"/>
      <c r="B435" s="153"/>
      <c r="C435" s="178" t="s">
        <v>555</v>
      </c>
      <c r="D435" s="178" t="s">
        <v>244</v>
      </c>
      <c r="E435" s="179" t="s">
        <v>548</v>
      </c>
      <c r="F435" s="180" t="s">
        <v>549</v>
      </c>
      <c r="G435" s="181" t="s">
        <v>354</v>
      </c>
      <c r="H435" s="182">
        <v>20</v>
      </c>
      <c r="I435" s="183"/>
      <c r="J435" s="184"/>
      <c r="K435" s="182">
        <f t="shared" si="27"/>
        <v>0</v>
      </c>
      <c r="L435" s="184"/>
      <c r="M435" s="185"/>
      <c r="N435" s="186" t="s">
        <v>1</v>
      </c>
      <c r="O435" s="162" t="s">
        <v>43</v>
      </c>
      <c r="P435" s="163">
        <f t="shared" si="28"/>
        <v>0</v>
      </c>
      <c r="Q435" s="163">
        <f t="shared" si="29"/>
        <v>0</v>
      </c>
      <c r="R435" s="163">
        <f t="shared" si="30"/>
        <v>0</v>
      </c>
      <c r="S435" s="58"/>
      <c r="T435" s="164">
        <f t="shared" si="31"/>
        <v>0</v>
      </c>
      <c r="U435" s="164">
        <v>0</v>
      </c>
      <c r="V435" s="164">
        <f t="shared" si="32"/>
        <v>0</v>
      </c>
      <c r="W435" s="164">
        <v>0</v>
      </c>
      <c r="X435" s="165">
        <f t="shared" si="33"/>
        <v>0</v>
      </c>
      <c r="Y435" s="32"/>
      <c r="Z435" s="32"/>
      <c r="AA435" s="32"/>
      <c r="AB435" s="32"/>
      <c r="AC435" s="32"/>
      <c r="AD435" s="32"/>
      <c r="AE435" s="32"/>
      <c r="AR435" s="166" t="s">
        <v>321</v>
      </c>
      <c r="AT435" s="166" t="s">
        <v>244</v>
      </c>
      <c r="AU435" s="166" t="s">
        <v>92</v>
      </c>
      <c r="AY435" s="17" t="s">
        <v>164</v>
      </c>
      <c r="BE435" s="167">
        <f t="shared" si="34"/>
        <v>0</v>
      </c>
      <c r="BF435" s="167">
        <f t="shared" si="35"/>
        <v>0</v>
      </c>
      <c r="BG435" s="167">
        <f t="shared" si="36"/>
        <v>0</v>
      </c>
      <c r="BH435" s="167">
        <f t="shared" si="37"/>
        <v>0</v>
      </c>
      <c r="BI435" s="167">
        <f t="shared" si="38"/>
        <v>0</v>
      </c>
      <c r="BJ435" s="17" t="s">
        <v>92</v>
      </c>
      <c r="BK435" s="168">
        <f t="shared" si="39"/>
        <v>0</v>
      </c>
      <c r="BL435" s="17" t="s">
        <v>234</v>
      </c>
      <c r="BM435" s="166" t="s">
        <v>1993</v>
      </c>
    </row>
    <row r="436" spans="1:65" s="2" customFormat="1" ht="24.2" customHeight="1">
      <c r="A436" s="32"/>
      <c r="B436" s="153"/>
      <c r="C436" s="178" t="s">
        <v>559</v>
      </c>
      <c r="D436" s="178" t="s">
        <v>244</v>
      </c>
      <c r="E436" s="179" t="s">
        <v>552</v>
      </c>
      <c r="F436" s="180" t="s">
        <v>553</v>
      </c>
      <c r="G436" s="181" t="s">
        <v>199</v>
      </c>
      <c r="H436" s="182">
        <v>21</v>
      </c>
      <c r="I436" s="183"/>
      <c r="J436" s="184"/>
      <c r="K436" s="182">
        <f t="shared" si="27"/>
        <v>0</v>
      </c>
      <c r="L436" s="184"/>
      <c r="M436" s="185"/>
      <c r="N436" s="186" t="s">
        <v>1</v>
      </c>
      <c r="O436" s="162" t="s">
        <v>43</v>
      </c>
      <c r="P436" s="163">
        <f t="shared" si="28"/>
        <v>0</v>
      </c>
      <c r="Q436" s="163">
        <f t="shared" si="29"/>
        <v>0</v>
      </c>
      <c r="R436" s="163">
        <f t="shared" si="30"/>
        <v>0</v>
      </c>
      <c r="S436" s="58"/>
      <c r="T436" s="164">
        <f t="shared" si="31"/>
        <v>0</v>
      </c>
      <c r="U436" s="164">
        <v>0</v>
      </c>
      <c r="V436" s="164">
        <f t="shared" si="32"/>
        <v>0</v>
      </c>
      <c r="W436" s="164">
        <v>0</v>
      </c>
      <c r="X436" s="165">
        <f t="shared" si="33"/>
        <v>0</v>
      </c>
      <c r="Y436" s="32"/>
      <c r="Z436" s="32"/>
      <c r="AA436" s="32"/>
      <c r="AB436" s="32"/>
      <c r="AC436" s="32"/>
      <c r="AD436" s="32"/>
      <c r="AE436" s="32"/>
      <c r="AR436" s="166" t="s">
        <v>321</v>
      </c>
      <c r="AT436" s="166" t="s">
        <v>244</v>
      </c>
      <c r="AU436" s="166" t="s">
        <v>92</v>
      </c>
      <c r="AY436" s="17" t="s">
        <v>164</v>
      </c>
      <c r="BE436" s="167">
        <f t="shared" si="34"/>
        <v>0</v>
      </c>
      <c r="BF436" s="167">
        <f t="shared" si="35"/>
        <v>0</v>
      </c>
      <c r="BG436" s="167">
        <f t="shared" si="36"/>
        <v>0</v>
      </c>
      <c r="BH436" s="167">
        <f t="shared" si="37"/>
        <v>0</v>
      </c>
      <c r="BI436" s="167">
        <f t="shared" si="38"/>
        <v>0</v>
      </c>
      <c r="BJ436" s="17" t="s">
        <v>92</v>
      </c>
      <c r="BK436" s="168">
        <f t="shared" si="39"/>
        <v>0</v>
      </c>
      <c r="BL436" s="17" t="s">
        <v>234</v>
      </c>
      <c r="BM436" s="166" t="s">
        <v>1994</v>
      </c>
    </row>
    <row r="437" spans="1:65" s="2" customFormat="1" ht="14.45" customHeight="1">
      <c r="A437" s="32"/>
      <c r="B437" s="153"/>
      <c r="C437" s="178" t="s">
        <v>563</v>
      </c>
      <c r="D437" s="178" t="s">
        <v>244</v>
      </c>
      <c r="E437" s="179" t="s">
        <v>556</v>
      </c>
      <c r="F437" s="180" t="s">
        <v>557</v>
      </c>
      <c r="G437" s="181" t="s">
        <v>354</v>
      </c>
      <c r="H437" s="182">
        <v>12</v>
      </c>
      <c r="I437" s="183"/>
      <c r="J437" s="184"/>
      <c r="K437" s="182">
        <f t="shared" si="27"/>
        <v>0</v>
      </c>
      <c r="L437" s="184"/>
      <c r="M437" s="185"/>
      <c r="N437" s="186" t="s">
        <v>1</v>
      </c>
      <c r="O437" s="162" t="s">
        <v>43</v>
      </c>
      <c r="P437" s="163">
        <f t="shared" si="28"/>
        <v>0</v>
      </c>
      <c r="Q437" s="163">
        <f t="shared" si="29"/>
        <v>0</v>
      </c>
      <c r="R437" s="163">
        <f t="shared" si="30"/>
        <v>0</v>
      </c>
      <c r="S437" s="58"/>
      <c r="T437" s="164">
        <f t="shared" si="31"/>
        <v>0</v>
      </c>
      <c r="U437" s="164">
        <v>0</v>
      </c>
      <c r="V437" s="164">
        <f t="shared" si="32"/>
        <v>0</v>
      </c>
      <c r="W437" s="164">
        <v>0</v>
      </c>
      <c r="X437" s="165">
        <f t="shared" si="33"/>
        <v>0</v>
      </c>
      <c r="Y437" s="32"/>
      <c r="Z437" s="32"/>
      <c r="AA437" s="32"/>
      <c r="AB437" s="32"/>
      <c r="AC437" s="32"/>
      <c r="AD437" s="32"/>
      <c r="AE437" s="32"/>
      <c r="AR437" s="166" t="s">
        <v>321</v>
      </c>
      <c r="AT437" s="166" t="s">
        <v>244</v>
      </c>
      <c r="AU437" s="166" t="s">
        <v>92</v>
      </c>
      <c r="AY437" s="17" t="s">
        <v>164</v>
      </c>
      <c r="BE437" s="167">
        <f t="shared" si="34"/>
        <v>0</v>
      </c>
      <c r="BF437" s="167">
        <f t="shared" si="35"/>
        <v>0</v>
      </c>
      <c r="BG437" s="167">
        <f t="shared" si="36"/>
        <v>0</v>
      </c>
      <c r="BH437" s="167">
        <f t="shared" si="37"/>
        <v>0</v>
      </c>
      <c r="BI437" s="167">
        <f t="shared" si="38"/>
        <v>0</v>
      </c>
      <c r="BJ437" s="17" t="s">
        <v>92</v>
      </c>
      <c r="BK437" s="168">
        <f t="shared" si="39"/>
        <v>0</v>
      </c>
      <c r="BL437" s="17" t="s">
        <v>234</v>
      </c>
      <c r="BM437" s="166" t="s">
        <v>1995</v>
      </c>
    </row>
    <row r="438" spans="1:65" s="2" customFormat="1" ht="24.2" customHeight="1">
      <c r="A438" s="32"/>
      <c r="B438" s="153"/>
      <c r="C438" s="178" t="s">
        <v>567</v>
      </c>
      <c r="D438" s="178" t="s">
        <v>244</v>
      </c>
      <c r="E438" s="179" t="s">
        <v>560</v>
      </c>
      <c r="F438" s="180" t="s">
        <v>561</v>
      </c>
      <c r="G438" s="181" t="s">
        <v>199</v>
      </c>
      <c r="H438" s="182">
        <v>12.6</v>
      </c>
      <c r="I438" s="183"/>
      <c r="J438" s="184"/>
      <c r="K438" s="182">
        <f t="shared" si="27"/>
        <v>0</v>
      </c>
      <c r="L438" s="184"/>
      <c r="M438" s="185"/>
      <c r="N438" s="186" t="s">
        <v>1</v>
      </c>
      <c r="O438" s="162" t="s">
        <v>43</v>
      </c>
      <c r="P438" s="163">
        <f t="shared" si="28"/>
        <v>0</v>
      </c>
      <c r="Q438" s="163">
        <f t="shared" si="29"/>
        <v>0</v>
      </c>
      <c r="R438" s="163">
        <f t="shared" si="30"/>
        <v>0</v>
      </c>
      <c r="S438" s="58"/>
      <c r="T438" s="164">
        <f t="shared" si="31"/>
        <v>0</v>
      </c>
      <c r="U438" s="164">
        <v>0</v>
      </c>
      <c r="V438" s="164">
        <f t="shared" si="32"/>
        <v>0</v>
      </c>
      <c r="W438" s="164">
        <v>0</v>
      </c>
      <c r="X438" s="165">
        <f t="shared" si="33"/>
        <v>0</v>
      </c>
      <c r="Y438" s="32"/>
      <c r="Z438" s="32"/>
      <c r="AA438" s="32"/>
      <c r="AB438" s="32"/>
      <c r="AC438" s="32"/>
      <c r="AD438" s="32"/>
      <c r="AE438" s="32"/>
      <c r="AR438" s="166" t="s">
        <v>321</v>
      </c>
      <c r="AT438" s="166" t="s">
        <v>244</v>
      </c>
      <c r="AU438" s="166" t="s">
        <v>92</v>
      </c>
      <c r="AY438" s="17" t="s">
        <v>164</v>
      </c>
      <c r="BE438" s="167">
        <f t="shared" si="34"/>
        <v>0</v>
      </c>
      <c r="BF438" s="167">
        <f t="shared" si="35"/>
        <v>0</v>
      </c>
      <c r="BG438" s="167">
        <f t="shared" si="36"/>
        <v>0</v>
      </c>
      <c r="BH438" s="167">
        <f t="shared" si="37"/>
        <v>0</v>
      </c>
      <c r="BI438" s="167">
        <f t="shared" si="38"/>
        <v>0</v>
      </c>
      <c r="BJ438" s="17" t="s">
        <v>92</v>
      </c>
      <c r="BK438" s="168">
        <f t="shared" si="39"/>
        <v>0</v>
      </c>
      <c r="BL438" s="17" t="s">
        <v>234</v>
      </c>
      <c r="BM438" s="166" t="s">
        <v>1996</v>
      </c>
    </row>
    <row r="439" spans="1:65" s="2" customFormat="1" ht="14.45" customHeight="1">
      <c r="A439" s="32"/>
      <c r="B439" s="153"/>
      <c r="C439" s="178" t="s">
        <v>571</v>
      </c>
      <c r="D439" s="178" t="s">
        <v>244</v>
      </c>
      <c r="E439" s="179" t="s">
        <v>564</v>
      </c>
      <c r="F439" s="180" t="s">
        <v>565</v>
      </c>
      <c r="G439" s="181" t="s">
        <v>354</v>
      </c>
      <c r="H439" s="182">
        <v>5</v>
      </c>
      <c r="I439" s="183"/>
      <c r="J439" s="184"/>
      <c r="K439" s="182">
        <f t="shared" si="27"/>
        <v>0</v>
      </c>
      <c r="L439" s="184"/>
      <c r="M439" s="185"/>
      <c r="N439" s="186" t="s">
        <v>1</v>
      </c>
      <c r="O439" s="162" t="s">
        <v>43</v>
      </c>
      <c r="P439" s="163">
        <f t="shared" si="28"/>
        <v>0</v>
      </c>
      <c r="Q439" s="163">
        <f t="shared" si="29"/>
        <v>0</v>
      </c>
      <c r="R439" s="163">
        <f t="shared" si="30"/>
        <v>0</v>
      </c>
      <c r="S439" s="58"/>
      <c r="T439" s="164">
        <f t="shared" si="31"/>
        <v>0</v>
      </c>
      <c r="U439" s="164">
        <v>0</v>
      </c>
      <c r="V439" s="164">
        <f t="shared" si="32"/>
        <v>0</v>
      </c>
      <c r="W439" s="164">
        <v>0</v>
      </c>
      <c r="X439" s="165">
        <f t="shared" si="33"/>
        <v>0</v>
      </c>
      <c r="Y439" s="32"/>
      <c r="Z439" s="32"/>
      <c r="AA439" s="32"/>
      <c r="AB439" s="32"/>
      <c r="AC439" s="32"/>
      <c r="AD439" s="32"/>
      <c r="AE439" s="32"/>
      <c r="AR439" s="166" t="s">
        <v>321</v>
      </c>
      <c r="AT439" s="166" t="s">
        <v>244</v>
      </c>
      <c r="AU439" s="166" t="s">
        <v>92</v>
      </c>
      <c r="AY439" s="17" t="s">
        <v>164</v>
      </c>
      <c r="BE439" s="167">
        <f t="shared" si="34"/>
        <v>0</v>
      </c>
      <c r="BF439" s="167">
        <f t="shared" si="35"/>
        <v>0</v>
      </c>
      <c r="BG439" s="167">
        <f t="shared" si="36"/>
        <v>0</v>
      </c>
      <c r="BH439" s="167">
        <f t="shared" si="37"/>
        <v>0</v>
      </c>
      <c r="BI439" s="167">
        <f t="shared" si="38"/>
        <v>0</v>
      </c>
      <c r="BJ439" s="17" t="s">
        <v>92</v>
      </c>
      <c r="BK439" s="168">
        <f t="shared" si="39"/>
        <v>0</v>
      </c>
      <c r="BL439" s="17" t="s">
        <v>234</v>
      </c>
      <c r="BM439" s="166" t="s">
        <v>1997</v>
      </c>
    </row>
    <row r="440" spans="1:65" s="2" customFormat="1" ht="24.2" customHeight="1">
      <c r="A440" s="32"/>
      <c r="B440" s="153"/>
      <c r="C440" s="178" t="s">
        <v>575</v>
      </c>
      <c r="D440" s="178" t="s">
        <v>244</v>
      </c>
      <c r="E440" s="179" t="s">
        <v>568</v>
      </c>
      <c r="F440" s="180" t="s">
        <v>569</v>
      </c>
      <c r="G440" s="181" t="s">
        <v>354</v>
      </c>
      <c r="H440" s="182">
        <v>5.25</v>
      </c>
      <c r="I440" s="183"/>
      <c r="J440" s="184"/>
      <c r="K440" s="182">
        <f t="shared" si="27"/>
        <v>0</v>
      </c>
      <c r="L440" s="184"/>
      <c r="M440" s="185"/>
      <c r="N440" s="186" t="s">
        <v>1</v>
      </c>
      <c r="O440" s="162" t="s">
        <v>43</v>
      </c>
      <c r="P440" s="163">
        <f t="shared" si="28"/>
        <v>0</v>
      </c>
      <c r="Q440" s="163">
        <f t="shared" si="29"/>
        <v>0</v>
      </c>
      <c r="R440" s="163">
        <f t="shared" si="30"/>
        <v>0</v>
      </c>
      <c r="S440" s="58"/>
      <c r="T440" s="164">
        <f t="shared" si="31"/>
        <v>0</v>
      </c>
      <c r="U440" s="164">
        <v>0</v>
      </c>
      <c r="V440" s="164">
        <f t="shared" si="32"/>
        <v>0</v>
      </c>
      <c r="W440" s="164">
        <v>0</v>
      </c>
      <c r="X440" s="165">
        <f t="shared" si="33"/>
        <v>0</v>
      </c>
      <c r="Y440" s="32"/>
      <c r="Z440" s="32"/>
      <c r="AA440" s="32"/>
      <c r="AB440" s="32"/>
      <c r="AC440" s="32"/>
      <c r="AD440" s="32"/>
      <c r="AE440" s="32"/>
      <c r="AR440" s="166" t="s">
        <v>321</v>
      </c>
      <c r="AT440" s="166" t="s">
        <v>244</v>
      </c>
      <c r="AU440" s="166" t="s">
        <v>92</v>
      </c>
      <c r="AY440" s="17" t="s">
        <v>164</v>
      </c>
      <c r="BE440" s="167">
        <f t="shared" si="34"/>
        <v>0</v>
      </c>
      <c r="BF440" s="167">
        <f t="shared" si="35"/>
        <v>0</v>
      </c>
      <c r="BG440" s="167">
        <f t="shared" si="36"/>
        <v>0</v>
      </c>
      <c r="BH440" s="167">
        <f t="shared" si="37"/>
        <v>0</v>
      </c>
      <c r="BI440" s="167">
        <f t="shared" si="38"/>
        <v>0</v>
      </c>
      <c r="BJ440" s="17" t="s">
        <v>92</v>
      </c>
      <c r="BK440" s="168">
        <f t="shared" si="39"/>
        <v>0</v>
      </c>
      <c r="BL440" s="17" t="s">
        <v>234</v>
      </c>
      <c r="BM440" s="166" t="s">
        <v>1998</v>
      </c>
    </row>
    <row r="441" spans="1:65" s="2" customFormat="1" ht="14.45" customHeight="1">
      <c r="A441" s="32"/>
      <c r="B441" s="153"/>
      <c r="C441" s="178" t="s">
        <v>579</v>
      </c>
      <c r="D441" s="178" t="s">
        <v>244</v>
      </c>
      <c r="E441" s="179" t="s">
        <v>572</v>
      </c>
      <c r="F441" s="180" t="s">
        <v>573</v>
      </c>
      <c r="G441" s="181" t="s">
        <v>354</v>
      </c>
      <c r="H441" s="182">
        <v>10</v>
      </c>
      <c r="I441" s="183"/>
      <c r="J441" s="184"/>
      <c r="K441" s="182">
        <f t="shared" si="27"/>
        <v>0</v>
      </c>
      <c r="L441" s="184"/>
      <c r="M441" s="185"/>
      <c r="N441" s="186" t="s">
        <v>1</v>
      </c>
      <c r="O441" s="162" t="s">
        <v>43</v>
      </c>
      <c r="P441" s="163">
        <f t="shared" si="28"/>
        <v>0</v>
      </c>
      <c r="Q441" s="163">
        <f t="shared" si="29"/>
        <v>0</v>
      </c>
      <c r="R441" s="163">
        <f t="shared" si="30"/>
        <v>0</v>
      </c>
      <c r="S441" s="58"/>
      <c r="T441" s="164">
        <f t="shared" si="31"/>
        <v>0</v>
      </c>
      <c r="U441" s="164">
        <v>0</v>
      </c>
      <c r="V441" s="164">
        <f t="shared" si="32"/>
        <v>0</v>
      </c>
      <c r="W441" s="164">
        <v>0</v>
      </c>
      <c r="X441" s="165">
        <f t="shared" si="33"/>
        <v>0</v>
      </c>
      <c r="Y441" s="32"/>
      <c r="Z441" s="32"/>
      <c r="AA441" s="32"/>
      <c r="AB441" s="32"/>
      <c r="AC441" s="32"/>
      <c r="AD441" s="32"/>
      <c r="AE441" s="32"/>
      <c r="AR441" s="166" t="s">
        <v>321</v>
      </c>
      <c r="AT441" s="166" t="s">
        <v>244</v>
      </c>
      <c r="AU441" s="166" t="s">
        <v>92</v>
      </c>
      <c r="AY441" s="17" t="s">
        <v>164</v>
      </c>
      <c r="BE441" s="167">
        <f t="shared" si="34"/>
        <v>0</v>
      </c>
      <c r="BF441" s="167">
        <f t="shared" si="35"/>
        <v>0</v>
      </c>
      <c r="BG441" s="167">
        <f t="shared" si="36"/>
        <v>0</v>
      </c>
      <c r="BH441" s="167">
        <f t="shared" si="37"/>
        <v>0</v>
      </c>
      <c r="BI441" s="167">
        <f t="shared" si="38"/>
        <v>0</v>
      </c>
      <c r="BJ441" s="17" t="s">
        <v>92</v>
      </c>
      <c r="BK441" s="168">
        <f t="shared" si="39"/>
        <v>0</v>
      </c>
      <c r="BL441" s="17" t="s">
        <v>234</v>
      </c>
      <c r="BM441" s="166" t="s">
        <v>1999</v>
      </c>
    </row>
    <row r="442" spans="1:65" s="2" customFormat="1" ht="24.2" customHeight="1">
      <c r="A442" s="32"/>
      <c r="B442" s="153"/>
      <c r="C442" s="178" t="s">
        <v>583</v>
      </c>
      <c r="D442" s="178" t="s">
        <v>244</v>
      </c>
      <c r="E442" s="179" t="s">
        <v>576</v>
      </c>
      <c r="F442" s="180" t="s">
        <v>577</v>
      </c>
      <c r="G442" s="181" t="s">
        <v>354</v>
      </c>
      <c r="H442" s="182">
        <v>10.5</v>
      </c>
      <c r="I442" s="183"/>
      <c r="J442" s="184"/>
      <c r="K442" s="182">
        <f t="shared" si="27"/>
        <v>0</v>
      </c>
      <c r="L442" s="184"/>
      <c r="M442" s="185"/>
      <c r="N442" s="186" t="s">
        <v>1</v>
      </c>
      <c r="O442" s="162" t="s">
        <v>43</v>
      </c>
      <c r="P442" s="163">
        <f t="shared" si="28"/>
        <v>0</v>
      </c>
      <c r="Q442" s="163">
        <f t="shared" si="29"/>
        <v>0</v>
      </c>
      <c r="R442" s="163">
        <f t="shared" si="30"/>
        <v>0</v>
      </c>
      <c r="S442" s="58"/>
      <c r="T442" s="164">
        <f t="shared" si="31"/>
        <v>0</v>
      </c>
      <c r="U442" s="164">
        <v>0</v>
      </c>
      <c r="V442" s="164">
        <f t="shared" si="32"/>
        <v>0</v>
      </c>
      <c r="W442" s="164">
        <v>0</v>
      </c>
      <c r="X442" s="165">
        <f t="shared" si="33"/>
        <v>0</v>
      </c>
      <c r="Y442" s="32"/>
      <c r="Z442" s="32"/>
      <c r="AA442" s="32"/>
      <c r="AB442" s="32"/>
      <c r="AC442" s="32"/>
      <c r="AD442" s="32"/>
      <c r="AE442" s="32"/>
      <c r="AR442" s="166" t="s">
        <v>321</v>
      </c>
      <c r="AT442" s="166" t="s">
        <v>244</v>
      </c>
      <c r="AU442" s="166" t="s">
        <v>92</v>
      </c>
      <c r="AY442" s="17" t="s">
        <v>164</v>
      </c>
      <c r="BE442" s="167">
        <f t="shared" si="34"/>
        <v>0</v>
      </c>
      <c r="BF442" s="167">
        <f t="shared" si="35"/>
        <v>0</v>
      </c>
      <c r="BG442" s="167">
        <f t="shared" si="36"/>
        <v>0</v>
      </c>
      <c r="BH442" s="167">
        <f t="shared" si="37"/>
        <v>0</v>
      </c>
      <c r="BI442" s="167">
        <f t="shared" si="38"/>
        <v>0</v>
      </c>
      <c r="BJ442" s="17" t="s">
        <v>92</v>
      </c>
      <c r="BK442" s="168">
        <f t="shared" si="39"/>
        <v>0</v>
      </c>
      <c r="BL442" s="17" t="s">
        <v>234</v>
      </c>
      <c r="BM442" s="166" t="s">
        <v>2000</v>
      </c>
    </row>
    <row r="443" spans="1:65" s="2" customFormat="1" ht="14.45" customHeight="1">
      <c r="A443" s="32"/>
      <c r="B443" s="153"/>
      <c r="C443" s="178" t="s">
        <v>587</v>
      </c>
      <c r="D443" s="178" t="s">
        <v>244</v>
      </c>
      <c r="E443" s="179" t="s">
        <v>580</v>
      </c>
      <c r="F443" s="180" t="s">
        <v>581</v>
      </c>
      <c r="G443" s="181" t="s">
        <v>199</v>
      </c>
      <c r="H443" s="182">
        <v>6</v>
      </c>
      <c r="I443" s="183"/>
      <c r="J443" s="184"/>
      <c r="K443" s="182">
        <f t="shared" si="27"/>
        <v>0</v>
      </c>
      <c r="L443" s="184"/>
      <c r="M443" s="185"/>
      <c r="N443" s="186" t="s">
        <v>1</v>
      </c>
      <c r="O443" s="162" t="s">
        <v>43</v>
      </c>
      <c r="P443" s="163">
        <f t="shared" si="28"/>
        <v>0</v>
      </c>
      <c r="Q443" s="163">
        <f t="shared" si="29"/>
        <v>0</v>
      </c>
      <c r="R443" s="163">
        <f t="shared" si="30"/>
        <v>0</v>
      </c>
      <c r="S443" s="58"/>
      <c r="T443" s="164">
        <f t="shared" si="31"/>
        <v>0</v>
      </c>
      <c r="U443" s="164">
        <v>0</v>
      </c>
      <c r="V443" s="164">
        <f t="shared" si="32"/>
        <v>0</v>
      </c>
      <c r="W443" s="164">
        <v>0</v>
      </c>
      <c r="X443" s="165">
        <f t="shared" si="33"/>
        <v>0</v>
      </c>
      <c r="Y443" s="32"/>
      <c r="Z443" s="32"/>
      <c r="AA443" s="32"/>
      <c r="AB443" s="32"/>
      <c r="AC443" s="32"/>
      <c r="AD443" s="32"/>
      <c r="AE443" s="32"/>
      <c r="AR443" s="166" t="s">
        <v>321</v>
      </c>
      <c r="AT443" s="166" t="s">
        <v>244</v>
      </c>
      <c r="AU443" s="166" t="s">
        <v>92</v>
      </c>
      <c r="AY443" s="17" t="s">
        <v>164</v>
      </c>
      <c r="BE443" s="167">
        <f t="shared" si="34"/>
        <v>0</v>
      </c>
      <c r="BF443" s="167">
        <f t="shared" si="35"/>
        <v>0</v>
      </c>
      <c r="BG443" s="167">
        <f t="shared" si="36"/>
        <v>0</v>
      </c>
      <c r="BH443" s="167">
        <f t="shared" si="37"/>
        <v>0</v>
      </c>
      <c r="BI443" s="167">
        <f t="shared" si="38"/>
        <v>0</v>
      </c>
      <c r="BJ443" s="17" t="s">
        <v>92</v>
      </c>
      <c r="BK443" s="168">
        <f t="shared" si="39"/>
        <v>0</v>
      </c>
      <c r="BL443" s="17" t="s">
        <v>234</v>
      </c>
      <c r="BM443" s="166" t="s">
        <v>2001</v>
      </c>
    </row>
    <row r="444" spans="1:65" s="2" customFormat="1" ht="24.2" customHeight="1">
      <c r="A444" s="32"/>
      <c r="B444" s="153"/>
      <c r="C444" s="178" t="s">
        <v>591</v>
      </c>
      <c r="D444" s="178" t="s">
        <v>244</v>
      </c>
      <c r="E444" s="179" t="s">
        <v>584</v>
      </c>
      <c r="F444" s="180" t="s">
        <v>585</v>
      </c>
      <c r="G444" s="181" t="s">
        <v>199</v>
      </c>
      <c r="H444" s="182">
        <v>6</v>
      </c>
      <c r="I444" s="183"/>
      <c r="J444" s="184"/>
      <c r="K444" s="182">
        <f t="shared" si="27"/>
        <v>0</v>
      </c>
      <c r="L444" s="184"/>
      <c r="M444" s="185"/>
      <c r="N444" s="186" t="s">
        <v>1</v>
      </c>
      <c r="O444" s="162" t="s">
        <v>43</v>
      </c>
      <c r="P444" s="163">
        <f t="shared" si="28"/>
        <v>0</v>
      </c>
      <c r="Q444" s="163">
        <f t="shared" si="29"/>
        <v>0</v>
      </c>
      <c r="R444" s="163">
        <f t="shared" si="30"/>
        <v>0</v>
      </c>
      <c r="S444" s="58"/>
      <c r="T444" s="164">
        <f t="shared" si="31"/>
        <v>0</v>
      </c>
      <c r="U444" s="164">
        <v>0</v>
      </c>
      <c r="V444" s="164">
        <f t="shared" si="32"/>
        <v>0</v>
      </c>
      <c r="W444" s="164">
        <v>0</v>
      </c>
      <c r="X444" s="165">
        <f t="shared" si="33"/>
        <v>0</v>
      </c>
      <c r="Y444" s="32"/>
      <c r="Z444" s="32"/>
      <c r="AA444" s="32"/>
      <c r="AB444" s="32"/>
      <c r="AC444" s="32"/>
      <c r="AD444" s="32"/>
      <c r="AE444" s="32"/>
      <c r="AR444" s="166" t="s">
        <v>321</v>
      </c>
      <c r="AT444" s="166" t="s">
        <v>244</v>
      </c>
      <c r="AU444" s="166" t="s">
        <v>92</v>
      </c>
      <c r="AY444" s="17" t="s">
        <v>164</v>
      </c>
      <c r="BE444" s="167">
        <f t="shared" si="34"/>
        <v>0</v>
      </c>
      <c r="BF444" s="167">
        <f t="shared" si="35"/>
        <v>0</v>
      </c>
      <c r="BG444" s="167">
        <f t="shared" si="36"/>
        <v>0</v>
      </c>
      <c r="BH444" s="167">
        <f t="shared" si="37"/>
        <v>0</v>
      </c>
      <c r="BI444" s="167">
        <f t="shared" si="38"/>
        <v>0</v>
      </c>
      <c r="BJ444" s="17" t="s">
        <v>92</v>
      </c>
      <c r="BK444" s="168">
        <f t="shared" si="39"/>
        <v>0</v>
      </c>
      <c r="BL444" s="17" t="s">
        <v>234</v>
      </c>
      <c r="BM444" s="166" t="s">
        <v>2002</v>
      </c>
    </row>
    <row r="445" spans="1:65" s="2" customFormat="1" ht="14.45" customHeight="1">
      <c r="A445" s="32"/>
      <c r="B445" s="153"/>
      <c r="C445" s="178" t="s">
        <v>595</v>
      </c>
      <c r="D445" s="178" t="s">
        <v>244</v>
      </c>
      <c r="E445" s="179" t="s">
        <v>588</v>
      </c>
      <c r="F445" s="180" t="s">
        <v>589</v>
      </c>
      <c r="G445" s="181" t="s">
        <v>199</v>
      </c>
      <c r="H445" s="182">
        <v>1</v>
      </c>
      <c r="I445" s="183"/>
      <c r="J445" s="184"/>
      <c r="K445" s="182">
        <f t="shared" si="27"/>
        <v>0</v>
      </c>
      <c r="L445" s="184"/>
      <c r="M445" s="185"/>
      <c r="N445" s="186" t="s">
        <v>1</v>
      </c>
      <c r="O445" s="162" t="s">
        <v>43</v>
      </c>
      <c r="P445" s="163">
        <f t="shared" si="28"/>
        <v>0</v>
      </c>
      <c r="Q445" s="163">
        <f t="shared" si="29"/>
        <v>0</v>
      </c>
      <c r="R445" s="163">
        <f t="shared" si="30"/>
        <v>0</v>
      </c>
      <c r="S445" s="58"/>
      <c r="T445" s="164">
        <f t="shared" si="31"/>
        <v>0</v>
      </c>
      <c r="U445" s="164">
        <v>0</v>
      </c>
      <c r="V445" s="164">
        <f t="shared" si="32"/>
        <v>0</v>
      </c>
      <c r="W445" s="164">
        <v>0</v>
      </c>
      <c r="X445" s="165">
        <f t="shared" si="33"/>
        <v>0</v>
      </c>
      <c r="Y445" s="32"/>
      <c r="Z445" s="32"/>
      <c r="AA445" s="32"/>
      <c r="AB445" s="32"/>
      <c r="AC445" s="32"/>
      <c r="AD445" s="32"/>
      <c r="AE445" s="32"/>
      <c r="AR445" s="166" t="s">
        <v>321</v>
      </c>
      <c r="AT445" s="166" t="s">
        <v>244</v>
      </c>
      <c r="AU445" s="166" t="s">
        <v>92</v>
      </c>
      <c r="AY445" s="17" t="s">
        <v>164</v>
      </c>
      <c r="BE445" s="167">
        <f t="shared" si="34"/>
        <v>0</v>
      </c>
      <c r="BF445" s="167">
        <f t="shared" si="35"/>
        <v>0</v>
      </c>
      <c r="BG445" s="167">
        <f t="shared" si="36"/>
        <v>0</v>
      </c>
      <c r="BH445" s="167">
        <f t="shared" si="37"/>
        <v>0</v>
      </c>
      <c r="BI445" s="167">
        <f t="shared" si="38"/>
        <v>0</v>
      </c>
      <c r="BJ445" s="17" t="s">
        <v>92</v>
      </c>
      <c r="BK445" s="168">
        <f t="shared" si="39"/>
        <v>0</v>
      </c>
      <c r="BL445" s="17" t="s">
        <v>234</v>
      </c>
      <c r="BM445" s="166" t="s">
        <v>2003</v>
      </c>
    </row>
    <row r="446" spans="1:65" s="2" customFormat="1" ht="24.2" customHeight="1">
      <c r="A446" s="32"/>
      <c r="B446" s="153"/>
      <c r="C446" s="178" t="s">
        <v>599</v>
      </c>
      <c r="D446" s="178" t="s">
        <v>244</v>
      </c>
      <c r="E446" s="179" t="s">
        <v>592</v>
      </c>
      <c r="F446" s="180" t="s">
        <v>593</v>
      </c>
      <c r="G446" s="181" t="s">
        <v>199</v>
      </c>
      <c r="H446" s="182">
        <v>1</v>
      </c>
      <c r="I446" s="183"/>
      <c r="J446" s="184"/>
      <c r="K446" s="182">
        <f t="shared" si="27"/>
        <v>0</v>
      </c>
      <c r="L446" s="184"/>
      <c r="M446" s="185"/>
      <c r="N446" s="186" t="s">
        <v>1</v>
      </c>
      <c r="O446" s="162" t="s">
        <v>43</v>
      </c>
      <c r="P446" s="163">
        <f t="shared" si="28"/>
        <v>0</v>
      </c>
      <c r="Q446" s="163">
        <f t="shared" si="29"/>
        <v>0</v>
      </c>
      <c r="R446" s="163">
        <f t="shared" si="30"/>
        <v>0</v>
      </c>
      <c r="S446" s="58"/>
      <c r="T446" s="164">
        <f t="shared" si="31"/>
        <v>0</v>
      </c>
      <c r="U446" s="164">
        <v>0</v>
      </c>
      <c r="V446" s="164">
        <f t="shared" si="32"/>
        <v>0</v>
      </c>
      <c r="W446" s="164">
        <v>0</v>
      </c>
      <c r="X446" s="165">
        <f t="shared" si="33"/>
        <v>0</v>
      </c>
      <c r="Y446" s="32"/>
      <c r="Z446" s="32"/>
      <c r="AA446" s="32"/>
      <c r="AB446" s="32"/>
      <c r="AC446" s="32"/>
      <c r="AD446" s="32"/>
      <c r="AE446" s="32"/>
      <c r="AR446" s="166" t="s">
        <v>321</v>
      </c>
      <c r="AT446" s="166" t="s">
        <v>244</v>
      </c>
      <c r="AU446" s="166" t="s">
        <v>92</v>
      </c>
      <c r="AY446" s="17" t="s">
        <v>164</v>
      </c>
      <c r="BE446" s="167">
        <f t="shared" si="34"/>
        <v>0</v>
      </c>
      <c r="BF446" s="167">
        <f t="shared" si="35"/>
        <v>0</v>
      </c>
      <c r="BG446" s="167">
        <f t="shared" si="36"/>
        <v>0</v>
      </c>
      <c r="BH446" s="167">
        <f t="shared" si="37"/>
        <v>0</v>
      </c>
      <c r="BI446" s="167">
        <f t="shared" si="38"/>
        <v>0</v>
      </c>
      <c r="BJ446" s="17" t="s">
        <v>92</v>
      </c>
      <c r="BK446" s="168">
        <f t="shared" si="39"/>
        <v>0</v>
      </c>
      <c r="BL446" s="17" t="s">
        <v>234</v>
      </c>
      <c r="BM446" s="166" t="s">
        <v>2004</v>
      </c>
    </row>
    <row r="447" spans="1:65" s="2" customFormat="1" ht="14.45" customHeight="1">
      <c r="A447" s="32"/>
      <c r="B447" s="153"/>
      <c r="C447" s="178" t="s">
        <v>603</v>
      </c>
      <c r="D447" s="178" t="s">
        <v>244</v>
      </c>
      <c r="E447" s="179" t="s">
        <v>596</v>
      </c>
      <c r="F447" s="180" t="s">
        <v>597</v>
      </c>
      <c r="G447" s="181" t="s">
        <v>199</v>
      </c>
      <c r="H447" s="182">
        <v>5</v>
      </c>
      <c r="I447" s="183"/>
      <c r="J447" s="184"/>
      <c r="K447" s="182">
        <f t="shared" si="27"/>
        <v>0</v>
      </c>
      <c r="L447" s="184"/>
      <c r="M447" s="185"/>
      <c r="N447" s="186" t="s">
        <v>1</v>
      </c>
      <c r="O447" s="162" t="s">
        <v>43</v>
      </c>
      <c r="P447" s="163">
        <f t="shared" si="28"/>
        <v>0</v>
      </c>
      <c r="Q447" s="163">
        <f t="shared" si="29"/>
        <v>0</v>
      </c>
      <c r="R447" s="163">
        <f t="shared" si="30"/>
        <v>0</v>
      </c>
      <c r="S447" s="58"/>
      <c r="T447" s="164">
        <f t="shared" si="31"/>
        <v>0</v>
      </c>
      <c r="U447" s="164">
        <v>0</v>
      </c>
      <c r="V447" s="164">
        <f t="shared" si="32"/>
        <v>0</v>
      </c>
      <c r="W447" s="164">
        <v>0</v>
      </c>
      <c r="X447" s="165">
        <f t="shared" si="33"/>
        <v>0</v>
      </c>
      <c r="Y447" s="32"/>
      <c r="Z447" s="32"/>
      <c r="AA447" s="32"/>
      <c r="AB447" s="32"/>
      <c r="AC447" s="32"/>
      <c r="AD447" s="32"/>
      <c r="AE447" s="32"/>
      <c r="AR447" s="166" t="s">
        <v>321</v>
      </c>
      <c r="AT447" s="166" t="s">
        <v>244</v>
      </c>
      <c r="AU447" s="166" t="s">
        <v>92</v>
      </c>
      <c r="AY447" s="17" t="s">
        <v>164</v>
      </c>
      <c r="BE447" s="167">
        <f t="shared" si="34"/>
        <v>0</v>
      </c>
      <c r="BF447" s="167">
        <f t="shared" si="35"/>
        <v>0</v>
      </c>
      <c r="BG447" s="167">
        <f t="shared" si="36"/>
        <v>0</v>
      </c>
      <c r="BH447" s="167">
        <f t="shared" si="37"/>
        <v>0</v>
      </c>
      <c r="BI447" s="167">
        <f t="shared" si="38"/>
        <v>0</v>
      </c>
      <c r="BJ447" s="17" t="s">
        <v>92</v>
      </c>
      <c r="BK447" s="168">
        <f t="shared" si="39"/>
        <v>0</v>
      </c>
      <c r="BL447" s="17" t="s">
        <v>234</v>
      </c>
      <c r="BM447" s="166" t="s">
        <v>2005</v>
      </c>
    </row>
    <row r="448" spans="1:65" s="2" customFormat="1" ht="24.2" customHeight="1">
      <c r="A448" s="32"/>
      <c r="B448" s="153"/>
      <c r="C448" s="178" t="s">
        <v>607</v>
      </c>
      <c r="D448" s="178" t="s">
        <v>244</v>
      </c>
      <c r="E448" s="179" t="s">
        <v>600</v>
      </c>
      <c r="F448" s="180" t="s">
        <v>601</v>
      </c>
      <c r="G448" s="181" t="s">
        <v>199</v>
      </c>
      <c r="H448" s="182">
        <v>5</v>
      </c>
      <c r="I448" s="183"/>
      <c r="J448" s="184"/>
      <c r="K448" s="182">
        <f t="shared" si="27"/>
        <v>0</v>
      </c>
      <c r="L448" s="184"/>
      <c r="M448" s="185"/>
      <c r="N448" s="186" t="s">
        <v>1</v>
      </c>
      <c r="O448" s="162" t="s">
        <v>43</v>
      </c>
      <c r="P448" s="163">
        <f t="shared" si="28"/>
        <v>0</v>
      </c>
      <c r="Q448" s="163">
        <f t="shared" si="29"/>
        <v>0</v>
      </c>
      <c r="R448" s="163">
        <f t="shared" si="30"/>
        <v>0</v>
      </c>
      <c r="S448" s="58"/>
      <c r="T448" s="164">
        <f t="shared" si="31"/>
        <v>0</v>
      </c>
      <c r="U448" s="164">
        <v>0</v>
      </c>
      <c r="V448" s="164">
        <f t="shared" si="32"/>
        <v>0</v>
      </c>
      <c r="W448" s="164">
        <v>0</v>
      </c>
      <c r="X448" s="165">
        <f t="shared" si="33"/>
        <v>0</v>
      </c>
      <c r="Y448" s="32"/>
      <c r="Z448" s="32"/>
      <c r="AA448" s="32"/>
      <c r="AB448" s="32"/>
      <c r="AC448" s="32"/>
      <c r="AD448" s="32"/>
      <c r="AE448" s="32"/>
      <c r="AR448" s="166" t="s">
        <v>321</v>
      </c>
      <c r="AT448" s="166" t="s">
        <v>244</v>
      </c>
      <c r="AU448" s="166" t="s">
        <v>92</v>
      </c>
      <c r="AY448" s="17" t="s">
        <v>164</v>
      </c>
      <c r="BE448" s="167">
        <f t="shared" si="34"/>
        <v>0</v>
      </c>
      <c r="BF448" s="167">
        <f t="shared" si="35"/>
        <v>0</v>
      </c>
      <c r="BG448" s="167">
        <f t="shared" si="36"/>
        <v>0</v>
      </c>
      <c r="BH448" s="167">
        <f t="shared" si="37"/>
        <v>0</v>
      </c>
      <c r="BI448" s="167">
        <f t="shared" si="38"/>
        <v>0</v>
      </c>
      <c r="BJ448" s="17" t="s">
        <v>92</v>
      </c>
      <c r="BK448" s="168">
        <f t="shared" si="39"/>
        <v>0</v>
      </c>
      <c r="BL448" s="17" t="s">
        <v>234</v>
      </c>
      <c r="BM448" s="166" t="s">
        <v>2006</v>
      </c>
    </row>
    <row r="449" spans="1:65" s="2" customFormat="1" ht="14.45" customHeight="1">
      <c r="A449" s="32"/>
      <c r="B449" s="153"/>
      <c r="C449" s="178" t="s">
        <v>611</v>
      </c>
      <c r="D449" s="178" t="s">
        <v>244</v>
      </c>
      <c r="E449" s="179" t="s">
        <v>604</v>
      </c>
      <c r="F449" s="180" t="s">
        <v>605</v>
      </c>
      <c r="G449" s="181" t="s">
        <v>199</v>
      </c>
      <c r="H449" s="182">
        <v>10</v>
      </c>
      <c r="I449" s="183"/>
      <c r="J449" s="184"/>
      <c r="K449" s="182">
        <f t="shared" si="27"/>
        <v>0</v>
      </c>
      <c r="L449" s="184"/>
      <c r="M449" s="185"/>
      <c r="N449" s="186" t="s">
        <v>1</v>
      </c>
      <c r="O449" s="162" t="s">
        <v>43</v>
      </c>
      <c r="P449" s="163">
        <f t="shared" si="28"/>
        <v>0</v>
      </c>
      <c r="Q449" s="163">
        <f t="shared" si="29"/>
        <v>0</v>
      </c>
      <c r="R449" s="163">
        <f t="shared" si="30"/>
        <v>0</v>
      </c>
      <c r="S449" s="58"/>
      <c r="T449" s="164">
        <f t="shared" si="31"/>
        <v>0</v>
      </c>
      <c r="U449" s="164">
        <v>0</v>
      </c>
      <c r="V449" s="164">
        <f t="shared" si="32"/>
        <v>0</v>
      </c>
      <c r="W449" s="164">
        <v>0</v>
      </c>
      <c r="X449" s="165">
        <f t="shared" si="33"/>
        <v>0</v>
      </c>
      <c r="Y449" s="32"/>
      <c r="Z449" s="32"/>
      <c r="AA449" s="32"/>
      <c r="AB449" s="32"/>
      <c r="AC449" s="32"/>
      <c r="AD449" s="32"/>
      <c r="AE449" s="32"/>
      <c r="AR449" s="166" t="s">
        <v>321</v>
      </c>
      <c r="AT449" s="166" t="s">
        <v>244</v>
      </c>
      <c r="AU449" s="166" t="s">
        <v>92</v>
      </c>
      <c r="AY449" s="17" t="s">
        <v>164</v>
      </c>
      <c r="BE449" s="167">
        <f t="shared" si="34"/>
        <v>0</v>
      </c>
      <c r="BF449" s="167">
        <f t="shared" si="35"/>
        <v>0</v>
      </c>
      <c r="BG449" s="167">
        <f t="shared" si="36"/>
        <v>0</v>
      </c>
      <c r="BH449" s="167">
        <f t="shared" si="37"/>
        <v>0</v>
      </c>
      <c r="BI449" s="167">
        <f t="shared" si="38"/>
        <v>0</v>
      </c>
      <c r="BJ449" s="17" t="s">
        <v>92</v>
      </c>
      <c r="BK449" s="168">
        <f t="shared" si="39"/>
        <v>0</v>
      </c>
      <c r="BL449" s="17" t="s">
        <v>234</v>
      </c>
      <c r="BM449" s="166" t="s">
        <v>2007</v>
      </c>
    </row>
    <row r="450" spans="1:65" s="2" customFormat="1" ht="24.2" customHeight="1">
      <c r="A450" s="32"/>
      <c r="B450" s="153"/>
      <c r="C450" s="178" t="s">
        <v>418</v>
      </c>
      <c r="D450" s="178" t="s">
        <v>244</v>
      </c>
      <c r="E450" s="179" t="s">
        <v>608</v>
      </c>
      <c r="F450" s="180" t="s">
        <v>609</v>
      </c>
      <c r="G450" s="181" t="s">
        <v>199</v>
      </c>
      <c r="H450" s="182">
        <v>10</v>
      </c>
      <c r="I450" s="183"/>
      <c r="J450" s="184"/>
      <c r="K450" s="182">
        <f t="shared" si="27"/>
        <v>0</v>
      </c>
      <c r="L450" s="184"/>
      <c r="M450" s="185"/>
      <c r="N450" s="186" t="s">
        <v>1</v>
      </c>
      <c r="O450" s="162" t="s">
        <v>43</v>
      </c>
      <c r="P450" s="163">
        <f t="shared" si="28"/>
        <v>0</v>
      </c>
      <c r="Q450" s="163">
        <f t="shared" si="29"/>
        <v>0</v>
      </c>
      <c r="R450" s="163">
        <f t="shared" si="30"/>
        <v>0</v>
      </c>
      <c r="S450" s="58"/>
      <c r="T450" s="164">
        <f t="shared" si="31"/>
        <v>0</v>
      </c>
      <c r="U450" s="164">
        <v>0</v>
      </c>
      <c r="V450" s="164">
        <f t="shared" si="32"/>
        <v>0</v>
      </c>
      <c r="W450" s="164">
        <v>0</v>
      </c>
      <c r="X450" s="165">
        <f t="shared" si="33"/>
        <v>0</v>
      </c>
      <c r="Y450" s="32"/>
      <c r="Z450" s="32"/>
      <c r="AA450" s="32"/>
      <c r="AB450" s="32"/>
      <c r="AC450" s="32"/>
      <c r="AD450" s="32"/>
      <c r="AE450" s="32"/>
      <c r="AR450" s="166" t="s">
        <v>321</v>
      </c>
      <c r="AT450" s="166" t="s">
        <v>244</v>
      </c>
      <c r="AU450" s="166" t="s">
        <v>92</v>
      </c>
      <c r="AY450" s="17" t="s">
        <v>164</v>
      </c>
      <c r="BE450" s="167">
        <f t="shared" si="34"/>
        <v>0</v>
      </c>
      <c r="BF450" s="167">
        <f t="shared" si="35"/>
        <v>0</v>
      </c>
      <c r="BG450" s="167">
        <f t="shared" si="36"/>
        <v>0</v>
      </c>
      <c r="BH450" s="167">
        <f t="shared" si="37"/>
        <v>0</v>
      </c>
      <c r="BI450" s="167">
        <f t="shared" si="38"/>
        <v>0</v>
      </c>
      <c r="BJ450" s="17" t="s">
        <v>92</v>
      </c>
      <c r="BK450" s="168">
        <f t="shared" si="39"/>
        <v>0</v>
      </c>
      <c r="BL450" s="17" t="s">
        <v>234</v>
      </c>
      <c r="BM450" s="166" t="s">
        <v>2008</v>
      </c>
    </row>
    <row r="451" spans="1:65" s="2" customFormat="1" ht="14.45" customHeight="1">
      <c r="A451" s="32"/>
      <c r="B451" s="153"/>
      <c r="C451" s="178" t="s">
        <v>618</v>
      </c>
      <c r="D451" s="178" t="s">
        <v>244</v>
      </c>
      <c r="E451" s="179" t="s">
        <v>619</v>
      </c>
      <c r="F451" s="180" t="s">
        <v>620</v>
      </c>
      <c r="G451" s="181" t="s">
        <v>199</v>
      </c>
      <c r="H451" s="182">
        <v>10</v>
      </c>
      <c r="I451" s="183"/>
      <c r="J451" s="184"/>
      <c r="K451" s="182">
        <f t="shared" si="27"/>
        <v>0</v>
      </c>
      <c r="L451" s="184"/>
      <c r="M451" s="185"/>
      <c r="N451" s="186" t="s">
        <v>1</v>
      </c>
      <c r="O451" s="162" t="s">
        <v>43</v>
      </c>
      <c r="P451" s="163">
        <f t="shared" si="28"/>
        <v>0</v>
      </c>
      <c r="Q451" s="163">
        <f t="shared" si="29"/>
        <v>0</v>
      </c>
      <c r="R451" s="163">
        <f t="shared" si="30"/>
        <v>0</v>
      </c>
      <c r="S451" s="58"/>
      <c r="T451" s="164">
        <f t="shared" si="31"/>
        <v>0</v>
      </c>
      <c r="U451" s="164">
        <v>0</v>
      </c>
      <c r="V451" s="164">
        <f t="shared" si="32"/>
        <v>0</v>
      </c>
      <c r="W451" s="164">
        <v>0</v>
      </c>
      <c r="X451" s="165">
        <f t="shared" si="33"/>
        <v>0</v>
      </c>
      <c r="Y451" s="32"/>
      <c r="Z451" s="32"/>
      <c r="AA451" s="32"/>
      <c r="AB451" s="32"/>
      <c r="AC451" s="32"/>
      <c r="AD451" s="32"/>
      <c r="AE451" s="32"/>
      <c r="AR451" s="166" t="s">
        <v>321</v>
      </c>
      <c r="AT451" s="166" t="s">
        <v>244</v>
      </c>
      <c r="AU451" s="166" t="s">
        <v>92</v>
      </c>
      <c r="AY451" s="17" t="s">
        <v>164</v>
      </c>
      <c r="BE451" s="167">
        <f t="shared" si="34"/>
        <v>0</v>
      </c>
      <c r="BF451" s="167">
        <f t="shared" si="35"/>
        <v>0</v>
      </c>
      <c r="BG451" s="167">
        <f t="shared" si="36"/>
        <v>0</v>
      </c>
      <c r="BH451" s="167">
        <f t="shared" si="37"/>
        <v>0</v>
      </c>
      <c r="BI451" s="167">
        <f t="shared" si="38"/>
        <v>0</v>
      </c>
      <c r="BJ451" s="17" t="s">
        <v>92</v>
      </c>
      <c r="BK451" s="168">
        <f t="shared" si="39"/>
        <v>0</v>
      </c>
      <c r="BL451" s="17" t="s">
        <v>234</v>
      </c>
      <c r="BM451" s="166" t="s">
        <v>2009</v>
      </c>
    </row>
    <row r="452" spans="1:65" s="2" customFormat="1" ht="24.2" customHeight="1">
      <c r="A452" s="32"/>
      <c r="B452" s="153"/>
      <c r="C452" s="178" t="s">
        <v>622</v>
      </c>
      <c r="D452" s="178" t="s">
        <v>244</v>
      </c>
      <c r="E452" s="179" t="s">
        <v>623</v>
      </c>
      <c r="F452" s="180" t="s">
        <v>624</v>
      </c>
      <c r="G452" s="181" t="s">
        <v>199</v>
      </c>
      <c r="H452" s="182">
        <v>5</v>
      </c>
      <c r="I452" s="183"/>
      <c r="J452" s="184"/>
      <c r="K452" s="182">
        <f t="shared" si="27"/>
        <v>0</v>
      </c>
      <c r="L452" s="184"/>
      <c r="M452" s="185"/>
      <c r="N452" s="186" t="s">
        <v>1</v>
      </c>
      <c r="O452" s="162" t="s">
        <v>43</v>
      </c>
      <c r="P452" s="163">
        <f t="shared" si="28"/>
        <v>0</v>
      </c>
      <c r="Q452" s="163">
        <f t="shared" si="29"/>
        <v>0</v>
      </c>
      <c r="R452" s="163">
        <f t="shared" si="30"/>
        <v>0</v>
      </c>
      <c r="S452" s="58"/>
      <c r="T452" s="164">
        <f t="shared" si="31"/>
        <v>0</v>
      </c>
      <c r="U452" s="164">
        <v>0</v>
      </c>
      <c r="V452" s="164">
        <f t="shared" si="32"/>
        <v>0</v>
      </c>
      <c r="W452" s="164">
        <v>0</v>
      </c>
      <c r="X452" s="165">
        <f t="shared" si="33"/>
        <v>0</v>
      </c>
      <c r="Y452" s="32"/>
      <c r="Z452" s="32"/>
      <c r="AA452" s="32"/>
      <c r="AB452" s="32"/>
      <c r="AC452" s="32"/>
      <c r="AD452" s="32"/>
      <c r="AE452" s="32"/>
      <c r="AR452" s="166" t="s">
        <v>321</v>
      </c>
      <c r="AT452" s="166" t="s">
        <v>244</v>
      </c>
      <c r="AU452" s="166" t="s">
        <v>92</v>
      </c>
      <c r="AY452" s="17" t="s">
        <v>164</v>
      </c>
      <c r="BE452" s="167">
        <f t="shared" si="34"/>
        <v>0</v>
      </c>
      <c r="BF452" s="167">
        <f t="shared" si="35"/>
        <v>0</v>
      </c>
      <c r="BG452" s="167">
        <f t="shared" si="36"/>
        <v>0</v>
      </c>
      <c r="BH452" s="167">
        <f t="shared" si="37"/>
        <v>0</v>
      </c>
      <c r="BI452" s="167">
        <f t="shared" si="38"/>
        <v>0</v>
      </c>
      <c r="BJ452" s="17" t="s">
        <v>92</v>
      </c>
      <c r="BK452" s="168">
        <f t="shared" si="39"/>
        <v>0</v>
      </c>
      <c r="BL452" s="17" t="s">
        <v>234</v>
      </c>
      <c r="BM452" s="166" t="s">
        <v>2010</v>
      </c>
    </row>
    <row r="453" spans="1:65" s="2" customFormat="1" ht="24.2" customHeight="1">
      <c r="A453" s="32"/>
      <c r="B453" s="153"/>
      <c r="C453" s="178" t="s">
        <v>626</v>
      </c>
      <c r="D453" s="178" t="s">
        <v>244</v>
      </c>
      <c r="E453" s="179" t="s">
        <v>627</v>
      </c>
      <c r="F453" s="180" t="s">
        <v>628</v>
      </c>
      <c r="G453" s="181" t="s">
        <v>199</v>
      </c>
      <c r="H453" s="182">
        <v>5</v>
      </c>
      <c r="I453" s="183"/>
      <c r="J453" s="184"/>
      <c r="K453" s="182">
        <f t="shared" si="27"/>
        <v>0</v>
      </c>
      <c r="L453" s="184"/>
      <c r="M453" s="185"/>
      <c r="N453" s="186" t="s">
        <v>1</v>
      </c>
      <c r="O453" s="162" t="s">
        <v>43</v>
      </c>
      <c r="P453" s="163">
        <f t="shared" si="28"/>
        <v>0</v>
      </c>
      <c r="Q453" s="163">
        <f t="shared" si="29"/>
        <v>0</v>
      </c>
      <c r="R453" s="163">
        <f t="shared" si="30"/>
        <v>0</v>
      </c>
      <c r="S453" s="58"/>
      <c r="T453" s="164">
        <f t="shared" si="31"/>
        <v>0</v>
      </c>
      <c r="U453" s="164">
        <v>0</v>
      </c>
      <c r="V453" s="164">
        <f t="shared" si="32"/>
        <v>0</v>
      </c>
      <c r="W453" s="164">
        <v>0</v>
      </c>
      <c r="X453" s="165">
        <f t="shared" si="33"/>
        <v>0</v>
      </c>
      <c r="Y453" s="32"/>
      <c r="Z453" s="32"/>
      <c r="AA453" s="32"/>
      <c r="AB453" s="32"/>
      <c r="AC453" s="32"/>
      <c r="AD453" s="32"/>
      <c r="AE453" s="32"/>
      <c r="AR453" s="166" t="s">
        <v>321</v>
      </c>
      <c r="AT453" s="166" t="s">
        <v>244</v>
      </c>
      <c r="AU453" s="166" t="s">
        <v>92</v>
      </c>
      <c r="AY453" s="17" t="s">
        <v>164</v>
      </c>
      <c r="BE453" s="167">
        <f t="shared" si="34"/>
        <v>0</v>
      </c>
      <c r="BF453" s="167">
        <f t="shared" si="35"/>
        <v>0</v>
      </c>
      <c r="BG453" s="167">
        <f t="shared" si="36"/>
        <v>0</v>
      </c>
      <c r="BH453" s="167">
        <f t="shared" si="37"/>
        <v>0</v>
      </c>
      <c r="BI453" s="167">
        <f t="shared" si="38"/>
        <v>0</v>
      </c>
      <c r="BJ453" s="17" t="s">
        <v>92</v>
      </c>
      <c r="BK453" s="168">
        <f t="shared" si="39"/>
        <v>0</v>
      </c>
      <c r="BL453" s="17" t="s">
        <v>234</v>
      </c>
      <c r="BM453" s="166" t="s">
        <v>2011</v>
      </c>
    </row>
    <row r="454" spans="1:65" s="2" customFormat="1" ht="14.45" customHeight="1">
      <c r="A454" s="32"/>
      <c r="B454" s="153"/>
      <c r="C454" s="178" t="s">
        <v>630</v>
      </c>
      <c r="D454" s="178" t="s">
        <v>244</v>
      </c>
      <c r="E454" s="179" t="s">
        <v>631</v>
      </c>
      <c r="F454" s="180" t="s">
        <v>632</v>
      </c>
      <c r="G454" s="181" t="s">
        <v>199</v>
      </c>
      <c r="H454" s="182">
        <v>6</v>
      </c>
      <c r="I454" s="183"/>
      <c r="J454" s="184"/>
      <c r="K454" s="182">
        <f t="shared" si="27"/>
        <v>0</v>
      </c>
      <c r="L454" s="184"/>
      <c r="M454" s="185"/>
      <c r="N454" s="186" t="s">
        <v>1</v>
      </c>
      <c r="O454" s="162" t="s">
        <v>43</v>
      </c>
      <c r="P454" s="163">
        <f t="shared" si="28"/>
        <v>0</v>
      </c>
      <c r="Q454" s="163">
        <f t="shared" si="29"/>
        <v>0</v>
      </c>
      <c r="R454" s="163">
        <f t="shared" si="30"/>
        <v>0</v>
      </c>
      <c r="S454" s="58"/>
      <c r="T454" s="164">
        <f t="shared" si="31"/>
        <v>0</v>
      </c>
      <c r="U454" s="164">
        <v>0</v>
      </c>
      <c r="V454" s="164">
        <f t="shared" si="32"/>
        <v>0</v>
      </c>
      <c r="W454" s="164">
        <v>0</v>
      </c>
      <c r="X454" s="165">
        <f t="shared" si="33"/>
        <v>0</v>
      </c>
      <c r="Y454" s="32"/>
      <c r="Z454" s="32"/>
      <c r="AA454" s="32"/>
      <c r="AB454" s="32"/>
      <c r="AC454" s="32"/>
      <c r="AD454" s="32"/>
      <c r="AE454" s="32"/>
      <c r="AR454" s="166" t="s">
        <v>321</v>
      </c>
      <c r="AT454" s="166" t="s">
        <v>244</v>
      </c>
      <c r="AU454" s="166" t="s">
        <v>92</v>
      </c>
      <c r="AY454" s="17" t="s">
        <v>164</v>
      </c>
      <c r="BE454" s="167">
        <f t="shared" si="34"/>
        <v>0</v>
      </c>
      <c r="BF454" s="167">
        <f t="shared" si="35"/>
        <v>0</v>
      </c>
      <c r="BG454" s="167">
        <f t="shared" si="36"/>
        <v>0</v>
      </c>
      <c r="BH454" s="167">
        <f t="shared" si="37"/>
        <v>0</v>
      </c>
      <c r="BI454" s="167">
        <f t="shared" si="38"/>
        <v>0</v>
      </c>
      <c r="BJ454" s="17" t="s">
        <v>92</v>
      </c>
      <c r="BK454" s="168">
        <f t="shared" si="39"/>
        <v>0</v>
      </c>
      <c r="BL454" s="17" t="s">
        <v>234</v>
      </c>
      <c r="BM454" s="166" t="s">
        <v>2012</v>
      </c>
    </row>
    <row r="455" spans="1:65" s="2" customFormat="1" ht="24.2" customHeight="1">
      <c r="A455" s="32"/>
      <c r="B455" s="153"/>
      <c r="C455" s="178" t="s">
        <v>634</v>
      </c>
      <c r="D455" s="178" t="s">
        <v>244</v>
      </c>
      <c r="E455" s="179" t="s">
        <v>635</v>
      </c>
      <c r="F455" s="180" t="s">
        <v>636</v>
      </c>
      <c r="G455" s="181" t="s">
        <v>199</v>
      </c>
      <c r="H455" s="182">
        <v>6</v>
      </c>
      <c r="I455" s="183"/>
      <c r="J455" s="184"/>
      <c r="K455" s="182">
        <f t="shared" si="27"/>
        <v>0</v>
      </c>
      <c r="L455" s="184"/>
      <c r="M455" s="185"/>
      <c r="N455" s="186" t="s">
        <v>1</v>
      </c>
      <c r="O455" s="162" t="s">
        <v>43</v>
      </c>
      <c r="P455" s="163">
        <f t="shared" si="28"/>
        <v>0</v>
      </c>
      <c r="Q455" s="163">
        <f t="shared" si="29"/>
        <v>0</v>
      </c>
      <c r="R455" s="163">
        <f t="shared" si="30"/>
        <v>0</v>
      </c>
      <c r="S455" s="58"/>
      <c r="T455" s="164">
        <f t="shared" si="31"/>
        <v>0</v>
      </c>
      <c r="U455" s="164">
        <v>0</v>
      </c>
      <c r="V455" s="164">
        <f t="shared" si="32"/>
        <v>0</v>
      </c>
      <c r="W455" s="164">
        <v>0</v>
      </c>
      <c r="X455" s="165">
        <f t="shared" si="33"/>
        <v>0</v>
      </c>
      <c r="Y455" s="32"/>
      <c r="Z455" s="32"/>
      <c r="AA455" s="32"/>
      <c r="AB455" s="32"/>
      <c r="AC455" s="32"/>
      <c r="AD455" s="32"/>
      <c r="AE455" s="32"/>
      <c r="AR455" s="166" t="s">
        <v>321</v>
      </c>
      <c r="AT455" s="166" t="s">
        <v>244</v>
      </c>
      <c r="AU455" s="166" t="s">
        <v>92</v>
      </c>
      <c r="AY455" s="17" t="s">
        <v>164</v>
      </c>
      <c r="BE455" s="167">
        <f t="shared" si="34"/>
        <v>0</v>
      </c>
      <c r="BF455" s="167">
        <f t="shared" si="35"/>
        <v>0</v>
      </c>
      <c r="BG455" s="167">
        <f t="shared" si="36"/>
        <v>0</v>
      </c>
      <c r="BH455" s="167">
        <f t="shared" si="37"/>
        <v>0</v>
      </c>
      <c r="BI455" s="167">
        <f t="shared" si="38"/>
        <v>0</v>
      </c>
      <c r="BJ455" s="17" t="s">
        <v>92</v>
      </c>
      <c r="BK455" s="168">
        <f t="shared" si="39"/>
        <v>0</v>
      </c>
      <c r="BL455" s="17" t="s">
        <v>234</v>
      </c>
      <c r="BM455" s="166" t="s">
        <v>2013</v>
      </c>
    </row>
    <row r="456" spans="1:65" s="2" customFormat="1" ht="14.45" customHeight="1">
      <c r="A456" s="32"/>
      <c r="B456" s="153"/>
      <c r="C456" s="178" t="s">
        <v>638</v>
      </c>
      <c r="D456" s="178" t="s">
        <v>244</v>
      </c>
      <c r="E456" s="179" t="s">
        <v>639</v>
      </c>
      <c r="F456" s="180" t="s">
        <v>640</v>
      </c>
      <c r="G456" s="181" t="s">
        <v>199</v>
      </c>
      <c r="H456" s="182">
        <v>6</v>
      </c>
      <c r="I456" s="183"/>
      <c r="J456" s="184"/>
      <c r="K456" s="182">
        <f t="shared" si="27"/>
        <v>0</v>
      </c>
      <c r="L456" s="184"/>
      <c r="M456" s="185"/>
      <c r="N456" s="186" t="s">
        <v>1</v>
      </c>
      <c r="O456" s="162" t="s">
        <v>43</v>
      </c>
      <c r="P456" s="163">
        <f t="shared" si="28"/>
        <v>0</v>
      </c>
      <c r="Q456" s="163">
        <f t="shared" si="29"/>
        <v>0</v>
      </c>
      <c r="R456" s="163">
        <f t="shared" si="30"/>
        <v>0</v>
      </c>
      <c r="S456" s="58"/>
      <c r="T456" s="164">
        <f t="shared" si="31"/>
        <v>0</v>
      </c>
      <c r="U456" s="164">
        <v>0</v>
      </c>
      <c r="V456" s="164">
        <f t="shared" si="32"/>
        <v>0</v>
      </c>
      <c r="W456" s="164">
        <v>0</v>
      </c>
      <c r="X456" s="165">
        <f t="shared" si="33"/>
        <v>0</v>
      </c>
      <c r="Y456" s="32"/>
      <c r="Z456" s="32"/>
      <c r="AA456" s="32"/>
      <c r="AB456" s="32"/>
      <c r="AC456" s="32"/>
      <c r="AD456" s="32"/>
      <c r="AE456" s="32"/>
      <c r="AR456" s="166" t="s">
        <v>321</v>
      </c>
      <c r="AT456" s="166" t="s">
        <v>244</v>
      </c>
      <c r="AU456" s="166" t="s">
        <v>92</v>
      </c>
      <c r="AY456" s="17" t="s">
        <v>164</v>
      </c>
      <c r="BE456" s="167">
        <f t="shared" si="34"/>
        <v>0</v>
      </c>
      <c r="BF456" s="167">
        <f t="shared" si="35"/>
        <v>0</v>
      </c>
      <c r="BG456" s="167">
        <f t="shared" si="36"/>
        <v>0</v>
      </c>
      <c r="BH456" s="167">
        <f t="shared" si="37"/>
        <v>0</v>
      </c>
      <c r="BI456" s="167">
        <f t="shared" si="38"/>
        <v>0</v>
      </c>
      <c r="BJ456" s="17" t="s">
        <v>92</v>
      </c>
      <c r="BK456" s="168">
        <f t="shared" si="39"/>
        <v>0</v>
      </c>
      <c r="BL456" s="17" t="s">
        <v>234</v>
      </c>
      <c r="BM456" s="166" t="s">
        <v>2014</v>
      </c>
    </row>
    <row r="457" spans="1:65" s="2" customFormat="1" ht="24.2" customHeight="1">
      <c r="A457" s="32"/>
      <c r="B457" s="153"/>
      <c r="C457" s="178" t="s">
        <v>642</v>
      </c>
      <c r="D457" s="178" t="s">
        <v>244</v>
      </c>
      <c r="E457" s="179" t="s">
        <v>643</v>
      </c>
      <c r="F457" s="180" t="s">
        <v>644</v>
      </c>
      <c r="G457" s="181" t="s">
        <v>199</v>
      </c>
      <c r="H457" s="182">
        <v>6</v>
      </c>
      <c r="I457" s="183"/>
      <c r="J457" s="184"/>
      <c r="K457" s="182">
        <f t="shared" ref="K457:K486" si="40">ROUND(P457*H457,3)</f>
        <v>0</v>
      </c>
      <c r="L457" s="184"/>
      <c r="M457" s="185"/>
      <c r="N457" s="186" t="s">
        <v>1</v>
      </c>
      <c r="O457" s="162" t="s">
        <v>43</v>
      </c>
      <c r="P457" s="163">
        <f t="shared" ref="P457:P486" si="41">I457+J457</f>
        <v>0</v>
      </c>
      <c r="Q457" s="163">
        <f t="shared" ref="Q457:Q486" si="42">ROUND(I457*H457,3)</f>
        <v>0</v>
      </c>
      <c r="R457" s="163">
        <f t="shared" ref="R457:R486" si="43">ROUND(J457*H457,3)</f>
        <v>0</v>
      </c>
      <c r="S457" s="58"/>
      <c r="T457" s="164">
        <f t="shared" ref="T457:T488" si="44">S457*H457</f>
        <v>0</v>
      </c>
      <c r="U457" s="164">
        <v>0</v>
      </c>
      <c r="V457" s="164">
        <f t="shared" ref="V457:V488" si="45">U457*H457</f>
        <v>0</v>
      </c>
      <c r="W457" s="164">
        <v>0</v>
      </c>
      <c r="X457" s="165">
        <f t="shared" ref="X457:X488" si="46">W457*H457</f>
        <v>0</v>
      </c>
      <c r="Y457" s="32"/>
      <c r="Z457" s="32"/>
      <c r="AA457" s="32"/>
      <c r="AB457" s="32"/>
      <c r="AC457" s="32"/>
      <c r="AD457" s="32"/>
      <c r="AE457" s="32"/>
      <c r="AR457" s="166" t="s">
        <v>321</v>
      </c>
      <c r="AT457" s="166" t="s">
        <v>244</v>
      </c>
      <c r="AU457" s="166" t="s">
        <v>92</v>
      </c>
      <c r="AY457" s="17" t="s">
        <v>164</v>
      </c>
      <c r="BE457" s="167">
        <f t="shared" ref="BE457:BE486" si="47">IF(O457="základná",K457,0)</f>
        <v>0</v>
      </c>
      <c r="BF457" s="167">
        <f t="shared" ref="BF457:BF486" si="48">IF(O457="znížená",K457,0)</f>
        <v>0</v>
      </c>
      <c r="BG457" s="167">
        <f t="shared" ref="BG457:BG486" si="49">IF(O457="zákl. prenesená",K457,0)</f>
        <v>0</v>
      </c>
      <c r="BH457" s="167">
        <f t="shared" ref="BH457:BH486" si="50">IF(O457="zníž. prenesená",K457,0)</f>
        <v>0</v>
      </c>
      <c r="BI457" s="167">
        <f t="shared" ref="BI457:BI486" si="51">IF(O457="nulová",K457,0)</f>
        <v>0</v>
      </c>
      <c r="BJ457" s="17" t="s">
        <v>92</v>
      </c>
      <c r="BK457" s="168">
        <f t="shared" ref="BK457:BK486" si="52">ROUND(P457*H457,3)</f>
        <v>0</v>
      </c>
      <c r="BL457" s="17" t="s">
        <v>234</v>
      </c>
      <c r="BM457" s="166" t="s">
        <v>2015</v>
      </c>
    </row>
    <row r="458" spans="1:65" s="2" customFormat="1" ht="14.45" customHeight="1">
      <c r="A458" s="32"/>
      <c r="B458" s="153"/>
      <c r="C458" s="178" t="s">
        <v>646</v>
      </c>
      <c r="D458" s="178" t="s">
        <v>244</v>
      </c>
      <c r="E458" s="179" t="s">
        <v>647</v>
      </c>
      <c r="F458" s="180" t="s">
        <v>648</v>
      </c>
      <c r="G458" s="181" t="s">
        <v>199</v>
      </c>
      <c r="H458" s="182">
        <v>2</v>
      </c>
      <c r="I458" s="183"/>
      <c r="J458" s="184"/>
      <c r="K458" s="182">
        <f t="shared" si="40"/>
        <v>0</v>
      </c>
      <c r="L458" s="184"/>
      <c r="M458" s="185"/>
      <c r="N458" s="186" t="s">
        <v>1</v>
      </c>
      <c r="O458" s="162" t="s">
        <v>43</v>
      </c>
      <c r="P458" s="163">
        <f t="shared" si="41"/>
        <v>0</v>
      </c>
      <c r="Q458" s="163">
        <f t="shared" si="42"/>
        <v>0</v>
      </c>
      <c r="R458" s="163">
        <f t="shared" si="43"/>
        <v>0</v>
      </c>
      <c r="S458" s="58"/>
      <c r="T458" s="164">
        <f t="shared" si="44"/>
        <v>0</v>
      </c>
      <c r="U458" s="164">
        <v>0</v>
      </c>
      <c r="V458" s="164">
        <f t="shared" si="45"/>
        <v>0</v>
      </c>
      <c r="W458" s="164">
        <v>0</v>
      </c>
      <c r="X458" s="165">
        <f t="shared" si="46"/>
        <v>0</v>
      </c>
      <c r="Y458" s="32"/>
      <c r="Z458" s="32"/>
      <c r="AA458" s="32"/>
      <c r="AB458" s="32"/>
      <c r="AC458" s="32"/>
      <c r="AD458" s="32"/>
      <c r="AE458" s="32"/>
      <c r="AR458" s="166" t="s">
        <v>321</v>
      </c>
      <c r="AT458" s="166" t="s">
        <v>244</v>
      </c>
      <c r="AU458" s="166" t="s">
        <v>92</v>
      </c>
      <c r="AY458" s="17" t="s">
        <v>164</v>
      </c>
      <c r="BE458" s="167">
        <f t="shared" si="47"/>
        <v>0</v>
      </c>
      <c r="BF458" s="167">
        <f t="shared" si="48"/>
        <v>0</v>
      </c>
      <c r="BG458" s="167">
        <f t="shared" si="49"/>
        <v>0</v>
      </c>
      <c r="BH458" s="167">
        <f t="shared" si="50"/>
        <v>0</v>
      </c>
      <c r="BI458" s="167">
        <f t="shared" si="51"/>
        <v>0</v>
      </c>
      <c r="BJ458" s="17" t="s">
        <v>92</v>
      </c>
      <c r="BK458" s="168">
        <f t="shared" si="52"/>
        <v>0</v>
      </c>
      <c r="BL458" s="17" t="s">
        <v>234</v>
      </c>
      <c r="BM458" s="166" t="s">
        <v>2016</v>
      </c>
    </row>
    <row r="459" spans="1:65" s="2" customFormat="1" ht="24.2" customHeight="1">
      <c r="A459" s="32"/>
      <c r="B459" s="153"/>
      <c r="C459" s="178" t="s">
        <v>650</v>
      </c>
      <c r="D459" s="178" t="s">
        <v>244</v>
      </c>
      <c r="E459" s="179" t="s">
        <v>651</v>
      </c>
      <c r="F459" s="180" t="s">
        <v>652</v>
      </c>
      <c r="G459" s="181" t="s">
        <v>199</v>
      </c>
      <c r="H459" s="182">
        <v>2</v>
      </c>
      <c r="I459" s="183"/>
      <c r="J459" s="184"/>
      <c r="K459" s="182">
        <f t="shared" si="40"/>
        <v>0</v>
      </c>
      <c r="L459" s="184"/>
      <c r="M459" s="185"/>
      <c r="N459" s="186" t="s">
        <v>1</v>
      </c>
      <c r="O459" s="162" t="s">
        <v>43</v>
      </c>
      <c r="P459" s="163">
        <f t="shared" si="41"/>
        <v>0</v>
      </c>
      <c r="Q459" s="163">
        <f t="shared" si="42"/>
        <v>0</v>
      </c>
      <c r="R459" s="163">
        <f t="shared" si="43"/>
        <v>0</v>
      </c>
      <c r="S459" s="58"/>
      <c r="T459" s="164">
        <f t="shared" si="44"/>
        <v>0</v>
      </c>
      <c r="U459" s="164">
        <v>0</v>
      </c>
      <c r="V459" s="164">
        <f t="shared" si="45"/>
        <v>0</v>
      </c>
      <c r="W459" s="164">
        <v>0</v>
      </c>
      <c r="X459" s="165">
        <f t="shared" si="46"/>
        <v>0</v>
      </c>
      <c r="Y459" s="32"/>
      <c r="Z459" s="32"/>
      <c r="AA459" s="32"/>
      <c r="AB459" s="32"/>
      <c r="AC459" s="32"/>
      <c r="AD459" s="32"/>
      <c r="AE459" s="32"/>
      <c r="AR459" s="166" t="s">
        <v>321</v>
      </c>
      <c r="AT459" s="166" t="s">
        <v>244</v>
      </c>
      <c r="AU459" s="166" t="s">
        <v>92</v>
      </c>
      <c r="AY459" s="17" t="s">
        <v>164</v>
      </c>
      <c r="BE459" s="167">
        <f t="shared" si="47"/>
        <v>0</v>
      </c>
      <c r="BF459" s="167">
        <f t="shared" si="48"/>
        <v>0</v>
      </c>
      <c r="BG459" s="167">
        <f t="shared" si="49"/>
        <v>0</v>
      </c>
      <c r="BH459" s="167">
        <f t="shared" si="50"/>
        <v>0</v>
      </c>
      <c r="BI459" s="167">
        <f t="shared" si="51"/>
        <v>0</v>
      </c>
      <c r="BJ459" s="17" t="s">
        <v>92</v>
      </c>
      <c r="BK459" s="168">
        <f t="shared" si="52"/>
        <v>0</v>
      </c>
      <c r="BL459" s="17" t="s">
        <v>234</v>
      </c>
      <c r="BM459" s="166" t="s">
        <v>2017</v>
      </c>
    </row>
    <row r="460" spans="1:65" s="2" customFormat="1" ht="14.45" customHeight="1">
      <c r="A460" s="32"/>
      <c r="B460" s="153"/>
      <c r="C460" s="178" t="s">
        <v>654</v>
      </c>
      <c r="D460" s="178" t="s">
        <v>244</v>
      </c>
      <c r="E460" s="179" t="s">
        <v>655</v>
      </c>
      <c r="F460" s="180" t="s">
        <v>656</v>
      </c>
      <c r="G460" s="181" t="s">
        <v>199</v>
      </c>
      <c r="H460" s="182">
        <v>2</v>
      </c>
      <c r="I460" s="183"/>
      <c r="J460" s="184"/>
      <c r="K460" s="182">
        <f t="shared" si="40"/>
        <v>0</v>
      </c>
      <c r="L460" s="184"/>
      <c r="M460" s="185"/>
      <c r="N460" s="186" t="s">
        <v>1</v>
      </c>
      <c r="O460" s="162" t="s">
        <v>43</v>
      </c>
      <c r="P460" s="163">
        <f t="shared" si="41"/>
        <v>0</v>
      </c>
      <c r="Q460" s="163">
        <f t="shared" si="42"/>
        <v>0</v>
      </c>
      <c r="R460" s="163">
        <f t="shared" si="43"/>
        <v>0</v>
      </c>
      <c r="S460" s="58"/>
      <c r="T460" s="164">
        <f t="shared" si="44"/>
        <v>0</v>
      </c>
      <c r="U460" s="164">
        <v>0</v>
      </c>
      <c r="V460" s="164">
        <f t="shared" si="45"/>
        <v>0</v>
      </c>
      <c r="W460" s="164">
        <v>0</v>
      </c>
      <c r="X460" s="165">
        <f t="shared" si="46"/>
        <v>0</v>
      </c>
      <c r="Y460" s="32"/>
      <c r="Z460" s="32"/>
      <c r="AA460" s="32"/>
      <c r="AB460" s="32"/>
      <c r="AC460" s="32"/>
      <c r="AD460" s="32"/>
      <c r="AE460" s="32"/>
      <c r="AR460" s="166" t="s">
        <v>321</v>
      </c>
      <c r="AT460" s="166" t="s">
        <v>244</v>
      </c>
      <c r="AU460" s="166" t="s">
        <v>92</v>
      </c>
      <c r="AY460" s="17" t="s">
        <v>164</v>
      </c>
      <c r="BE460" s="167">
        <f t="shared" si="47"/>
        <v>0</v>
      </c>
      <c r="BF460" s="167">
        <f t="shared" si="48"/>
        <v>0</v>
      </c>
      <c r="BG460" s="167">
        <f t="shared" si="49"/>
        <v>0</v>
      </c>
      <c r="BH460" s="167">
        <f t="shared" si="50"/>
        <v>0</v>
      </c>
      <c r="BI460" s="167">
        <f t="shared" si="51"/>
        <v>0</v>
      </c>
      <c r="BJ460" s="17" t="s">
        <v>92</v>
      </c>
      <c r="BK460" s="168">
        <f t="shared" si="52"/>
        <v>0</v>
      </c>
      <c r="BL460" s="17" t="s">
        <v>234</v>
      </c>
      <c r="BM460" s="166" t="s">
        <v>2018</v>
      </c>
    </row>
    <row r="461" spans="1:65" s="2" customFormat="1" ht="24.2" customHeight="1">
      <c r="A461" s="32"/>
      <c r="B461" s="153"/>
      <c r="C461" s="178" t="s">
        <v>658</v>
      </c>
      <c r="D461" s="178" t="s">
        <v>244</v>
      </c>
      <c r="E461" s="179" t="s">
        <v>659</v>
      </c>
      <c r="F461" s="180" t="s">
        <v>660</v>
      </c>
      <c r="G461" s="181" t="s">
        <v>199</v>
      </c>
      <c r="H461" s="182">
        <v>2</v>
      </c>
      <c r="I461" s="183"/>
      <c r="J461" s="184"/>
      <c r="K461" s="182">
        <f t="shared" si="40"/>
        <v>0</v>
      </c>
      <c r="L461" s="184"/>
      <c r="M461" s="185"/>
      <c r="N461" s="186" t="s">
        <v>1</v>
      </c>
      <c r="O461" s="162" t="s">
        <v>43</v>
      </c>
      <c r="P461" s="163">
        <f t="shared" si="41"/>
        <v>0</v>
      </c>
      <c r="Q461" s="163">
        <f t="shared" si="42"/>
        <v>0</v>
      </c>
      <c r="R461" s="163">
        <f t="shared" si="43"/>
        <v>0</v>
      </c>
      <c r="S461" s="58"/>
      <c r="T461" s="164">
        <f t="shared" si="44"/>
        <v>0</v>
      </c>
      <c r="U461" s="164">
        <v>0</v>
      </c>
      <c r="V461" s="164">
        <f t="shared" si="45"/>
        <v>0</v>
      </c>
      <c r="W461" s="164">
        <v>0</v>
      </c>
      <c r="X461" s="165">
        <f t="shared" si="46"/>
        <v>0</v>
      </c>
      <c r="Y461" s="32"/>
      <c r="Z461" s="32"/>
      <c r="AA461" s="32"/>
      <c r="AB461" s="32"/>
      <c r="AC461" s="32"/>
      <c r="AD461" s="32"/>
      <c r="AE461" s="32"/>
      <c r="AR461" s="166" t="s">
        <v>321</v>
      </c>
      <c r="AT461" s="166" t="s">
        <v>244</v>
      </c>
      <c r="AU461" s="166" t="s">
        <v>92</v>
      </c>
      <c r="AY461" s="17" t="s">
        <v>164</v>
      </c>
      <c r="BE461" s="167">
        <f t="shared" si="47"/>
        <v>0</v>
      </c>
      <c r="BF461" s="167">
        <f t="shared" si="48"/>
        <v>0</v>
      </c>
      <c r="BG461" s="167">
        <f t="shared" si="49"/>
        <v>0</v>
      </c>
      <c r="BH461" s="167">
        <f t="shared" si="50"/>
        <v>0</v>
      </c>
      <c r="BI461" s="167">
        <f t="shared" si="51"/>
        <v>0</v>
      </c>
      <c r="BJ461" s="17" t="s">
        <v>92</v>
      </c>
      <c r="BK461" s="168">
        <f t="shared" si="52"/>
        <v>0</v>
      </c>
      <c r="BL461" s="17" t="s">
        <v>234</v>
      </c>
      <c r="BM461" s="166" t="s">
        <v>2019</v>
      </c>
    </row>
    <row r="462" spans="1:65" s="2" customFormat="1" ht="14.45" customHeight="1">
      <c r="A462" s="32"/>
      <c r="B462" s="153"/>
      <c r="C462" s="178" t="s">
        <v>662</v>
      </c>
      <c r="D462" s="178" t="s">
        <v>244</v>
      </c>
      <c r="E462" s="179" t="s">
        <v>663</v>
      </c>
      <c r="F462" s="180" t="s">
        <v>664</v>
      </c>
      <c r="G462" s="181" t="s">
        <v>199</v>
      </c>
      <c r="H462" s="182">
        <v>2</v>
      </c>
      <c r="I462" s="183"/>
      <c r="J462" s="184"/>
      <c r="K462" s="182">
        <f t="shared" si="40"/>
        <v>0</v>
      </c>
      <c r="L462" s="184"/>
      <c r="M462" s="185"/>
      <c r="N462" s="186" t="s">
        <v>1</v>
      </c>
      <c r="O462" s="162" t="s">
        <v>43</v>
      </c>
      <c r="P462" s="163">
        <f t="shared" si="41"/>
        <v>0</v>
      </c>
      <c r="Q462" s="163">
        <f t="shared" si="42"/>
        <v>0</v>
      </c>
      <c r="R462" s="163">
        <f t="shared" si="43"/>
        <v>0</v>
      </c>
      <c r="S462" s="58"/>
      <c r="T462" s="164">
        <f t="shared" si="44"/>
        <v>0</v>
      </c>
      <c r="U462" s="164">
        <v>0</v>
      </c>
      <c r="V462" s="164">
        <f t="shared" si="45"/>
        <v>0</v>
      </c>
      <c r="W462" s="164">
        <v>0</v>
      </c>
      <c r="X462" s="165">
        <f t="shared" si="46"/>
        <v>0</v>
      </c>
      <c r="Y462" s="32"/>
      <c r="Z462" s="32"/>
      <c r="AA462" s="32"/>
      <c r="AB462" s="32"/>
      <c r="AC462" s="32"/>
      <c r="AD462" s="32"/>
      <c r="AE462" s="32"/>
      <c r="AR462" s="166" t="s">
        <v>321</v>
      </c>
      <c r="AT462" s="166" t="s">
        <v>244</v>
      </c>
      <c r="AU462" s="166" t="s">
        <v>92</v>
      </c>
      <c r="AY462" s="17" t="s">
        <v>164</v>
      </c>
      <c r="BE462" s="167">
        <f t="shared" si="47"/>
        <v>0</v>
      </c>
      <c r="BF462" s="167">
        <f t="shared" si="48"/>
        <v>0</v>
      </c>
      <c r="BG462" s="167">
        <f t="shared" si="49"/>
        <v>0</v>
      </c>
      <c r="BH462" s="167">
        <f t="shared" si="50"/>
        <v>0</v>
      </c>
      <c r="BI462" s="167">
        <f t="shared" si="51"/>
        <v>0</v>
      </c>
      <c r="BJ462" s="17" t="s">
        <v>92</v>
      </c>
      <c r="BK462" s="168">
        <f t="shared" si="52"/>
        <v>0</v>
      </c>
      <c r="BL462" s="17" t="s">
        <v>234</v>
      </c>
      <c r="BM462" s="166" t="s">
        <v>2020</v>
      </c>
    </row>
    <row r="463" spans="1:65" s="2" customFormat="1" ht="24.2" customHeight="1">
      <c r="A463" s="32"/>
      <c r="B463" s="153"/>
      <c r="C463" s="178" t="s">
        <v>666</v>
      </c>
      <c r="D463" s="178" t="s">
        <v>244</v>
      </c>
      <c r="E463" s="179" t="s">
        <v>667</v>
      </c>
      <c r="F463" s="180" t="s">
        <v>668</v>
      </c>
      <c r="G463" s="181" t="s">
        <v>199</v>
      </c>
      <c r="H463" s="182">
        <v>2</v>
      </c>
      <c r="I463" s="183"/>
      <c r="J463" s="184"/>
      <c r="K463" s="182">
        <f t="shared" si="40"/>
        <v>0</v>
      </c>
      <c r="L463" s="184"/>
      <c r="M463" s="185"/>
      <c r="N463" s="186" t="s">
        <v>1</v>
      </c>
      <c r="O463" s="162" t="s">
        <v>43</v>
      </c>
      <c r="P463" s="163">
        <f t="shared" si="41"/>
        <v>0</v>
      </c>
      <c r="Q463" s="163">
        <f t="shared" si="42"/>
        <v>0</v>
      </c>
      <c r="R463" s="163">
        <f t="shared" si="43"/>
        <v>0</v>
      </c>
      <c r="S463" s="58"/>
      <c r="T463" s="164">
        <f t="shared" si="44"/>
        <v>0</v>
      </c>
      <c r="U463" s="164">
        <v>0</v>
      </c>
      <c r="V463" s="164">
        <f t="shared" si="45"/>
        <v>0</v>
      </c>
      <c r="W463" s="164">
        <v>0</v>
      </c>
      <c r="X463" s="165">
        <f t="shared" si="46"/>
        <v>0</v>
      </c>
      <c r="Y463" s="32"/>
      <c r="Z463" s="32"/>
      <c r="AA463" s="32"/>
      <c r="AB463" s="32"/>
      <c r="AC463" s="32"/>
      <c r="AD463" s="32"/>
      <c r="AE463" s="32"/>
      <c r="AR463" s="166" t="s">
        <v>321</v>
      </c>
      <c r="AT463" s="166" t="s">
        <v>244</v>
      </c>
      <c r="AU463" s="166" t="s">
        <v>92</v>
      </c>
      <c r="AY463" s="17" t="s">
        <v>164</v>
      </c>
      <c r="BE463" s="167">
        <f t="shared" si="47"/>
        <v>0</v>
      </c>
      <c r="BF463" s="167">
        <f t="shared" si="48"/>
        <v>0</v>
      </c>
      <c r="BG463" s="167">
        <f t="shared" si="49"/>
        <v>0</v>
      </c>
      <c r="BH463" s="167">
        <f t="shared" si="50"/>
        <v>0</v>
      </c>
      <c r="BI463" s="167">
        <f t="shared" si="51"/>
        <v>0</v>
      </c>
      <c r="BJ463" s="17" t="s">
        <v>92</v>
      </c>
      <c r="BK463" s="168">
        <f t="shared" si="52"/>
        <v>0</v>
      </c>
      <c r="BL463" s="17" t="s">
        <v>234</v>
      </c>
      <c r="BM463" s="166" t="s">
        <v>2021</v>
      </c>
    </row>
    <row r="464" spans="1:65" s="2" customFormat="1" ht="14.45" customHeight="1">
      <c r="A464" s="32"/>
      <c r="B464" s="153"/>
      <c r="C464" s="178" t="s">
        <v>670</v>
      </c>
      <c r="D464" s="178" t="s">
        <v>244</v>
      </c>
      <c r="E464" s="179" t="s">
        <v>671</v>
      </c>
      <c r="F464" s="180" t="s">
        <v>672</v>
      </c>
      <c r="G464" s="181" t="s">
        <v>199</v>
      </c>
      <c r="H464" s="182">
        <v>2</v>
      </c>
      <c r="I464" s="183"/>
      <c r="J464" s="184"/>
      <c r="K464" s="182">
        <f t="shared" si="40"/>
        <v>0</v>
      </c>
      <c r="L464" s="184"/>
      <c r="M464" s="185"/>
      <c r="N464" s="186" t="s">
        <v>1</v>
      </c>
      <c r="O464" s="162" t="s">
        <v>43</v>
      </c>
      <c r="P464" s="163">
        <f t="shared" si="41"/>
        <v>0</v>
      </c>
      <c r="Q464" s="163">
        <f t="shared" si="42"/>
        <v>0</v>
      </c>
      <c r="R464" s="163">
        <f t="shared" si="43"/>
        <v>0</v>
      </c>
      <c r="S464" s="58"/>
      <c r="T464" s="164">
        <f t="shared" si="44"/>
        <v>0</v>
      </c>
      <c r="U464" s="164">
        <v>0</v>
      </c>
      <c r="V464" s="164">
        <f t="shared" si="45"/>
        <v>0</v>
      </c>
      <c r="W464" s="164">
        <v>0</v>
      </c>
      <c r="X464" s="165">
        <f t="shared" si="46"/>
        <v>0</v>
      </c>
      <c r="Y464" s="32"/>
      <c r="Z464" s="32"/>
      <c r="AA464" s="32"/>
      <c r="AB464" s="32"/>
      <c r="AC464" s="32"/>
      <c r="AD464" s="32"/>
      <c r="AE464" s="32"/>
      <c r="AR464" s="166" t="s">
        <v>321</v>
      </c>
      <c r="AT464" s="166" t="s">
        <v>244</v>
      </c>
      <c r="AU464" s="166" t="s">
        <v>92</v>
      </c>
      <c r="AY464" s="17" t="s">
        <v>164</v>
      </c>
      <c r="BE464" s="167">
        <f t="shared" si="47"/>
        <v>0</v>
      </c>
      <c r="BF464" s="167">
        <f t="shared" si="48"/>
        <v>0</v>
      </c>
      <c r="BG464" s="167">
        <f t="shared" si="49"/>
        <v>0</v>
      </c>
      <c r="BH464" s="167">
        <f t="shared" si="50"/>
        <v>0</v>
      </c>
      <c r="BI464" s="167">
        <f t="shared" si="51"/>
        <v>0</v>
      </c>
      <c r="BJ464" s="17" t="s">
        <v>92</v>
      </c>
      <c r="BK464" s="168">
        <f t="shared" si="52"/>
        <v>0</v>
      </c>
      <c r="BL464" s="17" t="s">
        <v>234</v>
      </c>
      <c r="BM464" s="166" t="s">
        <v>2022</v>
      </c>
    </row>
    <row r="465" spans="1:65" s="2" customFormat="1" ht="24.2" customHeight="1">
      <c r="A465" s="32"/>
      <c r="B465" s="153"/>
      <c r="C465" s="178" t="s">
        <v>674</v>
      </c>
      <c r="D465" s="178" t="s">
        <v>244</v>
      </c>
      <c r="E465" s="179" t="s">
        <v>675</v>
      </c>
      <c r="F465" s="180" t="s">
        <v>676</v>
      </c>
      <c r="G465" s="181" t="s">
        <v>199</v>
      </c>
      <c r="H465" s="182">
        <v>2</v>
      </c>
      <c r="I465" s="183"/>
      <c r="J465" s="184"/>
      <c r="K465" s="182">
        <f t="shared" si="40"/>
        <v>0</v>
      </c>
      <c r="L465" s="184"/>
      <c r="M465" s="185"/>
      <c r="N465" s="186" t="s">
        <v>1</v>
      </c>
      <c r="O465" s="162" t="s">
        <v>43</v>
      </c>
      <c r="P465" s="163">
        <f t="shared" si="41"/>
        <v>0</v>
      </c>
      <c r="Q465" s="163">
        <f t="shared" si="42"/>
        <v>0</v>
      </c>
      <c r="R465" s="163">
        <f t="shared" si="43"/>
        <v>0</v>
      </c>
      <c r="S465" s="58"/>
      <c r="T465" s="164">
        <f t="shared" si="44"/>
        <v>0</v>
      </c>
      <c r="U465" s="164">
        <v>0</v>
      </c>
      <c r="V465" s="164">
        <f t="shared" si="45"/>
        <v>0</v>
      </c>
      <c r="W465" s="164">
        <v>0</v>
      </c>
      <c r="X465" s="165">
        <f t="shared" si="46"/>
        <v>0</v>
      </c>
      <c r="Y465" s="32"/>
      <c r="Z465" s="32"/>
      <c r="AA465" s="32"/>
      <c r="AB465" s="32"/>
      <c r="AC465" s="32"/>
      <c r="AD465" s="32"/>
      <c r="AE465" s="32"/>
      <c r="AR465" s="166" t="s">
        <v>321</v>
      </c>
      <c r="AT465" s="166" t="s">
        <v>244</v>
      </c>
      <c r="AU465" s="166" t="s">
        <v>92</v>
      </c>
      <c r="AY465" s="17" t="s">
        <v>164</v>
      </c>
      <c r="BE465" s="167">
        <f t="shared" si="47"/>
        <v>0</v>
      </c>
      <c r="BF465" s="167">
        <f t="shared" si="48"/>
        <v>0</v>
      </c>
      <c r="BG465" s="167">
        <f t="shared" si="49"/>
        <v>0</v>
      </c>
      <c r="BH465" s="167">
        <f t="shared" si="50"/>
        <v>0</v>
      </c>
      <c r="BI465" s="167">
        <f t="shared" si="51"/>
        <v>0</v>
      </c>
      <c r="BJ465" s="17" t="s">
        <v>92</v>
      </c>
      <c r="BK465" s="168">
        <f t="shared" si="52"/>
        <v>0</v>
      </c>
      <c r="BL465" s="17" t="s">
        <v>234</v>
      </c>
      <c r="BM465" s="166" t="s">
        <v>2023</v>
      </c>
    </row>
    <row r="466" spans="1:65" s="2" customFormat="1" ht="14.45" customHeight="1">
      <c r="A466" s="32"/>
      <c r="B466" s="153"/>
      <c r="C466" s="178" t="s">
        <v>678</v>
      </c>
      <c r="D466" s="178" t="s">
        <v>244</v>
      </c>
      <c r="E466" s="179" t="s">
        <v>679</v>
      </c>
      <c r="F466" s="180" t="s">
        <v>680</v>
      </c>
      <c r="G466" s="181" t="s">
        <v>199</v>
      </c>
      <c r="H466" s="182">
        <v>1</v>
      </c>
      <c r="I466" s="183"/>
      <c r="J466" s="184"/>
      <c r="K466" s="182">
        <f t="shared" si="40"/>
        <v>0</v>
      </c>
      <c r="L466" s="184"/>
      <c r="M466" s="185"/>
      <c r="N466" s="186" t="s">
        <v>1</v>
      </c>
      <c r="O466" s="162" t="s">
        <v>43</v>
      </c>
      <c r="P466" s="163">
        <f t="shared" si="41"/>
        <v>0</v>
      </c>
      <c r="Q466" s="163">
        <f t="shared" si="42"/>
        <v>0</v>
      </c>
      <c r="R466" s="163">
        <f t="shared" si="43"/>
        <v>0</v>
      </c>
      <c r="S466" s="58"/>
      <c r="T466" s="164">
        <f t="shared" si="44"/>
        <v>0</v>
      </c>
      <c r="U466" s="164">
        <v>0</v>
      </c>
      <c r="V466" s="164">
        <f t="shared" si="45"/>
        <v>0</v>
      </c>
      <c r="W466" s="164">
        <v>0</v>
      </c>
      <c r="X466" s="165">
        <f t="shared" si="46"/>
        <v>0</v>
      </c>
      <c r="Y466" s="32"/>
      <c r="Z466" s="32"/>
      <c r="AA466" s="32"/>
      <c r="AB466" s="32"/>
      <c r="AC466" s="32"/>
      <c r="AD466" s="32"/>
      <c r="AE466" s="32"/>
      <c r="AR466" s="166" t="s">
        <v>321</v>
      </c>
      <c r="AT466" s="166" t="s">
        <v>244</v>
      </c>
      <c r="AU466" s="166" t="s">
        <v>92</v>
      </c>
      <c r="AY466" s="17" t="s">
        <v>164</v>
      </c>
      <c r="BE466" s="167">
        <f t="shared" si="47"/>
        <v>0</v>
      </c>
      <c r="BF466" s="167">
        <f t="shared" si="48"/>
        <v>0</v>
      </c>
      <c r="BG466" s="167">
        <f t="shared" si="49"/>
        <v>0</v>
      </c>
      <c r="BH466" s="167">
        <f t="shared" si="50"/>
        <v>0</v>
      </c>
      <c r="BI466" s="167">
        <f t="shared" si="51"/>
        <v>0</v>
      </c>
      <c r="BJ466" s="17" t="s">
        <v>92</v>
      </c>
      <c r="BK466" s="168">
        <f t="shared" si="52"/>
        <v>0</v>
      </c>
      <c r="BL466" s="17" t="s">
        <v>234</v>
      </c>
      <c r="BM466" s="166" t="s">
        <v>2024</v>
      </c>
    </row>
    <row r="467" spans="1:65" s="2" customFormat="1" ht="14.45" customHeight="1">
      <c r="A467" s="32"/>
      <c r="B467" s="153"/>
      <c r="C467" s="178" t="s">
        <v>682</v>
      </c>
      <c r="D467" s="178" t="s">
        <v>244</v>
      </c>
      <c r="E467" s="179" t="s">
        <v>683</v>
      </c>
      <c r="F467" s="180" t="s">
        <v>684</v>
      </c>
      <c r="G467" s="181" t="s">
        <v>199</v>
      </c>
      <c r="H467" s="182">
        <v>1</v>
      </c>
      <c r="I467" s="183"/>
      <c r="J467" s="184"/>
      <c r="K467" s="182">
        <f t="shared" si="40"/>
        <v>0</v>
      </c>
      <c r="L467" s="184"/>
      <c r="M467" s="185"/>
      <c r="N467" s="186" t="s">
        <v>1</v>
      </c>
      <c r="O467" s="162" t="s">
        <v>43</v>
      </c>
      <c r="P467" s="163">
        <f t="shared" si="41"/>
        <v>0</v>
      </c>
      <c r="Q467" s="163">
        <f t="shared" si="42"/>
        <v>0</v>
      </c>
      <c r="R467" s="163">
        <f t="shared" si="43"/>
        <v>0</v>
      </c>
      <c r="S467" s="58"/>
      <c r="T467" s="164">
        <f t="shared" si="44"/>
        <v>0</v>
      </c>
      <c r="U467" s="164">
        <v>0</v>
      </c>
      <c r="V467" s="164">
        <f t="shared" si="45"/>
        <v>0</v>
      </c>
      <c r="W467" s="164">
        <v>0</v>
      </c>
      <c r="X467" s="165">
        <f t="shared" si="46"/>
        <v>0</v>
      </c>
      <c r="Y467" s="32"/>
      <c r="Z467" s="32"/>
      <c r="AA467" s="32"/>
      <c r="AB467" s="32"/>
      <c r="AC467" s="32"/>
      <c r="AD467" s="32"/>
      <c r="AE467" s="32"/>
      <c r="AR467" s="166" t="s">
        <v>321</v>
      </c>
      <c r="AT467" s="166" t="s">
        <v>244</v>
      </c>
      <c r="AU467" s="166" t="s">
        <v>92</v>
      </c>
      <c r="AY467" s="17" t="s">
        <v>164</v>
      </c>
      <c r="BE467" s="167">
        <f t="shared" si="47"/>
        <v>0</v>
      </c>
      <c r="BF467" s="167">
        <f t="shared" si="48"/>
        <v>0</v>
      </c>
      <c r="BG467" s="167">
        <f t="shared" si="49"/>
        <v>0</v>
      </c>
      <c r="BH467" s="167">
        <f t="shared" si="50"/>
        <v>0</v>
      </c>
      <c r="BI467" s="167">
        <f t="shared" si="51"/>
        <v>0</v>
      </c>
      <c r="BJ467" s="17" t="s">
        <v>92</v>
      </c>
      <c r="BK467" s="168">
        <f t="shared" si="52"/>
        <v>0</v>
      </c>
      <c r="BL467" s="17" t="s">
        <v>234</v>
      </c>
      <c r="BM467" s="166" t="s">
        <v>2025</v>
      </c>
    </row>
    <row r="468" spans="1:65" s="2" customFormat="1" ht="14.45" customHeight="1">
      <c r="A468" s="32"/>
      <c r="B468" s="153"/>
      <c r="C468" s="178" t="s">
        <v>686</v>
      </c>
      <c r="D468" s="178" t="s">
        <v>244</v>
      </c>
      <c r="E468" s="179" t="s">
        <v>687</v>
      </c>
      <c r="F468" s="180" t="s">
        <v>688</v>
      </c>
      <c r="G468" s="181" t="s">
        <v>199</v>
      </c>
      <c r="H468" s="182">
        <v>1</v>
      </c>
      <c r="I468" s="183"/>
      <c r="J468" s="184"/>
      <c r="K468" s="182">
        <f t="shared" si="40"/>
        <v>0</v>
      </c>
      <c r="L468" s="184"/>
      <c r="M468" s="185"/>
      <c r="N468" s="186" t="s">
        <v>1</v>
      </c>
      <c r="O468" s="162" t="s">
        <v>43</v>
      </c>
      <c r="P468" s="163">
        <f t="shared" si="41"/>
        <v>0</v>
      </c>
      <c r="Q468" s="163">
        <f t="shared" si="42"/>
        <v>0</v>
      </c>
      <c r="R468" s="163">
        <f t="shared" si="43"/>
        <v>0</v>
      </c>
      <c r="S468" s="58"/>
      <c r="T468" s="164">
        <f t="shared" si="44"/>
        <v>0</v>
      </c>
      <c r="U468" s="164">
        <v>0</v>
      </c>
      <c r="V468" s="164">
        <f t="shared" si="45"/>
        <v>0</v>
      </c>
      <c r="W468" s="164">
        <v>0</v>
      </c>
      <c r="X468" s="165">
        <f t="shared" si="46"/>
        <v>0</v>
      </c>
      <c r="Y468" s="32"/>
      <c r="Z468" s="32"/>
      <c r="AA468" s="32"/>
      <c r="AB468" s="32"/>
      <c r="AC468" s="32"/>
      <c r="AD468" s="32"/>
      <c r="AE468" s="32"/>
      <c r="AR468" s="166" t="s">
        <v>321</v>
      </c>
      <c r="AT468" s="166" t="s">
        <v>244</v>
      </c>
      <c r="AU468" s="166" t="s">
        <v>92</v>
      </c>
      <c r="AY468" s="17" t="s">
        <v>164</v>
      </c>
      <c r="BE468" s="167">
        <f t="shared" si="47"/>
        <v>0</v>
      </c>
      <c r="BF468" s="167">
        <f t="shared" si="48"/>
        <v>0</v>
      </c>
      <c r="BG468" s="167">
        <f t="shared" si="49"/>
        <v>0</v>
      </c>
      <c r="BH468" s="167">
        <f t="shared" si="50"/>
        <v>0</v>
      </c>
      <c r="BI468" s="167">
        <f t="shared" si="51"/>
        <v>0</v>
      </c>
      <c r="BJ468" s="17" t="s">
        <v>92</v>
      </c>
      <c r="BK468" s="168">
        <f t="shared" si="52"/>
        <v>0</v>
      </c>
      <c r="BL468" s="17" t="s">
        <v>234</v>
      </c>
      <c r="BM468" s="166" t="s">
        <v>2026</v>
      </c>
    </row>
    <row r="469" spans="1:65" s="2" customFormat="1" ht="14.45" customHeight="1">
      <c r="A469" s="32"/>
      <c r="B469" s="153"/>
      <c r="C469" s="178" t="s">
        <v>690</v>
      </c>
      <c r="D469" s="178" t="s">
        <v>244</v>
      </c>
      <c r="E469" s="179" t="s">
        <v>691</v>
      </c>
      <c r="F469" s="180" t="s">
        <v>692</v>
      </c>
      <c r="G469" s="181" t="s">
        <v>199</v>
      </c>
      <c r="H469" s="182">
        <v>1</v>
      </c>
      <c r="I469" s="183"/>
      <c r="J469" s="184"/>
      <c r="K469" s="182">
        <f t="shared" si="40"/>
        <v>0</v>
      </c>
      <c r="L469" s="184"/>
      <c r="M469" s="185"/>
      <c r="N469" s="186" t="s">
        <v>1</v>
      </c>
      <c r="O469" s="162" t="s">
        <v>43</v>
      </c>
      <c r="P469" s="163">
        <f t="shared" si="41"/>
        <v>0</v>
      </c>
      <c r="Q469" s="163">
        <f t="shared" si="42"/>
        <v>0</v>
      </c>
      <c r="R469" s="163">
        <f t="shared" si="43"/>
        <v>0</v>
      </c>
      <c r="S469" s="58"/>
      <c r="T469" s="164">
        <f t="shared" si="44"/>
        <v>0</v>
      </c>
      <c r="U469" s="164">
        <v>0</v>
      </c>
      <c r="V469" s="164">
        <f t="shared" si="45"/>
        <v>0</v>
      </c>
      <c r="W469" s="164">
        <v>0</v>
      </c>
      <c r="X469" s="165">
        <f t="shared" si="46"/>
        <v>0</v>
      </c>
      <c r="Y469" s="32"/>
      <c r="Z469" s="32"/>
      <c r="AA469" s="32"/>
      <c r="AB469" s="32"/>
      <c r="AC469" s="32"/>
      <c r="AD469" s="32"/>
      <c r="AE469" s="32"/>
      <c r="AR469" s="166" t="s">
        <v>321</v>
      </c>
      <c r="AT469" s="166" t="s">
        <v>244</v>
      </c>
      <c r="AU469" s="166" t="s">
        <v>92</v>
      </c>
      <c r="AY469" s="17" t="s">
        <v>164</v>
      </c>
      <c r="BE469" s="167">
        <f t="shared" si="47"/>
        <v>0</v>
      </c>
      <c r="BF469" s="167">
        <f t="shared" si="48"/>
        <v>0</v>
      </c>
      <c r="BG469" s="167">
        <f t="shared" si="49"/>
        <v>0</v>
      </c>
      <c r="BH469" s="167">
        <f t="shared" si="50"/>
        <v>0</v>
      </c>
      <c r="BI469" s="167">
        <f t="shared" si="51"/>
        <v>0</v>
      </c>
      <c r="BJ469" s="17" t="s">
        <v>92</v>
      </c>
      <c r="BK469" s="168">
        <f t="shared" si="52"/>
        <v>0</v>
      </c>
      <c r="BL469" s="17" t="s">
        <v>234</v>
      </c>
      <c r="BM469" s="166" t="s">
        <v>2027</v>
      </c>
    </row>
    <row r="470" spans="1:65" s="2" customFormat="1" ht="14.45" customHeight="1">
      <c r="A470" s="32"/>
      <c r="B470" s="153"/>
      <c r="C470" s="178" t="s">
        <v>694</v>
      </c>
      <c r="D470" s="178" t="s">
        <v>244</v>
      </c>
      <c r="E470" s="179" t="s">
        <v>695</v>
      </c>
      <c r="F470" s="180" t="s">
        <v>696</v>
      </c>
      <c r="G470" s="181" t="s">
        <v>199</v>
      </c>
      <c r="H470" s="182">
        <v>18</v>
      </c>
      <c r="I470" s="183"/>
      <c r="J470" s="184"/>
      <c r="K470" s="182">
        <f t="shared" si="40"/>
        <v>0</v>
      </c>
      <c r="L470" s="184"/>
      <c r="M470" s="185"/>
      <c r="N470" s="186" t="s">
        <v>1</v>
      </c>
      <c r="O470" s="162" t="s">
        <v>43</v>
      </c>
      <c r="P470" s="163">
        <f t="shared" si="41"/>
        <v>0</v>
      </c>
      <c r="Q470" s="163">
        <f t="shared" si="42"/>
        <v>0</v>
      </c>
      <c r="R470" s="163">
        <f t="shared" si="43"/>
        <v>0</v>
      </c>
      <c r="S470" s="58"/>
      <c r="T470" s="164">
        <f t="shared" si="44"/>
        <v>0</v>
      </c>
      <c r="U470" s="164">
        <v>0</v>
      </c>
      <c r="V470" s="164">
        <f t="shared" si="45"/>
        <v>0</v>
      </c>
      <c r="W470" s="164">
        <v>0</v>
      </c>
      <c r="X470" s="165">
        <f t="shared" si="46"/>
        <v>0</v>
      </c>
      <c r="Y470" s="32"/>
      <c r="Z470" s="32"/>
      <c r="AA470" s="32"/>
      <c r="AB470" s="32"/>
      <c r="AC470" s="32"/>
      <c r="AD470" s="32"/>
      <c r="AE470" s="32"/>
      <c r="AR470" s="166" t="s">
        <v>321</v>
      </c>
      <c r="AT470" s="166" t="s">
        <v>244</v>
      </c>
      <c r="AU470" s="166" t="s">
        <v>92</v>
      </c>
      <c r="AY470" s="17" t="s">
        <v>164</v>
      </c>
      <c r="BE470" s="167">
        <f t="shared" si="47"/>
        <v>0</v>
      </c>
      <c r="BF470" s="167">
        <f t="shared" si="48"/>
        <v>0</v>
      </c>
      <c r="BG470" s="167">
        <f t="shared" si="49"/>
        <v>0</v>
      </c>
      <c r="BH470" s="167">
        <f t="shared" si="50"/>
        <v>0</v>
      </c>
      <c r="BI470" s="167">
        <f t="shared" si="51"/>
        <v>0</v>
      </c>
      <c r="BJ470" s="17" t="s">
        <v>92</v>
      </c>
      <c r="BK470" s="168">
        <f t="shared" si="52"/>
        <v>0</v>
      </c>
      <c r="BL470" s="17" t="s">
        <v>234</v>
      </c>
      <c r="BM470" s="166" t="s">
        <v>2028</v>
      </c>
    </row>
    <row r="471" spans="1:65" s="2" customFormat="1" ht="24.2" customHeight="1">
      <c r="A471" s="32"/>
      <c r="B471" s="153"/>
      <c r="C471" s="178" t="s">
        <v>698</v>
      </c>
      <c r="D471" s="178" t="s">
        <v>244</v>
      </c>
      <c r="E471" s="179" t="s">
        <v>699</v>
      </c>
      <c r="F471" s="180" t="s">
        <v>700</v>
      </c>
      <c r="G471" s="181" t="s">
        <v>199</v>
      </c>
      <c r="H471" s="182">
        <v>18</v>
      </c>
      <c r="I471" s="183"/>
      <c r="J471" s="184"/>
      <c r="K471" s="182">
        <f t="shared" si="40"/>
        <v>0</v>
      </c>
      <c r="L471" s="184"/>
      <c r="M471" s="185"/>
      <c r="N471" s="186" t="s">
        <v>1</v>
      </c>
      <c r="O471" s="162" t="s">
        <v>43</v>
      </c>
      <c r="P471" s="163">
        <f t="shared" si="41"/>
        <v>0</v>
      </c>
      <c r="Q471" s="163">
        <f t="shared" si="42"/>
        <v>0</v>
      </c>
      <c r="R471" s="163">
        <f t="shared" si="43"/>
        <v>0</v>
      </c>
      <c r="S471" s="58"/>
      <c r="T471" s="164">
        <f t="shared" si="44"/>
        <v>0</v>
      </c>
      <c r="U471" s="164">
        <v>0</v>
      </c>
      <c r="V471" s="164">
        <f t="shared" si="45"/>
        <v>0</v>
      </c>
      <c r="W471" s="164">
        <v>0</v>
      </c>
      <c r="X471" s="165">
        <f t="shared" si="46"/>
        <v>0</v>
      </c>
      <c r="Y471" s="32"/>
      <c r="Z471" s="32"/>
      <c r="AA471" s="32"/>
      <c r="AB471" s="32"/>
      <c r="AC471" s="32"/>
      <c r="AD471" s="32"/>
      <c r="AE471" s="32"/>
      <c r="AR471" s="166" t="s">
        <v>321</v>
      </c>
      <c r="AT471" s="166" t="s">
        <v>244</v>
      </c>
      <c r="AU471" s="166" t="s">
        <v>92</v>
      </c>
      <c r="AY471" s="17" t="s">
        <v>164</v>
      </c>
      <c r="BE471" s="167">
        <f t="shared" si="47"/>
        <v>0</v>
      </c>
      <c r="BF471" s="167">
        <f t="shared" si="48"/>
        <v>0</v>
      </c>
      <c r="BG471" s="167">
        <f t="shared" si="49"/>
        <v>0</v>
      </c>
      <c r="BH471" s="167">
        <f t="shared" si="50"/>
        <v>0</v>
      </c>
      <c r="BI471" s="167">
        <f t="shared" si="51"/>
        <v>0</v>
      </c>
      <c r="BJ471" s="17" t="s">
        <v>92</v>
      </c>
      <c r="BK471" s="168">
        <f t="shared" si="52"/>
        <v>0</v>
      </c>
      <c r="BL471" s="17" t="s">
        <v>234</v>
      </c>
      <c r="BM471" s="166" t="s">
        <v>2029</v>
      </c>
    </row>
    <row r="472" spans="1:65" s="2" customFormat="1" ht="24.2" customHeight="1">
      <c r="A472" s="32"/>
      <c r="B472" s="153"/>
      <c r="C472" s="178" t="s">
        <v>702</v>
      </c>
      <c r="D472" s="178" t="s">
        <v>244</v>
      </c>
      <c r="E472" s="179" t="s">
        <v>703</v>
      </c>
      <c r="F472" s="180" t="s">
        <v>704</v>
      </c>
      <c r="G472" s="181" t="s">
        <v>199</v>
      </c>
      <c r="H472" s="182">
        <v>4</v>
      </c>
      <c r="I472" s="183"/>
      <c r="J472" s="184"/>
      <c r="K472" s="182">
        <f t="shared" si="40"/>
        <v>0</v>
      </c>
      <c r="L472" s="184"/>
      <c r="M472" s="185"/>
      <c r="N472" s="186" t="s">
        <v>1</v>
      </c>
      <c r="O472" s="162" t="s">
        <v>43</v>
      </c>
      <c r="P472" s="163">
        <f t="shared" si="41"/>
        <v>0</v>
      </c>
      <c r="Q472" s="163">
        <f t="shared" si="42"/>
        <v>0</v>
      </c>
      <c r="R472" s="163">
        <f t="shared" si="43"/>
        <v>0</v>
      </c>
      <c r="S472" s="58"/>
      <c r="T472" s="164">
        <f t="shared" si="44"/>
        <v>0</v>
      </c>
      <c r="U472" s="164">
        <v>0</v>
      </c>
      <c r="V472" s="164">
        <f t="shared" si="45"/>
        <v>0</v>
      </c>
      <c r="W472" s="164">
        <v>0</v>
      </c>
      <c r="X472" s="165">
        <f t="shared" si="46"/>
        <v>0</v>
      </c>
      <c r="Y472" s="32"/>
      <c r="Z472" s="32"/>
      <c r="AA472" s="32"/>
      <c r="AB472" s="32"/>
      <c r="AC472" s="32"/>
      <c r="AD472" s="32"/>
      <c r="AE472" s="32"/>
      <c r="AR472" s="166" t="s">
        <v>321</v>
      </c>
      <c r="AT472" s="166" t="s">
        <v>244</v>
      </c>
      <c r="AU472" s="166" t="s">
        <v>92</v>
      </c>
      <c r="AY472" s="17" t="s">
        <v>164</v>
      </c>
      <c r="BE472" s="167">
        <f t="shared" si="47"/>
        <v>0</v>
      </c>
      <c r="BF472" s="167">
        <f t="shared" si="48"/>
        <v>0</v>
      </c>
      <c r="BG472" s="167">
        <f t="shared" si="49"/>
        <v>0</v>
      </c>
      <c r="BH472" s="167">
        <f t="shared" si="50"/>
        <v>0</v>
      </c>
      <c r="BI472" s="167">
        <f t="shared" si="51"/>
        <v>0</v>
      </c>
      <c r="BJ472" s="17" t="s">
        <v>92</v>
      </c>
      <c r="BK472" s="168">
        <f t="shared" si="52"/>
        <v>0</v>
      </c>
      <c r="BL472" s="17" t="s">
        <v>234</v>
      </c>
      <c r="BM472" s="166" t="s">
        <v>2030</v>
      </c>
    </row>
    <row r="473" spans="1:65" s="2" customFormat="1" ht="37.9" customHeight="1">
      <c r="A473" s="32"/>
      <c r="B473" s="153"/>
      <c r="C473" s="178" t="s">
        <v>706</v>
      </c>
      <c r="D473" s="178" t="s">
        <v>244</v>
      </c>
      <c r="E473" s="179" t="s">
        <v>707</v>
      </c>
      <c r="F473" s="180" t="s">
        <v>708</v>
      </c>
      <c r="G473" s="181" t="s">
        <v>199</v>
      </c>
      <c r="H473" s="182">
        <v>4</v>
      </c>
      <c r="I473" s="183"/>
      <c r="J473" s="184"/>
      <c r="K473" s="182">
        <f t="shared" si="40"/>
        <v>0</v>
      </c>
      <c r="L473" s="184"/>
      <c r="M473" s="185"/>
      <c r="N473" s="186" t="s">
        <v>1</v>
      </c>
      <c r="O473" s="162" t="s">
        <v>43</v>
      </c>
      <c r="P473" s="163">
        <f t="shared" si="41"/>
        <v>0</v>
      </c>
      <c r="Q473" s="163">
        <f t="shared" si="42"/>
        <v>0</v>
      </c>
      <c r="R473" s="163">
        <f t="shared" si="43"/>
        <v>0</v>
      </c>
      <c r="S473" s="58"/>
      <c r="T473" s="164">
        <f t="shared" si="44"/>
        <v>0</v>
      </c>
      <c r="U473" s="164">
        <v>0</v>
      </c>
      <c r="V473" s="164">
        <f t="shared" si="45"/>
        <v>0</v>
      </c>
      <c r="W473" s="164">
        <v>0</v>
      </c>
      <c r="X473" s="165">
        <f t="shared" si="46"/>
        <v>0</v>
      </c>
      <c r="Y473" s="32"/>
      <c r="Z473" s="32"/>
      <c r="AA473" s="32"/>
      <c r="AB473" s="32"/>
      <c r="AC473" s="32"/>
      <c r="AD473" s="32"/>
      <c r="AE473" s="32"/>
      <c r="AR473" s="166" t="s">
        <v>321</v>
      </c>
      <c r="AT473" s="166" t="s">
        <v>244</v>
      </c>
      <c r="AU473" s="166" t="s">
        <v>92</v>
      </c>
      <c r="AY473" s="17" t="s">
        <v>164</v>
      </c>
      <c r="BE473" s="167">
        <f t="shared" si="47"/>
        <v>0</v>
      </c>
      <c r="BF473" s="167">
        <f t="shared" si="48"/>
        <v>0</v>
      </c>
      <c r="BG473" s="167">
        <f t="shared" si="49"/>
        <v>0</v>
      </c>
      <c r="BH473" s="167">
        <f t="shared" si="50"/>
        <v>0</v>
      </c>
      <c r="BI473" s="167">
        <f t="shared" si="51"/>
        <v>0</v>
      </c>
      <c r="BJ473" s="17" t="s">
        <v>92</v>
      </c>
      <c r="BK473" s="168">
        <f t="shared" si="52"/>
        <v>0</v>
      </c>
      <c r="BL473" s="17" t="s">
        <v>234</v>
      </c>
      <c r="BM473" s="166" t="s">
        <v>2031</v>
      </c>
    </row>
    <row r="474" spans="1:65" s="2" customFormat="1" ht="24.2" customHeight="1">
      <c r="A474" s="32"/>
      <c r="B474" s="153"/>
      <c r="C474" s="178" t="s">
        <v>710</v>
      </c>
      <c r="D474" s="178" t="s">
        <v>244</v>
      </c>
      <c r="E474" s="179" t="s">
        <v>711</v>
      </c>
      <c r="F474" s="180" t="s">
        <v>712</v>
      </c>
      <c r="G474" s="181" t="s">
        <v>199</v>
      </c>
      <c r="H474" s="182">
        <v>6</v>
      </c>
      <c r="I474" s="183"/>
      <c r="J474" s="184"/>
      <c r="K474" s="182">
        <f t="shared" si="40"/>
        <v>0</v>
      </c>
      <c r="L474" s="184"/>
      <c r="M474" s="185"/>
      <c r="N474" s="186" t="s">
        <v>1</v>
      </c>
      <c r="O474" s="162" t="s">
        <v>43</v>
      </c>
      <c r="P474" s="163">
        <f t="shared" si="41"/>
        <v>0</v>
      </c>
      <c r="Q474" s="163">
        <f t="shared" si="42"/>
        <v>0</v>
      </c>
      <c r="R474" s="163">
        <f t="shared" si="43"/>
        <v>0</v>
      </c>
      <c r="S474" s="58"/>
      <c r="T474" s="164">
        <f t="shared" si="44"/>
        <v>0</v>
      </c>
      <c r="U474" s="164">
        <v>0</v>
      </c>
      <c r="V474" s="164">
        <f t="shared" si="45"/>
        <v>0</v>
      </c>
      <c r="W474" s="164">
        <v>0</v>
      </c>
      <c r="X474" s="165">
        <f t="shared" si="46"/>
        <v>0</v>
      </c>
      <c r="Y474" s="32"/>
      <c r="Z474" s="32"/>
      <c r="AA474" s="32"/>
      <c r="AB474" s="32"/>
      <c r="AC474" s="32"/>
      <c r="AD474" s="32"/>
      <c r="AE474" s="32"/>
      <c r="AR474" s="166" t="s">
        <v>321</v>
      </c>
      <c r="AT474" s="166" t="s">
        <v>244</v>
      </c>
      <c r="AU474" s="166" t="s">
        <v>92</v>
      </c>
      <c r="AY474" s="17" t="s">
        <v>164</v>
      </c>
      <c r="BE474" s="167">
        <f t="shared" si="47"/>
        <v>0</v>
      </c>
      <c r="BF474" s="167">
        <f t="shared" si="48"/>
        <v>0</v>
      </c>
      <c r="BG474" s="167">
        <f t="shared" si="49"/>
        <v>0</v>
      </c>
      <c r="BH474" s="167">
        <f t="shared" si="50"/>
        <v>0</v>
      </c>
      <c r="BI474" s="167">
        <f t="shared" si="51"/>
        <v>0</v>
      </c>
      <c r="BJ474" s="17" t="s">
        <v>92</v>
      </c>
      <c r="BK474" s="168">
        <f t="shared" si="52"/>
        <v>0</v>
      </c>
      <c r="BL474" s="17" t="s">
        <v>234</v>
      </c>
      <c r="BM474" s="166" t="s">
        <v>2032</v>
      </c>
    </row>
    <row r="475" spans="1:65" s="2" customFormat="1" ht="37.9" customHeight="1">
      <c r="A475" s="32"/>
      <c r="B475" s="153"/>
      <c r="C475" s="178" t="s">
        <v>714</v>
      </c>
      <c r="D475" s="178" t="s">
        <v>244</v>
      </c>
      <c r="E475" s="179" t="s">
        <v>715</v>
      </c>
      <c r="F475" s="180" t="s">
        <v>716</v>
      </c>
      <c r="G475" s="181" t="s">
        <v>199</v>
      </c>
      <c r="H475" s="182">
        <v>6</v>
      </c>
      <c r="I475" s="183"/>
      <c r="J475" s="184"/>
      <c r="K475" s="182">
        <f t="shared" si="40"/>
        <v>0</v>
      </c>
      <c r="L475" s="184"/>
      <c r="M475" s="185"/>
      <c r="N475" s="186" t="s">
        <v>1</v>
      </c>
      <c r="O475" s="162" t="s">
        <v>43</v>
      </c>
      <c r="P475" s="163">
        <f t="shared" si="41"/>
        <v>0</v>
      </c>
      <c r="Q475" s="163">
        <f t="shared" si="42"/>
        <v>0</v>
      </c>
      <c r="R475" s="163">
        <f t="shared" si="43"/>
        <v>0</v>
      </c>
      <c r="S475" s="58"/>
      <c r="T475" s="164">
        <f t="shared" si="44"/>
        <v>0</v>
      </c>
      <c r="U475" s="164">
        <v>0</v>
      </c>
      <c r="V475" s="164">
        <f t="shared" si="45"/>
        <v>0</v>
      </c>
      <c r="W475" s="164">
        <v>0</v>
      </c>
      <c r="X475" s="165">
        <f t="shared" si="46"/>
        <v>0</v>
      </c>
      <c r="Y475" s="32"/>
      <c r="Z475" s="32"/>
      <c r="AA475" s="32"/>
      <c r="AB475" s="32"/>
      <c r="AC475" s="32"/>
      <c r="AD475" s="32"/>
      <c r="AE475" s="32"/>
      <c r="AR475" s="166" t="s">
        <v>321</v>
      </c>
      <c r="AT475" s="166" t="s">
        <v>244</v>
      </c>
      <c r="AU475" s="166" t="s">
        <v>92</v>
      </c>
      <c r="AY475" s="17" t="s">
        <v>164</v>
      </c>
      <c r="BE475" s="167">
        <f t="shared" si="47"/>
        <v>0</v>
      </c>
      <c r="BF475" s="167">
        <f t="shared" si="48"/>
        <v>0</v>
      </c>
      <c r="BG475" s="167">
        <f t="shared" si="49"/>
        <v>0</v>
      </c>
      <c r="BH475" s="167">
        <f t="shared" si="50"/>
        <v>0</v>
      </c>
      <c r="BI475" s="167">
        <f t="shared" si="51"/>
        <v>0</v>
      </c>
      <c r="BJ475" s="17" t="s">
        <v>92</v>
      </c>
      <c r="BK475" s="168">
        <f t="shared" si="52"/>
        <v>0</v>
      </c>
      <c r="BL475" s="17" t="s">
        <v>234</v>
      </c>
      <c r="BM475" s="166" t="s">
        <v>2033</v>
      </c>
    </row>
    <row r="476" spans="1:65" s="2" customFormat="1" ht="24.2" customHeight="1">
      <c r="A476" s="32"/>
      <c r="B476" s="153"/>
      <c r="C476" s="178" t="s">
        <v>718</v>
      </c>
      <c r="D476" s="178" t="s">
        <v>244</v>
      </c>
      <c r="E476" s="179" t="s">
        <v>719</v>
      </c>
      <c r="F476" s="180" t="s">
        <v>720</v>
      </c>
      <c r="G476" s="181" t="s">
        <v>199</v>
      </c>
      <c r="H476" s="182">
        <v>24</v>
      </c>
      <c r="I476" s="183"/>
      <c r="J476" s="184"/>
      <c r="K476" s="182">
        <f t="shared" si="40"/>
        <v>0</v>
      </c>
      <c r="L476" s="184"/>
      <c r="M476" s="185"/>
      <c r="N476" s="186" t="s">
        <v>1</v>
      </c>
      <c r="O476" s="162" t="s">
        <v>43</v>
      </c>
      <c r="P476" s="163">
        <f t="shared" si="41"/>
        <v>0</v>
      </c>
      <c r="Q476" s="163">
        <f t="shared" si="42"/>
        <v>0</v>
      </c>
      <c r="R476" s="163">
        <f t="shared" si="43"/>
        <v>0</v>
      </c>
      <c r="S476" s="58"/>
      <c r="T476" s="164">
        <f t="shared" si="44"/>
        <v>0</v>
      </c>
      <c r="U476" s="164">
        <v>0</v>
      </c>
      <c r="V476" s="164">
        <f t="shared" si="45"/>
        <v>0</v>
      </c>
      <c r="W476" s="164">
        <v>0</v>
      </c>
      <c r="X476" s="165">
        <f t="shared" si="46"/>
        <v>0</v>
      </c>
      <c r="Y476" s="32"/>
      <c r="Z476" s="32"/>
      <c r="AA476" s="32"/>
      <c r="AB476" s="32"/>
      <c r="AC476" s="32"/>
      <c r="AD476" s="32"/>
      <c r="AE476" s="32"/>
      <c r="AR476" s="166" t="s">
        <v>321</v>
      </c>
      <c r="AT476" s="166" t="s">
        <v>244</v>
      </c>
      <c r="AU476" s="166" t="s">
        <v>92</v>
      </c>
      <c r="AY476" s="17" t="s">
        <v>164</v>
      </c>
      <c r="BE476" s="167">
        <f t="shared" si="47"/>
        <v>0</v>
      </c>
      <c r="BF476" s="167">
        <f t="shared" si="48"/>
        <v>0</v>
      </c>
      <c r="BG476" s="167">
        <f t="shared" si="49"/>
        <v>0</v>
      </c>
      <c r="BH476" s="167">
        <f t="shared" si="50"/>
        <v>0</v>
      </c>
      <c r="BI476" s="167">
        <f t="shared" si="51"/>
        <v>0</v>
      </c>
      <c r="BJ476" s="17" t="s">
        <v>92</v>
      </c>
      <c r="BK476" s="168">
        <f t="shared" si="52"/>
        <v>0</v>
      </c>
      <c r="BL476" s="17" t="s">
        <v>234</v>
      </c>
      <c r="BM476" s="166" t="s">
        <v>2034</v>
      </c>
    </row>
    <row r="477" spans="1:65" s="2" customFormat="1" ht="37.9" customHeight="1">
      <c r="A477" s="32"/>
      <c r="B477" s="153"/>
      <c r="C477" s="178" t="s">
        <v>722</v>
      </c>
      <c r="D477" s="178" t="s">
        <v>244</v>
      </c>
      <c r="E477" s="179" t="s">
        <v>723</v>
      </c>
      <c r="F477" s="180" t="s">
        <v>724</v>
      </c>
      <c r="G477" s="181" t="s">
        <v>199</v>
      </c>
      <c r="H477" s="182">
        <v>24</v>
      </c>
      <c r="I477" s="183"/>
      <c r="J477" s="184"/>
      <c r="K477" s="182">
        <f t="shared" si="40"/>
        <v>0</v>
      </c>
      <c r="L477" s="184"/>
      <c r="M477" s="185"/>
      <c r="N477" s="186" t="s">
        <v>1</v>
      </c>
      <c r="O477" s="162" t="s">
        <v>43</v>
      </c>
      <c r="P477" s="163">
        <f t="shared" si="41"/>
        <v>0</v>
      </c>
      <c r="Q477" s="163">
        <f t="shared" si="42"/>
        <v>0</v>
      </c>
      <c r="R477" s="163">
        <f t="shared" si="43"/>
        <v>0</v>
      </c>
      <c r="S477" s="58"/>
      <c r="T477" s="164">
        <f t="shared" si="44"/>
        <v>0</v>
      </c>
      <c r="U477" s="164">
        <v>0</v>
      </c>
      <c r="V477" s="164">
        <f t="shared" si="45"/>
        <v>0</v>
      </c>
      <c r="W477" s="164">
        <v>0</v>
      </c>
      <c r="X477" s="165">
        <f t="shared" si="46"/>
        <v>0</v>
      </c>
      <c r="Y477" s="32"/>
      <c r="Z477" s="32"/>
      <c r="AA477" s="32"/>
      <c r="AB477" s="32"/>
      <c r="AC477" s="32"/>
      <c r="AD477" s="32"/>
      <c r="AE477" s="32"/>
      <c r="AR477" s="166" t="s">
        <v>321</v>
      </c>
      <c r="AT477" s="166" t="s">
        <v>244</v>
      </c>
      <c r="AU477" s="166" t="s">
        <v>92</v>
      </c>
      <c r="AY477" s="17" t="s">
        <v>164</v>
      </c>
      <c r="BE477" s="167">
        <f t="shared" si="47"/>
        <v>0</v>
      </c>
      <c r="BF477" s="167">
        <f t="shared" si="48"/>
        <v>0</v>
      </c>
      <c r="BG477" s="167">
        <f t="shared" si="49"/>
        <v>0</v>
      </c>
      <c r="BH477" s="167">
        <f t="shared" si="50"/>
        <v>0</v>
      </c>
      <c r="BI477" s="167">
        <f t="shared" si="51"/>
        <v>0</v>
      </c>
      <c r="BJ477" s="17" t="s">
        <v>92</v>
      </c>
      <c r="BK477" s="168">
        <f t="shared" si="52"/>
        <v>0</v>
      </c>
      <c r="BL477" s="17" t="s">
        <v>234</v>
      </c>
      <c r="BM477" s="166" t="s">
        <v>2035</v>
      </c>
    </row>
    <row r="478" spans="1:65" s="2" customFormat="1" ht="24.2" customHeight="1">
      <c r="A478" s="32"/>
      <c r="B478" s="153"/>
      <c r="C478" s="178" t="s">
        <v>726</v>
      </c>
      <c r="D478" s="178" t="s">
        <v>244</v>
      </c>
      <c r="E478" s="179" t="s">
        <v>727</v>
      </c>
      <c r="F478" s="180" t="s">
        <v>728</v>
      </c>
      <c r="G478" s="181" t="s">
        <v>199</v>
      </c>
      <c r="H478" s="182">
        <v>18</v>
      </c>
      <c r="I478" s="183"/>
      <c r="J478" s="184"/>
      <c r="K478" s="182">
        <f t="shared" si="40"/>
        <v>0</v>
      </c>
      <c r="L478" s="184"/>
      <c r="M478" s="185"/>
      <c r="N478" s="186" t="s">
        <v>1</v>
      </c>
      <c r="O478" s="162" t="s">
        <v>43</v>
      </c>
      <c r="P478" s="163">
        <f t="shared" si="41"/>
        <v>0</v>
      </c>
      <c r="Q478" s="163">
        <f t="shared" si="42"/>
        <v>0</v>
      </c>
      <c r="R478" s="163">
        <f t="shared" si="43"/>
        <v>0</v>
      </c>
      <c r="S478" s="58"/>
      <c r="T478" s="164">
        <f t="shared" si="44"/>
        <v>0</v>
      </c>
      <c r="U478" s="164">
        <v>0</v>
      </c>
      <c r="V478" s="164">
        <f t="shared" si="45"/>
        <v>0</v>
      </c>
      <c r="W478" s="164">
        <v>0</v>
      </c>
      <c r="X478" s="165">
        <f t="shared" si="46"/>
        <v>0</v>
      </c>
      <c r="Y478" s="32"/>
      <c r="Z478" s="32"/>
      <c r="AA478" s="32"/>
      <c r="AB478" s="32"/>
      <c r="AC478" s="32"/>
      <c r="AD478" s="32"/>
      <c r="AE478" s="32"/>
      <c r="AR478" s="166" t="s">
        <v>321</v>
      </c>
      <c r="AT478" s="166" t="s">
        <v>244</v>
      </c>
      <c r="AU478" s="166" t="s">
        <v>92</v>
      </c>
      <c r="AY478" s="17" t="s">
        <v>164</v>
      </c>
      <c r="BE478" s="167">
        <f t="shared" si="47"/>
        <v>0</v>
      </c>
      <c r="BF478" s="167">
        <f t="shared" si="48"/>
        <v>0</v>
      </c>
      <c r="BG478" s="167">
        <f t="shared" si="49"/>
        <v>0</v>
      </c>
      <c r="BH478" s="167">
        <f t="shared" si="50"/>
        <v>0</v>
      </c>
      <c r="BI478" s="167">
        <f t="shared" si="51"/>
        <v>0</v>
      </c>
      <c r="BJ478" s="17" t="s">
        <v>92</v>
      </c>
      <c r="BK478" s="168">
        <f t="shared" si="52"/>
        <v>0</v>
      </c>
      <c r="BL478" s="17" t="s">
        <v>234</v>
      </c>
      <c r="BM478" s="166" t="s">
        <v>2036</v>
      </c>
    </row>
    <row r="479" spans="1:65" s="2" customFormat="1" ht="37.9" customHeight="1">
      <c r="A479" s="32"/>
      <c r="B479" s="153"/>
      <c r="C479" s="178" t="s">
        <v>730</v>
      </c>
      <c r="D479" s="178" t="s">
        <v>244</v>
      </c>
      <c r="E479" s="179" t="s">
        <v>731</v>
      </c>
      <c r="F479" s="180" t="s">
        <v>732</v>
      </c>
      <c r="G479" s="181" t="s">
        <v>199</v>
      </c>
      <c r="H479" s="182">
        <v>18</v>
      </c>
      <c r="I479" s="183"/>
      <c r="J479" s="184"/>
      <c r="K479" s="182">
        <f t="shared" si="40"/>
        <v>0</v>
      </c>
      <c r="L479" s="184"/>
      <c r="M479" s="185"/>
      <c r="N479" s="186" t="s">
        <v>1</v>
      </c>
      <c r="O479" s="162" t="s">
        <v>43</v>
      </c>
      <c r="P479" s="163">
        <f t="shared" si="41"/>
        <v>0</v>
      </c>
      <c r="Q479" s="163">
        <f t="shared" si="42"/>
        <v>0</v>
      </c>
      <c r="R479" s="163">
        <f t="shared" si="43"/>
        <v>0</v>
      </c>
      <c r="S479" s="58"/>
      <c r="T479" s="164">
        <f t="shared" si="44"/>
        <v>0</v>
      </c>
      <c r="U479" s="164">
        <v>0</v>
      </c>
      <c r="V479" s="164">
        <f t="shared" si="45"/>
        <v>0</v>
      </c>
      <c r="W479" s="164">
        <v>0</v>
      </c>
      <c r="X479" s="165">
        <f t="shared" si="46"/>
        <v>0</v>
      </c>
      <c r="Y479" s="32"/>
      <c r="Z479" s="32"/>
      <c r="AA479" s="32"/>
      <c r="AB479" s="32"/>
      <c r="AC479" s="32"/>
      <c r="AD479" s="32"/>
      <c r="AE479" s="32"/>
      <c r="AR479" s="166" t="s">
        <v>321</v>
      </c>
      <c r="AT479" s="166" t="s">
        <v>244</v>
      </c>
      <c r="AU479" s="166" t="s">
        <v>92</v>
      </c>
      <c r="AY479" s="17" t="s">
        <v>164</v>
      </c>
      <c r="BE479" s="167">
        <f t="shared" si="47"/>
        <v>0</v>
      </c>
      <c r="BF479" s="167">
        <f t="shared" si="48"/>
        <v>0</v>
      </c>
      <c r="BG479" s="167">
        <f t="shared" si="49"/>
        <v>0</v>
      </c>
      <c r="BH479" s="167">
        <f t="shared" si="50"/>
        <v>0</v>
      </c>
      <c r="BI479" s="167">
        <f t="shared" si="51"/>
        <v>0</v>
      </c>
      <c r="BJ479" s="17" t="s">
        <v>92</v>
      </c>
      <c r="BK479" s="168">
        <f t="shared" si="52"/>
        <v>0</v>
      </c>
      <c r="BL479" s="17" t="s">
        <v>234</v>
      </c>
      <c r="BM479" s="166" t="s">
        <v>2037</v>
      </c>
    </row>
    <row r="480" spans="1:65" s="2" customFormat="1" ht="24.2" customHeight="1">
      <c r="A480" s="32"/>
      <c r="B480" s="153"/>
      <c r="C480" s="178" t="s">
        <v>734</v>
      </c>
      <c r="D480" s="178" t="s">
        <v>244</v>
      </c>
      <c r="E480" s="179" t="s">
        <v>739</v>
      </c>
      <c r="F480" s="180" t="s">
        <v>740</v>
      </c>
      <c r="G480" s="181" t="s">
        <v>199</v>
      </c>
      <c r="H480" s="182">
        <v>30</v>
      </c>
      <c r="I480" s="183"/>
      <c r="J480" s="184"/>
      <c r="K480" s="182">
        <f t="shared" si="40"/>
        <v>0</v>
      </c>
      <c r="L480" s="184"/>
      <c r="M480" s="185"/>
      <c r="N480" s="186" t="s">
        <v>1</v>
      </c>
      <c r="O480" s="162" t="s">
        <v>43</v>
      </c>
      <c r="P480" s="163">
        <f t="shared" si="41"/>
        <v>0</v>
      </c>
      <c r="Q480" s="163">
        <f t="shared" si="42"/>
        <v>0</v>
      </c>
      <c r="R480" s="163">
        <f t="shared" si="43"/>
        <v>0</v>
      </c>
      <c r="S480" s="58"/>
      <c r="T480" s="164">
        <f t="shared" si="44"/>
        <v>0</v>
      </c>
      <c r="U480" s="164">
        <v>0</v>
      </c>
      <c r="V480" s="164">
        <f t="shared" si="45"/>
        <v>0</v>
      </c>
      <c r="W480" s="164">
        <v>0</v>
      </c>
      <c r="X480" s="165">
        <f t="shared" si="46"/>
        <v>0</v>
      </c>
      <c r="Y480" s="32"/>
      <c r="Z480" s="32"/>
      <c r="AA480" s="32"/>
      <c r="AB480" s="32"/>
      <c r="AC480" s="32"/>
      <c r="AD480" s="32"/>
      <c r="AE480" s="32"/>
      <c r="AR480" s="166" t="s">
        <v>321</v>
      </c>
      <c r="AT480" s="166" t="s">
        <v>244</v>
      </c>
      <c r="AU480" s="166" t="s">
        <v>92</v>
      </c>
      <c r="AY480" s="17" t="s">
        <v>164</v>
      </c>
      <c r="BE480" s="167">
        <f t="shared" si="47"/>
        <v>0</v>
      </c>
      <c r="BF480" s="167">
        <f t="shared" si="48"/>
        <v>0</v>
      </c>
      <c r="BG480" s="167">
        <f t="shared" si="49"/>
        <v>0</v>
      </c>
      <c r="BH480" s="167">
        <f t="shared" si="50"/>
        <v>0</v>
      </c>
      <c r="BI480" s="167">
        <f t="shared" si="51"/>
        <v>0</v>
      </c>
      <c r="BJ480" s="17" t="s">
        <v>92</v>
      </c>
      <c r="BK480" s="168">
        <f t="shared" si="52"/>
        <v>0</v>
      </c>
      <c r="BL480" s="17" t="s">
        <v>234</v>
      </c>
      <c r="BM480" s="166" t="s">
        <v>2038</v>
      </c>
    </row>
    <row r="481" spans="1:65" s="2" customFormat="1" ht="24.2" customHeight="1">
      <c r="A481" s="32"/>
      <c r="B481" s="153"/>
      <c r="C481" s="178" t="s">
        <v>738</v>
      </c>
      <c r="D481" s="178" t="s">
        <v>244</v>
      </c>
      <c r="E481" s="179" t="s">
        <v>743</v>
      </c>
      <c r="F481" s="180" t="s">
        <v>744</v>
      </c>
      <c r="G481" s="181" t="s">
        <v>199</v>
      </c>
      <c r="H481" s="182">
        <v>36</v>
      </c>
      <c r="I481" s="183"/>
      <c r="J481" s="184"/>
      <c r="K481" s="182">
        <f t="shared" si="40"/>
        <v>0</v>
      </c>
      <c r="L481" s="184"/>
      <c r="M481" s="185"/>
      <c r="N481" s="186" t="s">
        <v>1</v>
      </c>
      <c r="O481" s="162" t="s">
        <v>43</v>
      </c>
      <c r="P481" s="163">
        <f t="shared" si="41"/>
        <v>0</v>
      </c>
      <c r="Q481" s="163">
        <f t="shared" si="42"/>
        <v>0</v>
      </c>
      <c r="R481" s="163">
        <f t="shared" si="43"/>
        <v>0</v>
      </c>
      <c r="S481" s="58"/>
      <c r="T481" s="164">
        <f t="shared" si="44"/>
        <v>0</v>
      </c>
      <c r="U481" s="164">
        <v>0</v>
      </c>
      <c r="V481" s="164">
        <f t="shared" si="45"/>
        <v>0</v>
      </c>
      <c r="W481" s="164">
        <v>0</v>
      </c>
      <c r="X481" s="165">
        <f t="shared" si="46"/>
        <v>0</v>
      </c>
      <c r="Y481" s="32"/>
      <c r="Z481" s="32"/>
      <c r="AA481" s="32"/>
      <c r="AB481" s="32"/>
      <c r="AC481" s="32"/>
      <c r="AD481" s="32"/>
      <c r="AE481" s="32"/>
      <c r="AR481" s="166" t="s">
        <v>321</v>
      </c>
      <c r="AT481" s="166" t="s">
        <v>244</v>
      </c>
      <c r="AU481" s="166" t="s">
        <v>92</v>
      </c>
      <c r="AY481" s="17" t="s">
        <v>164</v>
      </c>
      <c r="BE481" s="167">
        <f t="shared" si="47"/>
        <v>0</v>
      </c>
      <c r="BF481" s="167">
        <f t="shared" si="48"/>
        <v>0</v>
      </c>
      <c r="BG481" s="167">
        <f t="shared" si="49"/>
        <v>0</v>
      </c>
      <c r="BH481" s="167">
        <f t="shared" si="50"/>
        <v>0</v>
      </c>
      <c r="BI481" s="167">
        <f t="shared" si="51"/>
        <v>0</v>
      </c>
      <c r="BJ481" s="17" t="s">
        <v>92</v>
      </c>
      <c r="BK481" s="168">
        <f t="shared" si="52"/>
        <v>0</v>
      </c>
      <c r="BL481" s="17" t="s">
        <v>234</v>
      </c>
      <c r="BM481" s="166" t="s">
        <v>2039</v>
      </c>
    </row>
    <row r="482" spans="1:65" s="2" customFormat="1" ht="24.2" customHeight="1">
      <c r="A482" s="32"/>
      <c r="B482" s="153"/>
      <c r="C482" s="178" t="s">
        <v>742</v>
      </c>
      <c r="D482" s="178" t="s">
        <v>244</v>
      </c>
      <c r="E482" s="179" t="s">
        <v>747</v>
      </c>
      <c r="F482" s="180" t="s">
        <v>748</v>
      </c>
      <c r="G482" s="181" t="s">
        <v>354</v>
      </c>
      <c r="H482" s="182">
        <v>169</v>
      </c>
      <c r="I482" s="183"/>
      <c r="J482" s="184"/>
      <c r="K482" s="182">
        <f t="shared" si="40"/>
        <v>0</v>
      </c>
      <c r="L482" s="184"/>
      <c r="M482" s="185"/>
      <c r="N482" s="186" t="s">
        <v>1</v>
      </c>
      <c r="O482" s="162" t="s">
        <v>43</v>
      </c>
      <c r="P482" s="163">
        <f t="shared" si="41"/>
        <v>0</v>
      </c>
      <c r="Q482" s="163">
        <f t="shared" si="42"/>
        <v>0</v>
      </c>
      <c r="R482" s="163">
        <f t="shared" si="43"/>
        <v>0</v>
      </c>
      <c r="S482" s="58"/>
      <c r="T482" s="164">
        <f t="shared" si="44"/>
        <v>0</v>
      </c>
      <c r="U482" s="164">
        <v>0</v>
      </c>
      <c r="V482" s="164">
        <f t="shared" si="45"/>
        <v>0</v>
      </c>
      <c r="W482" s="164">
        <v>0</v>
      </c>
      <c r="X482" s="165">
        <f t="shared" si="46"/>
        <v>0</v>
      </c>
      <c r="Y482" s="32"/>
      <c r="Z482" s="32"/>
      <c r="AA482" s="32"/>
      <c r="AB482" s="32"/>
      <c r="AC482" s="32"/>
      <c r="AD482" s="32"/>
      <c r="AE482" s="32"/>
      <c r="AR482" s="166" t="s">
        <v>321</v>
      </c>
      <c r="AT482" s="166" t="s">
        <v>244</v>
      </c>
      <c r="AU482" s="166" t="s">
        <v>92</v>
      </c>
      <c r="AY482" s="17" t="s">
        <v>164</v>
      </c>
      <c r="BE482" s="167">
        <f t="shared" si="47"/>
        <v>0</v>
      </c>
      <c r="BF482" s="167">
        <f t="shared" si="48"/>
        <v>0</v>
      </c>
      <c r="BG482" s="167">
        <f t="shared" si="49"/>
        <v>0</v>
      </c>
      <c r="BH482" s="167">
        <f t="shared" si="50"/>
        <v>0</v>
      </c>
      <c r="BI482" s="167">
        <f t="shared" si="51"/>
        <v>0</v>
      </c>
      <c r="BJ482" s="17" t="s">
        <v>92</v>
      </c>
      <c r="BK482" s="168">
        <f t="shared" si="52"/>
        <v>0</v>
      </c>
      <c r="BL482" s="17" t="s">
        <v>234</v>
      </c>
      <c r="BM482" s="166" t="s">
        <v>2040</v>
      </c>
    </row>
    <row r="483" spans="1:65" s="2" customFormat="1" ht="24.2" customHeight="1">
      <c r="A483" s="32"/>
      <c r="B483" s="153"/>
      <c r="C483" s="178" t="s">
        <v>746</v>
      </c>
      <c r="D483" s="178" t="s">
        <v>244</v>
      </c>
      <c r="E483" s="179" t="s">
        <v>751</v>
      </c>
      <c r="F483" s="180" t="s">
        <v>752</v>
      </c>
      <c r="G483" s="181" t="s">
        <v>354</v>
      </c>
      <c r="H483" s="182">
        <v>20</v>
      </c>
      <c r="I483" s="183"/>
      <c r="J483" s="184"/>
      <c r="K483" s="182">
        <f t="shared" si="40"/>
        <v>0</v>
      </c>
      <c r="L483" s="184"/>
      <c r="M483" s="185"/>
      <c r="N483" s="186" t="s">
        <v>1</v>
      </c>
      <c r="O483" s="162" t="s">
        <v>43</v>
      </c>
      <c r="P483" s="163">
        <f t="shared" si="41"/>
        <v>0</v>
      </c>
      <c r="Q483" s="163">
        <f t="shared" si="42"/>
        <v>0</v>
      </c>
      <c r="R483" s="163">
        <f t="shared" si="43"/>
        <v>0</v>
      </c>
      <c r="S483" s="58"/>
      <c r="T483" s="164">
        <f t="shared" si="44"/>
        <v>0</v>
      </c>
      <c r="U483" s="164">
        <v>0</v>
      </c>
      <c r="V483" s="164">
        <f t="shared" si="45"/>
        <v>0</v>
      </c>
      <c r="W483" s="164">
        <v>0</v>
      </c>
      <c r="X483" s="165">
        <f t="shared" si="46"/>
        <v>0</v>
      </c>
      <c r="Y483" s="32"/>
      <c r="Z483" s="32"/>
      <c r="AA483" s="32"/>
      <c r="AB483" s="32"/>
      <c r="AC483" s="32"/>
      <c r="AD483" s="32"/>
      <c r="AE483" s="32"/>
      <c r="AR483" s="166" t="s">
        <v>321</v>
      </c>
      <c r="AT483" s="166" t="s">
        <v>244</v>
      </c>
      <c r="AU483" s="166" t="s">
        <v>92</v>
      </c>
      <c r="AY483" s="17" t="s">
        <v>164</v>
      </c>
      <c r="BE483" s="167">
        <f t="shared" si="47"/>
        <v>0</v>
      </c>
      <c r="BF483" s="167">
        <f t="shared" si="48"/>
        <v>0</v>
      </c>
      <c r="BG483" s="167">
        <f t="shared" si="49"/>
        <v>0</v>
      </c>
      <c r="BH483" s="167">
        <f t="shared" si="50"/>
        <v>0</v>
      </c>
      <c r="BI483" s="167">
        <f t="shared" si="51"/>
        <v>0</v>
      </c>
      <c r="BJ483" s="17" t="s">
        <v>92</v>
      </c>
      <c r="BK483" s="168">
        <f t="shared" si="52"/>
        <v>0</v>
      </c>
      <c r="BL483" s="17" t="s">
        <v>234</v>
      </c>
      <c r="BM483" s="166" t="s">
        <v>2041</v>
      </c>
    </row>
    <row r="484" spans="1:65" s="2" customFormat="1" ht="24.2" customHeight="1">
      <c r="A484" s="32"/>
      <c r="B484" s="153"/>
      <c r="C484" s="178" t="s">
        <v>750</v>
      </c>
      <c r="D484" s="178" t="s">
        <v>244</v>
      </c>
      <c r="E484" s="179" t="s">
        <v>755</v>
      </c>
      <c r="F484" s="180" t="s">
        <v>756</v>
      </c>
      <c r="G484" s="181" t="s">
        <v>375</v>
      </c>
      <c r="H484" s="182">
        <v>2.6309999999999998</v>
      </c>
      <c r="I484" s="183"/>
      <c r="J484" s="184"/>
      <c r="K484" s="182">
        <f t="shared" si="40"/>
        <v>0</v>
      </c>
      <c r="L484" s="184"/>
      <c r="M484" s="185"/>
      <c r="N484" s="186" t="s">
        <v>1</v>
      </c>
      <c r="O484" s="162" t="s">
        <v>43</v>
      </c>
      <c r="P484" s="163">
        <f t="shared" si="41"/>
        <v>0</v>
      </c>
      <c r="Q484" s="163">
        <f t="shared" si="42"/>
        <v>0</v>
      </c>
      <c r="R484" s="163">
        <f t="shared" si="43"/>
        <v>0</v>
      </c>
      <c r="S484" s="58"/>
      <c r="T484" s="164">
        <f t="shared" si="44"/>
        <v>0</v>
      </c>
      <c r="U484" s="164">
        <v>0</v>
      </c>
      <c r="V484" s="164">
        <f t="shared" si="45"/>
        <v>0</v>
      </c>
      <c r="W484" s="164">
        <v>0</v>
      </c>
      <c r="X484" s="165">
        <f t="shared" si="46"/>
        <v>0</v>
      </c>
      <c r="Y484" s="32"/>
      <c r="Z484" s="32"/>
      <c r="AA484" s="32"/>
      <c r="AB484" s="32"/>
      <c r="AC484" s="32"/>
      <c r="AD484" s="32"/>
      <c r="AE484" s="32"/>
      <c r="AR484" s="166" t="s">
        <v>321</v>
      </c>
      <c r="AT484" s="166" t="s">
        <v>244</v>
      </c>
      <c r="AU484" s="166" t="s">
        <v>92</v>
      </c>
      <c r="AY484" s="17" t="s">
        <v>164</v>
      </c>
      <c r="BE484" s="167">
        <f t="shared" si="47"/>
        <v>0</v>
      </c>
      <c r="BF484" s="167">
        <f t="shared" si="48"/>
        <v>0</v>
      </c>
      <c r="BG484" s="167">
        <f t="shared" si="49"/>
        <v>0</v>
      </c>
      <c r="BH484" s="167">
        <f t="shared" si="50"/>
        <v>0</v>
      </c>
      <c r="BI484" s="167">
        <f t="shared" si="51"/>
        <v>0</v>
      </c>
      <c r="BJ484" s="17" t="s">
        <v>92</v>
      </c>
      <c r="BK484" s="168">
        <f t="shared" si="52"/>
        <v>0</v>
      </c>
      <c r="BL484" s="17" t="s">
        <v>234</v>
      </c>
      <c r="BM484" s="166" t="s">
        <v>2042</v>
      </c>
    </row>
    <row r="485" spans="1:65" s="2" customFormat="1" ht="24.2" customHeight="1">
      <c r="A485" s="32"/>
      <c r="B485" s="153"/>
      <c r="C485" s="178" t="s">
        <v>754</v>
      </c>
      <c r="D485" s="178" t="s">
        <v>244</v>
      </c>
      <c r="E485" s="179" t="s">
        <v>759</v>
      </c>
      <c r="F485" s="180" t="s">
        <v>760</v>
      </c>
      <c r="G485" s="181" t="s">
        <v>199</v>
      </c>
      <c r="H485" s="182">
        <v>4</v>
      </c>
      <c r="I485" s="183"/>
      <c r="J485" s="184"/>
      <c r="K485" s="182">
        <f t="shared" si="40"/>
        <v>0</v>
      </c>
      <c r="L485" s="184"/>
      <c r="M485" s="185"/>
      <c r="N485" s="186" t="s">
        <v>1</v>
      </c>
      <c r="O485" s="162" t="s">
        <v>43</v>
      </c>
      <c r="P485" s="163">
        <f t="shared" si="41"/>
        <v>0</v>
      </c>
      <c r="Q485" s="163">
        <f t="shared" si="42"/>
        <v>0</v>
      </c>
      <c r="R485" s="163">
        <f t="shared" si="43"/>
        <v>0</v>
      </c>
      <c r="S485" s="58"/>
      <c r="T485" s="164">
        <f t="shared" si="44"/>
        <v>0</v>
      </c>
      <c r="U485" s="164">
        <v>0</v>
      </c>
      <c r="V485" s="164">
        <f t="shared" si="45"/>
        <v>0</v>
      </c>
      <c r="W485" s="164">
        <v>0</v>
      </c>
      <c r="X485" s="165">
        <f t="shared" si="46"/>
        <v>0</v>
      </c>
      <c r="Y485" s="32"/>
      <c r="Z485" s="32"/>
      <c r="AA485" s="32"/>
      <c r="AB485" s="32"/>
      <c r="AC485" s="32"/>
      <c r="AD485" s="32"/>
      <c r="AE485" s="32"/>
      <c r="AR485" s="166" t="s">
        <v>321</v>
      </c>
      <c r="AT485" s="166" t="s">
        <v>244</v>
      </c>
      <c r="AU485" s="166" t="s">
        <v>92</v>
      </c>
      <c r="AY485" s="17" t="s">
        <v>164</v>
      </c>
      <c r="BE485" s="167">
        <f t="shared" si="47"/>
        <v>0</v>
      </c>
      <c r="BF485" s="167">
        <f t="shared" si="48"/>
        <v>0</v>
      </c>
      <c r="BG485" s="167">
        <f t="shared" si="49"/>
        <v>0</v>
      </c>
      <c r="BH485" s="167">
        <f t="shared" si="50"/>
        <v>0</v>
      </c>
      <c r="BI485" s="167">
        <f t="shared" si="51"/>
        <v>0</v>
      </c>
      <c r="BJ485" s="17" t="s">
        <v>92</v>
      </c>
      <c r="BK485" s="168">
        <f t="shared" si="52"/>
        <v>0</v>
      </c>
      <c r="BL485" s="17" t="s">
        <v>234</v>
      </c>
      <c r="BM485" s="166" t="s">
        <v>2043</v>
      </c>
    </row>
    <row r="486" spans="1:65" s="2" customFormat="1" ht="24.2" customHeight="1">
      <c r="A486" s="32"/>
      <c r="B486" s="153"/>
      <c r="C486" s="178" t="s">
        <v>758</v>
      </c>
      <c r="D486" s="178" t="s">
        <v>244</v>
      </c>
      <c r="E486" s="179" t="s">
        <v>763</v>
      </c>
      <c r="F486" s="180" t="s">
        <v>764</v>
      </c>
      <c r="G486" s="181" t="s">
        <v>499</v>
      </c>
      <c r="H486" s="183"/>
      <c r="I486" s="183"/>
      <c r="J486" s="184"/>
      <c r="K486" s="182">
        <f t="shared" si="40"/>
        <v>0</v>
      </c>
      <c r="L486" s="184"/>
      <c r="M486" s="185"/>
      <c r="N486" s="186" t="s">
        <v>1</v>
      </c>
      <c r="O486" s="162" t="s">
        <v>43</v>
      </c>
      <c r="P486" s="163">
        <f t="shared" si="41"/>
        <v>0</v>
      </c>
      <c r="Q486" s="163">
        <f t="shared" si="42"/>
        <v>0</v>
      </c>
      <c r="R486" s="163">
        <f t="shared" si="43"/>
        <v>0</v>
      </c>
      <c r="S486" s="58"/>
      <c r="T486" s="164">
        <f t="shared" si="44"/>
        <v>0</v>
      </c>
      <c r="U486" s="164">
        <v>0</v>
      </c>
      <c r="V486" s="164">
        <f t="shared" si="45"/>
        <v>0</v>
      </c>
      <c r="W486" s="164">
        <v>0</v>
      </c>
      <c r="X486" s="165">
        <f t="shared" si="46"/>
        <v>0</v>
      </c>
      <c r="Y486" s="32"/>
      <c r="Z486" s="32"/>
      <c r="AA486" s="32"/>
      <c r="AB486" s="32"/>
      <c r="AC486" s="32"/>
      <c r="AD486" s="32"/>
      <c r="AE486" s="32"/>
      <c r="AR486" s="166" t="s">
        <v>321</v>
      </c>
      <c r="AT486" s="166" t="s">
        <v>244</v>
      </c>
      <c r="AU486" s="166" t="s">
        <v>92</v>
      </c>
      <c r="AY486" s="17" t="s">
        <v>164</v>
      </c>
      <c r="BE486" s="167">
        <f t="shared" si="47"/>
        <v>0</v>
      </c>
      <c r="BF486" s="167">
        <f t="shared" si="48"/>
        <v>0</v>
      </c>
      <c r="BG486" s="167">
        <f t="shared" si="49"/>
        <v>0</v>
      </c>
      <c r="BH486" s="167">
        <f t="shared" si="50"/>
        <v>0</v>
      </c>
      <c r="BI486" s="167">
        <f t="shared" si="51"/>
        <v>0</v>
      </c>
      <c r="BJ486" s="17" t="s">
        <v>92</v>
      </c>
      <c r="BK486" s="168">
        <f t="shared" si="52"/>
        <v>0</v>
      </c>
      <c r="BL486" s="17" t="s">
        <v>234</v>
      </c>
      <c r="BM486" s="166" t="s">
        <v>2044</v>
      </c>
    </row>
    <row r="487" spans="1:65" s="12" customFormat="1" ht="22.9" customHeight="1">
      <c r="B487" s="139"/>
      <c r="D487" s="140" t="s">
        <v>78</v>
      </c>
      <c r="E487" s="151" t="s">
        <v>766</v>
      </c>
      <c r="F487" s="151" t="s">
        <v>767</v>
      </c>
      <c r="I487" s="142"/>
      <c r="J487" s="142"/>
      <c r="K487" s="152">
        <f>BK487</f>
        <v>0</v>
      </c>
      <c r="M487" s="139"/>
      <c r="N487" s="144"/>
      <c r="O487" s="145"/>
      <c r="P487" s="145"/>
      <c r="Q487" s="146">
        <f>SUM(Q488:Q536)</f>
        <v>0</v>
      </c>
      <c r="R487" s="146">
        <f>SUM(R488:R536)</f>
        <v>0</v>
      </c>
      <c r="S487" s="145"/>
      <c r="T487" s="147">
        <f>SUM(T488:T536)</f>
        <v>0</v>
      </c>
      <c r="U487" s="145"/>
      <c r="V487" s="147">
        <f>SUM(V488:V536)</f>
        <v>0</v>
      </c>
      <c r="W487" s="145"/>
      <c r="X487" s="148">
        <f>SUM(X488:X536)</f>
        <v>0</v>
      </c>
      <c r="AR487" s="140" t="s">
        <v>92</v>
      </c>
      <c r="AT487" s="149" t="s">
        <v>78</v>
      </c>
      <c r="AU487" s="149" t="s">
        <v>86</v>
      </c>
      <c r="AY487" s="140" t="s">
        <v>164</v>
      </c>
      <c r="BK487" s="150">
        <f>SUM(BK488:BK536)</f>
        <v>0</v>
      </c>
    </row>
    <row r="488" spans="1:65" s="2" customFormat="1" ht="24.2" customHeight="1">
      <c r="A488" s="32"/>
      <c r="B488" s="153"/>
      <c r="C488" s="178" t="s">
        <v>762</v>
      </c>
      <c r="D488" s="178" t="s">
        <v>244</v>
      </c>
      <c r="E488" s="179" t="s">
        <v>769</v>
      </c>
      <c r="F488" s="180" t="s">
        <v>770</v>
      </c>
      <c r="G488" s="181" t="s">
        <v>354</v>
      </c>
      <c r="H488" s="182">
        <v>30</v>
      </c>
      <c r="I488" s="183"/>
      <c r="J488" s="184"/>
      <c r="K488" s="182">
        <f t="shared" ref="K488:K519" si="53">ROUND(P488*H488,3)</f>
        <v>0</v>
      </c>
      <c r="L488" s="184"/>
      <c r="M488" s="185"/>
      <c r="N488" s="186" t="s">
        <v>1</v>
      </c>
      <c r="O488" s="162" t="s">
        <v>43</v>
      </c>
      <c r="P488" s="163">
        <f t="shared" ref="P488:P519" si="54">I488+J488</f>
        <v>0</v>
      </c>
      <c r="Q488" s="163">
        <f t="shared" ref="Q488:Q519" si="55">ROUND(I488*H488,3)</f>
        <v>0</v>
      </c>
      <c r="R488" s="163">
        <f t="shared" ref="R488:R519" si="56">ROUND(J488*H488,3)</f>
        <v>0</v>
      </c>
      <c r="S488" s="58"/>
      <c r="T488" s="164">
        <f t="shared" ref="T488:T519" si="57">S488*H488</f>
        <v>0</v>
      </c>
      <c r="U488" s="164">
        <v>0</v>
      </c>
      <c r="V488" s="164">
        <f t="shared" ref="V488:V519" si="58">U488*H488</f>
        <v>0</v>
      </c>
      <c r="W488" s="164">
        <v>0</v>
      </c>
      <c r="X488" s="165">
        <f t="shared" ref="X488:X519" si="59">W488*H488</f>
        <v>0</v>
      </c>
      <c r="Y488" s="32"/>
      <c r="Z488" s="32"/>
      <c r="AA488" s="32"/>
      <c r="AB488" s="32"/>
      <c r="AC488" s="32"/>
      <c r="AD488" s="32"/>
      <c r="AE488" s="32"/>
      <c r="AR488" s="166" t="s">
        <v>321</v>
      </c>
      <c r="AT488" s="166" t="s">
        <v>244</v>
      </c>
      <c r="AU488" s="166" t="s">
        <v>92</v>
      </c>
      <c r="AY488" s="17" t="s">
        <v>164</v>
      </c>
      <c r="BE488" s="167">
        <f t="shared" ref="BE488:BE519" si="60">IF(O488="základná",K488,0)</f>
        <v>0</v>
      </c>
      <c r="BF488" s="167">
        <f t="shared" ref="BF488:BF519" si="61">IF(O488="znížená",K488,0)</f>
        <v>0</v>
      </c>
      <c r="BG488" s="167">
        <f t="shared" ref="BG488:BG519" si="62">IF(O488="zákl. prenesená",K488,0)</f>
        <v>0</v>
      </c>
      <c r="BH488" s="167">
        <f t="shared" ref="BH488:BH519" si="63">IF(O488="zníž. prenesená",K488,0)</f>
        <v>0</v>
      </c>
      <c r="BI488" s="167">
        <f t="shared" ref="BI488:BI519" si="64">IF(O488="nulová",K488,0)</f>
        <v>0</v>
      </c>
      <c r="BJ488" s="17" t="s">
        <v>92</v>
      </c>
      <c r="BK488" s="168">
        <f t="shared" ref="BK488:BK519" si="65">ROUND(P488*H488,3)</f>
        <v>0</v>
      </c>
      <c r="BL488" s="17" t="s">
        <v>234</v>
      </c>
      <c r="BM488" s="166" t="s">
        <v>2045</v>
      </c>
    </row>
    <row r="489" spans="1:65" s="2" customFormat="1" ht="24.2" customHeight="1">
      <c r="A489" s="32"/>
      <c r="B489" s="153"/>
      <c r="C489" s="178" t="s">
        <v>768</v>
      </c>
      <c r="D489" s="178" t="s">
        <v>244</v>
      </c>
      <c r="E489" s="179" t="s">
        <v>773</v>
      </c>
      <c r="F489" s="180" t="s">
        <v>774</v>
      </c>
      <c r="G489" s="181" t="s">
        <v>354</v>
      </c>
      <c r="H489" s="182">
        <v>176</v>
      </c>
      <c r="I489" s="183"/>
      <c r="J489" s="184"/>
      <c r="K489" s="182">
        <f t="shared" si="53"/>
        <v>0</v>
      </c>
      <c r="L489" s="184"/>
      <c r="M489" s="185"/>
      <c r="N489" s="186" t="s">
        <v>1</v>
      </c>
      <c r="O489" s="162" t="s">
        <v>43</v>
      </c>
      <c r="P489" s="163">
        <f t="shared" si="54"/>
        <v>0</v>
      </c>
      <c r="Q489" s="163">
        <f t="shared" si="55"/>
        <v>0</v>
      </c>
      <c r="R489" s="163">
        <f t="shared" si="56"/>
        <v>0</v>
      </c>
      <c r="S489" s="58"/>
      <c r="T489" s="164">
        <f t="shared" si="57"/>
        <v>0</v>
      </c>
      <c r="U489" s="164">
        <v>0</v>
      </c>
      <c r="V489" s="164">
        <f t="shared" si="58"/>
        <v>0</v>
      </c>
      <c r="W489" s="164">
        <v>0</v>
      </c>
      <c r="X489" s="165">
        <f t="shared" si="59"/>
        <v>0</v>
      </c>
      <c r="Y489" s="32"/>
      <c r="Z489" s="32"/>
      <c r="AA489" s="32"/>
      <c r="AB489" s="32"/>
      <c r="AC489" s="32"/>
      <c r="AD489" s="32"/>
      <c r="AE489" s="32"/>
      <c r="AR489" s="166" t="s">
        <v>321</v>
      </c>
      <c r="AT489" s="166" t="s">
        <v>244</v>
      </c>
      <c r="AU489" s="166" t="s">
        <v>92</v>
      </c>
      <c r="AY489" s="17" t="s">
        <v>164</v>
      </c>
      <c r="BE489" s="167">
        <f t="shared" si="60"/>
        <v>0</v>
      </c>
      <c r="BF489" s="167">
        <f t="shared" si="61"/>
        <v>0</v>
      </c>
      <c r="BG489" s="167">
        <f t="shared" si="62"/>
        <v>0</v>
      </c>
      <c r="BH489" s="167">
        <f t="shared" si="63"/>
        <v>0</v>
      </c>
      <c r="BI489" s="167">
        <f t="shared" si="64"/>
        <v>0</v>
      </c>
      <c r="BJ489" s="17" t="s">
        <v>92</v>
      </c>
      <c r="BK489" s="168">
        <f t="shared" si="65"/>
        <v>0</v>
      </c>
      <c r="BL489" s="17" t="s">
        <v>234</v>
      </c>
      <c r="BM489" s="166" t="s">
        <v>2046</v>
      </c>
    </row>
    <row r="490" spans="1:65" s="2" customFormat="1" ht="24.2" customHeight="1">
      <c r="A490" s="32"/>
      <c r="B490" s="153"/>
      <c r="C490" s="178" t="s">
        <v>772</v>
      </c>
      <c r="D490" s="178" t="s">
        <v>244</v>
      </c>
      <c r="E490" s="179" t="s">
        <v>777</v>
      </c>
      <c r="F490" s="180" t="s">
        <v>778</v>
      </c>
      <c r="G490" s="181" t="s">
        <v>354</v>
      </c>
      <c r="H490" s="182">
        <v>54.24</v>
      </c>
      <c r="I490" s="183"/>
      <c r="J490" s="184"/>
      <c r="K490" s="182">
        <f t="shared" si="53"/>
        <v>0</v>
      </c>
      <c r="L490" s="184"/>
      <c r="M490" s="185"/>
      <c r="N490" s="186" t="s">
        <v>1</v>
      </c>
      <c r="O490" s="162" t="s">
        <v>43</v>
      </c>
      <c r="P490" s="163">
        <f t="shared" si="54"/>
        <v>0</v>
      </c>
      <c r="Q490" s="163">
        <f t="shared" si="55"/>
        <v>0</v>
      </c>
      <c r="R490" s="163">
        <f t="shared" si="56"/>
        <v>0</v>
      </c>
      <c r="S490" s="58"/>
      <c r="T490" s="164">
        <f t="shared" si="57"/>
        <v>0</v>
      </c>
      <c r="U490" s="164">
        <v>0</v>
      </c>
      <c r="V490" s="164">
        <f t="shared" si="58"/>
        <v>0</v>
      </c>
      <c r="W490" s="164">
        <v>0</v>
      </c>
      <c r="X490" s="165">
        <f t="shared" si="59"/>
        <v>0</v>
      </c>
      <c r="Y490" s="32"/>
      <c r="Z490" s="32"/>
      <c r="AA490" s="32"/>
      <c r="AB490" s="32"/>
      <c r="AC490" s="32"/>
      <c r="AD490" s="32"/>
      <c r="AE490" s="32"/>
      <c r="AR490" s="166" t="s">
        <v>321</v>
      </c>
      <c r="AT490" s="166" t="s">
        <v>244</v>
      </c>
      <c r="AU490" s="166" t="s">
        <v>92</v>
      </c>
      <c r="AY490" s="17" t="s">
        <v>164</v>
      </c>
      <c r="BE490" s="167">
        <f t="shared" si="60"/>
        <v>0</v>
      </c>
      <c r="BF490" s="167">
        <f t="shared" si="61"/>
        <v>0</v>
      </c>
      <c r="BG490" s="167">
        <f t="shared" si="62"/>
        <v>0</v>
      </c>
      <c r="BH490" s="167">
        <f t="shared" si="63"/>
        <v>0</v>
      </c>
      <c r="BI490" s="167">
        <f t="shared" si="64"/>
        <v>0</v>
      </c>
      <c r="BJ490" s="17" t="s">
        <v>92</v>
      </c>
      <c r="BK490" s="168">
        <f t="shared" si="65"/>
        <v>0</v>
      </c>
      <c r="BL490" s="17" t="s">
        <v>234</v>
      </c>
      <c r="BM490" s="166" t="s">
        <v>2047</v>
      </c>
    </row>
    <row r="491" spans="1:65" s="2" customFormat="1" ht="24.2" customHeight="1">
      <c r="A491" s="32"/>
      <c r="B491" s="153"/>
      <c r="C491" s="178" t="s">
        <v>776</v>
      </c>
      <c r="D491" s="178" t="s">
        <v>244</v>
      </c>
      <c r="E491" s="179" t="s">
        <v>781</v>
      </c>
      <c r="F491" s="180" t="s">
        <v>782</v>
      </c>
      <c r="G491" s="181" t="s">
        <v>354</v>
      </c>
      <c r="H491" s="182">
        <v>158.4</v>
      </c>
      <c r="I491" s="183"/>
      <c r="J491" s="184"/>
      <c r="K491" s="182">
        <f t="shared" si="53"/>
        <v>0</v>
      </c>
      <c r="L491" s="184"/>
      <c r="M491" s="185"/>
      <c r="N491" s="186" t="s">
        <v>1</v>
      </c>
      <c r="O491" s="162" t="s">
        <v>43</v>
      </c>
      <c r="P491" s="163">
        <f t="shared" si="54"/>
        <v>0</v>
      </c>
      <c r="Q491" s="163">
        <f t="shared" si="55"/>
        <v>0</v>
      </c>
      <c r="R491" s="163">
        <f t="shared" si="56"/>
        <v>0</v>
      </c>
      <c r="S491" s="58"/>
      <c r="T491" s="164">
        <f t="shared" si="57"/>
        <v>0</v>
      </c>
      <c r="U491" s="164">
        <v>0</v>
      </c>
      <c r="V491" s="164">
        <f t="shared" si="58"/>
        <v>0</v>
      </c>
      <c r="W491" s="164">
        <v>0</v>
      </c>
      <c r="X491" s="165">
        <f t="shared" si="59"/>
        <v>0</v>
      </c>
      <c r="Y491" s="32"/>
      <c r="Z491" s="32"/>
      <c r="AA491" s="32"/>
      <c r="AB491" s="32"/>
      <c r="AC491" s="32"/>
      <c r="AD491" s="32"/>
      <c r="AE491" s="32"/>
      <c r="AR491" s="166" t="s">
        <v>321</v>
      </c>
      <c r="AT491" s="166" t="s">
        <v>244</v>
      </c>
      <c r="AU491" s="166" t="s">
        <v>92</v>
      </c>
      <c r="AY491" s="17" t="s">
        <v>164</v>
      </c>
      <c r="BE491" s="167">
        <f t="shared" si="60"/>
        <v>0</v>
      </c>
      <c r="BF491" s="167">
        <f t="shared" si="61"/>
        <v>0</v>
      </c>
      <c r="BG491" s="167">
        <f t="shared" si="62"/>
        <v>0</v>
      </c>
      <c r="BH491" s="167">
        <f t="shared" si="63"/>
        <v>0</v>
      </c>
      <c r="BI491" s="167">
        <f t="shared" si="64"/>
        <v>0</v>
      </c>
      <c r="BJ491" s="17" t="s">
        <v>92</v>
      </c>
      <c r="BK491" s="168">
        <f t="shared" si="65"/>
        <v>0</v>
      </c>
      <c r="BL491" s="17" t="s">
        <v>234</v>
      </c>
      <c r="BM491" s="166" t="s">
        <v>2048</v>
      </c>
    </row>
    <row r="492" spans="1:65" s="2" customFormat="1" ht="24.2" customHeight="1">
      <c r="A492" s="32"/>
      <c r="B492" s="153"/>
      <c r="C492" s="178" t="s">
        <v>780</v>
      </c>
      <c r="D492" s="178" t="s">
        <v>244</v>
      </c>
      <c r="E492" s="179" t="s">
        <v>785</v>
      </c>
      <c r="F492" s="180" t="s">
        <v>786</v>
      </c>
      <c r="G492" s="181" t="s">
        <v>354</v>
      </c>
      <c r="H492" s="182">
        <v>38.64</v>
      </c>
      <c r="I492" s="183"/>
      <c r="J492" s="184"/>
      <c r="K492" s="182">
        <f t="shared" si="53"/>
        <v>0</v>
      </c>
      <c r="L492" s="184"/>
      <c r="M492" s="185"/>
      <c r="N492" s="186" t="s">
        <v>1</v>
      </c>
      <c r="O492" s="162" t="s">
        <v>43</v>
      </c>
      <c r="P492" s="163">
        <f t="shared" si="54"/>
        <v>0</v>
      </c>
      <c r="Q492" s="163">
        <f t="shared" si="55"/>
        <v>0</v>
      </c>
      <c r="R492" s="163">
        <f t="shared" si="56"/>
        <v>0</v>
      </c>
      <c r="S492" s="58"/>
      <c r="T492" s="164">
        <f t="shared" si="57"/>
        <v>0</v>
      </c>
      <c r="U492" s="164">
        <v>0</v>
      </c>
      <c r="V492" s="164">
        <f t="shared" si="58"/>
        <v>0</v>
      </c>
      <c r="W492" s="164">
        <v>0</v>
      </c>
      <c r="X492" s="165">
        <f t="shared" si="59"/>
        <v>0</v>
      </c>
      <c r="Y492" s="32"/>
      <c r="Z492" s="32"/>
      <c r="AA492" s="32"/>
      <c r="AB492" s="32"/>
      <c r="AC492" s="32"/>
      <c r="AD492" s="32"/>
      <c r="AE492" s="32"/>
      <c r="AR492" s="166" t="s">
        <v>321</v>
      </c>
      <c r="AT492" s="166" t="s">
        <v>244</v>
      </c>
      <c r="AU492" s="166" t="s">
        <v>92</v>
      </c>
      <c r="AY492" s="17" t="s">
        <v>164</v>
      </c>
      <c r="BE492" s="167">
        <f t="shared" si="60"/>
        <v>0</v>
      </c>
      <c r="BF492" s="167">
        <f t="shared" si="61"/>
        <v>0</v>
      </c>
      <c r="BG492" s="167">
        <f t="shared" si="62"/>
        <v>0</v>
      </c>
      <c r="BH492" s="167">
        <f t="shared" si="63"/>
        <v>0</v>
      </c>
      <c r="BI492" s="167">
        <f t="shared" si="64"/>
        <v>0</v>
      </c>
      <c r="BJ492" s="17" t="s">
        <v>92</v>
      </c>
      <c r="BK492" s="168">
        <f t="shared" si="65"/>
        <v>0</v>
      </c>
      <c r="BL492" s="17" t="s">
        <v>234</v>
      </c>
      <c r="BM492" s="166" t="s">
        <v>2049</v>
      </c>
    </row>
    <row r="493" spans="1:65" s="2" customFormat="1" ht="24.2" customHeight="1">
      <c r="A493" s="32"/>
      <c r="B493" s="153"/>
      <c r="C493" s="178" t="s">
        <v>784</v>
      </c>
      <c r="D493" s="178" t="s">
        <v>244</v>
      </c>
      <c r="E493" s="179" t="s">
        <v>789</v>
      </c>
      <c r="F493" s="180" t="s">
        <v>790</v>
      </c>
      <c r="G493" s="181" t="s">
        <v>354</v>
      </c>
      <c r="H493" s="182">
        <v>54.24</v>
      </c>
      <c r="I493" s="183"/>
      <c r="J493" s="184"/>
      <c r="K493" s="182">
        <f t="shared" si="53"/>
        <v>0</v>
      </c>
      <c r="L493" s="184"/>
      <c r="M493" s="185"/>
      <c r="N493" s="186" t="s">
        <v>1</v>
      </c>
      <c r="O493" s="162" t="s">
        <v>43</v>
      </c>
      <c r="P493" s="163">
        <f t="shared" si="54"/>
        <v>0</v>
      </c>
      <c r="Q493" s="163">
        <f t="shared" si="55"/>
        <v>0</v>
      </c>
      <c r="R493" s="163">
        <f t="shared" si="56"/>
        <v>0</v>
      </c>
      <c r="S493" s="58"/>
      <c r="T493" s="164">
        <f t="shared" si="57"/>
        <v>0</v>
      </c>
      <c r="U493" s="164">
        <v>0</v>
      </c>
      <c r="V493" s="164">
        <f t="shared" si="58"/>
        <v>0</v>
      </c>
      <c r="W493" s="164">
        <v>0</v>
      </c>
      <c r="X493" s="165">
        <f t="shared" si="59"/>
        <v>0</v>
      </c>
      <c r="Y493" s="32"/>
      <c r="Z493" s="32"/>
      <c r="AA493" s="32"/>
      <c r="AB493" s="32"/>
      <c r="AC493" s="32"/>
      <c r="AD493" s="32"/>
      <c r="AE493" s="32"/>
      <c r="AR493" s="166" t="s">
        <v>321</v>
      </c>
      <c r="AT493" s="166" t="s">
        <v>244</v>
      </c>
      <c r="AU493" s="166" t="s">
        <v>92</v>
      </c>
      <c r="AY493" s="17" t="s">
        <v>164</v>
      </c>
      <c r="BE493" s="167">
        <f t="shared" si="60"/>
        <v>0</v>
      </c>
      <c r="BF493" s="167">
        <f t="shared" si="61"/>
        <v>0</v>
      </c>
      <c r="BG493" s="167">
        <f t="shared" si="62"/>
        <v>0</v>
      </c>
      <c r="BH493" s="167">
        <f t="shared" si="63"/>
        <v>0</v>
      </c>
      <c r="BI493" s="167">
        <f t="shared" si="64"/>
        <v>0</v>
      </c>
      <c r="BJ493" s="17" t="s">
        <v>92</v>
      </c>
      <c r="BK493" s="168">
        <f t="shared" si="65"/>
        <v>0</v>
      </c>
      <c r="BL493" s="17" t="s">
        <v>234</v>
      </c>
      <c r="BM493" s="166" t="s">
        <v>2050</v>
      </c>
    </row>
    <row r="494" spans="1:65" s="2" customFormat="1" ht="24.2" customHeight="1">
      <c r="A494" s="32"/>
      <c r="B494" s="153"/>
      <c r="C494" s="178" t="s">
        <v>788</v>
      </c>
      <c r="D494" s="178" t="s">
        <v>244</v>
      </c>
      <c r="E494" s="179" t="s">
        <v>793</v>
      </c>
      <c r="F494" s="180" t="s">
        <v>794</v>
      </c>
      <c r="G494" s="181" t="s">
        <v>354</v>
      </c>
      <c r="H494" s="182">
        <v>30</v>
      </c>
      <c r="I494" s="183"/>
      <c r="J494" s="184"/>
      <c r="K494" s="182">
        <f t="shared" si="53"/>
        <v>0</v>
      </c>
      <c r="L494" s="184"/>
      <c r="M494" s="185"/>
      <c r="N494" s="186" t="s">
        <v>1</v>
      </c>
      <c r="O494" s="162" t="s">
        <v>43</v>
      </c>
      <c r="P494" s="163">
        <f t="shared" si="54"/>
        <v>0</v>
      </c>
      <c r="Q494" s="163">
        <f t="shared" si="55"/>
        <v>0</v>
      </c>
      <c r="R494" s="163">
        <f t="shared" si="56"/>
        <v>0</v>
      </c>
      <c r="S494" s="58"/>
      <c r="T494" s="164">
        <f t="shared" si="57"/>
        <v>0</v>
      </c>
      <c r="U494" s="164">
        <v>0</v>
      </c>
      <c r="V494" s="164">
        <f t="shared" si="58"/>
        <v>0</v>
      </c>
      <c r="W494" s="164">
        <v>0</v>
      </c>
      <c r="X494" s="165">
        <f t="shared" si="59"/>
        <v>0</v>
      </c>
      <c r="Y494" s="32"/>
      <c r="Z494" s="32"/>
      <c r="AA494" s="32"/>
      <c r="AB494" s="32"/>
      <c r="AC494" s="32"/>
      <c r="AD494" s="32"/>
      <c r="AE494" s="32"/>
      <c r="AR494" s="166" t="s">
        <v>321</v>
      </c>
      <c r="AT494" s="166" t="s">
        <v>244</v>
      </c>
      <c r="AU494" s="166" t="s">
        <v>92</v>
      </c>
      <c r="AY494" s="17" t="s">
        <v>164</v>
      </c>
      <c r="BE494" s="167">
        <f t="shared" si="60"/>
        <v>0</v>
      </c>
      <c r="BF494" s="167">
        <f t="shared" si="61"/>
        <v>0</v>
      </c>
      <c r="BG494" s="167">
        <f t="shared" si="62"/>
        <v>0</v>
      </c>
      <c r="BH494" s="167">
        <f t="shared" si="63"/>
        <v>0</v>
      </c>
      <c r="BI494" s="167">
        <f t="shared" si="64"/>
        <v>0</v>
      </c>
      <c r="BJ494" s="17" t="s">
        <v>92</v>
      </c>
      <c r="BK494" s="168">
        <f t="shared" si="65"/>
        <v>0</v>
      </c>
      <c r="BL494" s="17" t="s">
        <v>234</v>
      </c>
      <c r="BM494" s="166" t="s">
        <v>2051</v>
      </c>
    </row>
    <row r="495" spans="1:65" s="2" customFormat="1" ht="24.2" customHeight="1">
      <c r="A495" s="32"/>
      <c r="B495" s="153"/>
      <c r="C495" s="178" t="s">
        <v>792</v>
      </c>
      <c r="D495" s="178" t="s">
        <v>244</v>
      </c>
      <c r="E495" s="179" t="s">
        <v>797</v>
      </c>
      <c r="F495" s="180" t="s">
        <v>798</v>
      </c>
      <c r="G495" s="181" t="s">
        <v>199</v>
      </c>
      <c r="H495" s="182">
        <v>30</v>
      </c>
      <c r="I495" s="183"/>
      <c r="J495" s="184"/>
      <c r="K495" s="182">
        <f t="shared" si="53"/>
        <v>0</v>
      </c>
      <c r="L495" s="184"/>
      <c r="M495" s="185"/>
      <c r="N495" s="186" t="s">
        <v>1</v>
      </c>
      <c r="O495" s="162" t="s">
        <v>43</v>
      </c>
      <c r="P495" s="163">
        <f t="shared" si="54"/>
        <v>0</v>
      </c>
      <c r="Q495" s="163">
        <f t="shared" si="55"/>
        <v>0</v>
      </c>
      <c r="R495" s="163">
        <f t="shared" si="56"/>
        <v>0</v>
      </c>
      <c r="S495" s="58"/>
      <c r="T495" s="164">
        <f t="shared" si="57"/>
        <v>0</v>
      </c>
      <c r="U495" s="164">
        <v>0</v>
      </c>
      <c r="V495" s="164">
        <f t="shared" si="58"/>
        <v>0</v>
      </c>
      <c r="W495" s="164">
        <v>0</v>
      </c>
      <c r="X495" s="165">
        <f t="shared" si="59"/>
        <v>0</v>
      </c>
      <c r="Y495" s="32"/>
      <c r="Z495" s="32"/>
      <c r="AA495" s="32"/>
      <c r="AB495" s="32"/>
      <c r="AC495" s="32"/>
      <c r="AD495" s="32"/>
      <c r="AE495" s="32"/>
      <c r="AR495" s="166" t="s">
        <v>321</v>
      </c>
      <c r="AT495" s="166" t="s">
        <v>244</v>
      </c>
      <c r="AU495" s="166" t="s">
        <v>92</v>
      </c>
      <c r="AY495" s="17" t="s">
        <v>164</v>
      </c>
      <c r="BE495" s="167">
        <f t="shared" si="60"/>
        <v>0</v>
      </c>
      <c r="BF495" s="167">
        <f t="shared" si="61"/>
        <v>0</v>
      </c>
      <c r="BG495" s="167">
        <f t="shared" si="62"/>
        <v>0</v>
      </c>
      <c r="BH495" s="167">
        <f t="shared" si="63"/>
        <v>0</v>
      </c>
      <c r="BI495" s="167">
        <f t="shared" si="64"/>
        <v>0</v>
      </c>
      <c r="BJ495" s="17" t="s">
        <v>92</v>
      </c>
      <c r="BK495" s="168">
        <f t="shared" si="65"/>
        <v>0</v>
      </c>
      <c r="BL495" s="17" t="s">
        <v>234</v>
      </c>
      <c r="BM495" s="166" t="s">
        <v>2052</v>
      </c>
    </row>
    <row r="496" spans="1:65" s="2" customFormat="1" ht="24.2" customHeight="1">
      <c r="A496" s="32"/>
      <c r="B496" s="153"/>
      <c r="C496" s="178" t="s">
        <v>796</v>
      </c>
      <c r="D496" s="178" t="s">
        <v>244</v>
      </c>
      <c r="E496" s="179" t="s">
        <v>801</v>
      </c>
      <c r="F496" s="180" t="s">
        <v>802</v>
      </c>
      <c r="G496" s="181" t="s">
        <v>199</v>
      </c>
      <c r="H496" s="182">
        <v>24</v>
      </c>
      <c r="I496" s="183"/>
      <c r="J496" s="184"/>
      <c r="K496" s="182">
        <f t="shared" si="53"/>
        <v>0</v>
      </c>
      <c r="L496" s="184"/>
      <c r="M496" s="185"/>
      <c r="N496" s="186" t="s">
        <v>1</v>
      </c>
      <c r="O496" s="162" t="s">
        <v>43</v>
      </c>
      <c r="P496" s="163">
        <f t="shared" si="54"/>
        <v>0</v>
      </c>
      <c r="Q496" s="163">
        <f t="shared" si="55"/>
        <v>0</v>
      </c>
      <c r="R496" s="163">
        <f t="shared" si="56"/>
        <v>0</v>
      </c>
      <c r="S496" s="58"/>
      <c r="T496" s="164">
        <f t="shared" si="57"/>
        <v>0</v>
      </c>
      <c r="U496" s="164">
        <v>0</v>
      </c>
      <c r="V496" s="164">
        <f t="shared" si="58"/>
        <v>0</v>
      </c>
      <c r="W496" s="164">
        <v>0</v>
      </c>
      <c r="X496" s="165">
        <f t="shared" si="59"/>
        <v>0</v>
      </c>
      <c r="Y496" s="32"/>
      <c r="Z496" s="32"/>
      <c r="AA496" s="32"/>
      <c r="AB496" s="32"/>
      <c r="AC496" s="32"/>
      <c r="AD496" s="32"/>
      <c r="AE496" s="32"/>
      <c r="AR496" s="166" t="s">
        <v>321</v>
      </c>
      <c r="AT496" s="166" t="s">
        <v>244</v>
      </c>
      <c r="AU496" s="166" t="s">
        <v>92</v>
      </c>
      <c r="AY496" s="17" t="s">
        <v>164</v>
      </c>
      <c r="BE496" s="167">
        <f t="shared" si="60"/>
        <v>0</v>
      </c>
      <c r="BF496" s="167">
        <f t="shared" si="61"/>
        <v>0</v>
      </c>
      <c r="BG496" s="167">
        <f t="shared" si="62"/>
        <v>0</v>
      </c>
      <c r="BH496" s="167">
        <f t="shared" si="63"/>
        <v>0</v>
      </c>
      <c r="BI496" s="167">
        <f t="shared" si="64"/>
        <v>0</v>
      </c>
      <c r="BJ496" s="17" t="s">
        <v>92</v>
      </c>
      <c r="BK496" s="168">
        <f t="shared" si="65"/>
        <v>0</v>
      </c>
      <c r="BL496" s="17" t="s">
        <v>234</v>
      </c>
      <c r="BM496" s="166" t="s">
        <v>2053</v>
      </c>
    </row>
    <row r="497" spans="1:65" s="2" customFormat="1" ht="24.2" customHeight="1">
      <c r="A497" s="32"/>
      <c r="B497" s="153"/>
      <c r="C497" s="178" t="s">
        <v>800</v>
      </c>
      <c r="D497" s="178" t="s">
        <v>244</v>
      </c>
      <c r="E497" s="179" t="s">
        <v>2054</v>
      </c>
      <c r="F497" s="180" t="s">
        <v>2055</v>
      </c>
      <c r="G497" s="181" t="s">
        <v>199</v>
      </c>
      <c r="H497" s="182">
        <v>6</v>
      </c>
      <c r="I497" s="183"/>
      <c r="J497" s="184"/>
      <c r="K497" s="182">
        <f t="shared" si="53"/>
        <v>0</v>
      </c>
      <c r="L497" s="184"/>
      <c r="M497" s="185"/>
      <c r="N497" s="186" t="s">
        <v>1</v>
      </c>
      <c r="O497" s="162" t="s">
        <v>43</v>
      </c>
      <c r="P497" s="163">
        <f t="shared" si="54"/>
        <v>0</v>
      </c>
      <c r="Q497" s="163">
        <f t="shared" si="55"/>
        <v>0</v>
      </c>
      <c r="R497" s="163">
        <f t="shared" si="56"/>
        <v>0</v>
      </c>
      <c r="S497" s="58"/>
      <c r="T497" s="164">
        <f t="shared" si="57"/>
        <v>0</v>
      </c>
      <c r="U497" s="164">
        <v>0</v>
      </c>
      <c r="V497" s="164">
        <f t="shared" si="58"/>
        <v>0</v>
      </c>
      <c r="W497" s="164">
        <v>0</v>
      </c>
      <c r="X497" s="165">
        <f t="shared" si="59"/>
        <v>0</v>
      </c>
      <c r="Y497" s="32"/>
      <c r="Z497" s="32"/>
      <c r="AA497" s="32"/>
      <c r="AB497" s="32"/>
      <c r="AC497" s="32"/>
      <c r="AD497" s="32"/>
      <c r="AE497" s="32"/>
      <c r="AR497" s="166" t="s">
        <v>321</v>
      </c>
      <c r="AT497" s="166" t="s">
        <v>244</v>
      </c>
      <c r="AU497" s="166" t="s">
        <v>92</v>
      </c>
      <c r="AY497" s="17" t="s">
        <v>164</v>
      </c>
      <c r="BE497" s="167">
        <f t="shared" si="60"/>
        <v>0</v>
      </c>
      <c r="BF497" s="167">
        <f t="shared" si="61"/>
        <v>0</v>
      </c>
      <c r="BG497" s="167">
        <f t="shared" si="62"/>
        <v>0</v>
      </c>
      <c r="BH497" s="167">
        <f t="shared" si="63"/>
        <v>0</v>
      </c>
      <c r="BI497" s="167">
        <f t="shared" si="64"/>
        <v>0</v>
      </c>
      <c r="BJ497" s="17" t="s">
        <v>92</v>
      </c>
      <c r="BK497" s="168">
        <f t="shared" si="65"/>
        <v>0</v>
      </c>
      <c r="BL497" s="17" t="s">
        <v>234</v>
      </c>
      <c r="BM497" s="166" t="s">
        <v>2056</v>
      </c>
    </row>
    <row r="498" spans="1:65" s="2" customFormat="1" ht="24.2" customHeight="1">
      <c r="A498" s="32"/>
      <c r="B498" s="153"/>
      <c r="C498" s="178" t="s">
        <v>804</v>
      </c>
      <c r="D498" s="178" t="s">
        <v>244</v>
      </c>
      <c r="E498" s="179" t="s">
        <v>805</v>
      </c>
      <c r="F498" s="180" t="s">
        <v>806</v>
      </c>
      <c r="G498" s="181" t="s">
        <v>199</v>
      </c>
      <c r="H498" s="182">
        <v>26</v>
      </c>
      <c r="I498" s="183"/>
      <c r="J498" s="184"/>
      <c r="K498" s="182">
        <f t="shared" si="53"/>
        <v>0</v>
      </c>
      <c r="L498" s="184"/>
      <c r="M498" s="185"/>
      <c r="N498" s="186" t="s">
        <v>1</v>
      </c>
      <c r="O498" s="162" t="s">
        <v>43</v>
      </c>
      <c r="P498" s="163">
        <f t="shared" si="54"/>
        <v>0</v>
      </c>
      <c r="Q498" s="163">
        <f t="shared" si="55"/>
        <v>0</v>
      </c>
      <c r="R498" s="163">
        <f t="shared" si="56"/>
        <v>0</v>
      </c>
      <c r="S498" s="58"/>
      <c r="T498" s="164">
        <f t="shared" si="57"/>
        <v>0</v>
      </c>
      <c r="U498" s="164">
        <v>0</v>
      </c>
      <c r="V498" s="164">
        <f t="shared" si="58"/>
        <v>0</v>
      </c>
      <c r="W498" s="164">
        <v>0</v>
      </c>
      <c r="X498" s="165">
        <f t="shared" si="59"/>
        <v>0</v>
      </c>
      <c r="Y498" s="32"/>
      <c r="Z498" s="32"/>
      <c r="AA498" s="32"/>
      <c r="AB498" s="32"/>
      <c r="AC498" s="32"/>
      <c r="AD498" s="32"/>
      <c r="AE498" s="32"/>
      <c r="AR498" s="166" t="s">
        <v>321</v>
      </c>
      <c r="AT498" s="166" t="s">
        <v>244</v>
      </c>
      <c r="AU498" s="166" t="s">
        <v>92</v>
      </c>
      <c r="AY498" s="17" t="s">
        <v>164</v>
      </c>
      <c r="BE498" s="167">
        <f t="shared" si="60"/>
        <v>0</v>
      </c>
      <c r="BF498" s="167">
        <f t="shared" si="61"/>
        <v>0</v>
      </c>
      <c r="BG498" s="167">
        <f t="shared" si="62"/>
        <v>0</v>
      </c>
      <c r="BH498" s="167">
        <f t="shared" si="63"/>
        <v>0</v>
      </c>
      <c r="BI498" s="167">
        <f t="shared" si="64"/>
        <v>0</v>
      </c>
      <c r="BJ498" s="17" t="s">
        <v>92</v>
      </c>
      <c r="BK498" s="168">
        <f t="shared" si="65"/>
        <v>0</v>
      </c>
      <c r="BL498" s="17" t="s">
        <v>234</v>
      </c>
      <c r="BM498" s="166" t="s">
        <v>2057</v>
      </c>
    </row>
    <row r="499" spans="1:65" s="2" customFormat="1" ht="24.2" customHeight="1">
      <c r="A499" s="32"/>
      <c r="B499" s="153"/>
      <c r="C499" s="178" t="s">
        <v>808</v>
      </c>
      <c r="D499" s="178" t="s">
        <v>244</v>
      </c>
      <c r="E499" s="179" t="s">
        <v>809</v>
      </c>
      <c r="F499" s="180" t="s">
        <v>810</v>
      </c>
      <c r="G499" s="181" t="s">
        <v>199</v>
      </c>
      <c r="H499" s="182">
        <v>7</v>
      </c>
      <c r="I499" s="183"/>
      <c r="J499" s="184"/>
      <c r="K499" s="182">
        <f t="shared" si="53"/>
        <v>0</v>
      </c>
      <c r="L499" s="184"/>
      <c r="M499" s="185"/>
      <c r="N499" s="186" t="s">
        <v>1</v>
      </c>
      <c r="O499" s="162" t="s">
        <v>43</v>
      </c>
      <c r="P499" s="163">
        <f t="shared" si="54"/>
        <v>0</v>
      </c>
      <c r="Q499" s="163">
        <f t="shared" si="55"/>
        <v>0</v>
      </c>
      <c r="R499" s="163">
        <f t="shared" si="56"/>
        <v>0</v>
      </c>
      <c r="S499" s="58"/>
      <c r="T499" s="164">
        <f t="shared" si="57"/>
        <v>0</v>
      </c>
      <c r="U499" s="164">
        <v>0</v>
      </c>
      <c r="V499" s="164">
        <f t="shared" si="58"/>
        <v>0</v>
      </c>
      <c r="W499" s="164">
        <v>0</v>
      </c>
      <c r="X499" s="165">
        <f t="shared" si="59"/>
        <v>0</v>
      </c>
      <c r="Y499" s="32"/>
      <c r="Z499" s="32"/>
      <c r="AA499" s="32"/>
      <c r="AB499" s="32"/>
      <c r="AC499" s="32"/>
      <c r="AD499" s="32"/>
      <c r="AE499" s="32"/>
      <c r="AR499" s="166" t="s">
        <v>321</v>
      </c>
      <c r="AT499" s="166" t="s">
        <v>244</v>
      </c>
      <c r="AU499" s="166" t="s">
        <v>92</v>
      </c>
      <c r="AY499" s="17" t="s">
        <v>164</v>
      </c>
      <c r="BE499" s="167">
        <f t="shared" si="60"/>
        <v>0</v>
      </c>
      <c r="BF499" s="167">
        <f t="shared" si="61"/>
        <v>0</v>
      </c>
      <c r="BG499" s="167">
        <f t="shared" si="62"/>
        <v>0</v>
      </c>
      <c r="BH499" s="167">
        <f t="shared" si="63"/>
        <v>0</v>
      </c>
      <c r="BI499" s="167">
        <f t="shared" si="64"/>
        <v>0</v>
      </c>
      <c r="BJ499" s="17" t="s">
        <v>92</v>
      </c>
      <c r="BK499" s="168">
        <f t="shared" si="65"/>
        <v>0</v>
      </c>
      <c r="BL499" s="17" t="s">
        <v>234</v>
      </c>
      <c r="BM499" s="166" t="s">
        <v>2058</v>
      </c>
    </row>
    <row r="500" spans="1:65" s="2" customFormat="1" ht="24.2" customHeight="1">
      <c r="A500" s="32"/>
      <c r="B500" s="153"/>
      <c r="C500" s="178" t="s">
        <v>812</v>
      </c>
      <c r="D500" s="178" t="s">
        <v>244</v>
      </c>
      <c r="E500" s="179" t="s">
        <v>813</v>
      </c>
      <c r="F500" s="180" t="s">
        <v>814</v>
      </c>
      <c r="G500" s="181" t="s">
        <v>199</v>
      </c>
      <c r="H500" s="182">
        <v>1</v>
      </c>
      <c r="I500" s="183"/>
      <c r="J500" s="184"/>
      <c r="K500" s="182">
        <f t="shared" si="53"/>
        <v>0</v>
      </c>
      <c r="L500" s="184"/>
      <c r="M500" s="185"/>
      <c r="N500" s="186" t="s">
        <v>1</v>
      </c>
      <c r="O500" s="162" t="s">
        <v>43</v>
      </c>
      <c r="P500" s="163">
        <f t="shared" si="54"/>
        <v>0</v>
      </c>
      <c r="Q500" s="163">
        <f t="shared" si="55"/>
        <v>0</v>
      </c>
      <c r="R500" s="163">
        <f t="shared" si="56"/>
        <v>0</v>
      </c>
      <c r="S500" s="58"/>
      <c r="T500" s="164">
        <f t="shared" si="57"/>
        <v>0</v>
      </c>
      <c r="U500" s="164">
        <v>0</v>
      </c>
      <c r="V500" s="164">
        <f t="shared" si="58"/>
        <v>0</v>
      </c>
      <c r="W500" s="164">
        <v>0</v>
      </c>
      <c r="X500" s="165">
        <f t="shared" si="59"/>
        <v>0</v>
      </c>
      <c r="Y500" s="32"/>
      <c r="Z500" s="32"/>
      <c r="AA500" s="32"/>
      <c r="AB500" s="32"/>
      <c r="AC500" s="32"/>
      <c r="AD500" s="32"/>
      <c r="AE500" s="32"/>
      <c r="AR500" s="166" t="s">
        <v>321</v>
      </c>
      <c r="AT500" s="166" t="s">
        <v>244</v>
      </c>
      <c r="AU500" s="166" t="s">
        <v>92</v>
      </c>
      <c r="AY500" s="17" t="s">
        <v>164</v>
      </c>
      <c r="BE500" s="167">
        <f t="shared" si="60"/>
        <v>0</v>
      </c>
      <c r="BF500" s="167">
        <f t="shared" si="61"/>
        <v>0</v>
      </c>
      <c r="BG500" s="167">
        <f t="shared" si="62"/>
        <v>0</v>
      </c>
      <c r="BH500" s="167">
        <f t="shared" si="63"/>
        <v>0</v>
      </c>
      <c r="BI500" s="167">
        <f t="shared" si="64"/>
        <v>0</v>
      </c>
      <c r="BJ500" s="17" t="s">
        <v>92</v>
      </c>
      <c r="BK500" s="168">
        <f t="shared" si="65"/>
        <v>0</v>
      </c>
      <c r="BL500" s="17" t="s">
        <v>234</v>
      </c>
      <c r="BM500" s="166" t="s">
        <v>2059</v>
      </c>
    </row>
    <row r="501" spans="1:65" s="2" customFormat="1" ht="24.2" customHeight="1">
      <c r="A501" s="32"/>
      <c r="B501" s="153"/>
      <c r="C501" s="178" t="s">
        <v>816</v>
      </c>
      <c r="D501" s="178" t="s">
        <v>244</v>
      </c>
      <c r="E501" s="179" t="s">
        <v>817</v>
      </c>
      <c r="F501" s="180" t="s">
        <v>818</v>
      </c>
      <c r="G501" s="181" t="s">
        <v>199</v>
      </c>
      <c r="H501" s="182">
        <v>18</v>
      </c>
      <c r="I501" s="183"/>
      <c r="J501" s="184"/>
      <c r="K501" s="182">
        <f t="shared" si="53"/>
        <v>0</v>
      </c>
      <c r="L501" s="184"/>
      <c r="M501" s="185"/>
      <c r="N501" s="186" t="s">
        <v>1</v>
      </c>
      <c r="O501" s="162" t="s">
        <v>43</v>
      </c>
      <c r="P501" s="163">
        <f t="shared" si="54"/>
        <v>0</v>
      </c>
      <c r="Q501" s="163">
        <f t="shared" si="55"/>
        <v>0</v>
      </c>
      <c r="R501" s="163">
        <f t="shared" si="56"/>
        <v>0</v>
      </c>
      <c r="S501" s="58"/>
      <c r="T501" s="164">
        <f t="shared" si="57"/>
        <v>0</v>
      </c>
      <c r="U501" s="164">
        <v>0</v>
      </c>
      <c r="V501" s="164">
        <f t="shared" si="58"/>
        <v>0</v>
      </c>
      <c r="W501" s="164">
        <v>0</v>
      </c>
      <c r="X501" s="165">
        <f t="shared" si="59"/>
        <v>0</v>
      </c>
      <c r="Y501" s="32"/>
      <c r="Z501" s="32"/>
      <c r="AA501" s="32"/>
      <c r="AB501" s="32"/>
      <c r="AC501" s="32"/>
      <c r="AD501" s="32"/>
      <c r="AE501" s="32"/>
      <c r="AR501" s="166" t="s">
        <v>321</v>
      </c>
      <c r="AT501" s="166" t="s">
        <v>244</v>
      </c>
      <c r="AU501" s="166" t="s">
        <v>92</v>
      </c>
      <c r="AY501" s="17" t="s">
        <v>164</v>
      </c>
      <c r="BE501" s="167">
        <f t="shared" si="60"/>
        <v>0</v>
      </c>
      <c r="BF501" s="167">
        <f t="shared" si="61"/>
        <v>0</v>
      </c>
      <c r="BG501" s="167">
        <f t="shared" si="62"/>
        <v>0</v>
      </c>
      <c r="BH501" s="167">
        <f t="shared" si="63"/>
        <v>0</v>
      </c>
      <c r="BI501" s="167">
        <f t="shared" si="64"/>
        <v>0</v>
      </c>
      <c r="BJ501" s="17" t="s">
        <v>92</v>
      </c>
      <c r="BK501" s="168">
        <f t="shared" si="65"/>
        <v>0</v>
      </c>
      <c r="BL501" s="17" t="s">
        <v>234</v>
      </c>
      <c r="BM501" s="166" t="s">
        <v>2060</v>
      </c>
    </row>
    <row r="502" spans="1:65" s="2" customFormat="1" ht="24.2" customHeight="1">
      <c r="A502" s="32"/>
      <c r="B502" s="153"/>
      <c r="C502" s="178" t="s">
        <v>820</v>
      </c>
      <c r="D502" s="178" t="s">
        <v>244</v>
      </c>
      <c r="E502" s="179" t="s">
        <v>821</v>
      </c>
      <c r="F502" s="180" t="s">
        <v>822</v>
      </c>
      <c r="G502" s="181" t="s">
        <v>199</v>
      </c>
      <c r="H502" s="182">
        <v>11</v>
      </c>
      <c r="I502" s="183"/>
      <c r="J502" s="184"/>
      <c r="K502" s="182">
        <f t="shared" si="53"/>
        <v>0</v>
      </c>
      <c r="L502" s="184"/>
      <c r="M502" s="185"/>
      <c r="N502" s="186" t="s">
        <v>1</v>
      </c>
      <c r="O502" s="162" t="s">
        <v>43</v>
      </c>
      <c r="P502" s="163">
        <f t="shared" si="54"/>
        <v>0</v>
      </c>
      <c r="Q502" s="163">
        <f t="shared" si="55"/>
        <v>0</v>
      </c>
      <c r="R502" s="163">
        <f t="shared" si="56"/>
        <v>0</v>
      </c>
      <c r="S502" s="58"/>
      <c r="T502" s="164">
        <f t="shared" si="57"/>
        <v>0</v>
      </c>
      <c r="U502" s="164">
        <v>0</v>
      </c>
      <c r="V502" s="164">
        <f t="shared" si="58"/>
        <v>0</v>
      </c>
      <c r="W502" s="164">
        <v>0</v>
      </c>
      <c r="X502" s="165">
        <f t="shared" si="59"/>
        <v>0</v>
      </c>
      <c r="Y502" s="32"/>
      <c r="Z502" s="32"/>
      <c r="AA502" s="32"/>
      <c r="AB502" s="32"/>
      <c r="AC502" s="32"/>
      <c r="AD502" s="32"/>
      <c r="AE502" s="32"/>
      <c r="AR502" s="166" t="s">
        <v>321</v>
      </c>
      <c r="AT502" s="166" t="s">
        <v>244</v>
      </c>
      <c r="AU502" s="166" t="s">
        <v>92</v>
      </c>
      <c r="AY502" s="17" t="s">
        <v>164</v>
      </c>
      <c r="BE502" s="167">
        <f t="shared" si="60"/>
        <v>0</v>
      </c>
      <c r="BF502" s="167">
        <f t="shared" si="61"/>
        <v>0</v>
      </c>
      <c r="BG502" s="167">
        <f t="shared" si="62"/>
        <v>0</v>
      </c>
      <c r="BH502" s="167">
        <f t="shared" si="63"/>
        <v>0</v>
      </c>
      <c r="BI502" s="167">
        <f t="shared" si="64"/>
        <v>0</v>
      </c>
      <c r="BJ502" s="17" t="s">
        <v>92</v>
      </c>
      <c r="BK502" s="168">
        <f t="shared" si="65"/>
        <v>0</v>
      </c>
      <c r="BL502" s="17" t="s">
        <v>234</v>
      </c>
      <c r="BM502" s="166" t="s">
        <v>2061</v>
      </c>
    </row>
    <row r="503" spans="1:65" s="2" customFormat="1" ht="24.2" customHeight="1">
      <c r="A503" s="32"/>
      <c r="B503" s="153"/>
      <c r="C503" s="178" t="s">
        <v>824</v>
      </c>
      <c r="D503" s="178" t="s">
        <v>244</v>
      </c>
      <c r="E503" s="179" t="s">
        <v>825</v>
      </c>
      <c r="F503" s="180" t="s">
        <v>826</v>
      </c>
      <c r="G503" s="181" t="s">
        <v>199</v>
      </c>
      <c r="H503" s="182">
        <v>1</v>
      </c>
      <c r="I503" s="183"/>
      <c r="J503" s="184"/>
      <c r="K503" s="182">
        <f t="shared" si="53"/>
        <v>0</v>
      </c>
      <c r="L503" s="184"/>
      <c r="M503" s="185"/>
      <c r="N503" s="186" t="s">
        <v>1</v>
      </c>
      <c r="O503" s="162" t="s">
        <v>43</v>
      </c>
      <c r="P503" s="163">
        <f t="shared" si="54"/>
        <v>0</v>
      </c>
      <c r="Q503" s="163">
        <f t="shared" si="55"/>
        <v>0</v>
      </c>
      <c r="R503" s="163">
        <f t="shared" si="56"/>
        <v>0</v>
      </c>
      <c r="S503" s="58"/>
      <c r="T503" s="164">
        <f t="shared" si="57"/>
        <v>0</v>
      </c>
      <c r="U503" s="164">
        <v>0</v>
      </c>
      <c r="V503" s="164">
        <f t="shared" si="58"/>
        <v>0</v>
      </c>
      <c r="W503" s="164">
        <v>0</v>
      </c>
      <c r="X503" s="165">
        <f t="shared" si="59"/>
        <v>0</v>
      </c>
      <c r="Y503" s="32"/>
      <c r="Z503" s="32"/>
      <c r="AA503" s="32"/>
      <c r="AB503" s="32"/>
      <c r="AC503" s="32"/>
      <c r="AD503" s="32"/>
      <c r="AE503" s="32"/>
      <c r="AR503" s="166" t="s">
        <v>321</v>
      </c>
      <c r="AT503" s="166" t="s">
        <v>244</v>
      </c>
      <c r="AU503" s="166" t="s">
        <v>92</v>
      </c>
      <c r="AY503" s="17" t="s">
        <v>164</v>
      </c>
      <c r="BE503" s="167">
        <f t="shared" si="60"/>
        <v>0</v>
      </c>
      <c r="BF503" s="167">
        <f t="shared" si="61"/>
        <v>0</v>
      </c>
      <c r="BG503" s="167">
        <f t="shared" si="62"/>
        <v>0</v>
      </c>
      <c r="BH503" s="167">
        <f t="shared" si="63"/>
        <v>0</v>
      </c>
      <c r="BI503" s="167">
        <f t="shared" si="64"/>
        <v>0</v>
      </c>
      <c r="BJ503" s="17" t="s">
        <v>92</v>
      </c>
      <c r="BK503" s="168">
        <f t="shared" si="65"/>
        <v>0</v>
      </c>
      <c r="BL503" s="17" t="s">
        <v>234</v>
      </c>
      <c r="BM503" s="166" t="s">
        <v>2062</v>
      </c>
    </row>
    <row r="504" spans="1:65" s="2" customFormat="1" ht="24.2" customHeight="1">
      <c r="A504" s="32"/>
      <c r="B504" s="153"/>
      <c r="C504" s="178" t="s">
        <v>828</v>
      </c>
      <c r="D504" s="178" t="s">
        <v>244</v>
      </c>
      <c r="E504" s="179" t="s">
        <v>837</v>
      </c>
      <c r="F504" s="180" t="s">
        <v>838</v>
      </c>
      <c r="G504" s="181" t="s">
        <v>199</v>
      </c>
      <c r="H504" s="182">
        <v>10</v>
      </c>
      <c r="I504" s="183"/>
      <c r="J504" s="184"/>
      <c r="K504" s="182">
        <f t="shared" si="53"/>
        <v>0</v>
      </c>
      <c r="L504" s="184"/>
      <c r="M504" s="185"/>
      <c r="N504" s="186" t="s">
        <v>1</v>
      </c>
      <c r="O504" s="162" t="s">
        <v>43</v>
      </c>
      <c r="P504" s="163">
        <f t="shared" si="54"/>
        <v>0</v>
      </c>
      <c r="Q504" s="163">
        <f t="shared" si="55"/>
        <v>0</v>
      </c>
      <c r="R504" s="163">
        <f t="shared" si="56"/>
        <v>0</v>
      </c>
      <c r="S504" s="58"/>
      <c r="T504" s="164">
        <f t="shared" si="57"/>
        <v>0</v>
      </c>
      <c r="U504" s="164">
        <v>0</v>
      </c>
      <c r="V504" s="164">
        <f t="shared" si="58"/>
        <v>0</v>
      </c>
      <c r="W504" s="164">
        <v>0</v>
      </c>
      <c r="X504" s="165">
        <f t="shared" si="59"/>
        <v>0</v>
      </c>
      <c r="Y504" s="32"/>
      <c r="Z504" s="32"/>
      <c r="AA504" s="32"/>
      <c r="AB504" s="32"/>
      <c r="AC504" s="32"/>
      <c r="AD504" s="32"/>
      <c r="AE504" s="32"/>
      <c r="AR504" s="166" t="s">
        <v>321</v>
      </c>
      <c r="AT504" s="166" t="s">
        <v>244</v>
      </c>
      <c r="AU504" s="166" t="s">
        <v>92</v>
      </c>
      <c r="AY504" s="17" t="s">
        <v>164</v>
      </c>
      <c r="BE504" s="167">
        <f t="shared" si="60"/>
        <v>0</v>
      </c>
      <c r="BF504" s="167">
        <f t="shared" si="61"/>
        <v>0</v>
      </c>
      <c r="BG504" s="167">
        <f t="shared" si="62"/>
        <v>0</v>
      </c>
      <c r="BH504" s="167">
        <f t="shared" si="63"/>
        <v>0</v>
      </c>
      <c r="BI504" s="167">
        <f t="shared" si="64"/>
        <v>0</v>
      </c>
      <c r="BJ504" s="17" t="s">
        <v>92</v>
      </c>
      <c r="BK504" s="168">
        <f t="shared" si="65"/>
        <v>0</v>
      </c>
      <c r="BL504" s="17" t="s">
        <v>234</v>
      </c>
      <c r="BM504" s="166" t="s">
        <v>2063</v>
      </c>
    </row>
    <row r="505" spans="1:65" s="2" customFormat="1" ht="24.2" customHeight="1">
      <c r="A505" s="32"/>
      <c r="B505" s="153"/>
      <c r="C505" s="178" t="s">
        <v>832</v>
      </c>
      <c r="D505" s="178" t="s">
        <v>244</v>
      </c>
      <c r="E505" s="179" t="s">
        <v>841</v>
      </c>
      <c r="F505" s="180" t="s">
        <v>842</v>
      </c>
      <c r="G505" s="181" t="s">
        <v>199</v>
      </c>
      <c r="H505" s="182">
        <v>4</v>
      </c>
      <c r="I505" s="183"/>
      <c r="J505" s="184"/>
      <c r="K505" s="182">
        <f t="shared" si="53"/>
        <v>0</v>
      </c>
      <c r="L505" s="184"/>
      <c r="M505" s="185"/>
      <c r="N505" s="186" t="s">
        <v>1</v>
      </c>
      <c r="O505" s="162" t="s">
        <v>43</v>
      </c>
      <c r="P505" s="163">
        <f t="shared" si="54"/>
        <v>0</v>
      </c>
      <c r="Q505" s="163">
        <f t="shared" si="55"/>
        <v>0</v>
      </c>
      <c r="R505" s="163">
        <f t="shared" si="56"/>
        <v>0</v>
      </c>
      <c r="S505" s="58"/>
      <c r="T505" s="164">
        <f t="shared" si="57"/>
        <v>0</v>
      </c>
      <c r="U505" s="164">
        <v>0</v>
      </c>
      <c r="V505" s="164">
        <f t="shared" si="58"/>
        <v>0</v>
      </c>
      <c r="W505" s="164">
        <v>0</v>
      </c>
      <c r="X505" s="165">
        <f t="shared" si="59"/>
        <v>0</v>
      </c>
      <c r="Y505" s="32"/>
      <c r="Z505" s="32"/>
      <c r="AA505" s="32"/>
      <c r="AB505" s="32"/>
      <c r="AC505" s="32"/>
      <c r="AD505" s="32"/>
      <c r="AE505" s="32"/>
      <c r="AR505" s="166" t="s">
        <v>321</v>
      </c>
      <c r="AT505" s="166" t="s">
        <v>244</v>
      </c>
      <c r="AU505" s="166" t="s">
        <v>92</v>
      </c>
      <c r="AY505" s="17" t="s">
        <v>164</v>
      </c>
      <c r="BE505" s="167">
        <f t="shared" si="60"/>
        <v>0</v>
      </c>
      <c r="BF505" s="167">
        <f t="shared" si="61"/>
        <v>0</v>
      </c>
      <c r="BG505" s="167">
        <f t="shared" si="62"/>
        <v>0</v>
      </c>
      <c r="BH505" s="167">
        <f t="shared" si="63"/>
        <v>0</v>
      </c>
      <c r="BI505" s="167">
        <f t="shared" si="64"/>
        <v>0</v>
      </c>
      <c r="BJ505" s="17" t="s">
        <v>92</v>
      </c>
      <c r="BK505" s="168">
        <f t="shared" si="65"/>
        <v>0</v>
      </c>
      <c r="BL505" s="17" t="s">
        <v>234</v>
      </c>
      <c r="BM505" s="166" t="s">
        <v>2064</v>
      </c>
    </row>
    <row r="506" spans="1:65" s="2" customFormat="1" ht="24.2" customHeight="1">
      <c r="A506" s="32"/>
      <c r="B506" s="153"/>
      <c r="C506" s="178" t="s">
        <v>836</v>
      </c>
      <c r="D506" s="178" t="s">
        <v>244</v>
      </c>
      <c r="E506" s="179" t="s">
        <v>845</v>
      </c>
      <c r="F506" s="180" t="s">
        <v>846</v>
      </c>
      <c r="G506" s="181" t="s">
        <v>199</v>
      </c>
      <c r="H506" s="182">
        <v>4</v>
      </c>
      <c r="I506" s="183"/>
      <c r="J506" s="184"/>
      <c r="K506" s="182">
        <f t="shared" si="53"/>
        <v>0</v>
      </c>
      <c r="L506" s="184"/>
      <c r="M506" s="185"/>
      <c r="N506" s="186" t="s">
        <v>1</v>
      </c>
      <c r="O506" s="162" t="s">
        <v>43</v>
      </c>
      <c r="P506" s="163">
        <f t="shared" si="54"/>
        <v>0</v>
      </c>
      <c r="Q506" s="163">
        <f t="shared" si="55"/>
        <v>0</v>
      </c>
      <c r="R506" s="163">
        <f t="shared" si="56"/>
        <v>0</v>
      </c>
      <c r="S506" s="58"/>
      <c r="T506" s="164">
        <f t="shared" si="57"/>
        <v>0</v>
      </c>
      <c r="U506" s="164">
        <v>0</v>
      </c>
      <c r="V506" s="164">
        <f t="shared" si="58"/>
        <v>0</v>
      </c>
      <c r="W506" s="164">
        <v>0</v>
      </c>
      <c r="X506" s="165">
        <f t="shared" si="59"/>
        <v>0</v>
      </c>
      <c r="Y506" s="32"/>
      <c r="Z506" s="32"/>
      <c r="AA506" s="32"/>
      <c r="AB506" s="32"/>
      <c r="AC506" s="32"/>
      <c r="AD506" s="32"/>
      <c r="AE506" s="32"/>
      <c r="AR506" s="166" t="s">
        <v>321</v>
      </c>
      <c r="AT506" s="166" t="s">
        <v>244</v>
      </c>
      <c r="AU506" s="166" t="s">
        <v>92</v>
      </c>
      <c r="AY506" s="17" t="s">
        <v>164</v>
      </c>
      <c r="BE506" s="167">
        <f t="shared" si="60"/>
        <v>0</v>
      </c>
      <c r="BF506" s="167">
        <f t="shared" si="61"/>
        <v>0</v>
      </c>
      <c r="BG506" s="167">
        <f t="shared" si="62"/>
        <v>0</v>
      </c>
      <c r="BH506" s="167">
        <f t="shared" si="63"/>
        <v>0</v>
      </c>
      <c r="BI506" s="167">
        <f t="shared" si="64"/>
        <v>0</v>
      </c>
      <c r="BJ506" s="17" t="s">
        <v>92</v>
      </c>
      <c r="BK506" s="168">
        <f t="shared" si="65"/>
        <v>0</v>
      </c>
      <c r="BL506" s="17" t="s">
        <v>234</v>
      </c>
      <c r="BM506" s="166" t="s">
        <v>2065</v>
      </c>
    </row>
    <row r="507" spans="1:65" s="2" customFormat="1" ht="24.2" customHeight="1">
      <c r="A507" s="32"/>
      <c r="B507" s="153"/>
      <c r="C507" s="178" t="s">
        <v>840</v>
      </c>
      <c r="D507" s="178" t="s">
        <v>244</v>
      </c>
      <c r="E507" s="179" t="s">
        <v>849</v>
      </c>
      <c r="F507" s="180" t="s">
        <v>850</v>
      </c>
      <c r="G507" s="181" t="s">
        <v>199</v>
      </c>
      <c r="H507" s="182">
        <v>125.64</v>
      </c>
      <c r="I507" s="183"/>
      <c r="J507" s="184"/>
      <c r="K507" s="182">
        <f t="shared" si="53"/>
        <v>0</v>
      </c>
      <c r="L507" s="184"/>
      <c r="M507" s="185"/>
      <c r="N507" s="186" t="s">
        <v>1</v>
      </c>
      <c r="O507" s="162" t="s">
        <v>43</v>
      </c>
      <c r="P507" s="163">
        <f t="shared" si="54"/>
        <v>0</v>
      </c>
      <c r="Q507" s="163">
        <f t="shared" si="55"/>
        <v>0</v>
      </c>
      <c r="R507" s="163">
        <f t="shared" si="56"/>
        <v>0</v>
      </c>
      <c r="S507" s="58"/>
      <c r="T507" s="164">
        <f t="shared" si="57"/>
        <v>0</v>
      </c>
      <c r="U507" s="164">
        <v>0</v>
      </c>
      <c r="V507" s="164">
        <f t="shared" si="58"/>
        <v>0</v>
      </c>
      <c r="W507" s="164">
        <v>0</v>
      </c>
      <c r="X507" s="165">
        <f t="shared" si="59"/>
        <v>0</v>
      </c>
      <c r="Y507" s="32"/>
      <c r="Z507" s="32"/>
      <c r="AA507" s="32"/>
      <c r="AB507" s="32"/>
      <c r="AC507" s="32"/>
      <c r="AD507" s="32"/>
      <c r="AE507" s="32"/>
      <c r="AR507" s="166" t="s">
        <v>321</v>
      </c>
      <c r="AT507" s="166" t="s">
        <v>244</v>
      </c>
      <c r="AU507" s="166" t="s">
        <v>92</v>
      </c>
      <c r="AY507" s="17" t="s">
        <v>164</v>
      </c>
      <c r="BE507" s="167">
        <f t="shared" si="60"/>
        <v>0</v>
      </c>
      <c r="BF507" s="167">
        <f t="shared" si="61"/>
        <v>0</v>
      </c>
      <c r="BG507" s="167">
        <f t="shared" si="62"/>
        <v>0</v>
      </c>
      <c r="BH507" s="167">
        <f t="shared" si="63"/>
        <v>0</v>
      </c>
      <c r="BI507" s="167">
        <f t="shared" si="64"/>
        <v>0</v>
      </c>
      <c r="BJ507" s="17" t="s">
        <v>92</v>
      </c>
      <c r="BK507" s="168">
        <f t="shared" si="65"/>
        <v>0</v>
      </c>
      <c r="BL507" s="17" t="s">
        <v>234</v>
      </c>
      <c r="BM507" s="166" t="s">
        <v>2066</v>
      </c>
    </row>
    <row r="508" spans="1:65" s="2" customFormat="1" ht="24.2" customHeight="1">
      <c r="A508" s="32"/>
      <c r="B508" s="153"/>
      <c r="C508" s="178" t="s">
        <v>844</v>
      </c>
      <c r="D508" s="178" t="s">
        <v>244</v>
      </c>
      <c r="E508" s="179" t="s">
        <v>853</v>
      </c>
      <c r="F508" s="180" t="s">
        <v>854</v>
      </c>
      <c r="G508" s="181" t="s">
        <v>199</v>
      </c>
      <c r="H508" s="182">
        <v>42.12</v>
      </c>
      <c r="I508" s="183"/>
      <c r="J508" s="184"/>
      <c r="K508" s="182">
        <f t="shared" si="53"/>
        <v>0</v>
      </c>
      <c r="L508" s="184"/>
      <c r="M508" s="185"/>
      <c r="N508" s="186" t="s">
        <v>1</v>
      </c>
      <c r="O508" s="162" t="s">
        <v>43</v>
      </c>
      <c r="P508" s="163">
        <f t="shared" si="54"/>
        <v>0</v>
      </c>
      <c r="Q508" s="163">
        <f t="shared" si="55"/>
        <v>0</v>
      </c>
      <c r="R508" s="163">
        <f t="shared" si="56"/>
        <v>0</v>
      </c>
      <c r="S508" s="58"/>
      <c r="T508" s="164">
        <f t="shared" si="57"/>
        <v>0</v>
      </c>
      <c r="U508" s="164">
        <v>0</v>
      </c>
      <c r="V508" s="164">
        <f t="shared" si="58"/>
        <v>0</v>
      </c>
      <c r="W508" s="164">
        <v>0</v>
      </c>
      <c r="X508" s="165">
        <f t="shared" si="59"/>
        <v>0</v>
      </c>
      <c r="Y508" s="32"/>
      <c r="Z508" s="32"/>
      <c r="AA508" s="32"/>
      <c r="AB508" s="32"/>
      <c r="AC508" s="32"/>
      <c r="AD508" s="32"/>
      <c r="AE508" s="32"/>
      <c r="AR508" s="166" t="s">
        <v>321</v>
      </c>
      <c r="AT508" s="166" t="s">
        <v>244</v>
      </c>
      <c r="AU508" s="166" t="s">
        <v>92</v>
      </c>
      <c r="AY508" s="17" t="s">
        <v>164</v>
      </c>
      <c r="BE508" s="167">
        <f t="shared" si="60"/>
        <v>0</v>
      </c>
      <c r="BF508" s="167">
        <f t="shared" si="61"/>
        <v>0</v>
      </c>
      <c r="BG508" s="167">
        <f t="shared" si="62"/>
        <v>0</v>
      </c>
      <c r="BH508" s="167">
        <f t="shared" si="63"/>
        <v>0</v>
      </c>
      <c r="BI508" s="167">
        <f t="shared" si="64"/>
        <v>0</v>
      </c>
      <c r="BJ508" s="17" t="s">
        <v>92</v>
      </c>
      <c r="BK508" s="168">
        <f t="shared" si="65"/>
        <v>0</v>
      </c>
      <c r="BL508" s="17" t="s">
        <v>234</v>
      </c>
      <c r="BM508" s="166" t="s">
        <v>2067</v>
      </c>
    </row>
    <row r="509" spans="1:65" s="2" customFormat="1" ht="24.2" customHeight="1">
      <c r="A509" s="32"/>
      <c r="B509" s="153"/>
      <c r="C509" s="178" t="s">
        <v>848</v>
      </c>
      <c r="D509" s="178" t="s">
        <v>244</v>
      </c>
      <c r="E509" s="179" t="s">
        <v>857</v>
      </c>
      <c r="F509" s="180" t="s">
        <v>858</v>
      </c>
      <c r="G509" s="181" t="s">
        <v>199</v>
      </c>
      <c r="H509" s="182">
        <v>44</v>
      </c>
      <c r="I509" s="183"/>
      <c r="J509" s="184"/>
      <c r="K509" s="182">
        <f t="shared" si="53"/>
        <v>0</v>
      </c>
      <c r="L509" s="184"/>
      <c r="M509" s="185"/>
      <c r="N509" s="186" t="s">
        <v>1</v>
      </c>
      <c r="O509" s="162" t="s">
        <v>43</v>
      </c>
      <c r="P509" s="163">
        <f t="shared" si="54"/>
        <v>0</v>
      </c>
      <c r="Q509" s="163">
        <f t="shared" si="55"/>
        <v>0</v>
      </c>
      <c r="R509" s="163">
        <f t="shared" si="56"/>
        <v>0</v>
      </c>
      <c r="S509" s="58"/>
      <c r="T509" s="164">
        <f t="shared" si="57"/>
        <v>0</v>
      </c>
      <c r="U509" s="164">
        <v>0</v>
      </c>
      <c r="V509" s="164">
        <f t="shared" si="58"/>
        <v>0</v>
      </c>
      <c r="W509" s="164">
        <v>0</v>
      </c>
      <c r="X509" s="165">
        <f t="shared" si="59"/>
        <v>0</v>
      </c>
      <c r="Y509" s="32"/>
      <c r="Z509" s="32"/>
      <c r="AA509" s="32"/>
      <c r="AB509" s="32"/>
      <c r="AC509" s="32"/>
      <c r="AD509" s="32"/>
      <c r="AE509" s="32"/>
      <c r="AR509" s="166" t="s">
        <v>321</v>
      </c>
      <c r="AT509" s="166" t="s">
        <v>244</v>
      </c>
      <c r="AU509" s="166" t="s">
        <v>92</v>
      </c>
      <c r="AY509" s="17" t="s">
        <v>164</v>
      </c>
      <c r="BE509" s="167">
        <f t="shared" si="60"/>
        <v>0</v>
      </c>
      <c r="BF509" s="167">
        <f t="shared" si="61"/>
        <v>0</v>
      </c>
      <c r="BG509" s="167">
        <f t="shared" si="62"/>
        <v>0</v>
      </c>
      <c r="BH509" s="167">
        <f t="shared" si="63"/>
        <v>0</v>
      </c>
      <c r="BI509" s="167">
        <f t="shared" si="64"/>
        <v>0</v>
      </c>
      <c r="BJ509" s="17" t="s">
        <v>92</v>
      </c>
      <c r="BK509" s="168">
        <f t="shared" si="65"/>
        <v>0</v>
      </c>
      <c r="BL509" s="17" t="s">
        <v>234</v>
      </c>
      <c r="BM509" s="166" t="s">
        <v>2068</v>
      </c>
    </row>
    <row r="510" spans="1:65" s="2" customFormat="1" ht="24.2" customHeight="1">
      <c r="A510" s="32"/>
      <c r="B510" s="153"/>
      <c r="C510" s="178" t="s">
        <v>852</v>
      </c>
      <c r="D510" s="178" t="s">
        <v>244</v>
      </c>
      <c r="E510" s="179" t="s">
        <v>861</v>
      </c>
      <c r="F510" s="180" t="s">
        <v>862</v>
      </c>
      <c r="G510" s="181" t="s">
        <v>199</v>
      </c>
      <c r="H510" s="182">
        <v>50.5</v>
      </c>
      <c r="I510" s="183"/>
      <c r="J510" s="184"/>
      <c r="K510" s="182">
        <f t="shared" si="53"/>
        <v>0</v>
      </c>
      <c r="L510" s="184"/>
      <c r="M510" s="185"/>
      <c r="N510" s="186" t="s">
        <v>1</v>
      </c>
      <c r="O510" s="162" t="s">
        <v>43</v>
      </c>
      <c r="P510" s="163">
        <f t="shared" si="54"/>
        <v>0</v>
      </c>
      <c r="Q510" s="163">
        <f t="shared" si="55"/>
        <v>0</v>
      </c>
      <c r="R510" s="163">
        <f t="shared" si="56"/>
        <v>0</v>
      </c>
      <c r="S510" s="58"/>
      <c r="T510" s="164">
        <f t="shared" si="57"/>
        <v>0</v>
      </c>
      <c r="U510" s="164">
        <v>0</v>
      </c>
      <c r="V510" s="164">
        <f t="shared" si="58"/>
        <v>0</v>
      </c>
      <c r="W510" s="164">
        <v>0</v>
      </c>
      <c r="X510" s="165">
        <f t="shared" si="59"/>
        <v>0</v>
      </c>
      <c r="Y510" s="32"/>
      <c r="Z510" s="32"/>
      <c r="AA510" s="32"/>
      <c r="AB510" s="32"/>
      <c r="AC510" s="32"/>
      <c r="AD510" s="32"/>
      <c r="AE510" s="32"/>
      <c r="AR510" s="166" t="s">
        <v>321</v>
      </c>
      <c r="AT510" s="166" t="s">
        <v>244</v>
      </c>
      <c r="AU510" s="166" t="s">
        <v>92</v>
      </c>
      <c r="AY510" s="17" t="s">
        <v>164</v>
      </c>
      <c r="BE510" s="167">
        <f t="shared" si="60"/>
        <v>0</v>
      </c>
      <c r="BF510" s="167">
        <f t="shared" si="61"/>
        <v>0</v>
      </c>
      <c r="BG510" s="167">
        <f t="shared" si="62"/>
        <v>0</v>
      </c>
      <c r="BH510" s="167">
        <f t="shared" si="63"/>
        <v>0</v>
      </c>
      <c r="BI510" s="167">
        <f t="shared" si="64"/>
        <v>0</v>
      </c>
      <c r="BJ510" s="17" t="s">
        <v>92</v>
      </c>
      <c r="BK510" s="168">
        <f t="shared" si="65"/>
        <v>0</v>
      </c>
      <c r="BL510" s="17" t="s">
        <v>234</v>
      </c>
      <c r="BM510" s="166" t="s">
        <v>2069</v>
      </c>
    </row>
    <row r="511" spans="1:65" s="2" customFormat="1" ht="14.45" customHeight="1">
      <c r="A511" s="32"/>
      <c r="B511" s="153"/>
      <c r="C511" s="178" t="s">
        <v>856</v>
      </c>
      <c r="D511" s="178" t="s">
        <v>244</v>
      </c>
      <c r="E511" s="179" t="s">
        <v>865</v>
      </c>
      <c r="F511" s="180" t="s">
        <v>866</v>
      </c>
      <c r="G511" s="181" t="s">
        <v>354</v>
      </c>
      <c r="H511" s="182">
        <v>206</v>
      </c>
      <c r="I511" s="183"/>
      <c r="J511" s="184"/>
      <c r="K511" s="182">
        <f t="shared" si="53"/>
        <v>0</v>
      </c>
      <c r="L511" s="184"/>
      <c r="M511" s="185"/>
      <c r="N511" s="186" t="s">
        <v>1</v>
      </c>
      <c r="O511" s="162" t="s">
        <v>43</v>
      </c>
      <c r="P511" s="163">
        <f t="shared" si="54"/>
        <v>0</v>
      </c>
      <c r="Q511" s="163">
        <f t="shared" si="55"/>
        <v>0</v>
      </c>
      <c r="R511" s="163">
        <f t="shared" si="56"/>
        <v>0</v>
      </c>
      <c r="S511" s="58"/>
      <c r="T511" s="164">
        <f t="shared" si="57"/>
        <v>0</v>
      </c>
      <c r="U511" s="164">
        <v>0</v>
      </c>
      <c r="V511" s="164">
        <f t="shared" si="58"/>
        <v>0</v>
      </c>
      <c r="W511" s="164">
        <v>0</v>
      </c>
      <c r="X511" s="165">
        <f t="shared" si="59"/>
        <v>0</v>
      </c>
      <c r="Y511" s="32"/>
      <c r="Z511" s="32"/>
      <c r="AA511" s="32"/>
      <c r="AB511" s="32"/>
      <c r="AC511" s="32"/>
      <c r="AD511" s="32"/>
      <c r="AE511" s="32"/>
      <c r="AR511" s="166" t="s">
        <v>321</v>
      </c>
      <c r="AT511" s="166" t="s">
        <v>244</v>
      </c>
      <c r="AU511" s="166" t="s">
        <v>92</v>
      </c>
      <c r="AY511" s="17" t="s">
        <v>164</v>
      </c>
      <c r="BE511" s="167">
        <f t="shared" si="60"/>
        <v>0</v>
      </c>
      <c r="BF511" s="167">
        <f t="shared" si="61"/>
        <v>0</v>
      </c>
      <c r="BG511" s="167">
        <f t="shared" si="62"/>
        <v>0</v>
      </c>
      <c r="BH511" s="167">
        <f t="shared" si="63"/>
        <v>0</v>
      </c>
      <c r="BI511" s="167">
        <f t="shared" si="64"/>
        <v>0</v>
      </c>
      <c r="BJ511" s="17" t="s">
        <v>92</v>
      </c>
      <c r="BK511" s="168">
        <f t="shared" si="65"/>
        <v>0</v>
      </c>
      <c r="BL511" s="17" t="s">
        <v>234</v>
      </c>
      <c r="BM511" s="166" t="s">
        <v>2070</v>
      </c>
    </row>
    <row r="512" spans="1:65" s="2" customFormat="1" ht="14.45" customHeight="1">
      <c r="A512" s="32"/>
      <c r="B512" s="153"/>
      <c r="C512" s="178" t="s">
        <v>860</v>
      </c>
      <c r="D512" s="178" t="s">
        <v>244</v>
      </c>
      <c r="E512" s="179" t="s">
        <v>869</v>
      </c>
      <c r="F512" s="180" t="s">
        <v>870</v>
      </c>
      <c r="G512" s="181" t="s">
        <v>199</v>
      </c>
      <c r="H512" s="182">
        <v>66</v>
      </c>
      <c r="I512" s="183"/>
      <c r="J512" s="184"/>
      <c r="K512" s="182">
        <f t="shared" si="53"/>
        <v>0</v>
      </c>
      <c r="L512" s="184"/>
      <c r="M512" s="185"/>
      <c r="N512" s="186" t="s">
        <v>1</v>
      </c>
      <c r="O512" s="162" t="s">
        <v>43</v>
      </c>
      <c r="P512" s="163">
        <f t="shared" si="54"/>
        <v>0</v>
      </c>
      <c r="Q512" s="163">
        <f t="shared" si="55"/>
        <v>0</v>
      </c>
      <c r="R512" s="163">
        <f t="shared" si="56"/>
        <v>0</v>
      </c>
      <c r="S512" s="58"/>
      <c r="T512" s="164">
        <f t="shared" si="57"/>
        <v>0</v>
      </c>
      <c r="U512" s="164">
        <v>0</v>
      </c>
      <c r="V512" s="164">
        <f t="shared" si="58"/>
        <v>0</v>
      </c>
      <c r="W512" s="164">
        <v>0</v>
      </c>
      <c r="X512" s="165">
        <f t="shared" si="59"/>
        <v>0</v>
      </c>
      <c r="Y512" s="32"/>
      <c r="Z512" s="32"/>
      <c r="AA512" s="32"/>
      <c r="AB512" s="32"/>
      <c r="AC512" s="32"/>
      <c r="AD512" s="32"/>
      <c r="AE512" s="32"/>
      <c r="AR512" s="166" t="s">
        <v>321</v>
      </c>
      <c r="AT512" s="166" t="s">
        <v>244</v>
      </c>
      <c r="AU512" s="166" t="s">
        <v>92</v>
      </c>
      <c r="AY512" s="17" t="s">
        <v>164</v>
      </c>
      <c r="BE512" s="167">
        <f t="shared" si="60"/>
        <v>0</v>
      </c>
      <c r="BF512" s="167">
        <f t="shared" si="61"/>
        <v>0</v>
      </c>
      <c r="BG512" s="167">
        <f t="shared" si="62"/>
        <v>0</v>
      </c>
      <c r="BH512" s="167">
        <f t="shared" si="63"/>
        <v>0</v>
      </c>
      <c r="BI512" s="167">
        <f t="shared" si="64"/>
        <v>0</v>
      </c>
      <c r="BJ512" s="17" t="s">
        <v>92</v>
      </c>
      <c r="BK512" s="168">
        <f t="shared" si="65"/>
        <v>0</v>
      </c>
      <c r="BL512" s="17" t="s">
        <v>234</v>
      </c>
      <c r="BM512" s="166" t="s">
        <v>2071</v>
      </c>
    </row>
    <row r="513" spans="1:65" s="2" customFormat="1" ht="24.2" customHeight="1">
      <c r="A513" s="32"/>
      <c r="B513" s="153"/>
      <c r="C513" s="178" t="s">
        <v>864</v>
      </c>
      <c r="D513" s="178" t="s">
        <v>244</v>
      </c>
      <c r="E513" s="179" t="s">
        <v>873</v>
      </c>
      <c r="F513" s="180" t="s">
        <v>874</v>
      </c>
      <c r="G513" s="181" t="s">
        <v>199</v>
      </c>
      <c r="H513" s="182">
        <v>18</v>
      </c>
      <c r="I513" s="183"/>
      <c r="J513" s="184"/>
      <c r="K513" s="182">
        <f t="shared" si="53"/>
        <v>0</v>
      </c>
      <c r="L513" s="184"/>
      <c r="M513" s="185"/>
      <c r="N513" s="186" t="s">
        <v>1</v>
      </c>
      <c r="O513" s="162" t="s">
        <v>43</v>
      </c>
      <c r="P513" s="163">
        <f t="shared" si="54"/>
        <v>0</v>
      </c>
      <c r="Q513" s="163">
        <f t="shared" si="55"/>
        <v>0</v>
      </c>
      <c r="R513" s="163">
        <f t="shared" si="56"/>
        <v>0</v>
      </c>
      <c r="S513" s="58"/>
      <c r="T513" s="164">
        <f t="shared" si="57"/>
        <v>0</v>
      </c>
      <c r="U513" s="164">
        <v>0</v>
      </c>
      <c r="V513" s="164">
        <f t="shared" si="58"/>
        <v>0</v>
      </c>
      <c r="W513" s="164">
        <v>0</v>
      </c>
      <c r="X513" s="165">
        <f t="shared" si="59"/>
        <v>0</v>
      </c>
      <c r="Y513" s="32"/>
      <c r="Z513" s="32"/>
      <c r="AA513" s="32"/>
      <c r="AB513" s="32"/>
      <c r="AC513" s="32"/>
      <c r="AD513" s="32"/>
      <c r="AE513" s="32"/>
      <c r="AR513" s="166" t="s">
        <v>321</v>
      </c>
      <c r="AT513" s="166" t="s">
        <v>244</v>
      </c>
      <c r="AU513" s="166" t="s">
        <v>92</v>
      </c>
      <c r="AY513" s="17" t="s">
        <v>164</v>
      </c>
      <c r="BE513" s="167">
        <f t="shared" si="60"/>
        <v>0</v>
      </c>
      <c r="BF513" s="167">
        <f t="shared" si="61"/>
        <v>0</v>
      </c>
      <c r="BG513" s="167">
        <f t="shared" si="62"/>
        <v>0</v>
      </c>
      <c r="BH513" s="167">
        <f t="shared" si="63"/>
        <v>0</v>
      </c>
      <c r="BI513" s="167">
        <f t="shared" si="64"/>
        <v>0</v>
      </c>
      <c r="BJ513" s="17" t="s">
        <v>92</v>
      </c>
      <c r="BK513" s="168">
        <f t="shared" si="65"/>
        <v>0</v>
      </c>
      <c r="BL513" s="17" t="s">
        <v>234</v>
      </c>
      <c r="BM513" s="166" t="s">
        <v>2072</v>
      </c>
    </row>
    <row r="514" spans="1:65" s="2" customFormat="1" ht="24.2" customHeight="1">
      <c r="A514" s="32"/>
      <c r="B514" s="153"/>
      <c r="C514" s="178" t="s">
        <v>868</v>
      </c>
      <c r="D514" s="178" t="s">
        <v>244</v>
      </c>
      <c r="E514" s="179" t="s">
        <v>877</v>
      </c>
      <c r="F514" s="180" t="s">
        <v>878</v>
      </c>
      <c r="G514" s="181" t="s">
        <v>879</v>
      </c>
      <c r="H514" s="182">
        <v>12</v>
      </c>
      <c r="I514" s="183"/>
      <c r="J514" s="184"/>
      <c r="K514" s="182">
        <f t="shared" si="53"/>
        <v>0</v>
      </c>
      <c r="L514" s="184"/>
      <c r="M514" s="185"/>
      <c r="N514" s="186" t="s">
        <v>1</v>
      </c>
      <c r="O514" s="162" t="s">
        <v>43</v>
      </c>
      <c r="P514" s="163">
        <f t="shared" si="54"/>
        <v>0</v>
      </c>
      <c r="Q514" s="163">
        <f t="shared" si="55"/>
        <v>0</v>
      </c>
      <c r="R514" s="163">
        <f t="shared" si="56"/>
        <v>0</v>
      </c>
      <c r="S514" s="58"/>
      <c r="T514" s="164">
        <f t="shared" si="57"/>
        <v>0</v>
      </c>
      <c r="U514" s="164">
        <v>0</v>
      </c>
      <c r="V514" s="164">
        <f t="shared" si="58"/>
        <v>0</v>
      </c>
      <c r="W514" s="164">
        <v>0</v>
      </c>
      <c r="X514" s="165">
        <f t="shared" si="59"/>
        <v>0</v>
      </c>
      <c r="Y514" s="32"/>
      <c r="Z514" s="32"/>
      <c r="AA514" s="32"/>
      <c r="AB514" s="32"/>
      <c r="AC514" s="32"/>
      <c r="AD514" s="32"/>
      <c r="AE514" s="32"/>
      <c r="AR514" s="166" t="s">
        <v>321</v>
      </c>
      <c r="AT514" s="166" t="s">
        <v>244</v>
      </c>
      <c r="AU514" s="166" t="s">
        <v>92</v>
      </c>
      <c r="AY514" s="17" t="s">
        <v>164</v>
      </c>
      <c r="BE514" s="167">
        <f t="shared" si="60"/>
        <v>0</v>
      </c>
      <c r="BF514" s="167">
        <f t="shared" si="61"/>
        <v>0</v>
      </c>
      <c r="BG514" s="167">
        <f t="shared" si="62"/>
        <v>0</v>
      </c>
      <c r="BH514" s="167">
        <f t="shared" si="63"/>
        <v>0</v>
      </c>
      <c r="BI514" s="167">
        <f t="shared" si="64"/>
        <v>0</v>
      </c>
      <c r="BJ514" s="17" t="s">
        <v>92</v>
      </c>
      <c r="BK514" s="168">
        <f t="shared" si="65"/>
        <v>0</v>
      </c>
      <c r="BL514" s="17" t="s">
        <v>234</v>
      </c>
      <c r="BM514" s="166" t="s">
        <v>2073</v>
      </c>
    </row>
    <row r="515" spans="1:65" s="2" customFormat="1" ht="24.2" customHeight="1">
      <c r="A515" s="32"/>
      <c r="B515" s="153"/>
      <c r="C515" s="178" t="s">
        <v>872</v>
      </c>
      <c r="D515" s="178" t="s">
        <v>244</v>
      </c>
      <c r="E515" s="179" t="s">
        <v>882</v>
      </c>
      <c r="F515" s="180" t="s">
        <v>883</v>
      </c>
      <c r="G515" s="181" t="s">
        <v>199</v>
      </c>
      <c r="H515" s="182">
        <v>42</v>
      </c>
      <c r="I515" s="183"/>
      <c r="J515" s="184"/>
      <c r="K515" s="182">
        <f t="shared" si="53"/>
        <v>0</v>
      </c>
      <c r="L515" s="184"/>
      <c r="M515" s="185"/>
      <c r="N515" s="186" t="s">
        <v>1</v>
      </c>
      <c r="O515" s="162" t="s">
        <v>43</v>
      </c>
      <c r="P515" s="163">
        <f t="shared" si="54"/>
        <v>0</v>
      </c>
      <c r="Q515" s="163">
        <f t="shared" si="55"/>
        <v>0</v>
      </c>
      <c r="R515" s="163">
        <f t="shared" si="56"/>
        <v>0</v>
      </c>
      <c r="S515" s="58"/>
      <c r="T515" s="164">
        <f t="shared" si="57"/>
        <v>0</v>
      </c>
      <c r="U515" s="164">
        <v>0</v>
      </c>
      <c r="V515" s="164">
        <f t="shared" si="58"/>
        <v>0</v>
      </c>
      <c r="W515" s="164">
        <v>0</v>
      </c>
      <c r="X515" s="165">
        <f t="shared" si="59"/>
        <v>0</v>
      </c>
      <c r="Y515" s="32"/>
      <c r="Z515" s="32"/>
      <c r="AA515" s="32"/>
      <c r="AB515" s="32"/>
      <c r="AC515" s="32"/>
      <c r="AD515" s="32"/>
      <c r="AE515" s="32"/>
      <c r="AR515" s="166" t="s">
        <v>321</v>
      </c>
      <c r="AT515" s="166" t="s">
        <v>244</v>
      </c>
      <c r="AU515" s="166" t="s">
        <v>92</v>
      </c>
      <c r="AY515" s="17" t="s">
        <v>164</v>
      </c>
      <c r="BE515" s="167">
        <f t="shared" si="60"/>
        <v>0</v>
      </c>
      <c r="BF515" s="167">
        <f t="shared" si="61"/>
        <v>0</v>
      </c>
      <c r="BG515" s="167">
        <f t="shared" si="62"/>
        <v>0</v>
      </c>
      <c r="BH515" s="167">
        <f t="shared" si="63"/>
        <v>0</v>
      </c>
      <c r="BI515" s="167">
        <f t="shared" si="64"/>
        <v>0</v>
      </c>
      <c r="BJ515" s="17" t="s">
        <v>92</v>
      </c>
      <c r="BK515" s="168">
        <f t="shared" si="65"/>
        <v>0</v>
      </c>
      <c r="BL515" s="17" t="s">
        <v>234</v>
      </c>
      <c r="BM515" s="166" t="s">
        <v>2074</v>
      </c>
    </row>
    <row r="516" spans="1:65" s="2" customFormat="1" ht="14.45" customHeight="1">
      <c r="A516" s="32"/>
      <c r="B516" s="153"/>
      <c r="C516" s="178" t="s">
        <v>876</v>
      </c>
      <c r="D516" s="178" t="s">
        <v>244</v>
      </c>
      <c r="E516" s="179" t="s">
        <v>886</v>
      </c>
      <c r="F516" s="180" t="s">
        <v>887</v>
      </c>
      <c r="G516" s="181" t="s">
        <v>199</v>
      </c>
      <c r="H516" s="182">
        <v>57</v>
      </c>
      <c r="I516" s="183"/>
      <c r="J516" s="184"/>
      <c r="K516" s="182">
        <f t="shared" si="53"/>
        <v>0</v>
      </c>
      <c r="L516" s="184"/>
      <c r="M516" s="185"/>
      <c r="N516" s="186" t="s">
        <v>1</v>
      </c>
      <c r="O516" s="162" t="s">
        <v>43</v>
      </c>
      <c r="P516" s="163">
        <f t="shared" si="54"/>
        <v>0</v>
      </c>
      <c r="Q516" s="163">
        <f t="shared" si="55"/>
        <v>0</v>
      </c>
      <c r="R516" s="163">
        <f t="shared" si="56"/>
        <v>0</v>
      </c>
      <c r="S516" s="58"/>
      <c r="T516" s="164">
        <f t="shared" si="57"/>
        <v>0</v>
      </c>
      <c r="U516" s="164">
        <v>0</v>
      </c>
      <c r="V516" s="164">
        <f t="shared" si="58"/>
        <v>0</v>
      </c>
      <c r="W516" s="164">
        <v>0</v>
      </c>
      <c r="X516" s="165">
        <f t="shared" si="59"/>
        <v>0</v>
      </c>
      <c r="Y516" s="32"/>
      <c r="Z516" s="32"/>
      <c r="AA516" s="32"/>
      <c r="AB516" s="32"/>
      <c r="AC516" s="32"/>
      <c r="AD516" s="32"/>
      <c r="AE516" s="32"/>
      <c r="AR516" s="166" t="s">
        <v>321</v>
      </c>
      <c r="AT516" s="166" t="s">
        <v>244</v>
      </c>
      <c r="AU516" s="166" t="s">
        <v>92</v>
      </c>
      <c r="AY516" s="17" t="s">
        <v>164</v>
      </c>
      <c r="BE516" s="167">
        <f t="shared" si="60"/>
        <v>0</v>
      </c>
      <c r="BF516" s="167">
        <f t="shared" si="61"/>
        <v>0</v>
      </c>
      <c r="BG516" s="167">
        <f t="shared" si="62"/>
        <v>0</v>
      </c>
      <c r="BH516" s="167">
        <f t="shared" si="63"/>
        <v>0</v>
      </c>
      <c r="BI516" s="167">
        <f t="shared" si="64"/>
        <v>0</v>
      </c>
      <c r="BJ516" s="17" t="s">
        <v>92</v>
      </c>
      <c r="BK516" s="168">
        <f t="shared" si="65"/>
        <v>0</v>
      </c>
      <c r="BL516" s="17" t="s">
        <v>234</v>
      </c>
      <c r="BM516" s="166" t="s">
        <v>2075</v>
      </c>
    </row>
    <row r="517" spans="1:65" s="2" customFormat="1" ht="24.2" customHeight="1">
      <c r="A517" s="32"/>
      <c r="B517" s="153"/>
      <c r="C517" s="178" t="s">
        <v>881</v>
      </c>
      <c r="D517" s="178" t="s">
        <v>244</v>
      </c>
      <c r="E517" s="179" t="s">
        <v>890</v>
      </c>
      <c r="F517" s="180" t="s">
        <v>891</v>
      </c>
      <c r="G517" s="181" t="s">
        <v>199</v>
      </c>
      <c r="H517" s="182">
        <v>6</v>
      </c>
      <c r="I517" s="183"/>
      <c r="J517" s="184"/>
      <c r="K517" s="182">
        <f t="shared" si="53"/>
        <v>0</v>
      </c>
      <c r="L517" s="184"/>
      <c r="M517" s="185"/>
      <c r="N517" s="186" t="s">
        <v>1</v>
      </c>
      <c r="O517" s="162" t="s">
        <v>43</v>
      </c>
      <c r="P517" s="163">
        <f t="shared" si="54"/>
        <v>0</v>
      </c>
      <c r="Q517" s="163">
        <f t="shared" si="55"/>
        <v>0</v>
      </c>
      <c r="R517" s="163">
        <f t="shared" si="56"/>
        <v>0</v>
      </c>
      <c r="S517" s="58"/>
      <c r="T517" s="164">
        <f t="shared" si="57"/>
        <v>0</v>
      </c>
      <c r="U517" s="164">
        <v>0</v>
      </c>
      <c r="V517" s="164">
        <f t="shared" si="58"/>
        <v>0</v>
      </c>
      <c r="W517" s="164">
        <v>0</v>
      </c>
      <c r="X517" s="165">
        <f t="shared" si="59"/>
        <v>0</v>
      </c>
      <c r="Y517" s="32"/>
      <c r="Z517" s="32"/>
      <c r="AA517" s="32"/>
      <c r="AB517" s="32"/>
      <c r="AC517" s="32"/>
      <c r="AD517" s="32"/>
      <c r="AE517" s="32"/>
      <c r="AR517" s="166" t="s">
        <v>321</v>
      </c>
      <c r="AT517" s="166" t="s">
        <v>244</v>
      </c>
      <c r="AU517" s="166" t="s">
        <v>92</v>
      </c>
      <c r="AY517" s="17" t="s">
        <v>164</v>
      </c>
      <c r="BE517" s="167">
        <f t="shared" si="60"/>
        <v>0</v>
      </c>
      <c r="BF517" s="167">
        <f t="shared" si="61"/>
        <v>0</v>
      </c>
      <c r="BG517" s="167">
        <f t="shared" si="62"/>
        <v>0</v>
      </c>
      <c r="BH517" s="167">
        <f t="shared" si="63"/>
        <v>0</v>
      </c>
      <c r="BI517" s="167">
        <f t="shared" si="64"/>
        <v>0</v>
      </c>
      <c r="BJ517" s="17" t="s">
        <v>92</v>
      </c>
      <c r="BK517" s="168">
        <f t="shared" si="65"/>
        <v>0</v>
      </c>
      <c r="BL517" s="17" t="s">
        <v>234</v>
      </c>
      <c r="BM517" s="166" t="s">
        <v>2076</v>
      </c>
    </row>
    <row r="518" spans="1:65" s="2" customFormat="1" ht="14.45" customHeight="1">
      <c r="A518" s="32"/>
      <c r="B518" s="153"/>
      <c r="C518" s="178" t="s">
        <v>885</v>
      </c>
      <c r="D518" s="178" t="s">
        <v>244</v>
      </c>
      <c r="E518" s="179" t="s">
        <v>894</v>
      </c>
      <c r="F518" s="180" t="s">
        <v>895</v>
      </c>
      <c r="G518" s="181" t="s">
        <v>199</v>
      </c>
      <c r="H518" s="182">
        <v>6</v>
      </c>
      <c r="I518" s="183"/>
      <c r="J518" s="184"/>
      <c r="K518" s="182">
        <f t="shared" si="53"/>
        <v>0</v>
      </c>
      <c r="L518" s="184"/>
      <c r="M518" s="185"/>
      <c r="N518" s="186" t="s">
        <v>1</v>
      </c>
      <c r="O518" s="162" t="s">
        <v>43</v>
      </c>
      <c r="P518" s="163">
        <f t="shared" si="54"/>
        <v>0</v>
      </c>
      <c r="Q518" s="163">
        <f t="shared" si="55"/>
        <v>0</v>
      </c>
      <c r="R518" s="163">
        <f t="shared" si="56"/>
        <v>0</v>
      </c>
      <c r="S518" s="58"/>
      <c r="T518" s="164">
        <f t="shared" si="57"/>
        <v>0</v>
      </c>
      <c r="U518" s="164">
        <v>0</v>
      </c>
      <c r="V518" s="164">
        <f t="shared" si="58"/>
        <v>0</v>
      </c>
      <c r="W518" s="164">
        <v>0</v>
      </c>
      <c r="X518" s="165">
        <f t="shared" si="59"/>
        <v>0</v>
      </c>
      <c r="Y518" s="32"/>
      <c r="Z518" s="32"/>
      <c r="AA518" s="32"/>
      <c r="AB518" s="32"/>
      <c r="AC518" s="32"/>
      <c r="AD518" s="32"/>
      <c r="AE518" s="32"/>
      <c r="AR518" s="166" t="s">
        <v>321</v>
      </c>
      <c r="AT518" s="166" t="s">
        <v>244</v>
      </c>
      <c r="AU518" s="166" t="s">
        <v>92</v>
      </c>
      <c r="AY518" s="17" t="s">
        <v>164</v>
      </c>
      <c r="BE518" s="167">
        <f t="shared" si="60"/>
        <v>0</v>
      </c>
      <c r="BF518" s="167">
        <f t="shared" si="61"/>
        <v>0</v>
      </c>
      <c r="BG518" s="167">
        <f t="shared" si="62"/>
        <v>0</v>
      </c>
      <c r="BH518" s="167">
        <f t="shared" si="63"/>
        <v>0</v>
      </c>
      <c r="BI518" s="167">
        <f t="shared" si="64"/>
        <v>0</v>
      </c>
      <c r="BJ518" s="17" t="s">
        <v>92</v>
      </c>
      <c r="BK518" s="168">
        <f t="shared" si="65"/>
        <v>0</v>
      </c>
      <c r="BL518" s="17" t="s">
        <v>234</v>
      </c>
      <c r="BM518" s="166" t="s">
        <v>2077</v>
      </c>
    </row>
    <row r="519" spans="1:65" s="2" customFormat="1" ht="24.2" customHeight="1">
      <c r="A519" s="32"/>
      <c r="B519" s="153"/>
      <c r="C519" s="178" t="s">
        <v>889</v>
      </c>
      <c r="D519" s="178" t="s">
        <v>244</v>
      </c>
      <c r="E519" s="179" t="s">
        <v>898</v>
      </c>
      <c r="F519" s="180" t="s">
        <v>899</v>
      </c>
      <c r="G519" s="181" t="s">
        <v>199</v>
      </c>
      <c r="H519" s="182">
        <v>6</v>
      </c>
      <c r="I519" s="183"/>
      <c r="J519" s="184"/>
      <c r="K519" s="182">
        <f t="shared" si="53"/>
        <v>0</v>
      </c>
      <c r="L519" s="184"/>
      <c r="M519" s="185"/>
      <c r="N519" s="186" t="s">
        <v>1</v>
      </c>
      <c r="O519" s="162" t="s">
        <v>43</v>
      </c>
      <c r="P519" s="163">
        <f t="shared" si="54"/>
        <v>0</v>
      </c>
      <c r="Q519" s="163">
        <f t="shared" si="55"/>
        <v>0</v>
      </c>
      <c r="R519" s="163">
        <f t="shared" si="56"/>
        <v>0</v>
      </c>
      <c r="S519" s="58"/>
      <c r="T519" s="164">
        <f t="shared" si="57"/>
        <v>0</v>
      </c>
      <c r="U519" s="164">
        <v>0</v>
      </c>
      <c r="V519" s="164">
        <f t="shared" si="58"/>
        <v>0</v>
      </c>
      <c r="W519" s="164">
        <v>0</v>
      </c>
      <c r="X519" s="165">
        <f t="shared" si="59"/>
        <v>0</v>
      </c>
      <c r="Y519" s="32"/>
      <c r="Z519" s="32"/>
      <c r="AA519" s="32"/>
      <c r="AB519" s="32"/>
      <c r="AC519" s="32"/>
      <c r="AD519" s="32"/>
      <c r="AE519" s="32"/>
      <c r="AR519" s="166" t="s">
        <v>321</v>
      </c>
      <c r="AT519" s="166" t="s">
        <v>244</v>
      </c>
      <c r="AU519" s="166" t="s">
        <v>92</v>
      </c>
      <c r="AY519" s="17" t="s">
        <v>164</v>
      </c>
      <c r="BE519" s="167">
        <f t="shared" si="60"/>
        <v>0</v>
      </c>
      <c r="BF519" s="167">
        <f t="shared" si="61"/>
        <v>0</v>
      </c>
      <c r="BG519" s="167">
        <f t="shared" si="62"/>
        <v>0</v>
      </c>
      <c r="BH519" s="167">
        <f t="shared" si="63"/>
        <v>0</v>
      </c>
      <c r="BI519" s="167">
        <f t="shared" si="64"/>
        <v>0</v>
      </c>
      <c r="BJ519" s="17" t="s">
        <v>92</v>
      </c>
      <c r="BK519" s="168">
        <f t="shared" si="65"/>
        <v>0</v>
      </c>
      <c r="BL519" s="17" t="s">
        <v>234</v>
      </c>
      <c r="BM519" s="166" t="s">
        <v>2078</v>
      </c>
    </row>
    <row r="520" spans="1:65" s="2" customFormat="1" ht="14.45" customHeight="1">
      <c r="A520" s="32"/>
      <c r="B520" s="153"/>
      <c r="C520" s="178" t="s">
        <v>893</v>
      </c>
      <c r="D520" s="178" t="s">
        <v>244</v>
      </c>
      <c r="E520" s="179" t="s">
        <v>902</v>
      </c>
      <c r="F520" s="180" t="s">
        <v>903</v>
      </c>
      <c r="G520" s="181" t="s">
        <v>199</v>
      </c>
      <c r="H520" s="182">
        <v>6</v>
      </c>
      <c r="I520" s="183"/>
      <c r="J520" s="184"/>
      <c r="K520" s="182">
        <f t="shared" ref="K520:K536" si="66">ROUND(P520*H520,3)</f>
        <v>0</v>
      </c>
      <c r="L520" s="184"/>
      <c r="M520" s="185"/>
      <c r="N520" s="186" t="s">
        <v>1</v>
      </c>
      <c r="O520" s="162" t="s">
        <v>43</v>
      </c>
      <c r="P520" s="163">
        <f t="shared" ref="P520:P536" si="67">I520+J520</f>
        <v>0</v>
      </c>
      <c r="Q520" s="163">
        <f t="shared" ref="Q520:Q536" si="68">ROUND(I520*H520,3)</f>
        <v>0</v>
      </c>
      <c r="R520" s="163">
        <f t="shared" ref="R520:R536" si="69">ROUND(J520*H520,3)</f>
        <v>0</v>
      </c>
      <c r="S520" s="58"/>
      <c r="T520" s="164">
        <f t="shared" ref="T520:T551" si="70">S520*H520</f>
        <v>0</v>
      </c>
      <c r="U520" s="164">
        <v>0</v>
      </c>
      <c r="V520" s="164">
        <f t="shared" ref="V520:V551" si="71">U520*H520</f>
        <v>0</v>
      </c>
      <c r="W520" s="164">
        <v>0</v>
      </c>
      <c r="X520" s="165">
        <f t="shared" ref="X520:X551" si="72">W520*H520</f>
        <v>0</v>
      </c>
      <c r="Y520" s="32"/>
      <c r="Z520" s="32"/>
      <c r="AA520" s="32"/>
      <c r="AB520" s="32"/>
      <c r="AC520" s="32"/>
      <c r="AD520" s="32"/>
      <c r="AE520" s="32"/>
      <c r="AR520" s="166" t="s">
        <v>321</v>
      </c>
      <c r="AT520" s="166" t="s">
        <v>244</v>
      </c>
      <c r="AU520" s="166" t="s">
        <v>92</v>
      </c>
      <c r="AY520" s="17" t="s">
        <v>164</v>
      </c>
      <c r="BE520" s="167">
        <f t="shared" ref="BE520:BE536" si="73">IF(O520="základná",K520,0)</f>
        <v>0</v>
      </c>
      <c r="BF520" s="167">
        <f t="shared" ref="BF520:BF536" si="74">IF(O520="znížená",K520,0)</f>
        <v>0</v>
      </c>
      <c r="BG520" s="167">
        <f t="shared" ref="BG520:BG536" si="75">IF(O520="zákl. prenesená",K520,0)</f>
        <v>0</v>
      </c>
      <c r="BH520" s="167">
        <f t="shared" ref="BH520:BH536" si="76">IF(O520="zníž. prenesená",K520,0)</f>
        <v>0</v>
      </c>
      <c r="BI520" s="167">
        <f t="shared" ref="BI520:BI536" si="77">IF(O520="nulová",K520,0)</f>
        <v>0</v>
      </c>
      <c r="BJ520" s="17" t="s">
        <v>92</v>
      </c>
      <c r="BK520" s="168">
        <f t="shared" ref="BK520:BK536" si="78">ROUND(P520*H520,3)</f>
        <v>0</v>
      </c>
      <c r="BL520" s="17" t="s">
        <v>234</v>
      </c>
      <c r="BM520" s="166" t="s">
        <v>2079</v>
      </c>
    </row>
    <row r="521" spans="1:65" s="2" customFormat="1" ht="24.2" customHeight="1">
      <c r="A521" s="32"/>
      <c r="B521" s="153"/>
      <c r="C521" s="178" t="s">
        <v>897</v>
      </c>
      <c r="D521" s="178" t="s">
        <v>244</v>
      </c>
      <c r="E521" s="179" t="s">
        <v>906</v>
      </c>
      <c r="F521" s="180" t="s">
        <v>907</v>
      </c>
      <c r="G521" s="181" t="s">
        <v>199</v>
      </c>
      <c r="H521" s="182">
        <v>1</v>
      </c>
      <c r="I521" s="183"/>
      <c r="J521" s="184"/>
      <c r="K521" s="182">
        <f t="shared" si="66"/>
        <v>0</v>
      </c>
      <c r="L521" s="184"/>
      <c r="M521" s="185"/>
      <c r="N521" s="186" t="s">
        <v>1</v>
      </c>
      <c r="O521" s="162" t="s">
        <v>43</v>
      </c>
      <c r="P521" s="163">
        <f t="shared" si="67"/>
        <v>0</v>
      </c>
      <c r="Q521" s="163">
        <f t="shared" si="68"/>
        <v>0</v>
      </c>
      <c r="R521" s="163">
        <f t="shared" si="69"/>
        <v>0</v>
      </c>
      <c r="S521" s="58"/>
      <c r="T521" s="164">
        <f t="shared" si="70"/>
        <v>0</v>
      </c>
      <c r="U521" s="164">
        <v>0</v>
      </c>
      <c r="V521" s="164">
        <f t="shared" si="71"/>
        <v>0</v>
      </c>
      <c r="W521" s="164">
        <v>0</v>
      </c>
      <c r="X521" s="165">
        <f t="shared" si="72"/>
        <v>0</v>
      </c>
      <c r="Y521" s="32"/>
      <c r="Z521" s="32"/>
      <c r="AA521" s="32"/>
      <c r="AB521" s="32"/>
      <c r="AC521" s="32"/>
      <c r="AD521" s="32"/>
      <c r="AE521" s="32"/>
      <c r="AR521" s="166" t="s">
        <v>321</v>
      </c>
      <c r="AT521" s="166" t="s">
        <v>244</v>
      </c>
      <c r="AU521" s="166" t="s">
        <v>92</v>
      </c>
      <c r="AY521" s="17" t="s">
        <v>164</v>
      </c>
      <c r="BE521" s="167">
        <f t="shared" si="73"/>
        <v>0</v>
      </c>
      <c r="BF521" s="167">
        <f t="shared" si="74"/>
        <v>0</v>
      </c>
      <c r="BG521" s="167">
        <f t="shared" si="75"/>
        <v>0</v>
      </c>
      <c r="BH521" s="167">
        <f t="shared" si="76"/>
        <v>0</v>
      </c>
      <c r="BI521" s="167">
        <f t="shared" si="77"/>
        <v>0</v>
      </c>
      <c r="BJ521" s="17" t="s">
        <v>92</v>
      </c>
      <c r="BK521" s="168">
        <f t="shared" si="78"/>
        <v>0</v>
      </c>
      <c r="BL521" s="17" t="s">
        <v>234</v>
      </c>
      <c r="BM521" s="166" t="s">
        <v>2080</v>
      </c>
    </row>
    <row r="522" spans="1:65" s="2" customFormat="1" ht="24.2" customHeight="1">
      <c r="A522" s="32"/>
      <c r="B522" s="153"/>
      <c r="C522" s="178" t="s">
        <v>901</v>
      </c>
      <c r="D522" s="178" t="s">
        <v>244</v>
      </c>
      <c r="E522" s="179" t="s">
        <v>910</v>
      </c>
      <c r="F522" s="180" t="s">
        <v>911</v>
      </c>
      <c r="G522" s="181" t="s">
        <v>199</v>
      </c>
      <c r="H522" s="182">
        <v>1</v>
      </c>
      <c r="I522" s="183"/>
      <c r="J522" s="184"/>
      <c r="K522" s="182">
        <f t="shared" si="66"/>
        <v>0</v>
      </c>
      <c r="L522" s="184"/>
      <c r="M522" s="185"/>
      <c r="N522" s="186" t="s">
        <v>1</v>
      </c>
      <c r="O522" s="162" t="s">
        <v>43</v>
      </c>
      <c r="P522" s="163">
        <f t="shared" si="67"/>
        <v>0</v>
      </c>
      <c r="Q522" s="163">
        <f t="shared" si="68"/>
        <v>0</v>
      </c>
      <c r="R522" s="163">
        <f t="shared" si="69"/>
        <v>0</v>
      </c>
      <c r="S522" s="58"/>
      <c r="T522" s="164">
        <f t="shared" si="70"/>
        <v>0</v>
      </c>
      <c r="U522" s="164">
        <v>0</v>
      </c>
      <c r="V522" s="164">
        <f t="shared" si="71"/>
        <v>0</v>
      </c>
      <c r="W522" s="164">
        <v>0</v>
      </c>
      <c r="X522" s="165">
        <f t="shared" si="72"/>
        <v>0</v>
      </c>
      <c r="Y522" s="32"/>
      <c r="Z522" s="32"/>
      <c r="AA522" s="32"/>
      <c r="AB522" s="32"/>
      <c r="AC522" s="32"/>
      <c r="AD522" s="32"/>
      <c r="AE522" s="32"/>
      <c r="AR522" s="166" t="s">
        <v>321</v>
      </c>
      <c r="AT522" s="166" t="s">
        <v>244</v>
      </c>
      <c r="AU522" s="166" t="s">
        <v>92</v>
      </c>
      <c r="AY522" s="17" t="s">
        <v>164</v>
      </c>
      <c r="BE522" s="167">
        <f t="shared" si="73"/>
        <v>0</v>
      </c>
      <c r="BF522" s="167">
        <f t="shared" si="74"/>
        <v>0</v>
      </c>
      <c r="BG522" s="167">
        <f t="shared" si="75"/>
        <v>0</v>
      </c>
      <c r="BH522" s="167">
        <f t="shared" si="76"/>
        <v>0</v>
      </c>
      <c r="BI522" s="167">
        <f t="shared" si="77"/>
        <v>0</v>
      </c>
      <c r="BJ522" s="17" t="s">
        <v>92</v>
      </c>
      <c r="BK522" s="168">
        <f t="shared" si="78"/>
        <v>0</v>
      </c>
      <c r="BL522" s="17" t="s">
        <v>234</v>
      </c>
      <c r="BM522" s="166" t="s">
        <v>2081</v>
      </c>
    </row>
    <row r="523" spans="1:65" s="2" customFormat="1" ht="14.45" customHeight="1">
      <c r="A523" s="32"/>
      <c r="B523" s="153"/>
      <c r="C523" s="178" t="s">
        <v>905</v>
      </c>
      <c r="D523" s="178" t="s">
        <v>244</v>
      </c>
      <c r="E523" s="179" t="s">
        <v>922</v>
      </c>
      <c r="F523" s="180" t="s">
        <v>923</v>
      </c>
      <c r="G523" s="181" t="s">
        <v>199</v>
      </c>
      <c r="H523" s="182">
        <v>1</v>
      </c>
      <c r="I523" s="183"/>
      <c r="J523" s="184"/>
      <c r="K523" s="182">
        <f t="shared" si="66"/>
        <v>0</v>
      </c>
      <c r="L523" s="184"/>
      <c r="M523" s="185"/>
      <c r="N523" s="186" t="s">
        <v>1</v>
      </c>
      <c r="O523" s="162" t="s">
        <v>43</v>
      </c>
      <c r="P523" s="163">
        <f t="shared" si="67"/>
        <v>0</v>
      </c>
      <c r="Q523" s="163">
        <f t="shared" si="68"/>
        <v>0</v>
      </c>
      <c r="R523" s="163">
        <f t="shared" si="69"/>
        <v>0</v>
      </c>
      <c r="S523" s="58"/>
      <c r="T523" s="164">
        <f t="shared" si="70"/>
        <v>0</v>
      </c>
      <c r="U523" s="164">
        <v>0</v>
      </c>
      <c r="V523" s="164">
        <f t="shared" si="71"/>
        <v>0</v>
      </c>
      <c r="W523" s="164">
        <v>0</v>
      </c>
      <c r="X523" s="165">
        <f t="shared" si="72"/>
        <v>0</v>
      </c>
      <c r="Y523" s="32"/>
      <c r="Z523" s="32"/>
      <c r="AA523" s="32"/>
      <c r="AB523" s="32"/>
      <c r="AC523" s="32"/>
      <c r="AD523" s="32"/>
      <c r="AE523" s="32"/>
      <c r="AR523" s="166" t="s">
        <v>321</v>
      </c>
      <c r="AT523" s="166" t="s">
        <v>244</v>
      </c>
      <c r="AU523" s="166" t="s">
        <v>92</v>
      </c>
      <c r="AY523" s="17" t="s">
        <v>164</v>
      </c>
      <c r="BE523" s="167">
        <f t="shared" si="73"/>
        <v>0</v>
      </c>
      <c r="BF523" s="167">
        <f t="shared" si="74"/>
        <v>0</v>
      </c>
      <c r="BG523" s="167">
        <f t="shared" si="75"/>
        <v>0</v>
      </c>
      <c r="BH523" s="167">
        <f t="shared" si="76"/>
        <v>0</v>
      </c>
      <c r="BI523" s="167">
        <f t="shared" si="77"/>
        <v>0</v>
      </c>
      <c r="BJ523" s="17" t="s">
        <v>92</v>
      </c>
      <c r="BK523" s="168">
        <f t="shared" si="78"/>
        <v>0</v>
      </c>
      <c r="BL523" s="17" t="s">
        <v>234</v>
      </c>
      <c r="BM523" s="166" t="s">
        <v>2082</v>
      </c>
    </row>
    <row r="524" spans="1:65" s="2" customFormat="1" ht="14.45" customHeight="1">
      <c r="A524" s="32"/>
      <c r="B524" s="153"/>
      <c r="C524" s="178" t="s">
        <v>909</v>
      </c>
      <c r="D524" s="178" t="s">
        <v>244</v>
      </c>
      <c r="E524" s="179" t="s">
        <v>926</v>
      </c>
      <c r="F524" s="180" t="s">
        <v>927</v>
      </c>
      <c r="G524" s="181" t="s">
        <v>199</v>
      </c>
      <c r="H524" s="182">
        <v>1</v>
      </c>
      <c r="I524" s="183"/>
      <c r="J524" s="184"/>
      <c r="K524" s="182">
        <f t="shared" si="66"/>
        <v>0</v>
      </c>
      <c r="L524" s="184"/>
      <c r="M524" s="185"/>
      <c r="N524" s="186" t="s">
        <v>1</v>
      </c>
      <c r="O524" s="162" t="s">
        <v>43</v>
      </c>
      <c r="P524" s="163">
        <f t="shared" si="67"/>
        <v>0</v>
      </c>
      <c r="Q524" s="163">
        <f t="shared" si="68"/>
        <v>0</v>
      </c>
      <c r="R524" s="163">
        <f t="shared" si="69"/>
        <v>0</v>
      </c>
      <c r="S524" s="58"/>
      <c r="T524" s="164">
        <f t="shared" si="70"/>
        <v>0</v>
      </c>
      <c r="U524" s="164">
        <v>0</v>
      </c>
      <c r="V524" s="164">
        <f t="shared" si="71"/>
        <v>0</v>
      </c>
      <c r="W524" s="164">
        <v>0</v>
      </c>
      <c r="X524" s="165">
        <f t="shared" si="72"/>
        <v>0</v>
      </c>
      <c r="Y524" s="32"/>
      <c r="Z524" s="32"/>
      <c r="AA524" s="32"/>
      <c r="AB524" s="32"/>
      <c r="AC524" s="32"/>
      <c r="AD524" s="32"/>
      <c r="AE524" s="32"/>
      <c r="AR524" s="166" t="s">
        <v>321</v>
      </c>
      <c r="AT524" s="166" t="s">
        <v>244</v>
      </c>
      <c r="AU524" s="166" t="s">
        <v>92</v>
      </c>
      <c r="AY524" s="17" t="s">
        <v>164</v>
      </c>
      <c r="BE524" s="167">
        <f t="shared" si="73"/>
        <v>0</v>
      </c>
      <c r="BF524" s="167">
        <f t="shared" si="74"/>
        <v>0</v>
      </c>
      <c r="BG524" s="167">
        <f t="shared" si="75"/>
        <v>0</v>
      </c>
      <c r="BH524" s="167">
        <f t="shared" si="76"/>
        <v>0</v>
      </c>
      <c r="BI524" s="167">
        <f t="shared" si="77"/>
        <v>0</v>
      </c>
      <c r="BJ524" s="17" t="s">
        <v>92</v>
      </c>
      <c r="BK524" s="168">
        <f t="shared" si="78"/>
        <v>0</v>
      </c>
      <c r="BL524" s="17" t="s">
        <v>234</v>
      </c>
      <c r="BM524" s="166" t="s">
        <v>2083</v>
      </c>
    </row>
    <row r="525" spans="1:65" s="2" customFormat="1" ht="14.45" customHeight="1">
      <c r="A525" s="32"/>
      <c r="B525" s="153"/>
      <c r="C525" s="178" t="s">
        <v>913</v>
      </c>
      <c r="D525" s="178" t="s">
        <v>244</v>
      </c>
      <c r="E525" s="179" t="s">
        <v>930</v>
      </c>
      <c r="F525" s="180" t="s">
        <v>931</v>
      </c>
      <c r="G525" s="181" t="s">
        <v>199</v>
      </c>
      <c r="H525" s="182">
        <v>1</v>
      </c>
      <c r="I525" s="183"/>
      <c r="J525" s="184"/>
      <c r="K525" s="182">
        <f t="shared" si="66"/>
        <v>0</v>
      </c>
      <c r="L525" s="184"/>
      <c r="M525" s="185"/>
      <c r="N525" s="186" t="s">
        <v>1</v>
      </c>
      <c r="O525" s="162" t="s">
        <v>43</v>
      </c>
      <c r="P525" s="163">
        <f t="shared" si="67"/>
        <v>0</v>
      </c>
      <c r="Q525" s="163">
        <f t="shared" si="68"/>
        <v>0</v>
      </c>
      <c r="R525" s="163">
        <f t="shared" si="69"/>
        <v>0</v>
      </c>
      <c r="S525" s="58"/>
      <c r="T525" s="164">
        <f t="shared" si="70"/>
        <v>0</v>
      </c>
      <c r="U525" s="164">
        <v>0</v>
      </c>
      <c r="V525" s="164">
        <f t="shared" si="71"/>
        <v>0</v>
      </c>
      <c r="W525" s="164">
        <v>0</v>
      </c>
      <c r="X525" s="165">
        <f t="shared" si="72"/>
        <v>0</v>
      </c>
      <c r="Y525" s="32"/>
      <c r="Z525" s="32"/>
      <c r="AA525" s="32"/>
      <c r="AB525" s="32"/>
      <c r="AC525" s="32"/>
      <c r="AD525" s="32"/>
      <c r="AE525" s="32"/>
      <c r="AR525" s="166" t="s">
        <v>321</v>
      </c>
      <c r="AT525" s="166" t="s">
        <v>244</v>
      </c>
      <c r="AU525" s="166" t="s">
        <v>92</v>
      </c>
      <c r="AY525" s="17" t="s">
        <v>164</v>
      </c>
      <c r="BE525" s="167">
        <f t="shared" si="73"/>
        <v>0</v>
      </c>
      <c r="BF525" s="167">
        <f t="shared" si="74"/>
        <v>0</v>
      </c>
      <c r="BG525" s="167">
        <f t="shared" si="75"/>
        <v>0</v>
      </c>
      <c r="BH525" s="167">
        <f t="shared" si="76"/>
        <v>0</v>
      </c>
      <c r="BI525" s="167">
        <f t="shared" si="77"/>
        <v>0</v>
      </c>
      <c r="BJ525" s="17" t="s">
        <v>92</v>
      </c>
      <c r="BK525" s="168">
        <f t="shared" si="78"/>
        <v>0</v>
      </c>
      <c r="BL525" s="17" t="s">
        <v>234</v>
      </c>
      <c r="BM525" s="166" t="s">
        <v>2084</v>
      </c>
    </row>
    <row r="526" spans="1:65" s="2" customFormat="1" ht="14.45" customHeight="1">
      <c r="A526" s="32"/>
      <c r="B526" s="153"/>
      <c r="C526" s="178" t="s">
        <v>917</v>
      </c>
      <c r="D526" s="178" t="s">
        <v>244</v>
      </c>
      <c r="E526" s="179" t="s">
        <v>934</v>
      </c>
      <c r="F526" s="180" t="s">
        <v>935</v>
      </c>
      <c r="G526" s="181" t="s">
        <v>199</v>
      </c>
      <c r="H526" s="182">
        <v>1</v>
      </c>
      <c r="I526" s="183"/>
      <c r="J526" s="184"/>
      <c r="K526" s="182">
        <f t="shared" si="66"/>
        <v>0</v>
      </c>
      <c r="L526" s="184"/>
      <c r="M526" s="185"/>
      <c r="N526" s="186" t="s">
        <v>1</v>
      </c>
      <c r="O526" s="162" t="s">
        <v>43</v>
      </c>
      <c r="P526" s="163">
        <f t="shared" si="67"/>
        <v>0</v>
      </c>
      <c r="Q526" s="163">
        <f t="shared" si="68"/>
        <v>0</v>
      </c>
      <c r="R526" s="163">
        <f t="shared" si="69"/>
        <v>0</v>
      </c>
      <c r="S526" s="58"/>
      <c r="T526" s="164">
        <f t="shared" si="70"/>
        <v>0</v>
      </c>
      <c r="U526" s="164">
        <v>0</v>
      </c>
      <c r="V526" s="164">
        <f t="shared" si="71"/>
        <v>0</v>
      </c>
      <c r="W526" s="164">
        <v>0</v>
      </c>
      <c r="X526" s="165">
        <f t="shared" si="72"/>
        <v>0</v>
      </c>
      <c r="Y526" s="32"/>
      <c r="Z526" s="32"/>
      <c r="AA526" s="32"/>
      <c r="AB526" s="32"/>
      <c r="AC526" s="32"/>
      <c r="AD526" s="32"/>
      <c r="AE526" s="32"/>
      <c r="AR526" s="166" t="s">
        <v>321</v>
      </c>
      <c r="AT526" s="166" t="s">
        <v>244</v>
      </c>
      <c r="AU526" s="166" t="s">
        <v>92</v>
      </c>
      <c r="AY526" s="17" t="s">
        <v>164</v>
      </c>
      <c r="BE526" s="167">
        <f t="shared" si="73"/>
        <v>0</v>
      </c>
      <c r="BF526" s="167">
        <f t="shared" si="74"/>
        <v>0</v>
      </c>
      <c r="BG526" s="167">
        <f t="shared" si="75"/>
        <v>0</v>
      </c>
      <c r="BH526" s="167">
        <f t="shared" si="76"/>
        <v>0</v>
      </c>
      <c r="BI526" s="167">
        <f t="shared" si="77"/>
        <v>0</v>
      </c>
      <c r="BJ526" s="17" t="s">
        <v>92</v>
      </c>
      <c r="BK526" s="168">
        <f t="shared" si="78"/>
        <v>0</v>
      </c>
      <c r="BL526" s="17" t="s">
        <v>234</v>
      </c>
      <c r="BM526" s="166" t="s">
        <v>2085</v>
      </c>
    </row>
    <row r="527" spans="1:65" s="2" customFormat="1" ht="24.2" customHeight="1">
      <c r="A527" s="32"/>
      <c r="B527" s="153"/>
      <c r="C527" s="178" t="s">
        <v>921</v>
      </c>
      <c r="D527" s="178" t="s">
        <v>244</v>
      </c>
      <c r="E527" s="179" t="s">
        <v>938</v>
      </c>
      <c r="F527" s="180" t="s">
        <v>939</v>
      </c>
      <c r="G527" s="181" t="s">
        <v>199</v>
      </c>
      <c r="H527" s="182">
        <v>1</v>
      </c>
      <c r="I527" s="183"/>
      <c r="J527" s="184"/>
      <c r="K527" s="182">
        <f t="shared" si="66"/>
        <v>0</v>
      </c>
      <c r="L527" s="184"/>
      <c r="M527" s="185"/>
      <c r="N527" s="186" t="s">
        <v>1</v>
      </c>
      <c r="O527" s="162" t="s">
        <v>43</v>
      </c>
      <c r="P527" s="163">
        <f t="shared" si="67"/>
        <v>0</v>
      </c>
      <c r="Q527" s="163">
        <f t="shared" si="68"/>
        <v>0</v>
      </c>
      <c r="R527" s="163">
        <f t="shared" si="69"/>
        <v>0</v>
      </c>
      <c r="S527" s="58"/>
      <c r="T527" s="164">
        <f t="shared" si="70"/>
        <v>0</v>
      </c>
      <c r="U527" s="164">
        <v>0</v>
      </c>
      <c r="V527" s="164">
        <f t="shared" si="71"/>
        <v>0</v>
      </c>
      <c r="W527" s="164">
        <v>0</v>
      </c>
      <c r="X527" s="165">
        <f t="shared" si="72"/>
        <v>0</v>
      </c>
      <c r="Y527" s="32"/>
      <c r="Z527" s="32"/>
      <c r="AA527" s="32"/>
      <c r="AB527" s="32"/>
      <c r="AC527" s="32"/>
      <c r="AD527" s="32"/>
      <c r="AE527" s="32"/>
      <c r="AR527" s="166" t="s">
        <v>321</v>
      </c>
      <c r="AT527" s="166" t="s">
        <v>244</v>
      </c>
      <c r="AU527" s="166" t="s">
        <v>92</v>
      </c>
      <c r="AY527" s="17" t="s">
        <v>164</v>
      </c>
      <c r="BE527" s="167">
        <f t="shared" si="73"/>
        <v>0</v>
      </c>
      <c r="BF527" s="167">
        <f t="shared" si="74"/>
        <v>0</v>
      </c>
      <c r="BG527" s="167">
        <f t="shared" si="75"/>
        <v>0</v>
      </c>
      <c r="BH527" s="167">
        <f t="shared" si="76"/>
        <v>0</v>
      </c>
      <c r="BI527" s="167">
        <f t="shared" si="77"/>
        <v>0</v>
      </c>
      <c r="BJ527" s="17" t="s">
        <v>92</v>
      </c>
      <c r="BK527" s="168">
        <f t="shared" si="78"/>
        <v>0</v>
      </c>
      <c r="BL527" s="17" t="s">
        <v>234</v>
      </c>
      <c r="BM527" s="166" t="s">
        <v>2086</v>
      </c>
    </row>
    <row r="528" spans="1:65" s="2" customFormat="1" ht="24.2" customHeight="1">
      <c r="A528" s="32"/>
      <c r="B528" s="153"/>
      <c r="C528" s="178" t="s">
        <v>925</v>
      </c>
      <c r="D528" s="178" t="s">
        <v>244</v>
      </c>
      <c r="E528" s="179" t="s">
        <v>942</v>
      </c>
      <c r="F528" s="180" t="s">
        <v>943</v>
      </c>
      <c r="G528" s="181" t="s">
        <v>199</v>
      </c>
      <c r="H528" s="182">
        <v>1</v>
      </c>
      <c r="I528" s="183"/>
      <c r="J528" s="184"/>
      <c r="K528" s="182">
        <f t="shared" si="66"/>
        <v>0</v>
      </c>
      <c r="L528" s="184"/>
      <c r="M528" s="185"/>
      <c r="N528" s="186" t="s">
        <v>1</v>
      </c>
      <c r="O528" s="162" t="s">
        <v>43</v>
      </c>
      <c r="P528" s="163">
        <f t="shared" si="67"/>
        <v>0</v>
      </c>
      <c r="Q528" s="163">
        <f t="shared" si="68"/>
        <v>0</v>
      </c>
      <c r="R528" s="163">
        <f t="shared" si="69"/>
        <v>0</v>
      </c>
      <c r="S528" s="58"/>
      <c r="T528" s="164">
        <f t="shared" si="70"/>
        <v>0</v>
      </c>
      <c r="U528" s="164">
        <v>0</v>
      </c>
      <c r="V528" s="164">
        <f t="shared" si="71"/>
        <v>0</v>
      </c>
      <c r="W528" s="164">
        <v>0</v>
      </c>
      <c r="X528" s="165">
        <f t="shared" si="72"/>
        <v>0</v>
      </c>
      <c r="Y528" s="32"/>
      <c r="Z528" s="32"/>
      <c r="AA528" s="32"/>
      <c r="AB528" s="32"/>
      <c r="AC528" s="32"/>
      <c r="AD528" s="32"/>
      <c r="AE528" s="32"/>
      <c r="AR528" s="166" t="s">
        <v>321</v>
      </c>
      <c r="AT528" s="166" t="s">
        <v>244</v>
      </c>
      <c r="AU528" s="166" t="s">
        <v>92</v>
      </c>
      <c r="AY528" s="17" t="s">
        <v>164</v>
      </c>
      <c r="BE528" s="167">
        <f t="shared" si="73"/>
        <v>0</v>
      </c>
      <c r="BF528" s="167">
        <f t="shared" si="74"/>
        <v>0</v>
      </c>
      <c r="BG528" s="167">
        <f t="shared" si="75"/>
        <v>0</v>
      </c>
      <c r="BH528" s="167">
        <f t="shared" si="76"/>
        <v>0</v>
      </c>
      <c r="BI528" s="167">
        <f t="shared" si="77"/>
        <v>0</v>
      </c>
      <c r="BJ528" s="17" t="s">
        <v>92</v>
      </c>
      <c r="BK528" s="168">
        <f t="shared" si="78"/>
        <v>0</v>
      </c>
      <c r="BL528" s="17" t="s">
        <v>234</v>
      </c>
      <c r="BM528" s="166" t="s">
        <v>2087</v>
      </c>
    </row>
    <row r="529" spans="1:65" s="2" customFormat="1" ht="24.2" customHeight="1">
      <c r="A529" s="32"/>
      <c r="B529" s="153"/>
      <c r="C529" s="178" t="s">
        <v>929</v>
      </c>
      <c r="D529" s="178" t="s">
        <v>244</v>
      </c>
      <c r="E529" s="179" t="s">
        <v>954</v>
      </c>
      <c r="F529" s="180" t="s">
        <v>955</v>
      </c>
      <c r="G529" s="181" t="s">
        <v>199</v>
      </c>
      <c r="H529" s="182">
        <v>1</v>
      </c>
      <c r="I529" s="183"/>
      <c r="J529" s="184"/>
      <c r="K529" s="182">
        <f t="shared" si="66"/>
        <v>0</v>
      </c>
      <c r="L529" s="184"/>
      <c r="M529" s="185"/>
      <c r="N529" s="186" t="s">
        <v>1</v>
      </c>
      <c r="O529" s="162" t="s">
        <v>43</v>
      </c>
      <c r="P529" s="163">
        <f t="shared" si="67"/>
        <v>0</v>
      </c>
      <c r="Q529" s="163">
        <f t="shared" si="68"/>
        <v>0</v>
      </c>
      <c r="R529" s="163">
        <f t="shared" si="69"/>
        <v>0</v>
      </c>
      <c r="S529" s="58"/>
      <c r="T529" s="164">
        <f t="shared" si="70"/>
        <v>0</v>
      </c>
      <c r="U529" s="164">
        <v>0</v>
      </c>
      <c r="V529" s="164">
        <f t="shared" si="71"/>
        <v>0</v>
      </c>
      <c r="W529" s="164">
        <v>0</v>
      </c>
      <c r="X529" s="165">
        <f t="shared" si="72"/>
        <v>0</v>
      </c>
      <c r="Y529" s="32"/>
      <c r="Z529" s="32"/>
      <c r="AA529" s="32"/>
      <c r="AB529" s="32"/>
      <c r="AC529" s="32"/>
      <c r="AD529" s="32"/>
      <c r="AE529" s="32"/>
      <c r="AR529" s="166" t="s">
        <v>321</v>
      </c>
      <c r="AT529" s="166" t="s">
        <v>244</v>
      </c>
      <c r="AU529" s="166" t="s">
        <v>92</v>
      </c>
      <c r="AY529" s="17" t="s">
        <v>164</v>
      </c>
      <c r="BE529" s="167">
        <f t="shared" si="73"/>
        <v>0</v>
      </c>
      <c r="BF529" s="167">
        <f t="shared" si="74"/>
        <v>0</v>
      </c>
      <c r="BG529" s="167">
        <f t="shared" si="75"/>
        <v>0</v>
      </c>
      <c r="BH529" s="167">
        <f t="shared" si="76"/>
        <v>0</v>
      </c>
      <c r="BI529" s="167">
        <f t="shared" si="77"/>
        <v>0</v>
      </c>
      <c r="BJ529" s="17" t="s">
        <v>92</v>
      </c>
      <c r="BK529" s="168">
        <f t="shared" si="78"/>
        <v>0</v>
      </c>
      <c r="BL529" s="17" t="s">
        <v>234</v>
      </c>
      <c r="BM529" s="166" t="s">
        <v>2088</v>
      </c>
    </row>
    <row r="530" spans="1:65" s="2" customFormat="1" ht="24.2" customHeight="1">
      <c r="A530" s="32"/>
      <c r="B530" s="153"/>
      <c r="C530" s="178" t="s">
        <v>933</v>
      </c>
      <c r="D530" s="178" t="s">
        <v>244</v>
      </c>
      <c r="E530" s="179" t="s">
        <v>958</v>
      </c>
      <c r="F530" s="180" t="s">
        <v>959</v>
      </c>
      <c r="G530" s="181" t="s">
        <v>199</v>
      </c>
      <c r="H530" s="182">
        <v>1</v>
      </c>
      <c r="I530" s="183"/>
      <c r="J530" s="184"/>
      <c r="K530" s="182">
        <f t="shared" si="66"/>
        <v>0</v>
      </c>
      <c r="L530" s="184"/>
      <c r="M530" s="185"/>
      <c r="N530" s="186" t="s">
        <v>1</v>
      </c>
      <c r="O530" s="162" t="s">
        <v>43</v>
      </c>
      <c r="P530" s="163">
        <f t="shared" si="67"/>
        <v>0</v>
      </c>
      <c r="Q530" s="163">
        <f t="shared" si="68"/>
        <v>0</v>
      </c>
      <c r="R530" s="163">
        <f t="shared" si="69"/>
        <v>0</v>
      </c>
      <c r="S530" s="58"/>
      <c r="T530" s="164">
        <f t="shared" si="70"/>
        <v>0</v>
      </c>
      <c r="U530" s="164">
        <v>0</v>
      </c>
      <c r="V530" s="164">
        <f t="shared" si="71"/>
        <v>0</v>
      </c>
      <c r="W530" s="164">
        <v>0</v>
      </c>
      <c r="X530" s="165">
        <f t="shared" si="72"/>
        <v>0</v>
      </c>
      <c r="Y530" s="32"/>
      <c r="Z530" s="32"/>
      <c r="AA530" s="32"/>
      <c r="AB530" s="32"/>
      <c r="AC530" s="32"/>
      <c r="AD530" s="32"/>
      <c r="AE530" s="32"/>
      <c r="AR530" s="166" t="s">
        <v>321</v>
      </c>
      <c r="AT530" s="166" t="s">
        <v>244</v>
      </c>
      <c r="AU530" s="166" t="s">
        <v>92</v>
      </c>
      <c r="AY530" s="17" t="s">
        <v>164</v>
      </c>
      <c r="BE530" s="167">
        <f t="shared" si="73"/>
        <v>0</v>
      </c>
      <c r="BF530" s="167">
        <f t="shared" si="74"/>
        <v>0</v>
      </c>
      <c r="BG530" s="167">
        <f t="shared" si="75"/>
        <v>0</v>
      </c>
      <c r="BH530" s="167">
        <f t="shared" si="76"/>
        <v>0</v>
      </c>
      <c r="BI530" s="167">
        <f t="shared" si="77"/>
        <v>0</v>
      </c>
      <c r="BJ530" s="17" t="s">
        <v>92</v>
      </c>
      <c r="BK530" s="168">
        <f t="shared" si="78"/>
        <v>0</v>
      </c>
      <c r="BL530" s="17" t="s">
        <v>234</v>
      </c>
      <c r="BM530" s="166" t="s">
        <v>2089</v>
      </c>
    </row>
    <row r="531" spans="1:65" s="2" customFormat="1" ht="24.2" customHeight="1">
      <c r="A531" s="32"/>
      <c r="B531" s="153"/>
      <c r="C531" s="178" t="s">
        <v>937</v>
      </c>
      <c r="D531" s="178" t="s">
        <v>244</v>
      </c>
      <c r="E531" s="179" t="s">
        <v>962</v>
      </c>
      <c r="F531" s="180" t="s">
        <v>963</v>
      </c>
      <c r="G531" s="181" t="s">
        <v>199</v>
      </c>
      <c r="H531" s="182">
        <v>1</v>
      </c>
      <c r="I531" s="183"/>
      <c r="J531" s="184"/>
      <c r="K531" s="182">
        <f t="shared" si="66"/>
        <v>0</v>
      </c>
      <c r="L531" s="184"/>
      <c r="M531" s="185"/>
      <c r="N531" s="186" t="s">
        <v>1</v>
      </c>
      <c r="O531" s="162" t="s">
        <v>43</v>
      </c>
      <c r="P531" s="163">
        <f t="shared" si="67"/>
        <v>0</v>
      </c>
      <c r="Q531" s="163">
        <f t="shared" si="68"/>
        <v>0</v>
      </c>
      <c r="R531" s="163">
        <f t="shared" si="69"/>
        <v>0</v>
      </c>
      <c r="S531" s="58"/>
      <c r="T531" s="164">
        <f t="shared" si="70"/>
        <v>0</v>
      </c>
      <c r="U531" s="164">
        <v>0</v>
      </c>
      <c r="V531" s="164">
        <f t="shared" si="71"/>
        <v>0</v>
      </c>
      <c r="W531" s="164">
        <v>0</v>
      </c>
      <c r="X531" s="165">
        <f t="shared" si="72"/>
        <v>0</v>
      </c>
      <c r="Y531" s="32"/>
      <c r="Z531" s="32"/>
      <c r="AA531" s="32"/>
      <c r="AB531" s="32"/>
      <c r="AC531" s="32"/>
      <c r="AD531" s="32"/>
      <c r="AE531" s="32"/>
      <c r="AR531" s="166" t="s">
        <v>321</v>
      </c>
      <c r="AT531" s="166" t="s">
        <v>244</v>
      </c>
      <c r="AU531" s="166" t="s">
        <v>92</v>
      </c>
      <c r="AY531" s="17" t="s">
        <v>164</v>
      </c>
      <c r="BE531" s="167">
        <f t="shared" si="73"/>
        <v>0</v>
      </c>
      <c r="BF531" s="167">
        <f t="shared" si="74"/>
        <v>0</v>
      </c>
      <c r="BG531" s="167">
        <f t="shared" si="75"/>
        <v>0</v>
      </c>
      <c r="BH531" s="167">
        <f t="shared" si="76"/>
        <v>0</v>
      </c>
      <c r="BI531" s="167">
        <f t="shared" si="77"/>
        <v>0</v>
      </c>
      <c r="BJ531" s="17" t="s">
        <v>92</v>
      </c>
      <c r="BK531" s="168">
        <f t="shared" si="78"/>
        <v>0</v>
      </c>
      <c r="BL531" s="17" t="s">
        <v>234</v>
      </c>
      <c r="BM531" s="166" t="s">
        <v>2090</v>
      </c>
    </row>
    <row r="532" spans="1:65" s="2" customFormat="1" ht="24.2" customHeight="1">
      <c r="A532" s="32"/>
      <c r="B532" s="153"/>
      <c r="C532" s="178" t="s">
        <v>941</v>
      </c>
      <c r="D532" s="178" t="s">
        <v>244</v>
      </c>
      <c r="E532" s="179" t="s">
        <v>966</v>
      </c>
      <c r="F532" s="180" t="s">
        <v>967</v>
      </c>
      <c r="G532" s="181" t="s">
        <v>199</v>
      </c>
      <c r="H532" s="182">
        <v>1</v>
      </c>
      <c r="I532" s="183"/>
      <c r="J532" s="184"/>
      <c r="K532" s="182">
        <f t="shared" si="66"/>
        <v>0</v>
      </c>
      <c r="L532" s="184"/>
      <c r="M532" s="185"/>
      <c r="N532" s="186" t="s">
        <v>1</v>
      </c>
      <c r="O532" s="162" t="s">
        <v>43</v>
      </c>
      <c r="P532" s="163">
        <f t="shared" si="67"/>
        <v>0</v>
      </c>
      <c r="Q532" s="163">
        <f t="shared" si="68"/>
        <v>0</v>
      </c>
      <c r="R532" s="163">
        <f t="shared" si="69"/>
        <v>0</v>
      </c>
      <c r="S532" s="58"/>
      <c r="T532" s="164">
        <f t="shared" si="70"/>
        <v>0</v>
      </c>
      <c r="U532" s="164">
        <v>0</v>
      </c>
      <c r="V532" s="164">
        <f t="shared" si="71"/>
        <v>0</v>
      </c>
      <c r="W532" s="164">
        <v>0</v>
      </c>
      <c r="X532" s="165">
        <f t="shared" si="72"/>
        <v>0</v>
      </c>
      <c r="Y532" s="32"/>
      <c r="Z532" s="32"/>
      <c r="AA532" s="32"/>
      <c r="AB532" s="32"/>
      <c r="AC532" s="32"/>
      <c r="AD532" s="32"/>
      <c r="AE532" s="32"/>
      <c r="AR532" s="166" t="s">
        <v>321</v>
      </c>
      <c r="AT532" s="166" t="s">
        <v>244</v>
      </c>
      <c r="AU532" s="166" t="s">
        <v>92</v>
      </c>
      <c r="AY532" s="17" t="s">
        <v>164</v>
      </c>
      <c r="BE532" s="167">
        <f t="shared" si="73"/>
        <v>0</v>
      </c>
      <c r="BF532" s="167">
        <f t="shared" si="74"/>
        <v>0</v>
      </c>
      <c r="BG532" s="167">
        <f t="shared" si="75"/>
        <v>0</v>
      </c>
      <c r="BH532" s="167">
        <f t="shared" si="76"/>
        <v>0</v>
      </c>
      <c r="BI532" s="167">
        <f t="shared" si="77"/>
        <v>0</v>
      </c>
      <c r="BJ532" s="17" t="s">
        <v>92</v>
      </c>
      <c r="BK532" s="168">
        <f t="shared" si="78"/>
        <v>0</v>
      </c>
      <c r="BL532" s="17" t="s">
        <v>234</v>
      </c>
      <c r="BM532" s="166" t="s">
        <v>2091</v>
      </c>
    </row>
    <row r="533" spans="1:65" s="2" customFormat="1" ht="24.2" customHeight="1">
      <c r="A533" s="32"/>
      <c r="B533" s="153"/>
      <c r="C533" s="178" t="s">
        <v>945</v>
      </c>
      <c r="D533" s="178" t="s">
        <v>244</v>
      </c>
      <c r="E533" s="179" t="s">
        <v>970</v>
      </c>
      <c r="F533" s="180" t="s">
        <v>971</v>
      </c>
      <c r="G533" s="181" t="s">
        <v>354</v>
      </c>
      <c r="H533" s="182">
        <v>279.60000000000002</v>
      </c>
      <c r="I533" s="183"/>
      <c r="J533" s="184"/>
      <c r="K533" s="182">
        <f t="shared" si="66"/>
        <v>0</v>
      </c>
      <c r="L533" s="184"/>
      <c r="M533" s="185"/>
      <c r="N533" s="186" t="s">
        <v>1</v>
      </c>
      <c r="O533" s="162" t="s">
        <v>43</v>
      </c>
      <c r="P533" s="163">
        <f t="shared" si="67"/>
        <v>0</v>
      </c>
      <c r="Q533" s="163">
        <f t="shared" si="68"/>
        <v>0</v>
      </c>
      <c r="R533" s="163">
        <f t="shared" si="69"/>
        <v>0</v>
      </c>
      <c r="S533" s="58"/>
      <c r="T533" s="164">
        <f t="shared" si="70"/>
        <v>0</v>
      </c>
      <c r="U533" s="164">
        <v>0</v>
      </c>
      <c r="V533" s="164">
        <f t="shared" si="71"/>
        <v>0</v>
      </c>
      <c r="W533" s="164">
        <v>0</v>
      </c>
      <c r="X533" s="165">
        <f t="shared" si="72"/>
        <v>0</v>
      </c>
      <c r="Y533" s="32"/>
      <c r="Z533" s="32"/>
      <c r="AA533" s="32"/>
      <c r="AB533" s="32"/>
      <c r="AC533" s="32"/>
      <c r="AD533" s="32"/>
      <c r="AE533" s="32"/>
      <c r="AR533" s="166" t="s">
        <v>321</v>
      </c>
      <c r="AT533" s="166" t="s">
        <v>244</v>
      </c>
      <c r="AU533" s="166" t="s">
        <v>92</v>
      </c>
      <c r="AY533" s="17" t="s">
        <v>164</v>
      </c>
      <c r="BE533" s="167">
        <f t="shared" si="73"/>
        <v>0</v>
      </c>
      <c r="BF533" s="167">
        <f t="shared" si="74"/>
        <v>0</v>
      </c>
      <c r="BG533" s="167">
        <f t="shared" si="75"/>
        <v>0</v>
      </c>
      <c r="BH533" s="167">
        <f t="shared" si="76"/>
        <v>0</v>
      </c>
      <c r="BI533" s="167">
        <f t="shared" si="77"/>
        <v>0</v>
      </c>
      <c r="BJ533" s="17" t="s">
        <v>92</v>
      </c>
      <c r="BK533" s="168">
        <f t="shared" si="78"/>
        <v>0</v>
      </c>
      <c r="BL533" s="17" t="s">
        <v>234</v>
      </c>
      <c r="BM533" s="166" t="s">
        <v>2092</v>
      </c>
    </row>
    <row r="534" spans="1:65" s="2" customFormat="1" ht="24.2" customHeight="1">
      <c r="A534" s="32"/>
      <c r="B534" s="153"/>
      <c r="C534" s="178" t="s">
        <v>949</v>
      </c>
      <c r="D534" s="178" t="s">
        <v>244</v>
      </c>
      <c r="E534" s="179" t="s">
        <v>974</v>
      </c>
      <c r="F534" s="180" t="s">
        <v>975</v>
      </c>
      <c r="G534" s="181" t="s">
        <v>354</v>
      </c>
      <c r="H534" s="182">
        <v>279.60000000000002</v>
      </c>
      <c r="I534" s="183"/>
      <c r="J534" s="184"/>
      <c r="K534" s="182">
        <f t="shared" si="66"/>
        <v>0</v>
      </c>
      <c r="L534" s="184"/>
      <c r="M534" s="185"/>
      <c r="N534" s="186" t="s">
        <v>1</v>
      </c>
      <c r="O534" s="162" t="s">
        <v>43</v>
      </c>
      <c r="P534" s="163">
        <f t="shared" si="67"/>
        <v>0</v>
      </c>
      <c r="Q534" s="163">
        <f t="shared" si="68"/>
        <v>0</v>
      </c>
      <c r="R534" s="163">
        <f t="shared" si="69"/>
        <v>0</v>
      </c>
      <c r="S534" s="58"/>
      <c r="T534" s="164">
        <f t="shared" si="70"/>
        <v>0</v>
      </c>
      <c r="U534" s="164">
        <v>0</v>
      </c>
      <c r="V534" s="164">
        <f t="shared" si="71"/>
        <v>0</v>
      </c>
      <c r="W534" s="164">
        <v>0</v>
      </c>
      <c r="X534" s="165">
        <f t="shared" si="72"/>
        <v>0</v>
      </c>
      <c r="Y534" s="32"/>
      <c r="Z534" s="32"/>
      <c r="AA534" s="32"/>
      <c r="AB534" s="32"/>
      <c r="AC534" s="32"/>
      <c r="AD534" s="32"/>
      <c r="AE534" s="32"/>
      <c r="AR534" s="166" t="s">
        <v>321</v>
      </c>
      <c r="AT534" s="166" t="s">
        <v>244</v>
      </c>
      <c r="AU534" s="166" t="s">
        <v>92</v>
      </c>
      <c r="AY534" s="17" t="s">
        <v>164</v>
      </c>
      <c r="BE534" s="167">
        <f t="shared" si="73"/>
        <v>0</v>
      </c>
      <c r="BF534" s="167">
        <f t="shared" si="74"/>
        <v>0</v>
      </c>
      <c r="BG534" s="167">
        <f t="shared" si="75"/>
        <v>0</v>
      </c>
      <c r="BH534" s="167">
        <f t="shared" si="76"/>
        <v>0</v>
      </c>
      <c r="BI534" s="167">
        <f t="shared" si="77"/>
        <v>0</v>
      </c>
      <c r="BJ534" s="17" t="s">
        <v>92</v>
      </c>
      <c r="BK534" s="168">
        <f t="shared" si="78"/>
        <v>0</v>
      </c>
      <c r="BL534" s="17" t="s">
        <v>234</v>
      </c>
      <c r="BM534" s="166" t="s">
        <v>2093</v>
      </c>
    </row>
    <row r="535" spans="1:65" s="2" customFormat="1" ht="24.2" customHeight="1">
      <c r="A535" s="32"/>
      <c r="B535" s="153"/>
      <c r="C535" s="178" t="s">
        <v>953</v>
      </c>
      <c r="D535" s="178" t="s">
        <v>244</v>
      </c>
      <c r="E535" s="179" t="s">
        <v>978</v>
      </c>
      <c r="F535" s="180" t="s">
        <v>979</v>
      </c>
      <c r="G535" s="181" t="s">
        <v>375</v>
      </c>
      <c r="H535" s="182">
        <v>1.4590000000000001</v>
      </c>
      <c r="I535" s="183"/>
      <c r="J535" s="184"/>
      <c r="K535" s="182">
        <f t="shared" si="66"/>
        <v>0</v>
      </c>
      <c r="L535" s="184"/>
      <c r="M535" s="185"/>
      <c r="N535" s="186" t="s">
        <v>1</v>
      </c>
      <c r="O535" s="162" t="s">
        <v>43</v>
      </c>
      <c r="P535" s="163">
        <f t="shared" si="67"/>
        <v>0</v>
      </c>
      <c r="Q535" s="163">
        <f t="shared" si="68"/>
        <v>0</v>
      </c>
      <c r="R535" s="163">
        <f t="shared" si="69"/>
        <v>0</v>
      </c>
      <c r="S535" s="58"/>
      <c r="T535" s="164">
        <f t="shared" si="70"/>
        <v>0</v>
      </c>
      <c r="U535" s="164">
        <v>0</v>
      </c>
      <c r="V535" s="164">
        <f t="shared" si="71"/>
        <v>0</v>
      </c>
      <c r="W535" s="164">
        <v>0</v>
      </c>
      <c r="X535" s="165">
        <f t="shared" si="72"/>
        <v>0</v>
      </c>
      <c r="Y535" s="32"/>
      <c r="Z535" s="32"/>
      <c r="AA535" s="32"/>
      <c r="AB535" s="32"/>
      <c r="AC535" s="32"/>
      <c r="AD535" s="32"/>
      <c r="AE535" s="32"/>
      <c r="AR535" s="166" t="s">
        <v>321</v>
      </c>
      <c r="AT535" s="166" t="s">
        <v>244</v>
      </c>
      <c r="AU535" s="166" t="s">
        <v>92</v>
      </c>
      <c r="AY535" s="17" t="s">
        <v>164</v>
      </c>
      <c r="BE535" s="167">
        <f t="shared" si="73"/>
        <v>0</v>
      </c>
      <c r="BF535" s="167">
        <f t="shared" si="74"/>
        <v>0</v>
      </c>
      <c r="BG535" s="167">
        <f t="shared" si="75"/>
        <v>0</v>
      </c>
      <c r="BH535" s="167">
        <f t="shared" si="76"/>
        <v>0</v>
      </c>
      <c r="BI535" s="167">
        <f t="shared" si="77"/>
        <v>0</v>
      </c>
      <c r="BJ535" s="17" t="s">
        <v>92</v>
      </c>
      <c r="BK535" s="168">
        <f t="shared" si="78"/>
        <v>0</v>
      </c>
      <c r="BL535" s="17" t="s">
        <v>234</v>
      </c>
      <c r="BM535" s="166" t="s">
        <v>2094</v>
      </c>
    </row>
    <row r="536" spans="1:65" s="2" customFormat="1" ht="24.2" customHeight="1">
      <c r="A536" s="32"/>
      <c r="B536" s="153"/>
      <c r="C536" s="178" t="s">
        <v>957</v>
      </c>
      <c r="D536" s="178" t="s">
        <v>244</v>
      </c>
      <c r="E536" s="179" t="s">
        <v>982</v>
      </c>
      <c r="F536" s="180" t="s">
        <v>983</v>
      </c>
      <c r="G536" s="181" t="s">
        <v>499</v>
      </c>
      <c r="H536" s="183"/>
      <c r="I536" s="183"/>
      <c r="J536" s="184"/>
      <c r="K536" s="182">
        <f t="shared" si="66"/>
        <v>0</v>
      </c>
      <c r="L536" s="184"/>
      <c r="M536" s="185"/>
      <c r="N536" s="186" t="s">
        <v>1</v>
      </c>
      <c r="O536" s="162" t="s">
        <v>43</v>
      </c>
      <c r="P536" s="163">
        <f t="shared" si="67"/>
        <v>0</v>
      </c>
      <c r="Q536" s="163">
        <f t="shared" si="68"/>
        <v>0</v>
      </c>
      <c r="R536" s="163">
        <f t="shared" si="69"/>
        <v>0</v>
      </c>
      <c r="S536" s="58"/>
      <c r="T536" s="164">
        <f t="shared" si="70"/>
        <v>0</v>
      </c>
      <c r="U536" s="164">
        <v>0</v>
      </c>
      <c r="V536" s="164">
        <f t="shared" si="71"/>
        <v>0</v>
      </c>
      <c r="W536" s="164">
        <v>0</v>
      </c>
      <c r="X536" s="165">
        <f t="shared" si="72"/>
        <v>0</v>
      </c>
      <c r="Y536" s="32"/>
      <c r="Z536" s="32"/>
      <c r="AA536" s="32"/>
      <c r="AB536" s="32"/>
      <c r="AC536" s="32"/>
      <c r="AD536" s="32"/>
      <c r="AE536" s="32"/>
      <c r="AR536" s="166" t="s">
        <v>321</v>
      </c>
      <c r="AT536" s="166" t="s">
        <v>244</v>
      </c>
      <c r="AU536" s="166" t="s">
        <v>92</v>
      </c>
      <c r="AY536" s="17" t="s">
        <v>164</v>
      </c>
      <c r="BE536" s="167">
        <f t="shared" si="73"/>
        <v>0</v>
      </c>
      <c r="BF536" s="167">
        <f t="shared" si="74"/>
        <v>0</v>
      </c>
      <c r="BG536" s="167">
        <f t="shared" si="75"/>
        <v>0</v>
      </c>
      <c r="BH536" s="167">
        <f t="shared" si="76"/>
        <v>0</v>
      </c>
      <c r="BI536" s="167">
        <f t="shared" si="77"/>
        <v>0</v>
      </c>
      <c r="BJ536" s="17" t="s">
        <v>92</v>
      </c>
      <c r="BK536" s="168">
        <f t="shared" si="78"/>
        <v>0</v>
      </c>
      <c r="BL536" s="17" t="s">
        <v>234</v>
      </c>
      <c r="BM536" s="166" t="s">
        <v>2095</v>
      </c>
    </row>
    <row r="537" spans="1:65" s="12" customFormat="1" ht="22.9" customHeight="1">
      <c r="B537" s="139"/>
      <c r="D537" s="140" t="s">
        <v>78</v>
      </c>
      <c r="E537" s="151" t="s">
        <v>985</v>
      </c>
      <c r="F537" s="151" t="s">
        <v>986</v>
      </c>
      <c r="I537" s="142"/>
      <c r="J537" s="142"/>
      <c r="K537" s="152">
        <f>BK537</f>
        <v>0</v>
      </c>
      <c r="M537" s="139"/>
      <c r="N537" s="144"/>
      <c r="O537" s="145"/>
      <c r="P537" s="145"/>
      <c r="Q537" s="146">
        <f>SUM(Q538:Q569)</f>
        <v>0</v>
      </c>
      <c r="R537" s="146">
        <f>SUM(R538:R569)</f>
        <v>0</v>
      </c>
      <c r="S537" s="145"/>
      <c r="T537" s="147">
        <f>SUM(T538:T569)</f>
        <v>0</v>
      </c>
      <c r="U537" s="145"/>
      <c r="V537" s="147">
        <f>SUM(V538:V569)</f>
        <v>0</v>
      </c>
      <c r="W537" s="145"/>
      <c r="X537" s="148">
        <f>SUM(X538:X569)</f>
        <v>0</v>
      </c>
      <c r="AR537" s="140" t="s">
        <v>92</v>
      </c>
      <c r="AT537" s="149" t="s">
        <v>78</v>
      </c>
      <c r="AU537" s="149" t="s">
        <v>86</v>
      </c>
      <c r="AY537" s="140" t="s">
        <v>164</v>
      </c>
      <c r="BK537" s="150">
        <f>SUM(BK538:BK569)</f>
        <v>0</v>
      </c>
    </row>
    <row r="538" spans="1:65" s="2" customFormat="1" ht="24.2" customHeight="1">
      <c r="A538" s="32"/>
      <c r="B538" s="153"/>
      <c r="C538" s="178" t="s">
        <v>961</v>
      </c>
      <c r="D538" s="178" t="s">
        <v>244</v>
      </c>
      <c r="E538" s="179" t="s">
        <v>988</v>
      </c>
      <c r="F538" s="180" t="s">
        <v>989</v>
      </c>
      <c r="G538" s="181" t="s">
        <v>990</v>
      </c>
      <c r="H538" s="182">
        <v>30</v>
      </c>
      <c r="I538" s="183"/>
      <c r="J538" s="184"/>
      <c r="K538" s="182">
        <f t="shared" ref="K538:K569" si="79">ROUND(P538*H538,3)</f>
        <v>0</v>
      </c>
      <c r="L538" s="184"/>
      <c r="M538" s="185"/>
      <c r="N538" s="186" t="s">
        <v>1</v>
      </c>
      <c r="O538" s="162" t="s">
        <v>43</v>
      </c>
      <c r="P538" s="163">
        <f t="shared" ref="P538:P569" si="80">I538+J538</f>
        <v>0</v>
      </c>
      <c r="Q538" s="163">
        <f t="shared" ref="Q538:Q569" si="81">ROUND(I538*H538,3)</f>
        <v>0</v>
      </c>
      <c r="R538" s="163">
        <f t="shared" ref="R538:R569" si="82">ROUND(J538*H538,3)</f>
        <v>0</v>
      </c>
      <c r="S538" s="58"/>
      <c r="T538" s="164">
        <f t="shared" ref="T538:T569" si="83">S538*H538</f>
        <v>0</v>
      </c>
      <c r="U538" s="164">
        <v>0</v>
      </c>
      <c r="V538" s="164">
        <f t="shared" ref="V538:V569" si="84">U538*H538</f>
        <v>0</v>
      </c>
      <c r="W538" s="164">
        <v>0</v>
      </c>
      <c r="X538" s="165">
        <f t="shared" ref="X538:X569" si="85">W538*H538</f>
        <v>0</v>
      </c>
      <c r="Y538" s="32"/>
      <c r="Z538" s="32"/>
      <c r="AA538" s="32"/>
      <c r="AB538" s="32"/>
      <c r="AC538" s="32"/>
      <c r="AD538" s="32"/>
      <c r="AE538" s="32"/>
      <c r="AR538" s="166" t="s">
        <v>321</v>
      </c>
      <c r="AT538" s="166" t="s">
        <v>244</v>
      </c>
      <c r="AU538" s="166" t="s">
        <v>92</v>
      </c>
      <c r="AY538" s="17" t="s">
        <v>164</v>
      </c>
      <c r="BE538" s="167">
        <f t="shared" ref="BE538:BE569" si="86">IF(O538="základná",K538,0)</f>
        <v>0</v>
      </c>
      <c r="BF538" s="167">
        <f t="shared" ref="BF538:BF569" si="87">IF(O538="znížená",K538,0)</f>
        <v>0</v>
      </c>
      <c r="BG538" s="167">
        <f t="shared" ref="BG538:BG569" si="88">IF(O538="zákl. prenesená",K538,0)</f>
        <v>0</v>
      </c>
      <c r="BH538" s="167">
        <f t="shared" ref="BH538:BH569" si="89">IF(O538="zníž. prenesená",K538,0)</f>
        <v>0</v>
      </c>
      <c r="BI538" s="167">
        <f t="shared" ref="BI538:BI569" si="90">IF(O538="nulová",K538,0)</f>
        <v>0</v>
      </c>
      <c r="BJ538" s="17" t="s">
        <v>92</v>
      </c>
      <c r="BK538" s="168">
        <f t="shared" ref="BK538:BK569" si="91">ROUND(P538*H538,3)</f>
        <v>0</v>
      </c>
      <c r="BL538" s="17" t="s">
        <v>234</v>
      </c>
      <c r="BM538" s="166" t="s">
        <v>2096</v>
      </c>
    </row>
    <row r="539" spans="1:65" s="2" customFormat="1" ht="24.2" customHeight="1">
      <c r="A539" s="32"/>
      <c r="B539" s="153"/>
      <c r="C539" s="178" t="s">
        <v>965</v>
      </c>
      <c r="D539" s="178" t="s">
        <v>244</v>
      </c>
      <c r="E539" s="179" t="s">
        <v>2097</v>
      </c>
      <c r="F539" s="180" t="s">
        <v>2098</v>
      </c>
      <c r="G539" s="181" t="s">
        <v>199</v>
      </c>
      <c r="H539" s="182">
        <v>18</v>
      </c>
      <c r="I539" s="183"/>
      <c r="J539" s="184"/>
      <c r="K539" s="182">
        <f t="shared" si="79"/>
        <v>0</v>
      </c>
      <c r="L539" s="184"/>
      <c r="M539" s="185"/>
      <c r="N539" s="186" t="s">
        <v>1</v>
      </c>
      <c r="O539" s="162" t="s">
        <v>43</v>
      </c>
      <c r="P539" s="163">
        <f t="shared" si="80"/>
        <v>0</v>
      </c>
      <c r="Q539" s="163">
        <f t="shared" si="81"/>
        <v>0</v>
      </c>
      <c r="R539" s="163">
        <f t="shared" si="82"/>
        <v>0</v>
      </c>
      <c r="S539" s="58"/>
      <c r="T539" s="164">
        <f t="shared" si="83"/>
        <v>0</v>
      </c>
      <c r="U539" s="164">
        <v>0</v>
      </c>
      <c r="V539" s="164">
        <f t="shared" si="84"/>
        <v>0</v>
      </c>
      <c r="W539" s="164">
        <v>0</v>
      </c>
      <c r="X539" s="165">
        <f t="shared" si="85"/>
        <v>0</v>
      </c>
      <c r="Y539" s="32"/>
      <c r="Z539" s="32"/>
      <c r="AA539" s="32"/>
      <c r="AB539" s="32"/>
      <c r="AC539" s="32"/>
      <c r="AD539" s="32"/>
      <c r="AE539" s="32"/>
      <c r="AR539" s="166" t="s">
        <v>321</v>
      </c>
      <c r="AT539" s="166" t="s">
        <v>244</v>
      </c>
      <c r="AU539" s="166" t="s">
        <v>92</v>
      </c>
      <c r="AY539" s="17" t="s">
        <v>164</v>
      </c>
      <c r="BE539" s="167">
        <f t="shared" si="86"/>
        <v>0</v>
      </c>
      <c r="BF539" s="167">
        <f t="shared" si="87"/>
        <v>0</v>
      </c>
      <c r="BG539" s="167">
        <f t="shared" si="88"/>
        <v>0</v>
      </c>
      <c r="BH539" s="167">
        <f t="shared" si="89"/>
        <v>0</v>
      </c>
      <c r="BI539" s="167">
        <f t="shared" si="90"/>
        <v>0</v>
      </c>
      <c r="BJ539" s="17" t="s">
        <v>92</v>
      </c>
      <c r="BK539" s="168">
        <f t="shared" si="91"/>
        <v>0</v>
      </c>
      <c r="BL539" s="17" t="s">
        <v>234</v>
      </c>
      <c r="BM539" s="166" t="s">
        <v>2099</v>
      </c>
    </row>
    <row r="540" spans="1:65" s="2" customFormat="1" ht="14.45" customHeight="1">
      <c r="A540" s="32"/>
      <c r="B540" s="153"/>
      <c r="C540" s="178" t="s">
        <v>969</v>
      </c>
      <c r="D540" s="178" t="s">
        <v>244</v>
      </c>
      <c r="E540" s="179" t="s">
        <v>2100</v>
      </c>
      <c r="F540" s="180" t="s">
        <v>2101</v>
      </c>
      <c r="G540" s="181" t="s">
        <v>199</v>
      </c>
      <c r="H540" s="182">
        <v>18</v>
      </c>
      <c r="I540" s="183"/>
      <c r="J540" s="184"/>
      <c r="K540" s="182">
        <f t="shared" si="79"/>
        <v>0</v>
      </c>
      <c r="L540" s="184"/>
      <c r="M540" s="185"/>
      <c r="N540" s="186" t="s">
        <v>1</v>
      </c>
      <c r="O540" s="162" t="s">
        <v>43</v>
      </c>
      <c r="P540" s="163">
        <f t="shared" si="80"/>
        <v>0</v>
      </c>
      <c r="Q540" s="163">
        <f t="shared" si="81"/>
        <v>0</v>
      </c>
      <c r="R540" s="163">
        <f t="shared" si="82"/>
        <v>0</v>
      </c>
      <c r="S540" s="58"/>
      <c r="T540" s="164">
        <f t="shared" si="83"/>
        <v>0</v>
      </c>
      <c r="U540" s="164">
        <v>0</v>
      </c>
      <c r="V540" s="164">
        <f t="shared" si="84"/>
        <v>0</v>
      </c>
      <c r="W540" s="164">
        <v>0</v>
      </c>
      <c r="X540" s="165">
        <f t="shared" si="85"/>
        <v>0</v>
      </c>
      <c r="Y540" s="32"/>
      <c r="Z540" s="32"/>
      <c r="AA540" s="32"/>
      <c r="AB540" s="32"/>
      <c r="AC540" s="32"/>
      <c r="AD540" s="32"/>
      <c r="AE540" s="32"/>
      <c r="AR540" s="166" t="s">
        <v>321</v>
      </c>
      <c r="AT540" s="166" t="s">
        <v>244</v>
      </c>
      <c r="AU540" s="166" t="s">
        <v>92</v>
      </c>
      <c r="AY540" s="17" t="s">
        <v>164</v>
      </c>
      <c r="BE540" s="167">
        <f t="shared" si="86"/>
        <v>0</v>
      </c>
      <c r="BF540" s="167">
        <f t="shared" si="87"/>
        <v>0</v>
      </c>
      <c r="BG540" s="167">
        <f t="shared" si="88"/>
        <v>0</v>
      </c>
      <c r="BH540" s="167">
        <f t="shared" si="89"/>
        <v>0</v>
      </c>
      <c r="BI540" s="167">
        <f t="shared" si="90"/>
        <v>0</v>
      </c>
      <c r="BJ540" s="17" t="s">
        <v>92</v>
      </c>
      <c r="BK540" s="168">
        <f t="shared" si="91"/>
        <v>0</v>
      </c>
      <c r="BL540" s="17" t="s">
        <v>234</v>
      </c>
      <c r="BM540" s="166" t="s">
        <v>2102</v>
      </c>
    </row>
    <row r="541" spans="1:65" s="2" customFormat="1" ht="14.45" customHeight="1">
      <c r="A541" s="32"/>
      <c r="B541" s="153"/>
      <c r="C541" s="178" t="s">
        <v>973</v>
      </c>
      <c r="D541" s="178" t="s">
        <v>244</v>
      </c>
      <c r="E541" s="179" t="s">
        <v>993</v>
      </c>
      <c r="F541" s="180" t="s">
        <v>994</v>
      </c>
      <c r="G541" s="181" t="s">
        <v>990</v>
      </c>
      <c r="H541" s="182">
        <v>18</v>
      </c>
      <c r="I541" s="183"/>
      <c r="J541" s="184"/>
      <c r="K541" s="182">
        <f t="shared" si="79"/>
        <v>0</v>
      </c>
      <c r="L541" s="184"/>
      <c r="M541" s="185"/>
      <c r="N541" s="186" t="s">
        <v>1</v>
      </c>
      <c r="O541" s="162" t="s">
        <v>43</v>
      </c>
      <c r="P541" s="163">
        <f t="shared" si="80"/>
        <v>0</v>
      </c>
      <c r="Q541" s="163">
        <f t="shared" si="81"/>
        <v>0</v>
      </c>
      <c r="R541" s="163">
        <f t="shared" si="82"/>
        <v>0</v>
      </c>
      <c r="S541" s="58"/>
      <c r="T541" s="164">
        <f t="shared" si="83"/>
        <v>0</v>
      </c>
      <c r="U541" s="164">
        <v>0</v>
      </c>
      <c r="V541" s="164">
        <f t="shared" si="84"/>
        <v>0</v>
      </c>
      <c r="W541" s="164">
        <v>0</v>
      </c>
      <c r="X541" s="165">
        <f t="shared" si="85"/>
        <v>0</v>
      </c>
      <c r="Y541" s="32"/>
      <c r="Z541" s="32"/>
      <c r="AA541" s="32"/>
      <c r="AB541" s="32"/>
      <c r="AC541" s="32"/>
      <c r="AD541" s="32"/>
      <c r="AE541" s="32"/>
      <c r="AR541" s="166" t="s">
        <v>321</v>
      </c>
      <c r="AT541" s="166" t="s">
        <v>244</v>
      </c>
      <c r="AU541" s="166" t="s">
        <v>92</v>
      </c>
      <c r="AY541" s="17" t="s">
        <v>164</v>
      </c>
      <c r="BE541" s="167">
        <f t="shared" si="86"/>
        <v>0</v>
      </c>
      <c r="BF541" s="167">
        <f t="shared" si="87"/>
        <v>0</v>
      </c>
      <c r="BG541" s="167">
        <f t="shared" si="88"/>
        <v>0</v>
      </c>
      <c r="BH541" s="167">
        <f t="shared" si="89"/>
        <v>0</v>
      </c>
      <c r="BI541" s="167">
        <f t="shared" si="90"/>
        <v>0</v>
      </c>
      <c r="BJ541" s="17" t="s">
        <v>92</v>
      </c>
      <c r="BK541" s="168">
        <f t="shared" si="91"/>
        <v>0</v>
      </c>
      <c r="BL541" s="17" t="s">
        <v>234</v>
      </c>
      <c r="BM541" s="166" t="s">
        <v>2103</v>
      </c>
    </row>
    <row r="542" spans="1:65" s="2" customFormat="1" ht="24.2" customHeight="1">
      <c r="A542" s="32"/>
      <c r="B542" s="153"/>
      <c r="C542" s="178" t="s">
        <v>977</v>
      </c>
      <c r="D542" s="178" t="s">
        <v>244</v>
      </c>
      <c r="E542" s="179" t="s">
        <v>997</v>
      </c>
      <c r="F542" s="180" t="s">
        <v>998</v>
      </c>
      <c r="G542" s="181" t="s">
        <v>199</v>
      </c>
      <c r="H542" s="182">
        <v>30</v>
      </c>
      <c r="I542" s="183"/>
      <c r="J542" s="184"/>
      <c r="K542" s="182">
        <f t="shared" si="79"/>
        <v>0</v>
      </c>
      <c r="L542" s="184"/>
      <c r="M542" s="185"/>
      <c r="N542" s="186" t="s">
        <v>1</v>
      </c>
      <c r="O542" s="162" t="s">
        <v>43</v>
      </c>
      <c r="P542" s="163">
        <f t="shared" si="80"/>
        <v>0</v>
      </c>
      <c r="Q542" s="163">
        <f t="shared" si="81"/>
        <v>0</v>
      </c>
      <c r="R542" s="163">
        <f t="shared" si="82"/>
        <v>0</v>
      </c>
      <c r="S542" s="58"/>
      <c r="T542" s="164">
        <f t="shared" si="83"/>
        <v>0</v>
      </c>
      <c r="U542" s="164">
        <v>0</v>
      </c>
      <c r="V542" s="164">
        <f t="shared" si="84"/>
        <v>0</v>
      </c>
      <c r="W542" s="164">
        <v>0</v>
      </c>
      <c r="X542" s="165">
        <f t="shared" si="85"/>
        <v>0</v>
      </c>
      <c r="Y542" s="32"/>
      <c r="Z542" s="32"/>
      <c r="AA542" s="32"/>
      <c r="AB542" s="32"/>
      <c r="AC542" s="32"/>
      <c r="AD542" s="32"/>
      <c r="AE542" s="32"/>
      <c r="AR542" s="166" t="s">
        <v>321</v>
      </c>
      <c r="AT542" s="166" t="s">
        <v>244</v>
      </c>
      <c r="AU542" s="166" t="s">
        <v>92</v>
      </c>
      <c r="AY542" s="17" t="s">
        <v>164</v>
      </c>
      <c r="BE542" s="167">
        <f t="shared" si="86"/>
        <v>0</v>
      </c>
      <c r="BF542" s="167">
        <f t="shared" si="87"/>
        <v>0</v>
      </c>
      <c r="BG542" s="167">
        <f t="shared" si="88"/>
        <v>0</v>
      </c>
      <c r="BH542" s="167">
        <f t="shared" si="89"/>
        <v>0</v>
      </c>
      <c r="BI542" s="167">
        <f t="shared" si="90"/>
        <v>0</v>
      </c>
      <c r="BJ542" s="17" t="s">
        <v>92</v>
      </c>
      <c r="BK542" s="168">
        <f t="shared" si="91"/>
        <v>0</v>
      </c>
      <c r="BL542" s="17" t="s">
        <v>234</v>
      </c>
      <c r="BM542" s="166" t="s">
        <v>2104</v>
      </c>
    </row>
    <row r="543" spans="1:65" s="2" customFormat="1" ht="37.9" customHeight="1">
      <c r="A543" s="32"/>
      <c r="B543" s="153"/>
      <c r="C543" s="178" t="s">
        <v>981</v>
      </c>
      <c r="D543" s="178" t="s">
        <v>244</v>
      </c>
      <c r="E543" s="179" t="s">
        <v>1001</v>
      </c>
      <c r="F543" s="180" t="s">
        <v>1002</v>
      </c>
      <c r="G543" s="181" t="s">
        <v>199</v>
      </c>
      <c r="H543" s="182">
        <v>30</v>
      </c>
      <c r="I543" s="183"/>
      <c r="J543" s="184"/>
      <c r="K543" s="182">
        <f t="shared" si="79"/>
        <v>0</v>
      </c>
      <c r="L543" s="184"/>
      <c r="M543" s="185"/>
      <c r="N543" s="186" t="s">
        <v>1</v>
      </c>
      <c r="O543" s="162" t="s">
        <v>43</v>
      </c>
      <c r="P543" s="163">
        <f t="shared" si="80"/>
        <v>0</v>
      </c>
      <c r="Q543" s="163">
        <f t="shared" si="81"/>
        <v>0</v>
      </c>
      <c r="R543" s="163">
        <f t="shared" si="82"/>
        <v>0</v>
      </c>
      <c r="S543" s="58"/>
      <c r="T543" s="164">
        <f t="shared" si="83"/>
        <v>0</v>
      </c>
      <c r="U543" s="164">
        <v>0</v>
      </c>
      <c r="V543" s="164">
        <f t="shared" si="84"/>
        <v>0</v>
      </c>
      <c r="W543" s="164">
        <v>0</v>
      </c>
      <c r="X543" s="165">
        <f t="shared" si="85"/>
        <v>0</v>
      </c>
      <c r="Y543" s="32"/>
      <c r="Z543" s="32"/>
      <c r="AA543" s="32"/>
      <c r="AB543" s="32"/>
      <c r="AC543" s="32"/>
      <c r="AD543" s="32"/>
      <c r="AE543" s="32"/>
      <c r="AR543" s="166" t="s">
        <v>321</v>
      </c>
      <c r="AT543" s="166" t="s">
        <v>244</v>
      </c>
      <c r="AU543" s="166" t="s">
        <v>92</v>
      </c>
      <c r="AY543" s="17" t="s">
        <v>164</v>
      </c>
      <c r="BE543" s="167">
        <f t="shared" si="86"/>
        <v>0</v>
      </c>
      <c r="BF543" s="167">
        <f t="shared" si="87"/>
        <v>0</v>
      </c>
      <c r="BG543" s="167">
        <f t="shared" si="88"/>
        <v>0</v>
      </c>
      <c r="BH543" s="167">
        <f t="shared" si="89"/>
        <v>0</v>
      </c>
      <c r="BI543" s="167">
        <f t="shared" si="90"/>
        <v>0</v>
      </c>
      <c r="BJ543" s="17" t="s">
        <v>92</v>
      </c>
      <c r="BK543" s="168">
        <f t="shared" si="91"/>
        <v>0</v>
      </c>
      <c r="BL543" s="17" t="s">
        <v>234</v>
      </c>
      <c r="BM543" s="166" t="s">
        <v>2105</v>
      </c>
    </row>
    <row r="544" spans="1:65" s="2" customFormat="1" ht="14.45" customHeight="1">
      <c r="A544" s="32"/>
      <c r="B544" s="153"/>
      <c r="C544" s="178" t="s">
        <v>987</v>
      </c>
      <c r="D544" s="178" t="s">
        <v>244</v>
      </c>
      <c r="E544" s="179" t="s">
        <v>1005</v>
      </c>
      <c r="F544" s="180" t="s">
        <v>1006</v>
      </c>
      <c r="G544" s="181" t="s">
        <v>199</v>
      </c>
      <c r="H544" s="182">
        <v>30</v>
      </c>
      <c r="I544" s="183"/>
      <c r="J544" s="184"/>
      <c r="K544" s="182">
        <f t="shared" si="79"/>
        <v>0</v>
      </c>
      <c r="L544" s="184"/>
      <c r="M544" s="185"/>
      <c r="N544" s="186" t="s">
        <v>1</v>
      </c>
      <c r="O544" s="162" t="s">
        <v>43</v>
      </c>
      <c r="P544" s="163">
        <f t="shared" si="80"/>
        <v>0</v>
      </c>
      <c r="Q544" s="163">
        <f t="shared" si="81"/>
        <v>0</v>
      </c>
      <c r="R544" s="163">
        <f t="shared" si="82"/>
        <v>0</v>
      </c>
      <c r="S544" s="58"/>
      <c r="T544" s="164">
        <f t="shared" si="83"/>
        <v>0</v>
      </c>
      <c r="U544" s="164">
        <v>0</v>
      </c>
      <c r="V544" s="164">
        <f t="shared" si="84"/>
        <v>0</v>
      </c>
      <c r="W544" s="164">
        <v>0</v>
      </c>
      <c r="X544" s="165">
        <f t="shared" si="85"/>
        <v>0</v>
      </c>
      <c r="Y544" s="32"/>
      <c r="Z544" s="32"/>
      <c r="AA544" s="32"/>
      <c r="AB544" s="32"/>
      <c r="AC544" s="32"/>
      <c r="AD544" s="32"/>
      <c r="AE544" s="32"/>
      <c r="AR544" s="166" t="s">
        <v>321</v>
      </c>
      <c r="AT544" s="166" t="s">
        <v>244</v>
      </c>
      <c r="AU544" s="166" t="s">
        <v>92</v>
      </c>
      <c r="AY544" s="17" t="s">
        <v>164</v>
      </c>
      <c r="BE544" s="167">
        <f t="shared" si="86"/>
        <v>0</v>
      </c>
      <c r="BF544" s="167">
        <f t="shared" si="87"/>
        <v>0</v>
      </c>
      <c r="BG544" s="167">
        <f t="shared" si="88"/>
        <v>0</v>
      </c>
      <c r="BH544" s="167">
        <f t="shared" si="89"/>
        <v>0</v>
      </c>
      <c r="BI544" s="167">
        <f t="shared" si="90"/>
        <v>0</v>
      </c>
      <c r="BJ544" s="17" t="s">
        <v>92</v>
      </c>
      <c r="BK544" s="168">
        <f t="shared" si="91"/>
        <v>0</v>
      </c>
      <c r="BL544" s="17" t="s">
        <v>234</v>
      </c>
      <c r="BM544" s="166" t="s">
        <v>2106</v>
      </c>
    </row>
    <row r="545" spans="1:65" s="2" customFormat="1" ht="24.2" customHeight="1">
      <c r="A545" s="32"/>
      <c r="B545" s="153"/>
      <c r="C545" s="178" t="s">
        <v>992</v>
      </c>
      <c r="D545" s="178" t="s">
        <v>244</v>
      </c>
      <c r="E545" s="179" t="s">
        <v>1009</v>
      </c>
      <c r="F545" s="180" t="s">
        <v>1010</v>
      </c>
      <c r="G545" s="181" t="s">
        <v>199</v>
      </c>
      <c r="H545" s="182">
        <v>30</v>
      </c>
      <c r="I545" s="183"/>
      <c r="J545" s="184"/>
      <c r="K545" s="182">
        <f t="shared" si="79"/>
        <v>0</v>
      </c>
      <c r="L545" s="184"/>
      <c r="M545" s="185"/>
      <c r="N545" s="186" t="s">
        <v>1</v>
      </c>
      <c r="O545" s="162" t="s">
        <v>43</v>
      </c>
      <c r="P545" s="163">
        <f t="shared" si="80"/>
        <v>0</v>
      </c>
      <c r="Q545" s="163">
        <f t="shared" si="81"/>
        <v>0</v>
      </c>
      <c r="R545" s="163">
        <f t="shared" si="82"/>
        <v>0</v>
      </c>
      <c r="S545" s="58"/>
      <c r="T545" s="164">
        <f t="shared" si="83"/>
        <v>0</v>
      </c>
      <c r="U545" s="164">
        <v>0</v>
      </c>
      <c r="V545" s="164">
        <f t="shared" si="84"/>
        <v>0</v>
      </c>
      <c r="W545" s="164">
        <v>0</v>
      </c>
      <c r="X545" s="165">
        <f t="shared" si="85"/>
        <v>0</v>
      </c>
      <c r="Y545" s="32"/>
      <c r="Z545" s="32"/>
      <c r="AA545" s="32"/>
      <c r="AB545" s="32"/>
      <c r="AC545" s="32"/>
      <c r="AD545" s="32"/>
      <c r="AE545" s="32"/>
      <c r="AR545" s="166" t="s">
        <v>321</v>
      </c>
      <c r="AT545" s="166" t="s">
        <v>244</v>
      </c>
      <c r="AU545" s="166" t="s">
        <v>92</v>
      </c>
      <c r="AY545" s="17" t="s">
        <v>164</v>
      </c>
      <c r="BE545" s="167">
        <f t="shared" si="86"/>
        <v>0</v>
      </c>
      <c r="BF545" s="167">
        <f t="shared" si="87"/>
        <v>0</v>
      </c>
      <c r="BG545" s="167">
        <f t="shared" si="88"/>
        <v>0</v>
      </c>
      <c r="BH545" s="167">
        <f t="shared" si="89"/>
        <v>0</v>
      </c>
      <c r="BI545" s="167">
        <f t="shared" si="90"/>
        <v>0</v>
      </c>
      <c r="BJ545" s="17" t="s">
        <v>92</v>
      </c>
      <c r="BK545" s="168">
        <f t="shared" si="91"/>
        <v>0</v>
      </c>
      <c r="BL545" s="17" t="s">
        <v>234</v>
      </c>
      <c r="BM545" s="166" t="s">
        <v>2107</v>
      </c>
    </row>
    <row r="546" spans="1:65" s="2" customFormat="1" ht="24.2" customHeight="1">
      <c r="A546" s="32"/>
      <c r="B546" s="153"/>
      <c r="C546" s="178" t="s">
        <v>996</v>
      </c>
      <c r="D546" s="178" t="s">
        <v>244</v>
      </c>
      <c r="E546" s="179" t="s">
        <v>1013</v>
      </c>
      <c r="F546" s="180" t="s">
        <v>1014</v>
      </c>
      <c r="G546" s="181" t="s">
        <v>199</v>
      </c>
      <c r="H546" s="182">
        <v>30</v>
      </c>
      <c r="I546" s="183"/>
      <c r="J546" s="184"/>
      <c r="K546" s="182">
        <f t="shared" si="79"/>
        <v>0</v>
      </c>
      <c r="L546" s="184"/>
      <c r="M546" s="185"/>
      <c r="N546" s="186" t="s">
        <v>1</v>
      </c>
      <c r="O546" s="162" t="s">
        <v>43</v>
      </c>
      <c r="P546" s="163">
        <f t="shared" si="80"/>
        <v>0</v>
      </c>
      <c r="Q546" s="163">
        <f t="shared" si="81"/>
        <v>0</v>
      </c>
      <c r="R546" s="163">
        <f t="shared" si="82"/>
        <v>0</v>
      </c>
      <c r="S546" s="58"/>
      <c r="T546" s="164">
        <f t="shared" si="83"/>
        <v>0</v>
      </c>
      <c r="U546" s="164">
        <v>0</v>
      </c>
      <c r="V546" s="164">
        <f t="shared" si="84"/>
        <v>0</v>
      </c>
      <c r="W546" s="164">
        <v>0</v>
      </c>
      <c r="X546" s="165">
        <f t="shared" si="85"/>
        <v>0</v>
      </c>
      <c r="Y546" s="32"/>
      <c r="Z546" s="32"/>
      <c r="AA546" s="32"/>
      <c r="AB546" s="32"/>
      <c r="AC546" s="32"/>
      <c r="AD546" s="32"/>
      <c r="AE546" s="32"/>
      <c r="AR546" s="166" t="s">
        <v>321</v>
      </c>
      <c r="AT546" s="166" t="s">
        <v>244</v>
      </c>
      <c r="AU546" s="166" t="s">
        <v>92</v>
      </c>
      <c r="AY546" s="17" t="s">
        <v>164</v>
      </c>
      <c r="BE546" s="167">
        <f t="shared" si="86"/>
        <v>0</v>
      </c>
      <c r="BF546" s="167">
        <f t="shared" si="87"/>
        <v>0</v>
      </c>
      <c r="BG546" s="167">
        <f t="shared" si="88"/>
        <v>0</v>
      </c>
      <c r="BH546" s="167">
        <f t="shared" si="89"/>
        <v>0</v>
      </c>
      <c r="BI546" s="167">
        <f t="shared" si="90"/>
        <v>0</v>
      </c>
      <c r="BJ546" s="17" t="s">
        <v>92</v>
      </c>
      <c r="BK546" s="168">
        <f t="shared" si="91"/>
        <v>0</v>
      </c>
      <c r="BL546" s="17" t="s">
        <v>234</v>
      </c>
      <c r="BM546" s="166" t="s">
        <v>2108</v>
      </c>
    </row>
    <row r="547" spans="1:65" s="2" customFormat="1" ht="37.9" customHeight="1">
      <c r="A547" s="32"/>
      <c r="B547" s="153"/>
      <c r="C547" s="178" t="s">
        <v>1000</v>
      </c>
      <c r="D547" s="178" t="s">
        <v>244</v>
      </c>
      <c r="E547" s="179" t="s">
        <v>1017</v>
      </c>
      <c r="F547" s="180" t="s">
        <v>1018</v>
      </c>
      <c r="G547" s="181" t="s">
        <v>199</v>
      </c>
      <c r="H547" s="182">
        <v>30</v>
      </c>
      <c r="I547" s="183"/>
      <c r="J547" s="184"/>
      <c r="K547" s="182">
        <f t="shared" si="79"/>
        <v>0</v>
      </c>
      <c r="L547" s="184"/>
      <c r="M547" s="185"/>
      <c r="N547" s="186" t="s">
        <v>1</v>
      </c>
      <c r="O547" s="162" t="s">
        <v>43</v>
      </c>
      <c r="P547" s="163">
        <f t="shared" si="80"/>
        <v>0</v>
      </c>
      <c r="Q547" s="163">
        <f t="shared" si="81"/>
        <v>0</v>
      </c>
      <c r="R547" s="163">
        <f t="shared" si="82"/>
        <v>0</v>
      </c>
      <c r="S547" s="58"/>
      <c r="T547" s="164">
        <f t="shared" si="83"/>
        <v>0</v>
      </c>
      <c r="U547" s="164">
        <v>0</v>
      </c>
      <c r="V547" s="164">
        <f t="shared" si="84"/>
        <v>0</v>
      </c>
      <c r="W547" s="164">
        <v>0</v>
      </c>
      <c r="X547" s="165">
        <f t="shared" si="85"/>
        <v>0</v>
      </c>
      <c r="Y547" s="32"/>
      <c r="Z547" s="32"/>
      <c r="AA547" s="32"/>
      <c r="AB547" s="32"/>
      <c r="AC547" s="32"/>
      <c r="AD547" s="32"/>
      <c r="AE547" s="32"/>
      <c r="AR547" s="166" t="s">
        <v>321</v>
      </c>
      <c r="AT547" s="166" t="s">
        <v>244</v>
      </c>
      <c r="AU547" s="166" t="s">
        <v>92</v>
      </c>
      <c r="AY547" s="17" t="s">
        <v>164</v>
      </c>
      <c r="BE547" s="167">
        <f t="shared" si="86"/>
        <v>0</v>
      </c>
      <c r="BF547" s="167">
        <f t="shared" si="87"/>
        <v>0</v>
      </c>
      <c r="BG547" s="167">
        <f t="shared" si="88"/>
        <v>0</v>
      </c>
      <c r="BH547" s="167">
        <f t="shared" si="89"/>
        <v>0</v>
      </c>
      <c r="BI547" s="167">
        <f t="shared" si="90"/>
        <v>0</v>
      </c>
      <c r="BJ547" s="17" t="s">
        <v>92</v>
      </c>
      <c r="BK547" s="168">
        <f t="shared" si="91"/>
        <v>0</v>
      </c>
      <c r="BL547" s="17" t="s">
        <v>234</v>
      </c>
      <c r="BM547" s="166" t="s">
        <v>2109</v>
      </c>
    </row>
    <row r="548" spans="1:65" s="2" customFormat="1" ht="14.45" customHeight="1">
      <c r="A548" s="32"/>
      <c r="B548" s="153"/>
      <c r="C548" s="178" t="s">
        <v>1004</v>
      </c>
      <c r="D548" s="178" t="s">
        <v>244</v>
      </c>
      <c r="E548" s="179" t="s">
        <v>1021</v>
      </c>
      <c r="F548" s="180" t="s">
        <v>1022</v>
      </c>
      <c r="G548" s="181" t="s">
        <v>199</v>
      </c>
      <c r="H548" s="182">
        <v>30</v>
      </c>
      <c r="I548" s="183"/>
      <c r="J548" s="184"/>
      <c r="K548" s="182">
        <f t="shared" si="79"/>
        <v>0</v>
      </c>
      <c r="L548" s="184"/>
      <c r="M548" s="185"/>
      <c r="N548" s="186" t="s">
        <v>1</v>
      </c>
      <c r="O548" s="162" t="s">
        <v>43</v>
      </c>
      <c r="P548" s="163">
        <f t="shared" si="80"/>
        <v>0</v>
      </c>
      <c r="Q548" s="163">
        <f t="shared" si="81"/>
        <v>0</v>
      </c>
      <c r="R548" s="163">
        <f t="shared" si="82"/>
        <v>0</v>
      </c>
      <c r="S548" s="58"/>
      <c r="T548" s="164">
        <f t="shared" si="83"/>
        <v>0</v>
      </c>
      <c r="U548" s="164">
        <v>0</v>
      </c>
      <c r="V548" s="164">
        <f t="shared" si="84"/>
        <v>0</v>
      </c>
      <c r="W548" s="164">
        <v>0</v>
      </c>
      <c r="X548" s="165">
        <f t="shared" si="85"/>
        <v>0</v>
      </c>
      <c r="Y548" s="32"/>
      <c r="Z548" s="32"/>
      <c r="AA548" s="32"/>
      <c r="AB548" s="32"/>
      <c r="AC548" s="32"/>
      <c r="AD548" s="32"/>
      <c r="AE548" s="32"/>
      <c r="AR548" s="166" t="s">
        <v>321</v>
      </c>
      <c r="AT548" s="166" t="s">
        <v>244</v>
      </c>
      <c r="AU548" s="166" t="s">
        <v>92</v>
      </c>
      <c r="AY548" s="17" t="s">
        <v>164</v>
      </c>
      <c r="BE548" s="167">
        <f t="shared" si="86"/>
        <v>0</v>
      </c>
      <c r="BF548" s="167">
        <f t="shared" si="87"/>
        <v>0</v>
      </c>
      <c r="BG548" s="167">
        <f t="shared" si="88"/>
        <v>0</v>
      </c>
      <c r="BH548" s="167">
        <f t="shared" si="89"/>
        <v>0</v>
      </c>
      <c r="BI548" s="167">
        <f t="shared" si="90"/>
        <v>0</v>
      </c>
      <c r="BJ548" s="17" t="s">
        <v>92</v>
      </c>
      <c r="BK548" s="168">
        <f t="shared" si="91"/>
        <v>0</v>
      </c>
      <c r="BL548" s="17" t="s">
        <v>234</v>
      </c>
      <c r="BM548" s="166" t="s">
        <v>2110</v>
      </c>
    </row>
    <row r="549" spans="1:65" s="2" customFormat="1" ht="24.2" customHeight="1">
      <c r="A549" s="32"/>
      <c r="B549" s="153"/>
      <c r="C549" s="178" t="s">
        <v>1008</v>
      </c>
      <c r="D549" s="178" t="s">
        <v>244</v>
      </c>
      <c r="E549" s="179" t="s">
        <v>1025</v>
      </c>
      <c r="F549" s="180" t="s">
        <v>1026</v>
      </c>
      <c r="G549" s="181" t="s">
        <v>199</v>
      </c>
      <c r="H549" s="182">
        <v>18</v>
      </c>
      <c r="I549" s="183"/>
      <c r="J549" s="184"/>
      <c r="K549" s="182">
        <f t="shared" si="79"/>
        <v>0</v>
      </c>
      <c r="L549" s="184"/>
      <c r="M549" s="185"/>
      <c r="N549" s="186" t="s">
        <v>1</v>
      </c>
      <c r="O549" s="162" t="s">
        <v>43</v>
      </c>
      <c r="P549" s="163">
        <f t="shared" si="80"/>
        <v>0</v>
      </c>
      <c r="Q549" s="163">
        <f t="shared" si="81"/>
        <v>0</v>
      </c>
      <c r="R549" s="163">
        <f t="shared" si="82"/>
        <v>0</v>
      </c>
      <c r="S549" s="58"/>
      <c r="T549" s="164">
        <f t="shared" si="83"/>
        <v>0</v>
      </c>
      <c r="U549" s="164">
        <v>0</v>
      </c>
      <c r="V549" s="164">
        <f t="shared" si="84"/>
        <v>0</v>
      </c>
      <c r="W549" s="164">
        <v>0</v>
      </c>
      <c r="X549" s="165">
        <f t="shared" si="85"/>
        <v>0</v>
      </c>
      <c r="Y549" s="32"/>
      <c r="Z549" s="32"/>
      <c r="AA549" s="32"/>
      <c r="AB549" s="32"/>
      <c r="AC549" s="32"/>
      <c r="AD549" s="32"/>
      <c r="AE549" s="32"/>
      <c r="AR549" s="166" t="s">
        <v>321</v>
      </c>
      <c r="AT549" s="166" t="s">
        <v>244</v>
      </c>
      <c r="AU549" s="166" t="s">
        <v>92</v>
      </c>
      <c r="AY549" s="17" t="s">
        <v>164</v>
      </c>
      <c r="BE549" s="167">
        <f t="shared" si="86"/>
        <v>0</v>
      </c>
      <c r="BF549" s="167">
        <f t="shared" si="87"/>
        <v>0</v>
      </c>
      <c r="BG549" s="167">
        <f t="shared" si="88"/>
        <v>0</v>
      </c>
      <c r="BH549" s="167">
        <f t="shared" si="89"/>
        <v>0</v>
      </c>
      <c r="BI549" s="167">
        <f t="shared" si="90"/>
        <v>0</v>
      </c>
      <c r="BJ549" s="17" t="s">
        <v>92</v>
      </c>
      <c r="BK549" s="168">
        <f t="shared" si="91"/>
        <v>0</v>
      </c>
      <c r="BL549" s="17" t="s">
        <v>234</v>
      </c>
      <c r="BM549" s="166" t="s">
        <v>2111</v>
      </c>
    </row>
    <row r="550" spans="1:65" s="2" customFormat="1" ht="37.9" customHeight="1">
      <c r="A550" s="32"/>
      <c r="B550" s="153"/>
      <c r="C550" s="178" t="s">
        <v>1012</v>
      </c>
      <c r="D550" s="178" t="s">
        <v>244</v>
      </c>
      <c r="E550" s="179" t="s">
        <v>1029</v>
      </c>
      <c r="F550" s="180" t="s">
        <v>1030</v>
      </c>
      <c r="G550" s="181" t="s">
        <v>199</v>
      </c>
      <c r="H550" s="182">
        <v>18</v>
      </c>
      <c r="I550" s="183"/>
      <c r="J550" s="184"/>
      <c r="K550" s="182">
        <f t="shared" si="79"/>
        <v>0</v>
      </c>
      <c r="L550" s="184"/>
      <c r="M550" s="185"/>
      <c r="N550" s="186" t="s">
        <v>1</v>
      </c>
      <c r="O550" s="162" t="s">
        <v>43</v>
      </c>
      <c r="P550" s="163">
        <f t="shared" si="80"/>
        <v>0</v>
      </c>
      <c r="Q550" s="163">
        <f t="shared" si="81"/>
        <v>0</v>
      </c>
      <c r="R550" s="163">
        <f t="shared" si="82"/>
        <v>0</v>
      </c>
      <c r="S550" s="58"/>
      <c r="T550" s="164">
        <f t="shared" si="83"/>
        <v>0</v>
      </c>
      <c r="U550" s="164">
        <v>0</v>
      </c>
      <c r="V550" s="164">
        <f t="shared" si="84"/>
        <v>0</v>
      </c>
      <c r="W550" s="164">
        <v>0</v>
      </c>
      <c r="X550" s="165">
        <f t="shared" si="85"/>
        <v>0</v>
      </c>
      <c r="Y550" s="32"/>
      <c r="Z550" s="32"/>
      <c r="AA550" s="32"/>
      <c r="AB550" s="32"/>
      <c r="AC550" s="32"/>
      <c r="AD550" s="32"/>
      <c r="AE550" s="32"/>
      <c r="AR550" s="166" t="s">
        <v>321</v>
      </c>
      <c r="AT550" s="166" t="s">
        <v>244</v>
      </c>
      <c r="AU550" s="166" t="s">
        <v>92</v>
      </c>
      <c r="AY550" s="17" t="s">
        <v>164</v>
      </c>
      <c r="BE550" s="167">
        <f t="shared" si="86"/>
        <v>0</v>
      </c>
      <c r="BF550" s="167">
        <f t="shared" si="87"/>
        <v>0</v>
      </c>
      <c r="BG550" s="167">
        <f t="shared" si="88"/>
        <v>0</v>
      </c>
      <c r="BH550" s="167">
        <f t="shared" si="89"/>
        <v>0</v>
      </c>
      <c r="BI550" s="167">
        <f t="shared" si="90"/>
        <v>0</v>
      </c>
      <c r="BJ550" s="17" t="s">
        <v>92</v>
      </c>
      <c r="BK550" s="168">
        <f t="shared" si="91"/>
        <v>0</v>
      </c>
      <c r="BL550" s="17" t="s">
        <v>234</v>
      </c>
      <c r="BM550" s="166" t="s">
        <v>2112</v>
      </c>
    </row>
    <row r="551" spans="1:65" s="2" customFormat="1" ht="24.2" customHeight="1">
      <c r="A551" s="32"/>
      <c r="B551" s="153"/>
      <c r="C551" s="178" t="s">
        <v>1016</v>
      </c>
      <c r="D551" s="178" t="s">
        <v>244</v>
      </c>
      <c r="E551" s="179" t="s">
        <v>1041</v>
      </c>
      <c r="F551" s="180" t="s">
        <v>1042</v>
      </c>
      <c r="G551" s="181" t="s">
        <v>199</v>
      </c>
      <c r="H551" s="182">
        <v>6</v>
      </c>
      <c r="I551" s="183"/>
      <c r="J551" s="184"/>
      <c r="K551" s="182">
        <f t="shared" si="79"/>
        <v>0</v>
      </c>
      <c r="L551" s="184"/>
      <c r="M551" s="185"/>
      <c r="N551" s="186" t="s">
        <v>1</v>
      </c>
      <c r="O551" s="162" t="s">
        <v>43</v>
      </c>
      <c r="P551" s="163">
        <f t="shared" si="80"/>
        <v>0</v>
      </c>
      <c r="Q551" s="163">
        <f t="shared" si="81"/>
        <v>0</v>
      </c>
      <c r="R551" s="163">
        <f t="shared" si="82"/>
        <v>0</v>
      </c>
      <c r="S551" s="58"/>
      <c r="T551" s="164">
        <f t="shared" si="83"/>
        <v>0</v>
      </c>
      <c r="U551" s="164">
        <v>0</v>
      </c>
      <c r="V551" s="164">
        <f t="shared" si="84"/>
        <v>0</v>
      </c>
      <c r="W551" s="164">
        <v>0</v>
      </c>
      <c r="X551" s="165">
        <f t="shared" si="85"/>
        <v>0</v>
      </c>
      <c r="Y551" s="32"/>
      <c r="Z551" s="32"/>
      <c r="AA551" s="32"/>
      <c r="AB551" s="32"/>
      <c r="AC551" s="32"/>
      <c r="AD551" s="32"/>
      <c r="AE551" s="32"/>
      <c r="AR551" s="166" t="s">
        <v>321</v>
      </c>
      <c r="AT551" s="166" t="s">
        <v>244</v>
      </c>
      <c r="AU551" s="166" t="s">
        <v>92</v>
      </c>
      <c r="AY551" s="17" t="s">
        <v>164</v>
      </c>
      <c r="BE551" s="167">
        <f t="shared" si="86"/>
        <v>0</v>
      </c>
      <c r="BF551" s="167">
        <f t="shared" si="87"/>
        <v>0</v>
      </c>
      <c r="BG551" s="167">
        <f t="shared" si="88"/>
        <v>0</v>
      </c>
      <c r="BH551" s="167">
        <f t="shared" si="89"/>
        <v>0</v>
      </c>
      <c r="BI551" s="167">
        <f t="shared" si="90"/>
        <v>0</v>
      </c>
      <c r="BJ551" s="17" t="s">
        <v>92</v>
      </c>
      <c r="BK551" s="168">
        <f t="shared" si="91"/>
        <v>0</v>
      </c>
      <c r="BL551" s="17" t="s">
        <v>234</v>
      </c>
      <c r="BM551" s="166" t="s">
        <v>2113</v>
      </c>
    </row>
    <row r="552" spans="1:65" s="2" customFormat="1" ht="14.45" customHeight="1">
      <c r="A552" s="32"/>
      <c r="B552" s="153"/>
      <c r="C552" s="178" t="s">
        <v>1020</v>
      </c>
      <c r="D552" s="178" t="s">
        <v>244</v>
      </c>
      <c r="E552" s="179" t="s">
        <v>1045</v>
      </c>
      <c r="F552" s="180" t="s">
        <v>1046</v>
      </c>
      <c r="G552" s="181" t="s">
        <v>199</v>
      </c>
      <c r="H552" s="182">
        <v>6</v>
      </c>
      <c r="I552" s="183"/>
      <c r="J552" s="184"/>
      <c r="K552" s="182">
        <f t="shared" si="79"/>
        <v>0</v>
      </c>
      <c r="L552" s="184"/>
      <c r="M552" s="185"/>
      <c r="N552" s="186" t="s">
        <v>1</v>
      </c>
      <c r="O552" s="162" t="s">
        <v>43</v>
      </c>
      <c r="P552" s="163">
        <f t="shared" si="80"/>
        <v>0</v>
      </c>
      <c r="Q552" s="163">
        <f t="shared" si="81"/>
        <v>0</v>
      </c>
      <c r="R552" s="163">
        <f t="shared" si="82"/>
        <v>0</v>
      </c>
      <c r="S552" s="58"/>
      <c r="T552" s="164">
        <f t="shared" si="83"/>
        <v>0</v>
      </c>
      <c r="U552" s="164">
        <v>0</v>
      </c>
      <c r="V552" s="164">
        <f t="shared" si="84"/>
        <v>0</v>
      </c>
      <c r="W552" s="164">
        <v>0</v>
      </c>
      <c r="X552" s="165">
        <f t="shared" si="85"/>
        <v>0</v>
      </c>
      <c r="Y552" s="32"/>
      <c r="Z552" s="32"/>
      <c r="AA552" s="32"/>
      <c r="AB552" s="32"/>
      <c r="AC552" s="32"/>
      <c r="AD552" s="32"/>
      <c r="AE552" s="32"/>
      <c r="AR552" s="166" t="s">
        <v>321</v>
      </c>
      <c r="AT552" s="166" t="s">
        <v>244</v>
      </c>
      <c r="AU552" s="166" t="s">
        <v>92</v>
      </c>
      <c r="AY552" s="17" t="s">
        <v>164</v>
      </c>
      <c r="BE552" s="167">
        <f t="shared" si="86"/>
        <v>0</v>
      </c>
      <c r="BF552" s="167">
        <f t="shared" si="87"/>
        <v>0</v>
      </c>
      <c r="BG552" s="167">
        <f t="shared" si="88"/>
        <v>0</v>
      </c>
      <c r="BH552" s="167">
        <f t="shared" si="89"/>
        <v>0</v>
      </c>
      <c r="BI552" s="167">
        <f t="shared" si="90"/>
        <v>0</v>
      </c>
      <c r="BJ552" s="17" t="s">
        <v>92</v>
      </c>
      <c r="BK552" s="168">
        <f t="shared" si="91"/>
        <v>0</v>
      </c>
      <c r="BL552" s="17" t="s">
        <v>234</v>
      </c>
      <c r="BM552" s="166" t="s">
        <v>2114</v>
      </c>
    </row>
    <row r="553" spans="1:65" s="2" customFormat="1" ht="24.2" customHeight="1">
      <c r="A553" s="32"/>
      <c r="B553" s="153"/>
      <c r="C553" s="178" t="s">
        <v>1024</v>
      </c>
      <c r="D553" s="178" t="s">
        <v>244</v>
      </c>
      <c r="E553" s="179" t="s">
        <v>1049</v>
      </c>
      <c r="F553" s="180" t="s">
        <v>1050</v>
      </c>
      <c r="G553" s="181" t="s">
        <v>990</v>
      </c>
      <c r="H553" s="182">
        <v>12</v>
      </c>
      <c r="I553" s="183"/>
      <c r="J553" s="184"/>
      <c r="K553" s="182">
        <f t="shared" si="79"/>
        <v>0</v>
      </c>
      <c r="L553" s="184"/>
      <c r="M553" s="185"/>
      <c r="N553" s="186" t="s">
        <v>1</v>
      </c>
      <c r="O553" s="162" t="s">
        <v>43</v>
      </c>
      <c r="P553" s="163">
        <f t="shared" si="80"/>
        <v>0</v>
      </c>
      <c r="Q553" s="163">
        <f t="shared" si="81"/>
        <v>0</v>
      </c>
      <c r="R553" s="163">
        <f t="shared" si="82"/>
        <v>0</v>
      </c>
      <c r="S553" s="58"/>
      <c r="T553" s="164">
        <f t="shared" si="83"/>
        <v>0</v>
      </c>
      <c r="U553" s="164">
        <v>0</v>
      </c>
      <c r="V553" s="164">
        <f t="shared" si="84"/>
        <v>0</v>
      </c>
      <c r="W553" s="164">
        <v>0</v>
      </c>
      <c r="X553" s="165">
        <f t="shared" si="85"/>
        <v>0</v>
      </c>
      <c r="Y553" s="32"/>
      <c r="Z553" s="32"/>
      <c r="AA553" s="32"/>
      <c r="AB553" s="32"/>
      <c r="AC553" s="32"/>
      <c r="AD553" s="32"/>
      <c r="AE553" s="32"/>
      <c r="AR553" s="166" t="s">
        <v>321</v>
      </c>
      <c r="AT553" s="166" t="s">
        <v>244</v>
      </c>
      <c r="AU553" s="166" t="s">
        <v>92</v>
      </c>
      <c r="AY553" s="17" t="s">
        <v>164</v>
      </c>
      <c r="BE553" s="167">
        <f t="shared" si="86"/>
        <v>0</v>
      </c>
      <c r="BF553" s="167">
        <f t="shared" si="87"/>
        <v>0</v>
      </c>
      <c r="BG553" s="167">
        <f t="shared" si="88"/>
        <v>0</v>
      </c>
      <c r="BH553" s="167">
        <f t="shared" si="89"/>
        <v>0</v>
      </c>
      <c r="BI553" s="167">
        <f t="shared" si="90"/>
        <v>0</v>
      </c>
      <c r="BJ553" s="17" t="s">
        <v>92</v>
      </c>
      <c r="BK553" s="168">
        <f t="shared" si="91"/>
        <v>0</v>
      </c>
      <c r="BL553" s="17" t="s">
        <v>234</v>
      </c>
      <c r="BM553" s="166" t="s">
        <v>2115</v>
      </c>
    </row>
    <row r="554" spans="1:65" s="2" customFormat="1" ht="24.2" customHeight="1">
      <c r="A554" s="32"/>
      <c r="B554" s="153"/>
      <c r="C554" s="178" t="s">
        <v>1028</v>
      </c>
      <c r="D554" s="178" t="s">
        <v>244</v>
      </c>
      <c r="E554" s="179" t="s">
        <v>1053</v>
      </c>
      <c r="F554" s="180" t="s">
        <v>1054</v>
      </c>
      <c r="G554" s="181" t="s">
        <v>199</v>
      </c>
      <c r="H554" s="182">
        <v>12</v>
      </c>
      <c r="I554" s="183"/>
      <c r="J554" s="184"/>
      <c r="K554" s="182">
        <f t="shared" si="79"/>
        <v>0</v>
      </c>
      <c r="L554" s="184"/>
      <c r="M554" s="185"/>
      <c r="N554" s="186" t="s">
        <v>1</v>
      </c>
      <c r="O554" s="162" t="s">
        <v>43</v>
      </c>
      <c r="P554" s="163">
        <f t="shared" si="80"/>
        <v>0</v>
      </c>
      <c r="Q554" s="163">
        <f t="shared" si="81"/>
        <v>0</v>
      </c>
      <c r="R554" s="163">
        <f t="shared" si="82"/>
        <v>0</v>
      </c>
      <c r="S554" s="58"/>
      <c r="T554" s="164">
        <f t="shared" si="83"/>
        <v>0</v>
      </c>
      <c r="U554" s="164">
        <v>0</v>
      </c>
      <c r="V554" s="164">
        <f t="shared" si="84"/>
        <v>0</v>
      </c>
      <c r="W554" s="164">
        <v>0</v>
      </c>
      <c r="X554" s="165">
        <f t="shared" si="85"/>
        <v>0</v>
      </c>
      <c r="Y554" s="32"/>
      <c r="Z554" s="32"/>
      <c r="AA554" s="32"/>
      <c r="AB554" s="32"/>
      <c r="AC554" s="32"/>
      <c r="AD554" s="32"/>
      <c r="AE554" s="32"/>
      <c r="AR554" s="166" t="s">
        <v>321</v>
      </c>
      <c r="AT554" s="166" t="s">
        <v>244</v>
      </c>
      <c r="AU554" s="166" t="s">
        <v>92</v>
      </c>
      <c r="AY554" s="17" t="s">
        <v>164</v>
      </c>
      <c r="BE554" s="167">
        <f t="shared" si="86"/>
        <v>0</v>
      </c>
      <c r="BF554" s="167">
        <f t="shared" si="87"/>
        <v>0</v>
      </c>
      <c r="BG554" s="167">
        <f t="shared" si="88"/>
        <v>0</v>
      </c>
      <c r="BH554" s="167">
        <f t="shared" si="89"/>
        <v>0</v>
      </c>
      <c r="BI554" s="167">
        <f t="shared" si="90"/>
        <v>0</v>
      </c>
      <c r="BJ554" s="17" t="s">
        <v>92</v>
      </c>
      <c r="BK554" s="168">
        <f t="shared" si="91"/>
        <v>0</v>
      </c>
      <c r="BL554" s="17" t="s">
        <v>234</v>
      </c>
      <c r="BM554" s="166" t="s">
        <v>2116</v>
      </c>
    </row>
    <row r="555" spans="1:65" s="2" customFormat="1" ht="14.45" customHeight="1">
      <c r="A555" s="32"/>
      <c r="B555" s="153"/>
      <c r="C555" s="178" t="s">
        <v>1032</v>
      </c>
      <c r="D555" s="178" t="s">
        <v>244</v>
      </c>
      <c r="E555" s="179" t="s">
        <v>1057</v>
      </c>
      <c r="F555" s="180" t="s">
        <v>1058</v>
      </c>
      <c r="G555" s="181" t="s">
        <v>199</v>
      </c>
      <c r="H555" s="182">
        <v>12</v>
      </c>
      <c r="I555" s="183"/>
      <c r="J555" s="184"/>
      <c r="K555" s="182">
        <f t="shared" si="79"/>
        <v>0</v>
      </c>
      <c r="L555" s="184"/>
      <c r="M555" s="185"/>
      <c r="N555" s="186" t="s">
        <v>1</v>
      </c>
      <c r="O555" s="162" t="s">
        <v>43</v>
      </c>
      <c r="P555" s="163">
        <f t="shared" si="80"/>
        <v>0</v>
      </c>
      <c r="Q555" s="163">
        <f t="shared" si="81"/>
        <v>0</v>
      </c>
      <c r="R555" s="163">
        <f t="shared" si="82"/>
        <v>0</v>
      </c>
      <c r="S555" s="58"/>
      <c r="T555" s="164">
        <f t="shared" si="83"/>
        <v>0</v>
      </c>
      <c r="U555" s="164">
        <v>0</v>
      </c>
      <c r="V555" s="164">
        <f t="shared" si="84"/>
        <v>0</v>
      </c>
      <c r="W555" s="164">
        <v>0</v>
      </c>
      <c r="X555" s="165">
        <f t="shared" si="85"/>
        <v>0</v>
      </c>
      <c r="Y555" s="32"/>
      <c r="Z555" s="32"/>
      <c r="AA555" s="32"/>
      <c r="AB555" s="32"/>
      <c r="AC555" s="32"/>
      <c r="AD555" s="32"/>
      <c r="AE555" s="32"/>
      <c r="AR555" s="166" t="s">
        <v>321</v>
      </c>
      <c r="AT555" s="166" t="s">
        <v>244</v>
      </c>
      <c r="AU555" s="166" t="s">
        <v>92</v>
      </c>
      <c r="AY555" s="17" t="s">
        <v>164</v>
      </c>
      <c r="BE555" s="167">
        <f t="shared" si="86"/>
        <v>0</v>
      </c>
      <c r="BF555" s="167">
        <f t="shared" si="87"/>
        <v>0</v>
      </c>
      <c r="BG555" s="167">
        <f t="shared" si="88"/>
        <v>0</v>
      </c>
      <c r="BH555" s="167">
        <f t="shared" si="89"/>
        <v>0</v>
      </c>
      <c r="BI555" s="167">
        <f t="shared" si="90"/>
        <v>0</v>
      </c>
      <c r="BJ555" s="17" t="s">
        <v>92</v>
      </c>
      <c r="BK555" s="168">
        <f t="shared" si="91"/>
        <v>0</v>
      </c>
      <c r="BL555" s="17" t="s">
        <v>234</v>
      </c>
      <c r="BM555" s="166" t="s">
        <v>2117</v>
      </c>
    </row>
    <row r="556" spans="1:65" s="2" customFormat="1" ht="14.45" customHeight="1">
      <c r="A556" s="32"/>
      <c r="B556" s="153"/>
      <c r="C556" s="178" t="s">
        <v>1036</v>
      </c>
      <c r="D556" s="178" t="s">
        <v>244</v>
      </c>
      <c r="E556" s="179" t="s">
        <v>1065</v>
      </c>
      <c r="F556" s="180" t="s">
        <v>1066</v>
      </c>
      <c r="G556" s="181" t="s">
        <v>199</v>
      </c>
      <c r="H556" s="182">
        <v>12</v>
      </c>
      <c r="I556" s="183"/>
      <c r="J556" s="184"/>
      <c r="K556" s="182">
        <f t="shared" si="79"/>
        <v>0</v>
      </c>
      <c r="L556" s="184"/>
      <c r="M556" s="185"/>
      <c r="N556" s="186" t="s">
        <v>1</v>
      </c>
      <c r="O556" s="162" t="s">
        <v>43</v>
      </c>
      <c r="P556" s="163">
        <f t="shared" si="80"/>
        <v>0</v>
      </c>
      <c r="Q556" s="163">
        <f t="shared" si="81"/>
        <v>0</v>
      </c>
      <c r="R556" s="163">
        <f t="shared" si="82"/>
        <v>0</v>
      </c>
      <c r="S556" s="58"/>
      <c r="T556" s="164">
        <f t="shared" si="83"/>
        <v>0</v>
      </c>
      <c r="U556" s="164">
        <v>0</v>
      </c>
      <c r="V556" s="164">
        <f t="shared" si="84"/>
        <v>0</v>
      </c>
      <c r="W556" s="164">
        <v>0</v>
      </c>
      <c r="X556" s="165">
        <f t="shared" si="85"/>
        <v>0</v>
      </c>
      <c r="Y556" s="32"/>
      <c r="Z556" s="32"/>
      <c r="AA556" s="32"/>
      <c r="AB556" s="32"/>
      <c r="AC556" s="32"/>
      <c r="AD556" s="32"/>
      <c r="AE556" s="32"/>
      <c r="AR556" s="166" t="s">
        <v>321</v>
      </c>
      <c r="AT556" s="166" t="s">
        <v>244</v>
      </c>
      <c r="AU556" s="166" t="s">
        <v>92</v>
      </c>
      <c r="AY556" s="17" t="s">
        <v>164</v>
      </c>
      <c r="BE556" s="167">
        <f t="shared" si="86"/>
        <v>0</v>
      </c>
      <c r="BF556" s="167">
        <f t="shared" si="87"/>
        <v>0</v>
      </c>
      <c r="BG556" s="167">
        <f t="shared" si="88"/>
        <v>0</v>
      </c>
      <c r="BH556" s="167">
        <f t="shared" si="89"/>
        <v>0</v>
      </c>
      <c r="BI556" s="167">
        <f t="shared" si="90"/>
        <v>0</v>
      </c>
      <c r="BJ556" s="17" t="s">
        <v>92</v>
      </c>
      <c r="BK556" s="168">
        <f t="shared" si="91"/>
        <v>0</v>
      </c>
      <c r="BL556" s="17" t="s">
        <v>234</v>
      </c>
      <c r="BM556" s="166" t="s">
        <v>2118</v>
      </c>
    </row>
    <row r="557" spans="1:65" s="2" customFormat="1" ht="24.2" customHeight="1">
      <c r="A557" s="32"/>
      <c r="B557" s="153"/>
      <c r="C557" s="178" t="s">
        <v>1040</v>
      </c>
      <c r="D557" s="178" t="s">
        <v>244</v>
      </c>
      <c r="E557" s="179" t="s">
        <v>1069</v>
      </c>
      <c r="F557" s="180" t="s">
        <v>1070</v>
      </c>
      <c r="G557" s="181" t="s">
        <v>199</v>
      </c>
      <c r="H557" s="182">
        <v>12</v>
      </c>
      <c r="I557" s="183"/>
      <c r="J557" s="184"/>
      <c r="K557" s="182">
        <f t="shared" si="79"/>
        <v>0</v>
      </c>
      <c r="L557" s="184"/>
      <c r="M557" s="185"/>
      <c r="N557" s="186" t="s">
        <v>1</v>
      </c>
      <c r="O557" s="162" t="s">
        <v>43</v>
      </c>
      <c r="P557" s="163">
        <f t="shared" si="80"/>
        <v>0</v>
      </c>
      <c r="Q557" s="163">
        <f t="shared" si="81"/>
        <v>0</v>
      </c>
      <c r="R557" s="163">
        <f t="shared" si="82"/>
        <v>0</v>
      </c>
      <c r="S557" s="58"/>
      <c r="T557" s="164">
        <f t="shared" si="83"/>
        <v>0</v>
      </c>
      <c r="U557" s="164">
        <v>0</v>
      </c>
      <c r="V557" s="164">
        <f t="shared" si="84"/>
        <v>0</v>
      </c>
      <c r="W557" s="164">
        <v>0</v>
      </c>
      <c r="X557" s="165">
        <f t="shared" si="85"/>
        <v>0</v>
      </c>
      <c r="Y557" s="32"/>
      <c r="Z557" s="32"/>
      <c r="AA557" s="32"/>
      <c r="AB557" s="32"/>
      <c r="AC557" s="32"/>
      <c r="AD557" s="32"/>
      <c r="AE557" s="32"/>
      <c r="AR557" s="166" t="s">
        <v>321</v>
      </c>
      <c r="AT557" s="166" t="s">
        <v>244</v>
      </c>
      <c r="AU557" s="166" t="s">
        <v>92</v>
      </c>
      <c r="AY557" s="17" t="s">
        <v>164</v>
      </c>
      <c r="BE557" s="167">
        <f t="shared" si="86"/>
        <v>0</v>
      </c>
      <c r="BF557" s="167">
        <f t="shared" si="87"/>
        <v>0</v>
      </c>
      <c r="BG557" s="167">
        <f t="shared" si="88"/>
        <v>0</v>
      </c>
      <c r="BH557" s="167">
        <f t="shared" si="89"/>
        <v>0</v>
      </c>
      <c r="BI557" s="167">
        <f t="shared" si="90"/>
        <v>0</v>
      </c>
      <c r="BJ557" s="17" t="s">
        <v>92</v>
      </c>
      <c r="BK557" s="168">
        <f t="shared" si="91"/>
        <v>0</v>
      </c>
      <c r="BL557" s="17" t="s">
        <v>234</v>
      </c>
      <c r="BM557" s="166" t="s">
        <v>2119</v>
      </c>
    </row>
    <row r="558" spans="1:65" s="2" customFormat="1" ht="24.2" customHeight="1">
      <c r="A558" s="32"/>
      <c r="B558" s="153"/>
      <c r="C558" s="178" t="s">
        <v>1044</v>
      </c>
      <c r="D558" s="178" t="s">
        <v>244</v>
      </c>
      <c r="E558" s="179" t="s">
        <v>1073</v>
      </c>
      <c r="F558" s="180" t="s">
        <v>1074</v>
      </c>
      <c r="G558" s="181" t="s">
        <v>990</v>
      </c>
      <c r="H558" s="182">
        <v>6</v>
      </c>
      <c r="I558" s="183"/>
      <c r="J558" s="184"/>
      <c r="K558" s="182">
        <f t="shared" si="79"/>
        <v>0</v>
      </c>
      <c r="L558" s="184"/>
      <c r="M558" s="185"/>
      <c r="N558" s="186" t="s">
        <v>1</v>
      </c>
      <c r="O558" s="162" t="s">
        <v>43</v>
      </c>
      <c r="P558" s="163">
        <f t="shared" si="80"/>
        <v>0</v>
      </c>
      <c r="Q558" s="163">
        <f t="shared" si="81"/>
        <v>0</v>
      </c>
      <c r="R558" s="163">
        <f t="shared" si="82"/>
        <v>0</v>
      </c>
      <c r="S558" s="58"/>
      <c r="T558" s="164">
        <f t="shared" si="83"/>
        <v>0</v>
      </c>
      <c r="U558" s="164">
        <v>0</v>
      </c>
      <c r="V558" s="164">
        <f t="shared" si="84"/>
        <v>0</v>
      </c>
      <c r="W558" s="164">
        <v>0</v>
      </c>
      <c r="X558" s="165">
        <f t="shared" si="85"/>
        <v>0</v>
      </c>
      <c r="Y558" s="32"/>
      <c r="Z558" s="32"/>
      <c r="AA558" s="32"/>
      <c r="AB558" s="32"/>
      <c r="AC558" s="32"/>
      <c r="AD558" s="32"/>
      <c r="AE558" s="32"/>
      <c r="AR558" s="166" t="s">
        <v>321</v>
      </c>
      <c r="AT558" s="166" t="s">
        <v>244</v>
      </c>
      <c r="AU558" s="166" t="s">
        <v>92</v>
      </c>
      <c r="AY558" s="17" t="s">
        <v>164</v>
      </c>
      <c r="BE558" s="167">
        <f t="shared" si="86"/>
        <v>0</v>
      </c>
      <c r="BF558" s="167">
        <f t="shared" si="87"/>
        <v>0</v>
      </c>
      <c r="BG558" s="167">
        <f t="shared" si="88"/>
        <v>0</v>
      </c>
      <c r="BH558" s="167">
        <f t="shared" si="89"/>
        <v>0</v>
      </c>
      <c r="BI558" s="167">
        <f t="shared" si="90"/>
        <v>0</v>
      </c>
      <c r="BJ558" s="17" t="s">
        <v>92</v>
      </c>
      <c r="BK558" s="168">
        <f t="shared" si="91"/>
        <v>0</v>
      </c>
      <c r="BL558" s="17" t="s">
        <v>234</v>
      </c>
      <c r="BM558" s="166" t="s">
        <v>2120</v>
      </c>
    </row>
    <row r="559" spans="1:65" s="2" customFormat="1" ht="24.2" customHeight="1">
      <c r="A559" s="32"/>
      <c r="B559" s="153"/>
      <c r="C559" s="178" t="s">
        <v>1048</v>
      </c>
      <c r="D559" s="178" t="s">
        <v>244</v>
      </c>
      <c r="E559" s="179" t="s">
        <v>1077</v>
      </c>
      <c r="F559" s="180" t="s">
        <v>1078</v>
      </c>
      <c r="G559" s="181" t="s">
        <v>199</v>
      </c>
      <c r="H559" s="182">
        <v>6</v>
      </c>
      <c r="I559" s="183"/>
      <c r="J559" s="184"/>
      <c r="K559" s="182">
        <f t="shared" si="79"/>
        <v>0</v>
      </c>
      <c r="L559" s="184"/>
      <c r="M559" s="185"/>
      <c r="N559" s="186" t="s">
        <v>1</v>
      </c>
      <c r="O559" s="162" t="s">
        <v>43</v>
      </c>
      <c r="P559" s="163">
        <f t="shared" si="80"/>
        <v>0</v>
      </c>
      <c r="Q559" s="163">
        <f t="shared" si="81"/>
        <v>0</v>
      </c>
      <c r="R559" s="163">
        <f t="shared" si="82"/>
        <v>0</v>
      </c>
      <c r="S559" s="58"/>
      <c r="T559" s="164">
        <f t="shared" si="83"/>
        <v>0</v>
      </c>
      <c r="U559" s="164">
        <v>0</v>
      </c>
      <c r="V559" s="164">
        <f t="shared" si="84"/>
        <v>0</v>
      </c>
      <c r="W559" s="164">
        <v>0</v>
      </c>
      <c r="X559" s="165">
        <f t="shared" si="85"/>
        <v>0</v>
      </c>
      <c r="Y559" s="32"/>
      <c r="Z559" s="32"/>
      <c r="AA559" s="32"/>
      <c r="AB559" s="32"/>
      <c r="AC559" s="32"/>
      <c r="AD559" s="32"/>
      <c r="AE559" s="32"/>
      <c r="AR559" s="166" t="s">
        <v>321</v>
      </c>
      <c r="AT559" s="166" t="s">
        <v>244</v>
      </c>
      <c r="AU559" s="166" t="s">
        <v>92</v>
      </c>
      <c r="AY559" s="17" t="s">
        <v>164</v>
      </c>
      <c r="BE559" s="167">
        <f t="shared" si="86"/>
        <v>0</v>
      </c>
      <c r="BF559" s="167">
        <f t="shared" si="87"/>
        <v>0</v>
      </c>
      <c r="BG559" s="167">
        <f t="shared" si="88"/>
        <v>0</v>
      </c>
      <c r="BH559" s="167">
        <f t="shared" si="89"/>
        <v>0</v>
      </c>
      <c r="BI559" s="167">
        <f t="shared" si="90"/>
        <v>0</v>
      </c>
      <c r="BJ559" s="17" t="s">
        <v>92</v>
      </c>
      <c r="BK559" s="168">
        <f t="shared" si="91"/>
        <v>0</v>
      </c>
      <c r="BL559" s="17" t="s">
        <v>234</v>
      </c>
      <c r="BM559" s="166" t="s">
        <v>2121</v>
      </c>
    </row>
    <row r="560" spans="1:65" s="2" customFormat="1" ht="14.45" customHeight="1">
      <c r="A560" s="32"/>
      <c r="B560" s="153"/>
      <c r="C560" s="178" t="s">
        <v>1052</v>
      </c>
      <c r="D560" s="178" t="s">
        <v>244</v>
      </c>
      <c r="E560" s="179" t="s">
        <v>1081</v>
      </c>
      <c r="F560" s="180" t="s">
        <v>1082</v>
      </c>
      <c r="G560" s="181" t="s">
        <v>199</v>
      </c>
      <c r="H560" s="182">
        <v>6</v>
      </c>
      <c r="I560" s="183"/>
      <c r="J560" s="184"/>
      <c r="K560" s="182">
        <f t="shared" si="79"/>
        <v>0</v>
      </c>
      <c r="L560" s="184"/>
      <c r="M560" s="185"/>
      <c r="N560" s="186" t="s">
        <v>1</v>
      </c>
      <c r="O560" s="162" t="s">
        <v>43</v>
      </c>
      <c r="P560" s="163">
        <f t="shared" si="80"/>
        <v>0</v>
      </c>
      <c r="Q560" s="163">
        <f t="shared" si="81"/>
        <v>0</v>
      </c>
      <c r="R560" s="163">
        <f t="shared" si="82"/>
        <v>0</v>
      </c>
      <c r="S560" s="58"/>
      <c r="T560" s="164">
        <f t="shared" si="83"/>
        <v>0</v>
      </c>
      <c r="U560" s="164">
        <v>0</v>
      </c>
      <c r="V560" s="164">
        <f t="shared" si="84"/>
        <v>0</v>
      </c>
      <c r="W560" s="164">
        <v>0</v>
      </c>
      <c r="X560" s="165">
        <f t="shared" si="85"/>
        <v>0</v>
      </c>
      <c r="Y560" s="32"/>
      <c r="Z560" s="32"/>
      <c r="AA560" s="32"/>
      <c r="AB560" s="32"/>
      <c r="AC560" s="32"/>
      <c r="AD560" s="32"/>
      <c r="AE560" s="32"/>
      <c r="AR560" s="166" t="s">
        <v>321</v>
      </c>
      <c r="AT560" s="166" t="s">
        <v>244</v>
      </c>
      <c r="AU560" s="166" t="s">
        <v>92</v>
      </c>
      <c r="AY560" s="17" t="s">
        <v>164</v>
      </c>
      <c r="BE560" s="167">
        <f t="shared" si="86"/>
        <v>0</v>
      </c>
      <c r="BF560" s="167">
        <f t="shared" si="87"/>
        <v>0</v>
      </c>
      <c r="BG560" s="167">
        <f t="shared" si="88"/>
        <v>0</v>
      </c>
      <c r="BH560" s="167">
        <f t="shared" si="89"/>
        <v>0</v>
      </c>
      <c r="BI560" s="167">
        <f t="shared" si="90"/>
        <v>0</v>
      </c>
      <c r="BJ560" s="17" t="s">
        <v>92</v>
      </c>
      <c r="BK560" s="168">
        <f t="shared" si="91"/>
        <v>0</v>
      </c>
      <c r="BL560" s="17" t="s">
        <v>234</v>
      </c>
      <c r="BM560" s="166" t="s">
        <v>2122</v>
      </c>
    </row>
    <row r="561" spans="1:65" s="2" customFormat="1" ht="37.9" customHeight="1">
      <c r="A561" s="32"/>
      <c r="B561" s="153"/>
      <c r="C561" s="178" t="s">
        <v>1056</v>
      </c>
      <c r="D561" s="178" t="s">
        <v>244</v>
      </c>
      <c r="E561" s="179" t="s">
        <v>1085</v>
      </c>
      <c r="F561" s="180" t="s">
        <v>1086</v>
      </c>
      <c r="G561" s="181" t="s">
        <v>375</v>
      </c>
      <c r="H561" s="182">
        <v>2.2290000000000001</v>
      </c>
      <c r="I561" s="183"/>
      <c r="J561" s="184"/>
      <c r="K561" s="182">
        <f t="shared" si="79"/>
        <v>0</v>
      </c>
      <c r="L561" s="184"/>
      <c r="M561" s="185"/>
      <c r="N561" s="186" t="s">
        <v>1</v>
      </c>
      <c r="O561" s="162" t="s">
        <v>43</v>
      </c>
      <c r="P561" s="163">
        <f t="shared" si="80"/>
        <v>0</v>
      </c>
      <c r="Q561" s="163">
        <f t="shared" si="81"/>
        <v>0</v>
      </c>
      <c r="R561" s="163">
        <f t="shared" si="82"/>
        <v>0</v>
      </c>
      <c r="S561" s="58"/>
      <c r="T561" s="164">
        <f t="shared" si="83"/>
        <v>0</v>
      </c>
      <c r="U561" s="164">
        <v>0</v>
      </c>
      <c r="V561" s="164">
        <f t="shared" si="84"/>
        <v>0</v>
      </c>
      <c r="W561" s="164">
        <v>0</v>
      </c>
      <c r="X561" s="165">
        <f t="shared" si="85"/>
        <v>0</v>
      </c>
      <c r="Y561" s="32"/>
      <c r="Z561" s="32"/>
      <c r="AA561" s="32"/>
      <c r="AB561" s="32"/>
      <c r="AC561" s="32"/>
      <c r="AD561" s="32"/>
      <c r="AE561" s="32"/>
      <c r="AR561" s="166" t="s">
        <v>321</v>
      </c>
      <c r="AT561" s="166" t="s">
        <v>244</v>
      </c>
      <c r="AU561" s="166" t="s">
        <v>92</v>
      </c>
      <c r="AY561" s="17" t="s">
        <v>164</v>
      </c>
      <c r="BE561" s="167">
        <f t="shared" si="86"/>
        <v>0</v>
      </c>
      <c r="BF561" s="167">
        <f t="shared" si="87"/>
        <v>0</v>
      </c>
      <c r="BG561" s="167">
        <f t="shared" si="88"/>
        <v>0</v>
      </c>
      <c r="BH561" s="167">
        <f t="shared" si="89"/>
        <v>0</v>
      </c>
      <c r="BI561" s="167">
        <f t="shared" si="90"/>
        <v>0</v>
      </c>
      <c r="BJ561" s="17" t="s">
        <v>92</v>
      </c>
      <c r="BK561" s="168">
        <f t="shared" si="91"/>
        <v>0</v>
      </c>
      <c r="BL561" s="17" t="s">
        <v>234</v>
      </c>
      <c r="BM561" s="166" t="s">
        <v>2123</v>
      </c>
    </row>
    <row r="562" spans="1:65" s="2" customFormat="1" ht="24.2" customHeight="1">
      <c r="A562" s="32"/>
      <c r="B562" s="153"/>
      <c r="C562" s="178" t="s">
        <v>1060</v>
      </c>
      <c r="D562" s="178" t="s">
        <v>244</v>
      </c>
      <c r="E562" s="179" t="s">
        <v>1089</v>
      </c>
      <c r="F562" s="180" t="s">
        <v>1090</v>
      </c>
      <c r="G562" s="181" t="s">
        <v>990</v>
      </c>
      <c r="H562" s="182">
        <v>18</v>
      </c>
      <c r="I562" s="183"/>
      <c r="J562" s="184"/>
      <c r="K562" s="182">
        <f t="shared" si="79"/>
        <v>0</v>
      </c>
      <c r="L562" s="184"/>
      <c r="M562" s="185"/>
      <c r="N562" s="186" t="s">
        <v>1</v>
      </c>
      <c r="O562" s="162" t="s">
        <v>43</v>
      </c>
      <c r="P562" s="163">
        <f t="shared" si="80"/>
        <v>0</v>
      </c>
      <c r="Q562" s="163">
        <f t="shared" si="81"/>
        <v>0</v>
      </c>
      <c r="R562" s="163">
        <f t="shared" si="82"/>
        <v>0</v>
      </c>
      <c r="S562" s="58"/>
      <c r="T562" s="164">
        <f t="shared" si="83"/>
        <v>0</v>
      </c>
      <c r="U562" s="164">
        <v>0</v>
      </c>
      <c r="V562" s="164">
        <f t="shared" si="84"/>
        <v>0</v>
      </c>
      <c r="W562" s="164">
        <v>0</v>
      </c>
      <c r="X562" s="165">
        <f t="shared" si="85"/>
        <v>0</v>
      </c>
      <c r="Y562" s="32"/>
      <c r="Z562" s="32"/>
      <c r="AA562" s="32"/>
      <c r="AB562" s="32"/>
      <c r="AC562" s="32"/>
      <c r="AD562" s="32"/>
      <c r="AE562" s="32"/>
      <c r="AR562" s="166" t="s">
        <v>321</v>
      </c>
      <c r="AT562" s="166" t="s">
        <v>244</v>
      </c>
      <c r="AU562" s="166" t="s">
        <v>92</v>
      </c>
      <c r="AY562" s="17" t="s">
        <v>164</v>
      </c>
      <c r="BE562" s="167">
        <f t="shared" si="86"/>
        <v>0</v>
      </c>
      <c r="BF562" s="167">
        <f t="shared" si="87"/>
        <v>0</v>
      </c>
      <c r="BG562" s="167">
        <f t="shared" si="88"/>
        <v>0</v>
      </c>
      <c r="BH562" s="167">
        <f t="shared" si="89"/>
        <v>0</v>
      </c>
      <c r="BI562" s="167">
        <f t="shared" si="90"/>
        <v>0</v>
      </c>
      <c r="BJ562" s="17" t="s">
        <v>92</v>
      </c>
      <c r="BK562" s="168">
        <f t="shared" si="91"/>
        <v>0</v>
      </c>
      <c r="BL562" s="17" t="s">
        <v>234</v>
      </c>
      <c r="BM562" s="166" t="s">
        <v>2124</v>
      </c>
    </row>
    <row r="563" spans="1:65" s="2" customFormat="1" ht="24.2" customHeight="1">
      <c r="A563" s="32"/>
      <c r="B563" s="153"/>
      <c r="C563" s="178" t="s">
        <v>1064</v>
      </c>
      <c r="D563" s="178" t="s">
        <v>244</v>
      </c>
      <c r="E563" s="179" t="s">
        <v>1093</v>
      </c>
      <c r="F563" s="180" t="s">
        <v>1094</v>
      </c>
      <c r="G563" s="181" t="s">
        <v>199</v>
      </c>
      <c r="H563" s="182">
        <v>6</v>
      </c>
      <c r="I563" s="183"/>
      <c r="J563" s="184"/>
      <c r="K563" s="182">
        <f t="shared" si="79"/>
        <v>0</v>
      </c>
      <c r="L563" s="184"/>
      <c r="M563" s="185"/>
      <c r="N563" s="186" t="s">
        <v>1</v>
      </c>
      <c r="O563" s="162" t="s">
        <v>43</v>
      </c>
      <c r="P563" s="163">
        <f t="shared" si="80"/>
        <v>0</v>
      </c>
      <c r="Q563" s="163">
        <f t="shared" si="81"/>
        <v>0</v>
      </c>
      <c r="R563" s="163">
        <f t="shared" si="82"/>
        <v>0</v>
      </c>
      <c r="S563" s="58"/>
      <c r="T563" s="164">
        <f t="shared" si="83"/>
        <v>0</v>
      </c>
      <c r="U563" s="164">
        <v>0</v>
      </c>
      <c r="V563" s="164">
        <f t="shared" si="84"/>
        <v>0</v>
      </c>
      <c r="W563" s="164">
        <v>0</v>
      </c>
      <c r="X563" s="165">
        <f t="shared" si="85"/>
        <v>0</v>
      </c>
      <c r="Y563" s="32"/>
      <c r="Z563" s="32"/>
      <c r="AA563" s="32"/>
      <c r="AB563" s="32"/>
      <c r="AC563" s="32"/>
      <c r="AD563" s="32"/>
      <c r="AE563" s="32"/>
      <c r="AR563" s="166" t="s">
        <v>321</v>
      </c>
      <c r="AT563" s="166" t="s">
        <v>244</v>
      </c>
      <c r="AU563" s="166" t="s">
        <v>92</v>
      </c>
      <c r="AY563" s="17" t="s">
        <v>164</v>
      </c>
      <c r="BE563" s="167">
        <f t="shared" si="86"/>
        <v>0</v>
      </c>
      <c r="BF563" s="167">
        <f t="shared" si="87"/>
        <v>0</v>
      </c>
      <c r="BG563" s="167">
        <f t="shared" si="88"/>
        <v>0</v>
      </c>
      <c r="BH563" s="167">
        <f t="shared" si="89"/>
        <v>0</v>
      </c>
      <c r="BI563" s="167">
        <f t="shared" si="90"/>
        <v>0</v>
      </c>
      <c r="BJ563" s="17" t="s">
        <v>92</v>
      </c>
      <c r="BK563" s="168">
        <f t="shared" si="91"/>
        <v>0</v>
      </c>
      <c r="BL563" s="17" t="s">
        <v>234</v>
      </c>
      <c r="BM563" s="166" t="s">
        <v>2125</v>
      </c>
    </row>
    <row r="564" spans="1:65" s="2" customFormat="1" ht="24.2" customHeight="1">
      <c r="A564" s="32"/>
      <c r="B564" s="153"/>
      <c r="C564" s="178" t="s">
        <v>1068</v>
      </c>
      <c r="D564" s="178" t="s">
        <v>244</v>
      </c>
      <c r="E564" s="179" t="s">
        <v>1097</v>
      </c>
      <c r="F564" s="180" t="s">
        <v>1098</v>
      </c>
      <c r="G564" s="181" t="s">
        <v>199</v>
      </c>
      <c r="H564" s="182">
        <v>6</v>
      </c>
      <c r="I564" s="183"/>
      <c r="J564" s="184"/>
      <c r="K564" s="182">
        <f t="shared" si="79"/>
        <v>0</v>
      </c>
      <c r="L564" s="184"/>
      <c r="M564" s="185"/>
      <c r="N564" s="186" t="s">
        <v>1</v>
      </c>
      <c r="O564" s="162" t="s">
        <v>43</v>
      </c>
      <c r="P564" s="163">
        <f t="shared" si="80"/>
        <v>0</v>
      </c>
      <c r="Q564" s="163">
        <f t="shared" si="81"/>
        <v>0</v>
      </c>
      <c r="R564" s="163">
        <f t="shared" si="82"/>
        <v>0</v>
      </c>
      <c r="S564" s="58"/>
      <c r="T564" s="164">
        <f t="shared" si="83"/>
        <v>0</v>
      </c>
      <c r="U564" s="164">
        <v>0</v>
      </c>
      <c r="V564" s="164">
        <f t="shared" si="84"/>
        <v>0</v>
      </c>
      <c r="W564" s="164">
        <v>0</v>
      </c>
      <c r="X564" s="165">
        <f t="shared" si="85"/>
        <v>0</v>
      </c>
      <c r="Y564" s="32"/>
      <c r="Z564" s="32"/>
      <c r="AA564" s="32"/>
      <c r="AB564" s="32"/>
      <c r="AC564" s="32"/>
      <c r="AD564" s="32"/>
      <c r="AE564" s="32"/>
      <c r="AR564" s="166" t="s">
        <v>321</v>
      </c>
      <c r="AT564" s="166" t="s">
        <v>244</v>
      </c>
      <c r="AU564" s="166" t="s">
        <v>92</v>
      </c>
      <c r="AY564" s="17" t="s">
        <v>164</v>
      </c>
      <c r="BE564" s="167">
        <f t="shared" si="86"/>
        <v>0</v>
      </c>
      <c r="BF564" s="167">
        <f t="shared" si="87"/>
        <v>0</v>
      </c>
      <c r="BG564" s="167">
        <f t="shared" si="88"/>
        <v>0</v>
      </c>
      <c r="BH564" s="167">
        <f t="shared" si="89"/>
        <v>0</v>
      </c>
      <c r="BI564" s="167">
        <f t="shared" si="90"/>
        <v>0</v>
      </c>
      <c r="BJ564" s="17" t="s">
        <v>92</v>
      </c>
      <c r="BK564" s="168">
        <f t="shared" si="91"/>
        <v>0</v>
      </c>
      <c r="BL564" s="17" t="s">
        <v>234</v>
      </c>
      <c r="BM564" s="166" t="s">
        <v>2126</v>
      </c>
    </row>
    <row r="565" spans="1:65" s="2" customFormat="1" ht="37.9" customHeight="1">
      <c r="A565" s="32"/>
      <c r="B565" s="153"/>
      <c r="C565" s="178" t="s">
        <v>1072</v>
      </c>
      <c r="D565" s="178" t="s">
        <v>244</v>
      </c>
      <c r="E565" s="179" t="s">
        <v>1101</v>
      </c>
      <c r="F565" s="180" t="s">
        <v>1102</v>
      </c>
      <c r="G565" s="181" t="s">
        <v>199</v>
      </c>
      <c r="H565" s="182">
        <v>12</v>
      </c>
      <c r="I565" s="183"/>
      <c r="J565" s="184"/>
      <c r="K565" s="182">
        <f t="shared" si="79"/>
        <v>0</v>
      </c>
      <c r="L565" s="184"/>
      <c r="M565" s="185"/>
      <c r="N565" s="186" t="s">
        <v>1</v>
      </c>
      <c r="O565" s="162" t="s">
        <v>43</v>
      </c>
      <c r="P565" s="163">
        <f t="shared" si="80"/>
        <v>0</v>
      </c>
      <c r="Q565" s="163">
        <f t="shared" si="81"/>
        <v>0</v>
      </c>
      <c r="R565" s="163">
        <f t="shared" si="82"/>
        <v>0</v>
      </c>
      <c r="S565" s="58"/>
      <c r="T565" s="164">
        <f t="shared" si="83"/>
        <v>0</v>
      </c>
      <c r="U565" s="164">
        <v>0</v>
      </c>
      <c r="V565" s="164">
        <f t="shared" si="84"/>
        <v>0</v>
      </c>
      <c r="W565" s="164">
        <v>0</v>
      </c>
      <c r="X565" s="165">
        <f t="shared" si="85"/>
        <v>0</v>
      </c>
      <c r="Y565" s="32"/>
      <c r="Z565" s="32"/>
      <c r="AA565" s="32"/>
      <c r="AB565" s="32"/>
      <c r="AC565" s="32"/>
      <c r="AD565" s="32"/>
      <c r="AE565" s="32"/>
      <c r="AR565" s="166" t="s">
        <v>321</v>
      </c>
      <c r="AT565" s="166" t="s">
        <v>244</v>
      </c>
      <c r="AU565" s="166" t="s">
        <v>92</v>
      </c>
      <c r="AY565" s="17" t="s">
        <v>164</v>
      </c>
      <c r="BE565" s="167">
        <f t="shared" si="86"/>
        <v>0</v>
      </c>
      <c r="BF565" s="167">
        <f t="shared" si="87"/>
        <v>0</v>
      </c>
      <c r="BG565" s="167">
        <f t="shared" si="88"/>
        <v>0</v>
      </c>
      <c r="BH565" s="167">
        <f t="shared" si="89"/>
        <v>0</v>
      </c>
      <c r="BI565" s="167">
        <f t="shared" si="90"/>
        <v>0</v>
      </c>
      <c r="BJ565" s="17" t="s">
        <v>92</v>
      </c>
      <c r="BK565" s="168">
        <f t="shared" si="91"/>
        <v>0</v>
      </c>
      <c r="BL565" s="17" t="s">
        <v>234</v>
      </c>
      <c r="BM565" s="166" t="s">
        <v>2127</v>
      </c>
    </row>
    <row r="566" spans="1:65" s="2" customFormat="1" ht="14.45" customHeight="1">
      <c r="A566" s="32"/>
      <c r="B566" s="153"/>
      <c r="C566" s="178" t="s">
        <v>1076</v>
      </c>
      <c r="D566" s="178" t="s">
        <v>244</v>
      </c>
      <c r="E566" s="179" t="s">
        <v>1105</v>
      </c>
      <c r="F566" s="180" t="s">
        <v>1106</v>
      </c>
      <c r="G566" s="181" t="s">
        <v>199</v>
      </c>
      <c r="H566" s="182">
        <v>12</v>
      </c>
      <c r="I566" s="183"/>
      <c r="J566" s="184"/>
      <c r="K566" s="182">
        <f t="shared" si="79"/>
        <v>0</v>
      </c>
      <c r="L566" s="184"/>
      <c r="M566" s="185"/>
      <c r="N566" s="186" t="s">
        <v>1</v>
      </c>
      <c r="O566" s="162" t="s">
        <v>43</v>
      </c>
      <c r="P566" s="163">
        <f t="shared" si="80"/>
        <v>0</v>
      </c>
      <c r="Q566" s="163">
        <f t="shared" si="81"/>
        <v>0</v>
      </c>
      <c r="R566" s="163">
        <f t="shared" si="82"/>
        <v>0</v>
      </c>
      <c r="S566" s="58"/>
      <c r="T566" s="164">
        <f t="shared" si="83"/>
        <v>0</v>
      </c>
      <c r="U566" s="164">
        <v>0</v>
      </c>
      <c r="V566" s="164">
        <f t="shared" si="84"/>
        <v>0</v>
      </c>
      <c r="W566" s="164">
        <v>0</v>
      </c>
      <c r="X566" s="165">
        <f t="shared" si="85"/>
        <v>0</v>
      </c>
      <c r="Y566" s="32"/>
      <c r="Z566" s="32"/>
      <c r="AA566" s="32"/>
      <c r="AB566" s="32"/>
      <c r="AC566" s="32"/>
      <c r="AD566" s="32"/>
      <c r="AE566" s="32"/>
      <c r="AR566" s="166" t="s">
        <v>321</v>
      </c>
      <c r="AT566" s="166" t="s">
        <v>244</v>
      </c>
      <c r="AU566" s="166" t="s">
        <v>92</v>
      </c>
      <c r="AY566" s="17" t="s">
        <v>164</v>
      </c>
      <c r="BE566" s="167">
        <f t="shared" si="86"/>
        <v>0</v>
      </c>
      <c r="BF566" s="167">
        <f t="shared" si="87"/>
        <v>0</v>
      </c>
      <c r="BG566" s="167">
        <f t="shared" si="88"/>
        <v>0</v>
      </c>
      <c r="BH566" s="167">
        <f t="shared" si="89"/>
        <v>0</v>
      </c>
      <c r="BI566" s="167">
        <f t="shared" si="90"/>
        <v>0</v>
      </c>
      <c r="BJ566" s="17" t="s">
        <v>92</v>
      </c>
      <c r="BK566" s="168">
        <f t="shared" si="91"/>
        <v>0</v>
      </c>
      <c r="BL566" s="17" t="s">
        <v>234</v>
      </c>
      <c r="BM566" s="166" t="s">
        <v>2128</v>
      </c>
    </row>
    <row r="567" spans="1:65" s="2" customFormat="1" ht="24.2" customHeight="1">
      <c r="A567" s="32"/>
      <c r="B567" s="153"/>
      <c r="C567" s="178" t="s">
        <v>1080</v>
      </c>
      <c r="D567" s="178" t="s">
        <v>244</v>
      </c>
      <c r="E567" s="179" t="s">
        <v>1109</v>
      </c>
      <c r="F567" s="180" t="s">
        <v>1110</v>
      </c>
      <c r="G567" s="181" t="s">
        <v>199</v>
      </c>
      <c r="H567" s="182">
        <v>13</v>
      </c>
      <c r="I567" s="183"/>
      <c r="J567" s="184"/>
      <c r="K567" s="182">
        <f t="shared" si="79"/>
        <v>0</v>
      </c>
      <c r="L567" s="184"/>
      <c r="M567" s="185"/>
      <c r="N567" s="186" t="s">
        <v>1</v>
      </c>
      <c r="O567" s="162" t="s">
        <v>43</v>
      </c>
      <c r="P567" s="163">
        <f t="shared" si="80"/>
        <v>0</v>
      </c>
      <c r="Q567" s="163">
        <f t="shared" si="81"/>
        <v>0</v>
      </c>
      <c r="R567" s="163">
        <f t="shared" si="82"/>
        <v>0</v>
      </c>
      <c r="S567" s="58"/>
      <c r="T567" s="164">
        <f t="shared" si="83"/>
        <v>0</v>
      </c>
      <c r="U567" s="164">
        <v>0</v>
      </c>
      <c r="V567" s="164">
        <f t="shared" si="84"/>
        <v>0</v>
      </c>
      <c r="W567" s="164">
        <v>0</v>
      </c>
      <c r="X567" s="165">
        <f t="shared" si="85"/>
        <v>0</v>
      </c>
      <c r="Y567" s="32"/>
      <c r="Z567" s="32"/>
      <c r="AA567" s="32"/>
      <c r="AB567" s="32"/>
      <c r="AC567" s="32"/>
      <c r="AD567" s="32"/>
      <c r="AE567" s="32"/>
      <c r="AR567" s="166" t="s">
        <v>321</v>
      </c>
      <c r="AT567" s="166" t="s">
        <v>244</v>
      </c>
      <c r="AU567" s="166" t="s">
        <v>92</v>
      </c>
      <c r="AY567" s="17" t="s">
        <v>164</v>
      </c>
      <c r="BE567" s="167">
        <f t="shared" si="86"/>
        <v>0</v>
      </c>
      <c r="BF567" s="167">
        <f t="shared" si="87"/>
        <v>0</v>
      </c>
      <c r="BG567" s="167">
        <f t="shared" si="88"/>
        <v>0</v>
      </c>
      <c r="BH567" s="167">
        <f t="shared" si="89"/>
        <v>0</v>
      </c>
      <c r="BI567" s="167">
        <f t="shared" si="90"/>
        <v>0</v>
      </c>
      <c r="BJ567" s="17" t="s">
        <v>92</v>
      </c>
      <c r="BK567" s="168">
        <f t="shared" si="91"/>
        <v>0</v>
      </c>
      <c r="BL567" s="17" t="s">
        <v>234</v>
      </c>
      <c r="BM567" s="166" t="s">
        <v>2129</v>
      </c>
    </row>
    <row r="568" spans="1:65" s="2" customFormat="1" ht="24.2" customHeight="1">
      <c r="A568" s="32"/>
      <c r="B568" s="153"/>
      <c r="C568" s="178" t="s">
        <v>1084</v>
      </c>
      <c r="D568" s="178" t="s">
        <v>244</v>
      </c>
      <c r="E568" s="179" t="s">
        <v>1113</v>
      </c>
      <c r="F568" s="180" t="s">
        <v>1114</v>
      </c>
      <c r="G568" s="181" t="s">
        <v>199</v>
      </c>
      <c r="H568" s="182">
        <v>12</v>
      </c>
      <c r="I568" s="183"/>
      <c r="J568" s="184"/>
      <c r="K568" s="182">
        <f t="shared" si="79"/>
        <v>0</v>
      </c>
      <c r="L568" s="184"/>
      <c r="M568" s="185"/>
      <c r="N568" s="186" t="s">
        <v>1</v>
      </c>
      <c r="O568" s="162" t="s">
        <v>43</v>
      </c>
      <c r="P568" s="163">
        <f t="shared" si="80"/>
        <v>0</v>
      </c>
      <c r="Q568" s="163">
        <f t="shared" si="81"/>
        <v>0</v>
      </c>
      <c r="R568" s="163">
        <f t="shared" si="82"/>
        <v>0</v>
      </c>
      <c r="S568" s="58"/>
      <c r="T568" s="164">
        <f t="shared" si="83"/>
        <v>0</v>
      </c>
      <c r="U568" s="164">
        <v>0</v>
      </c>
      <c r="V568" s="164">
        <f t="shared" si="84"/>
        <v>0</v>
      </c>
      <c r="W568" s="164">
        <v>0</v>
      </c>
      <c r="X568" s="165">
        <f t="shared" si="85"/>
        <v>0</v>
      </c>
      <c r="Y568" s="32"/>
      <c r="Z568" s="32"/>
      <c r="AA568" s="32"/>
      <c r="AB568" s="32"/>
      <c r="AC568" s="32"/>
      <c r="AD568" s="32"/>
      <c r="AE568" s="32"/>
      <c r="AR568" s="166" t="s">
        <v>321</v>
      </c>
      <c r="AT568" s="166" t="s">
        <v>244</v>
      </c>
      <c r="AU568" s="166" t="s">
        <v>92</v>
      </c>
      <c r="AY568" s="17" t="s">
        <v>164</v>
      </c>
      <c r="BE568" s="167">
        <f t="shared" si="86"/>
        <v>0</v>
      </c>
      <c r="BF568" s="167">
        <f t="shared" si="87"/>
        <v>0</v>
      </c>
      <c r="BG568" s="167">
        <f t="shared" si="88"/>
        <v>0</v>
      </c>
      <c r="BH568" s="167">
        <f t="shared" si="89"/>
        <v>0</v>
      </c>
      <c r="BI568" s="167">
        <f t="shared" si="90"/>
        <v>0</v>
      </c>
      <c r="BJ568" s="17" t="s">
        <v>92</v>
      </c>
      <c r="BK568" s="168">
        <f t="shared" si="91"/>
        <v>0</v>
      </c>
      <c r="BL568" s="17" t="s">
        <v>234</v>
      </c>
      <c r="BM568" s="166" t="s">
        <v>2130</v>
      </c>
    </row>
    <row r="569" spans="1:65" s="2" customFormat="1" ht="24.2" customHeight="1">
      <c r="A569" s="32"/>
      <c r="B569" s="153"/>
      <c r="C569" s="178" t="s">
        <v>1088</v>
      </c>
      <c r="D569" s="178" t="s">
        <v>244</v>
      </c>
      <c r="E569" s="179" t="s">
        <v>1117</v>
      </c>
      <c r="F569" s="180" t="s">
        <v>1118</v>
      </c>
      <c r="G569" s="181" t="s">
        <v>499</v>
      </c>
      <c r="H569" s="183"/>
      <c r="I569" s="183"/>
      <c r="J569" s="184"/>
      <c r="K569" s="182">
        <f t="shared" si="79"/>
        <v>0</v>
      </c>
      <c r="L569" s="184"/>
      <c r="M569" s="185"/>
      <c r="N569" s="186" t="s">
        <v>1</v>
      </c>
      <c r="O569" s="162" t="s">
        <v>43</v>
      </c>
      <c r="P569" s="163">
        <f t="shared" si="80"/>
        <v>0</v>
      </c>
      <c r="Q569" s="163">
        <f t="shared" si="81"/>
        <v>0</v>
      </c>
      <c r="R569" s="163">
        <f t="shared" si="82"/>
        <v>0</v>
      </c>
      <c r="S569" s="58"/>
      <c r="T569" s="164">
        <f t="shared" si="83"/>
        <v>0</v>
      </c>
      <c r="U569" s="164">
        <v>0</v>
      </c>
      <c r="V569" s="164">
        <f t="shared" si="84"/>
        <v>0</v>
      </c>
      <c r="W569" s="164">
        <v>0</v>
      </c>
      <c r="X569" s="165">
        <f t="shared" si="85"/>
        <v>0</v>
      </c>
      <c r="Y569" s="32"/>
      <c r="Z569" s="32"/>
      <c r="AA569" s="32"/>
      <c r="AB569" s="32"/>
      <c r="AC569" s="32"/>
      <c r="AD569" s="32"/>
      <c r="AE569" s="32"/>
      <c r="AR569" s="166" t="s">
        <v>321</v>
      </c>
      <c r="AT569" s="166" t="s">
        <v>244</v>
      </c>
      <c r="AU569" s="166" t="s">
        <v>92</v>
      </c>
      <c r="AY569" s="17" t="s">
        <v>164</v>
      </c>
      <c r="BE569" s="167">
        <f t="shared" si="86"/>
        <v>0</v>
      </c>
      <c r="BF569" s="167">
        <f t="shared" si="87"/>
        <v>0</v>
      </c>
      <c r="BG569" s="167">
        <f t="shared" si="88"/>
        <v>0</v>
      </c>
      <c r="BH569" s="167">
        <f t="shared" si="89"/>
        <v>0</v>
      </c>
      <c r="BI569" s="167">
        <f t="shared" si="90"/>
        <v>0</v>
      </c>
      <c r="BJ569" s="17" t="s">
        <v>92</v>
      </c>
      <c r="BK569" s="168">
        <f t="shared" si="91"/>
        <v>0</v>
      </c>
      <c r="BL569" s="17" t="s">
        <v>234</v>
      </c>
      <c r="BM569" s="166" t="s">
        <v>2131</v>
      </c>
    </row>
    <row r="570" spans="1:65" s="12" customFormat="1" ht="22.9" customHeight="1">
      <c r="B570" s="139"/>
      <c r="D570" s="140" t="s">
        <v>78</v>
      </c>
      <c r="E570" s="151" t="s">
        <v>1120</v>
      </c>
      <c r="F570" s="151" t="s">
        <v>1121</v>
      </c>
      <c r="I570" s="142"/>
      <c r="J570" s="142"/>
      <c r="K570" s="152">
        <f>BK570</f>
        <v>0</v>
      </c>
      <c r="M570" s="139"/>
      <c r="N570" s="144"/>
      <c r="O570" s="145"/>
      <c r="P570" s="145"/>
      <c r="Q570" s="146">
        <f>Q571</f>
        <v>0</v>
      </c>
      <c r="R570" s="146">
        <f>R571</f>
        <v>0</v>
      </c>
      <c r="S570" s="145"/>
      <c r="T570" s="147">
        <f>T571</f>
        <v>0</v>
      </c>
      <c r="U570" s="145"/>
      <c r="V570" s="147">
        <f>V571</f>
        <v>0</v>
      </c>
      <c r="W570" s="145"/>
      <c r="X570" s="148">
        <f>X571</f>
        <v>0</v>
      </c>
      <c r="AR570" s="140" t="s">
        <v>92</v>
      </c>
      <c r="AT570" s="149" t="s">
        <v>78</v>
      </c>
      <c r="AU570" s="149" t="s">
        <v>86</v>
      </c>
      <c r="AY570" s="140" t="s">
        <v>164</v>
      </c>
      <c r="BK570" s="150">
        <f>BK571</f>
        <v>0</v>
      </c>
    </row>
    <row r="571" spans="1:65" s="2" customFormat="1" ht="14.45" customHeight="1">
      <c r="A571" s="32"/>
      <c r="B571" s="153"/>
      <c r="C571" s="154" t="s">
        <v>1092</v>
      </c>
      <c r="D571" s="154" t="s">
        <v>167</v>
      </c>
      <c r="E571" s="155" t="s">
        <v>1123</v>
      </c>
      <c r="F571" s="156" t="s">
        <v>1124</v>
      </c>
      <c r="G571" s="157" t="s">
        <v>1125</v>
      </c>
      <c r="H571" s="158">
        <v>20</v>
      </c>
      <c r="I571" s="159"/>
      <c r="J571" s="159"/>
      <c r="K571" s="158">
        <f>ROUND(P571*H571,3)</f>
        <v>0</v>
      </c>
      <c r="L571" s="160"/>
      <c r="M571" s="33"/>
      <c r="N571" s="161" t="s">
        <v>1</v>
      </c>
      <c r="O571" s="162" t="s">
        <v>43</v>
      </c>
      <c r="P571" s="163">
        <f>I571+J571</f>
        <v>0</v>
      </c>
      <c r="Q571" s="163">
        <f>ROUND(I571*H571,3)</f>
        <v>0</v>
      </c>
      <c r="R571" s="163">
        <f>ROUND(J571*H571,3)</f>
        <v>0</v>
      </c>
      <c r="S571" s="58"/>
      <c r="T571" s="164">
        <f>S571*H571</f>
        <v>0</v>
      </c>
      <c r="U571" s="164">
        <v>0</v>
      </c>
      <c r="V571" s="164">
        <f>U571*H571</f>
        <v>0</v>
      </c>
      <c r="W571" s="164">
        <v>0</v>
      </c>
      <c r="X571" s="165">
        <f>W571*H571</f>
        <v>0</v>
      </c>
      <c r="Y571" s="32"/>
      <c r="Z571" s="32"/>
      <c r="AA571" s="32"/>
      <c r="AB571" s="32"/>
      <c r="AC571" s="32"/>
      <c r="AD571" s="32"/>
      <c r="AE571" s="32"/>
      <c r="AR571" s="166" t="s">
        <v>234</v>
      </c>
      <c r="AT571" s="166" t="s">
        <v>167</v>
      </c>
      <c r="AU571" s="166" t="s">
        <v>92</v>
      </c>
      <c r="AY571" s="17" t="s">
        <v>164</v>
      </c>
      <c r="BE571" s="167">
        <f>IF(O571="základná",K571,0)</f>
        <v>0</v>
      </c>
      <c r="BF571" s="167">
        <f>IF(O571="znížená",K571,0)</f>
        <v>0</v>
      </c>
      <c r="BG571" s="167">
        <f>IF(O571="zákl. prenesená",K571,0)</f>
        <v>0</v>
      </c>
      <c r="BH571" s="167">
        <f>IF(O571="zníž. prenesená",K571,0)</f>
        <v>0</v>
      </c>
      <c r="BI571" s="167">
        <f>IF(O571="nulová",K571,0)</f>
        <v>0</v>
      </c>
      <c r="BJ571" s="17" t="s">
        <v>92</v>
      </c>
      <c r="BK571" s="168">
        <f>ROUND(P571*H571,3)</f>
        <v>0</v>
      </c>
      <c r="BL571" s="17" t="s">
        <v>234</v>
      </c>
      <c r="BM571" s="166" t="s">
        <v>1126</v>
      </c>
    </row>
    <row r="572" spans="1:65" s="12" customFormat="1" ht="22.9" customHeight="1">
      <c r="B572" s="139"/>
      <c r="D572" s="140" t="s">
        <v>78</v>
      </c>
      <c r="E572" s="151" t="s">
        <v>1127</v>
      </c>
      <c r="F572" s="151" t="s">
        <v>1128</v>
      </c>
      <c r="I572" s="142"/>
      <c r="J572" s="142"/>
      <c r="K572" s="152">
        <f>BK572</f>
        <v>0</v>
      </c>
      <c r="M572" s="139"/>
      <c r="N572" s="144"/>
      <c r="O572" s="145"/>
      <c r="P572" s="145"/>
      <c r="Q572" s="146">
        <f>SUM(Q573:Q574)</f>
        <v>0</v>
      </c>
      <c r="R572" s="146">
        <f>SUM(R573:R574)</f>
        <v>0</v>
      </c>
      <c r="S572" s="145"/>
      <c r="T572" s="147">
        <f>SUM(T573:T574)</f>
        <v>0</v>
      </c>
      <c r="U572" s="145"/>
      <c r="V572" s="147">
        <f>SUM(V573:V574)</f>
        <v>0</v>
      </c>
      <c r="W572" s="145"/>
      <c r="X572" s="148">
        <f>SUM(X573:X574)</f>
        <v>0</v>
      </c>
      <c r="AR572" s="140" t="s">
        <v>92</v>
      </c>
      <c r="AT572" s="149" t="s">
        <v>78</v>
      </c>
      <c r="AU572" s="149" t="s">
        <v>86</v>
      </c>
      <c r="AY572" s="140" t="s">
        <v>164</v>
      </c>
      <c r="BK572" s="150">
        <f>SUM(BK573:BK574)</f>
        <v>0</v>
      </c>
    </row>
    <row r="573" spans="1:65" s="2" customFormat="1" ht="24.2" customHeight="1">
      <c r="A573" s="32"/>
      <c r="B573" s="153"/>
      <c r="C573" s="178" t="s">
        <v>1096</v>
      </c>
      <c r="D573" s="178" t="s">
        <v>244</v>
      </c>
      <c r="E573" s="179" t="s">
        <v>2132</v>
      </c>
      <c r="F573" s="180" t="s">
        <v>1131</v>
      </c>
      <c r="G573" s="181" t="s">
        <v>199</v>
      </c>
      <c r="H573" s="182">
        <v>1</v>
      </c>
      <c r="I573" s="183"/>
      <c r="J573" s="184"/>
      <c r="K573" s="182">
        <f>ROUND(P573*H573,3)</f>
        <v>0</v>
      </c>
      <c r="L573" s="184"/>
      <c r="M573" s="185"/>
      <c r="N573" s="186" t="s">
        <v>1</v>
      </c>
      <c r="O573" s="162" t="s">
        <v>43</v>
      </c>
      <c r="P573" s="163">
        <f>I573+J573</f>
        <v>0</v>
      </c>
      <c r="Q573" s="163">
        <f>ROUND(I573*H573,3)</f>
        <v>0</v>
      </c>
      <c r="R573" s="163">
        <f>ROUND(J573*H573,3)</f>
        <v>0</v>
      </c>
      <c r="S573" s="58"/>
      <c r="T573" s="164">
        <f>S573*H573</f>
        <v>0</v>
      </c>
      <c r="U573" s="164">
        <v>0</v>
      </c>
      <c r="V573" s="164">
        <f>U573*H573</f>
        <v>0</v>
      </c>
      <c r="W573" s="164">
        <v>0</v>
      </c>
      <c r="X573" s="165">
        <f>W573*H573</f>
        <v>0</v>
      </c>
      <c r="Y573" s="32"/>
      <c r="Z573" s="32"/>
      <c r="AA573" s="32"/>
      <c r="AB573" s="32"/>
      <c r="AC573" s="32"/>
      <c r="AD573" s="32"/>
      <c r="AE573" s="32"/>
      <c r="AR573" s="166" t="s">
        <v>321</v>
      </c>
      <c r="AT573" s="166" t="s">
        <v>244</v>
      </c>
      <c r="AU573" s="166" t="s">
        <v>92</v>
      </c>
      <c r="AY573" s="17" t="s">
        <v>164</v>
      </c>
      <c r="BE573" s="167">
        <f>IF(O573="základná",K573,0)</f>
        <v>0</v>
      </c>
      <c r="BF573" s="167">
        <f>IF(O573="znížená",K573,0)</f>
        <v>0</v>
      </c>
      <c r="BG573" s="167">
        <f>IF(O573="zákl. prenesená",K573,0)</f>
        <v>0</v>
      </c>
      <c r="BH573" s="167">
        <f>IF(O573="zníž. prenesená",K573,0)</f>
        <v>0</v>
      </c>
      <c r="BI573" s="167">
        <f>IF(O573="nulová",K573,0)</f>
        <v>0</v>
      </c>
      <c r="BJ573" s="17" t="s">
        <v>92</v>
      </c>
      <c r="BK573" s="168">
        <f>ROUND(P573*H573,3)</f>
        <v>0</v>
      </c>
      <c r="BL573" s="17" t="s">
        <v>234</v>
      </c>
      <c r="BM573" s="166" t="s">
        <v>2133</v>
      </c>
    </row>
    <row r="574" spans="1:65" s="2" customFormat="1" ht="24.2" customHeight="1">
      <c r="A574" s="32"/>
      <c r="B574" s="153"/>
      <c r="C574" s="178" t="s">
        <v>1100</v>
      </c>
      <c r="D574" s="178" t="s">
        <v>244</v>
      </c>
      <c r="E574" s="179" t="s">
        <v>1134</v>
      </c>
      <c r="F574" s="180" t="s">
        <v>1135</v>
      </c>
      <c r="G574" s="181" t="s">
        <v>499</v>
      </c>
      <c r="H574" s="183"/>
      <c r="I574" s="183"/>
      <c r="J574" s="184"/>
      <c r="K574" s="182">
        <f>ROUND(P574*H574,3)</f>
        <v>0</v>
      </c>
      <c r="L574" s="184"/>
      <c r="M574" s="185"/>
      <c r="N574" s="186" t="s">
        <v>1</v>
      </c>
      <c r="O574" s="162" t="s">
        <v>43</v>
      </c>
      <c r="P574" s="163">
        <f>I574+J574</f>
        <v>0</v>
      </c>
      <c r="Q574" s="163">
        <f>ROUND(I574*H574,3)</f>
        <v>0</v>
      </c>
      <c r="R574" s="163">
        <f>ROUND(J574*H574,3)</f>
        <v>0</v>
      </c>
      <c r="S574" s="58"/>
      <c r="T574" s="164">
        <f>S574*H574</f>
        <v>0</v>
      </c>
      <c r="U574" s="164">
        <v>0</v>
      </c>
      <c r="V574" s="164">
        <f>U574*H574</f>
        <v>0</v>
      </c>
      <c r="W574" s="164">
        <v>0</v>
      </c>
      <c r="X574" s="165">
        <f>W574*H574</f>
        <v>0</v>
      </c>
      <c r="Y574" s="32"/>
      <c r="Z574" s="32"/>
      <c r="AA574" s="32"/>
      <c r="AB574" s="32"/>
      <c r="AC574" s="32"/>
      <c r="AD574" s="32"/>
      <c r="AE574" s="32"/>
      <c r="AR574" s="166" t="s">
        <v>321</v>
      </c>
      <c r="AT574" s="166" t="s">
        <v>244</v>
      </c>
      <c r="AU574" s="166" t="s">
        <v>92</v>
      </c>
      <c r="AY574" s="17" t="s">
        <v>164</v>
      </c>
      <c r="BE574" s="167">
        <f>IF(O574="základná",K574,0)</f>
        <v>0</v>
      </c>
      <c r="BF574" s="167">
        <f>IF(O574="znížená",K574,0)</f>
        <v>0</v>
      </c>
      <c r="BG574" s="167">
        <f>IF(O574="zákl. prenesená",K574,0)</f>
        <v>0</v>
      </c>
      <c r="BH574" s="167">
        <f>IF(O574="zníž. prenesená",K574,0)</f>
        <v>0</v>
      </c>
      <c r="BI574" s="167">
        <f>IF(O574="nulová",K574,0)</f>
        <v>0</v>
      </c>
      <c r="BJ574" s="17" t="s">
        <v>92</v>
      </c>
      <c r="BK574" s="168">
        <f>ROUND(P574*H574,3)</f>
        <v>0</v>
      </c>
      <c r="BL574" s="17" t="s">
        <v>234</v>
      </c>
      <c r="BM574" s="166" t="s">
        <v>2134</v>
      </c>
    </row>
    <row r="575" spans="1:65" s="12" customFormat="1" ht="22.9" customHeight="1">
      <c r="B575" s="139"/>
      <c r="D575" s="140" t="s">
        <v>78</v>
      </c>
      <c r="E575" s="151" t="s">
        <v>1137</v>
      </c>
      <c r="F575" s="151" t="s">
        <v>1138</v>
      </c>
      <c r="I575" s="142"/>
      <c r="J575" s="142"/>
      <c r="K575" s="152">
        <f>BK575</f>
        <v>0</v>
      </c>
      <c r="M575" s="139"/>
      <c r="N575" s="144"/>
      <c r="O575" s="145"/>
      <c r="P575" s="145"/>
      <c r="Q575" s="146">
        <f>SUM(Q576:Q591)</f>
        <v>0</v>
      </c>
      <c r="R575" s="146">
        <f>SUM(R576:R591)</f>
        <v>0</v>
      </c>
      <c r="S575" s="145"/>
      <c r="T575" s="147">
        <f>SUM(T576:T591)</f>
        <v>0</v>
      </c>
      <c r="U575" s="145"/>
      <c r="V575" s="147">
        <f>SUM(V576:V591)</f>
        <v>1.57E-3</v>
      </c>
      <c r="W575" s="145"/>
      <c r="X575" s="148">
        <f>SUM(X576:X591)</f>
        <v>0.33411999999999997</v>
      </c>
      <c r="AR575" s="140" t="s">
        <v>92</v>
      </c>
      <c r="AT575" s="149" t="s">
        <v>78</v>
      </c>
      <c r="AU575" s="149" t="s">
        <v>86</v>
      </c>
      <c r="AY575" s="140" t="s">
        <v>164</v>
      </c>
      <c r="BK575" s="150">
        <f>SUM(BK576:BK591)</f>
        <v>0</v>
      </c>
    </row>
    <row r="576" spans="1:65" s="2" customFormat="1" ht="24.2" customHeight="1">
      <c r="A576" s="32"/>
      <c r="B576" s="153"/>
      <c r="C576" s="154" t="s">
        <v>1104</v>
      </c>
      <c r="D576" s="154" t="s">
        <v>167</v>
      </c>
      <c r="E576" s="155" t="s">
        <v>1140</v>
      </c>
      <c r="F576" s="156" t="s">
        <v>1141</v>
      </c>
      <c r="G576" s="157" t="s">
        <v>199</v>
      </c>
      <c r="H576" s="158">
        <v>1</v>
      </c>
      <c r="I576" s="159"/>
      <c r="J576" s="159"/>
      <c r="K576" s="158">
        <f>ROUND(P576*H576,3)</f>
        <v>0</v>
      </c>
      <c r="L576" s="160"/>
      <c r="M576" s="33"/>
      <c r="N576" s="161" t="s">
        <v>1</v>
      </c>
      <c r="O576" s="162" t="s">
        <v>43</v>
      </c>
      <c r="P576" s="163">
        <f>I576+J576</f>
        <v>0</v>
      </c>
      <c r="Q576" s="163">
        <f>ROUND(I576*H576,3)</f>
        <v>0</v>
      </c>
      <c r="R576" s="163">
        <f>ROUND(J576*H576,3)</f>
        <v>0</v>
      </c>
      <c r="S576" s="58"/>
      <c r="T576" s="164">
        <f>S576*H576</f>
        <v>0</v>
      </c>
      <c r="U576" s="164">
        <v>0</v>
      </c>
      <c r="V576" s="164">
        <f>U576*H576</f>
        <v>0</v>
      </c>
      <c r="W576" s="164">
        <v>0</v>
      </c>
      <c r="X576" s="165">
        <f>W576*H576</f>
        <v>0</v>
      </c>
      <c r="Y576" s="32"/>
      <c r="Z576" s="32"/>
      <c r="AA576" s="32"/>
      <c r="AB576" s="32"/>
      <c r="AC576" s="32"/>
      <c r="AD576" s="32"/>
      <c r="AE576" s="32"/>
      <c r="AR576" s="166" t="s">
        <v>234</v>
      </c>
      <c r="AT576" s="166" t="s">
        <v>167</v>
      </c>
      <c r="AU576" s="166" t="s">
        <v>92</v>
      </c>
      <c r="AY576" s="17" t="s">
        <v>164</v>
      </c>
      <c r="BE576" s="167">
        <f>IF(O576="základná",K576,0)</f>
        <v>0</v>
      </c>
      <c r="BF576" s="167">
        <f>IF(O576="znížená",K576,0)</f>
        <v>0</v>
      </c>
      <c r="BG576" s="167">
        <f>IF(O576="zákl. prenesená",K576,0)</f>
        <v>0</v>
      </c>
      <c r="BH576" s="167">
        <f>IF(O576="zníž. prenesená",K576,0)</f>
        <v>0</v>
      </c>
      <c r="BI576" s="167">
        <f>IF(O576="nulová",K576,0)</f>
        <v>0</v>
      </c>
      <c r="BJ576" s="17" t="s">
        <v>92</v>
      </c>
      <c r="BK576" s="168">
        <f>ROUND(P576*H576,3)</f>
        <v>0</v>
      </c>
      <c r="BL576" s="17" t="s">
        <v>234</v>
      </c>
      <c r="BM576" s="166" t="s">
        <v>2135</v>
      </c>
    </row>
    <row r="577" spans="1:65" s="2" customFormat="1" ht="49.15" customHeight="1">
      <c r="A577" s="32"/>
      <c r="B577" s="153"/>
      <c r="C577" s="154" t="s">
        <v>1108</v>
      </c>
      <c r="D577" s="154" t="s">
        <v>167</v>
      </c>
      <c r="E577" s="155" t="s">
        <v>1144</v>
      </c>
      <c r="F577" s="156" t="s">
        <v>1145</v>
      </c>
      <c r="G577" s="157" t="s">
        <v>199</v>
      </c>
      <c r="H577" s="158">
        <v>12</v>
      </c>
      <c r="I577" s="159"/>
      <c r="J577" s="159"/>
      <c r="K577" s="158">
        <f>ROUND(P577*H577,3)</f>
        <v>0</v>
      </c>
      <c r="L577" s="160"/>
      <c r="M577" s="33"/>
      <c r="N577" s="161" t="s">
        <v>1</v>
      </c>
      <c r="O577" s="162" t="s">
        <v>43</v>
      </c>
      <c r="P577" s="163">
        <f>I577+J577</f>
        <v>0</v>
      </c>
      <c r="Q577" s="163">
        <f>ROUND(I577*H577,3)</f>
        <v>0</v>
      </c>
      <c r="R577" s="163">
        <f>ROUND(J577*H577,3)</f>
        <v>0</v>
      </c>
      <c r="S577" s="58"/>
      <c r="T577" s="164">
        <f>S577*H577</f>
        <v>0</v>
      </c>
      <c r="U577" s="164">
        <v>6.9999999999999994E-5</v>
      </c>
      <c r="V577" s="164">
        <f>U577*H577</f>
        <v>8.3999999999999993E-4</v>
      </c>
      <c r="W577" s="164">
        <v>0</v>
      </c>
      <c r="X577" s="165">
        <f>W577*H577</f>
        <v>0</v>
      </c>
      <c r="Y577" s="32"/>
      <c r="Z577" s="32"/>
      <c r="AA577" s="32"/>
      <c r="AB577" s="32"/>
      <c r="AC577" s="32"/>
      <c r="AD577" s="32"/>
      <c r="AE577" s="32"/>
      <c r="AR577" s="166" t="s">
        <v>234</v>
      </c>
      <c r="AT577" s="166" t="s">
        <v>167</v>
      </c>
      <c r="AU577" s="166" t="s">
        <v>92</v>
      </c>
      <c r="AY577" s="17" t="s">
        <v>164</v>
      </c>
      <c r="BE577" s="167">
        <f>IF(O577="základná",K577,0)</f>
        <v>0</v>
      </c>
      <c r="BF577" s="167">
        <f>IF(O577="znížená",K577,0)</f>
        <v>0</v>
      </c>
      <c r="BG577" s="167">
        <f>IF(O577="zákl. prenesená",K577,0)</f>
        <v>0</v>
      </c>
      <c r="BH577" s="167">
        <f>IF(O577="zníž. prenesená",K577,0)</f>
        <v>0</v>
      </c>
      <c r="BI577" s="167">
        <f>IF(O577="nulová",K577,0)</f>
        <v>0</v>
      </c>
      <c r="BJ577" s="17" t="s">
        <v>92</v>
      </c>
      <c r="BK577" s="168">
        <f>ROUND(P577*H577,3)</f>
        <v>0</v>
      </c>
      <c r="BL577" s="17" t="s">
        <v>234</v>
      </c>
      <c r="BM577" s="166" t="s">
        <v>1146</v>
      </c>
    </row>
    <row r="578" spans="1:65" s="13" customFormat="1" ht="11.25">
      <c r="B578" s="169"/>
      <c r="D578" s="170" t="s">
        <v>173</v>
      </c>
      <c r="E578" s="171" t="s">
        <v>1</v>
      </c>
      <c r="F578" s="172" t="s">
        <v>2136</v>
      </c>
      <c r="H578" s="173">
        <v>12</v>
      </c>
      <c r="I578" s="174"/>
      <c r="J578" s="174"/>
      <c r="M578" s="169"/>
      <c r="N578" s="175"/>
      <c r="O578" s="176"/>
      <c r="P578" s="176"/>
      <c r="Q578" s="176"/>
      <c r="R578" s="176"/>
      <c r="S578" s="176"/>
      <c r="T578" s="176"/>
      <c r="U578" s="176"/>
      <c r="V578" s="176"/>
      <c r="W578" s="176"/>
      <c r="X578" s="177"/>
      <c r="AT578" s="171" t="s">
        <v>173</v>
      </c>
      <c r="AU578" s="171" t="s">
        <v>92</v>
      </c>
      <c r="AV578" s="13" t="s">
        <v>92</v>
      </c>
      <c r="AW578" s="13" t="s">
        <v>4</v>
      </c>
      <c r="AX578" s="13" t="s">
        <v>86</v>
      </c>
      <c r="AY578" s="171" t="s">
        <v>164</v>
      </c>
    </row>
    <row r="579" spans="1:65" s="2" customFormat="1" ht="14.45" customHeight="1">
      <c r="A579" s="32"/>
      <c r="B579" s="153"/>
      <c r="C579" s="154" t="s">
        <v>1112</v>
      </c>
      <c r="D579" s="154" t="s">
        <v>167</v>
      </c>
      <c r="E579" s="155" t="s">
        <v>2137</v>
      </c>
      <c r="F579" s="156" t="s">
        <v>2138</v>
      </c>
      <c r="G579" s="157" t="s">
        <v>199</v>
      </c>
      <c r="H579" s="158">
        <v>1</v>
      </c>
      <c r="I579" s="159"/>
      <c r="J579" s="159"/>
      <c r="K579" s="158">
        <f>ROUND(P579*H579,3)</f>
        <v>0</v>
      </c>
      <c r="L579" s="160"/>
      <c r="M579" s="33"/>
      <c r="N579" s="161" t="s">
        <v>1</v>
      </c>
      <c r="O579" s="162" t="s">
        <v>43</v>
      </c>
      <c r="P579" s="163">
        <f>I579+J579</f>
        <v>0</v>
      </c>
      <c r="Q579" s="163">
        <f>ROUND(I579*H579,3)</f>
        <v>0</v>
      </c>
      <c r="R579" s="163">
        <f>ROUND(J579*H579,3)</f>
        <v>0</v>
      </c>
      <c r="S579" s="58"/>
      <c r="T579" s="164">
        <f>S579*H579</f>
        <v>0</v>
      </c>
      <c r="U579" s="164">
        <v>8.0000000000000007E-5</v>
      </c>
      <c r="V579" s="164">
        <f>U579*H579</f>
        <v>8.0000000000000007E-5</v>
      </c>
      <c r="W579" s="164">
        <v>0</v>
      </c>
      <c r="X579" s="165">
        <f>W579*H579</f>
        <v>0</v>
      </c>
      <c r="Y579" s="32"/>
      <c r="Z579" s="32"/>
      <c r="AA579" s="32"/>
      <c r="AB579" s="32"/>
      <c r="AC579" s="32"/>
      <c r="AD579" s="32"/>
      <c r="AE579" s="32"/>
      <c r="AR579" s="166" t="s">
        <v>234</v>
      </c>
      <c r="AT579" s="166" t="s">
        <v>167</v>
      </c>
      <c r="AU579" s="166" t="s">
        <v>92</v>
      </c>
      <c r="AY579" s="17" t="s">
        <v>164</v>
      </c>
      <c r="BE579" s="167">
        <f>IF(O579="základná",K579,0)</f>
        <v>0</v>
      </c>
      <c r="BF579" s="167">
        <f>IF(O579="znížená",K579,0)</f>
        <v>0</v>
      </c>
      <c r="BG579" s="167">
        <f>IF(O579="zákl. prenesená",K579,0)</f>
        <v>0</v>
      </c>
      <c r="BH579" s="167">
        <f>IF(O579="zníž. prenesená",K579,0)</f>
        <v>0</v>
      </c>
      <c r="BI579" s="167">
        <f>IF(O579="nulová",K579,0)</f>
        <v>0</v>
      </c>
      <c r="BJ579" s="17" t="s">
        <v>92</v>
      </c>
      <c r="BK579" s="168">
        <f>ROUND(P579*H579,3)</f>
        <v>0</v>
      </c>
      <c r="BL579" s="17" t="s">
        <v>234</v>
      </c>
      <c r="BM579" s="166" t="s">
        <v>2139</v>
      </c>
    </row>
    <row r="580" spans="1:65" s="13" customFormat="1" ht="11.25">
      <c r="B580" s="169"/>
      <c r="D580" s="170" t="s">
        <v>173</v>
      </c>
      <c r="E580" s="171" t="s">
        <v>1</v>
      </c>
      <c r="F580" s="172" t="s">
        <v>2140</v>
      </c>
      <c r="H580" s="173">
        <v>1</v>
      </c>
      <c r="I580" s="174"/>
      <c r="J580" s="174"/>
      <c r="M580" s="169"/>
      <c r="N580" s="175"/>
      <c r="O580" s="176"/>
      <c r="P580" s="176"/>
      <c r="Q580" s="176"/>
      <c r="R580" s="176"/>
      <c r="S580" s="176"/>
      <c r="T580" s="176"/>
      <c r="U580" s="176"/>
      <c r="V580" s="176"/>
      <c r="W580" s="176"/>
      <c r="X580" s="177"/>
      <c r="AT580" s="171" t="s">
        <v>173</v>
      </c>
      <c r="AU580" s="171" t="s">
        <v>92</v>
      </c>
      <c r="AV580" s="13" t="s">
        <v>92</v>
      </c>
      <c r="AW580" s="13" t="s">
        <v>4</v>
      </c>
      <c r="AX580" s="13" t="s">
        <v>86</v>
      </c>
      <c r="AY580" s="171" t="s">
        <v>164</v>
      </c>
    </row>
    <row r="581" spans="1:65" s="2" customFormat="1" ht="14.45" customHeight="1">
      <c r="A581" s="32"/>
      <c r="B581" s="153"/>
      <c r="C581" s="154" t="s">
        <v>1116</v>
      </c>
      <c r="D581" s="154" t="s">
        <v>167</v>
      </c>
      <c r="E581" s="155" t="s">
        <v>1149</v>
      </c>
      <c r="F581" s="156" t="s">
        <v>1150</v>
      </c>
      <c r="G581" s="157" t="s">
        <v>199</v>
      </c>
      <c r="H581" s="158">
        <v>12</v>
      </c>
      <c r="I581" s="159"/>
      <c r="J581" s="159"/>
      <c r="K581" s="158">
        <f>ROUND(P581*H581,3)</f>
        <v>0</v>
      </c>
      <c r="L581" s="160"/>
      <c r="M581" s="33"/>
      <c r="N581" s="161" t="s">
        <v>1</v>
      </c>
      <c r="O581" s="162" t="s">
        <v>43</v>
      </c>
      <c r="P581" s="163">
        <f>I581+J581</f>
        <v>0</v>
      </c>
      <c r="Q581" s="163">
        <f>ROUND(I581*H581,3)</f>
        <v>0</v>
      </c>
      <c r="R581" s="163">
        <f>ROUND(J581*H581,3)</f>
        <v>0</v>
      </c>
      <c r="S581" s="58"/>
      <c r="T581" s="164">
        <f>S581*H581</f>
        <v>0</v>
      </c>
      <c r="U581" s="164">
        <v>5.0000000000000002E-5</v>
      </c>
      <c r="V581" s="164">
        <f>U581*H581</f>
        <v>6.0000000000000006E-4</v>
      </c>
      <c r="W581" s="164">
        <v>2.3259999999999999E-2</v>
      </c>
      <c r="X581" s="165">
        <f>W581*H581</f>
        <v>0.27911999999999998</v>
      </c>
      <c r="Y581" s="32"/>
      <c r="Z581" s="32"/>
      <c r="AA581" s="32"/>
      <c r="AB581" s="32"/>
      <c r="AC581" s="32"/>
      <c r="AD581" s="32"/>
      <c r="AE581" s="32"/>
      <c r="AR581" s="166" t="s">
        <v>234</v>
      </c>
      <c r="AT581" s="166" t="s">
        <v>167</v>
      </c>
      <c r="AU581" s="166" t="s">
        <v>92</v>
      </c>
      <c r="AY581" s="17" t="s">
        <v>164</v>
      </c>
      <c r="BE581" s="167">
        <f>IF(O581="základná",K581,0)</f>
        <v>0</v>
      </c>
      <c r="BF581" s="167">
        <f>IF(O581="znížená",K581,0)</f>
        <v>0</v>
      </c>
      <c r="BG581" s="167">
        <f>IF(O581="zákl. prenesená",K581,0)</f>
        <v>0</v>
      </c>
      <c r="BH581" s="167">
        <f>IF(O581="zníž. prenesená",K581,0)</f>
        <v>0</v>
      </c>
      <c r="BI581" s="167">
        <f>IF(O581="nulová",K581,0)</f>
        <v>0</v>
      </c>
      <c r="BJ581" s="17" t="s">
        <v>92</v>
      </c>
      <c r="BK581" s="168">
        <f>ROUND(P581*H581,3)</f>
        <v>0</v>
      </c>
      <c r="BL581" s="17" t="s">
        <v>234</v>
      </c>
      <c r="BM581" s="166" t="s">
        <v>1151</v>
      </c>
    </row>
    <row r="582" spans="1:65" s="13" customFormat="1" ht="11.25">
      <c r="B582" s="169"/>
      <c r="D582" s="170" t="s">
        <v>173</v>
      </c>
      <c r="E582" s="171" t="s">
        <v>1</v>
      </c>
      <c r="F582" s="172" t="s">
        <v>2141</v>
      </c>
      <c r="H582" s="173">
        <v>2</v>
      </c>
      <c r="I582" s="174"/>
      <c r="J582" s="174"/>
      <c r="M582" s="169"/>
      <c r="N582" s="175"/>
      <c r="O582" s="176"/>
      <c r="P582" s="176"/>
      <c r="Q582" s="176"/>
      <c r="R582" s="176"/>
      <c r="S582" s="176"/>
      <c r="T582" s="176"/>
      <c r="U582" s="176"/>
      <c r="V582" s="176"/>
      <c r="W582" s="176"/>
      <c r="X582" s="177"/>
      <c r="AT582" s="171" t="s">
        <v>173</v>
      </c>
      <c r="AU582" s="171" t="s">
        <v>92</v>
      </c>
      <c r="AV582" s="13" t="s">
        <v>92</v>
      </c>
      <c r="AW582" s="13" t="s">
        <v>4</v>
      </c>
      <c r="AX582" s="13" t="s">
        <v>79</v>
      </c>
      <c r="AY582" s="171" t="s">
        <v>164</v>
      </c>
    </row>
    <row r="583" spans="1:65" s="13" customFormat="1" ht="11.25">
      <c r="B583" s="169"/>
      <c r="D583" s="170" t="s">
        <v>173</v>
      </c>
      <c r="E583" s="171" t="s">
        <v>1</v>
      </c>
      <c r="F583" s="172" t="s">
        <v>2142</v>
      </c>
      <c r="H583" s="173">
        <v>2</v>
      </c>
      <c r="I583" s="174"/>
      <c r="J583" s="174"/>
      <c r="M583" s="169"/>
      <c r="N583" s="175"/>
      <c r="O583" s="176"/>
      <c r="P583" s="176"/>
      <c r="Q583" s="176"/>
      <c r="R583" s="176"/>
      <c r="S583" s="176"/>
      <c r="T583" s="176"/>
      <c r="U583" s="176"/>
      <c r="V583" s="176"/>
      <c r="W583" s="176"/>
      <c r="X583" s="177"/>
      <c r="AT583" s="171" t="s">
        <v>173</v>
      </c>
      <c r="AU583" s="171" t="s">
        <v>92</v>
      </c>
      <c r="AV583" s="13" t="s">
        <v>92</v>
      </c>
      <c r="AW583" s="13" t="s">
        <v>4</v>
      </c>
      <c r="AX583" s="13" t="s">
        <v>79</v>
      </c>
      <c r="AY583" s="171" t="s">
        <v>164</v>
      </c>
    </row>
    <row r="584" spans="1:65" s="13" customFormat="1" ht="11.25">
      <c r="B584" s="169"/>
      <c r="D584" s="170" t="s">
        <v>173</v>
      </c>
      <c r="E584" s="171" t="s">
        <v>1</v>
      </c>
      <c r="F584" s="172" t="s">
        <v>2143</v>
      </c>
      <c r="H584" s="173">
        <v>2</v>
      </c>
      <c r="I584" s="174"/>
      <c r="J584" s="174"/>
      <c r="M584" s="169"/>
      <c r="N584" s="175"/>
      <c r="O584" s="176"/>
      <c r="P584" s="176"/>
      <c r="Q584" s="176"/>
      <c r="R584" s="176"/>
      <c r="S584" s="176"/>
      <c r="T584" s="176"/>
      <c r="U584" s="176"/>
      <c r="V584" s="176"/>
      <c r="W584" s="176"/>
      <c r="X584" s="177"/>
      <c r="AT584" s="171" t="s">
        <v>173</v>
      </c>
      <c r="AU584" s="171" t="s">
        <v>92</v>
      </c>
      <c r="AV584" s="13" t="s">
        <v>92</v>
      </c>
      <c r="AW584" s="13" t="s">
        <v>4</v>
      </c>
      <c r="AX584" s="13" t="s">
        <v>79</v>
      </c>
      <c r="AY584" s="171" t="s">
        <v>164</v>
      </c>
    </row>
    <row r="585" spans="1:65" s="13" customFormat="1" ht="11.25">
      <c r="B585" s="169"/>
      <c r="D585" s="170" t="s">
        <v>173</v>
      </c>
      <c r="E585" s="171" t="s">
        <v>1</v>
      </c>
      <c r="F585" s="172" t="s">
        <v>2144</v>
      </c>
      <c r="H585" s="173">
        <v>2</v>
      </c>
      <c r="I585" s="174"/>
      <c r="J585" s="174"/>
      <c r="M585" s="169"/>
      <c r="N585" s="175"/>
      <c r="O585" s="176"/>
      <c r="P585" s="176"/>
      <c r="Q585" s="176"/>
      <c r="R585" s="176"/>
      <c r="S585" s="176"/>
      <c r="T585" s="176"/>
      <c r="U585" s="176"/>
      <c r="V585" s="176"/>
      <c r="W585" s="176"/>
      <c r="X585" s="177"/>
      <c r="AT585" s="171" t="s">
        <v>173</v>
      </c>
      <c r="AU585" s="171" t="s">
        <v>92</v>
      </c>
      <c r="AV585" s="13" t="s">
        <v>92</v>
      </c>
      <c r="AW585" s="13" t="s">
        <v>4</v>
      </c>
      <c r="AX585" s="13" t="s">
        <v>79</v>
      </c>
      <c r="AY585" s="171" t="s">
        <v>164</v>
      </c>
    </row>
    <row r="586" spans="1:65" s="13" customFormat="1" ht="11.25">
      <c r="B586" s="169"/>
      <c r="D586" s="170" t="s">
        <v>173</v>
      </c>
      <c r="E586" s="171" t="s">
        <v>1</v>
      </c>
      <c r="F586" s="172" t="s">
        <v>2145</v>
      </c>
      <c r="H586" s="173">
        <v>2</v>
      </c>
      <c r="I586" s="174"/>
      <c r="J586" s="174"/>
      <c r="M586" s="169"/>
      <c r="N586" s="175"/>
      <c r="O586" s="176"/>
      <c r="P586" s="176"/>
      <c r="Q586" s="176"/>
      <c r="R586" s="176"/>
      <c r="S586" s="176"/>
      <c r="T586" s="176"/>
      <c r="U586" s="176"/>
      <c r="V586" s="176"/>
      <c r="W586" s="176"/>
      <c r="X586" s="177"/>
      <c r="AT586" s="171" t="s">
        <v>173</v>
      </c>
      <c r="AU586" s="171" t="s">
        <v>92</v>
      </c>
      <c r="AV586" s="13" t="s">
        <v>92</v>
      </c>
      <c r="AW586" s="13" t="s">
        <v>4</v>
      </c>
      <c r="AX586" s="13" t="s">
        <v>79</v>
      </c>
      <c r="AY586" s="171" t="s">
        <v>164</v>
      </c>
    </row>
    <row r="587" spans="1:65" s="13" customFormat="1" ht="11.25">
      <c r="B587" s="169"/>
      <c r="D587" s="170" t="s">
        <v>173</v>
      </c>
      <c r="E587" s="171" t="s">
        <v>1</v>
      </c>
      <c r="F587" s="172" t="s">
        <v>2146</v>
      </c>
      <c r="H587" s="173">
        <v>2</v>
      </c>
      <c r="I587" s="174"/>
      <c r="J587" s="174"/>
      <c r="M587" s="169"/>
      <c r="N587" s="175"/>
      <c r="O587" s="176"/>
      <c r="P587" s="176"/>
      <c r="Q587" s="176"/>
      <c r="R587" s="176"/>
      <c r="S587" s="176"/>
      <c r="T587" s="176"/>
      <c r="U587" s="176"/>
      <c r="V587" s="176"/>
      <c r="W587" s="176"/>
      <c r="X587" s="177"/>
      <c r="AT587" s="171" t="s">
        <v>173</v>
      </c>
      <c r="AU587" s="171" t="s">
        <v>92</v>
      </c>
      <c r="AV587" s="13" t="s">
        <v>92</v>
      </c>
      <c r="AW587" s="13" t="s">
        <v>4</v>
      </c>
      <c r="AX587" s="13" t="s">
        <v>79</v>
      </c>
      <c r="AY587" s="171" t="s">
        <v>164</v>
      </c>
    </row>
    <row r="588" spans="1:65" s="15" customFormat="1" ht="11.25">
      <c r="B588" s="195"/>
      <c r="D588" s="170" t="s">
        <v>173</v>
      </c>
      <c r="E588" s="196" t="s">
        <v>1</v>
      </c>
      <c r="F588" s="197" t="s">
        <v>303</v>
      </c>
      <c r="H588" s="198">
        <v>12</v>
      </c>
      <c r="I588" s="199"/>
      <c r="J588" s="199"/>
      <c r="M588" s="195"/>
      <c r="N588" s="200"/>
      <c r="O588" s="201"/>
      <c r="P588" s="201"/>
      <c r="Q588" s="201"/>
      <c r="R588" s="201"/>
      <c r="S588" s="201"/>
      <c r="T588" s="201"/>
      <c r="U588" s="201"/>
      <c r="V588" s="201"/>
      <c r="W588" s="201"/>
      <c r="X588" s="202"/>
      <c r="AT588" s="196" t="s">
        <v>173</v>
      </c>
      <c r="AU588" s="196" t="s">
        <v>92</v>
      </c>
      <c r="AV588" s="15" t="s">
        <v>171</v>
      </c>
      <c r="AW588" s="15" t="s">
        <v>4</v>
      </c>
      <c r="AX588" s="15" t="s">
        <v>86</v>
      </c>
      <c r="AY588" s="196" t="s">
        <v>164</v>
      </c>
    </row>
    <row r="589" spans="1:65" s="2" customFormat="1" ht="14.45" customHeight="1">
      <c r="A589" s="32"/>
      <c r="B589" s="153"/>
      <c r="C589" s="154" t="s">
        <v>1122</v>
      </c>
      <c r="D589" s="154" t="s">
        <v>167</v>
      </c>
      <c r="E589" s="155" t="s">
        <v>2147</v>
      </c>
      <c r="F589" s="156" t="s">
        <v>2148</v>
      </c>
      <c r="G589" s="157" t="s">
        <v>199</v>
      </c>
      <c r="H589" s="158">
        <v>1</v>
      </c>
      <c r="I589" s="159"/>
      <c r="J589" s="159"/>
      <c r="K589" s="158">
        <f>ROUND(P589*H589,3)</f>
        <v>0</v>
      </c>
      <c r="L589" s="160"/>
      <c r="M589" s="33"/>
      <c r="N589" s="161" t="s">
        <v>1</v>
      </c>
      <c r="O589" s="162" t="s">
        <v>43</v>
      </c>
      <c r="P589" s="163">
        <f>I589+J589</f>
        <v>0</v>
      </c>
      <c r="Q589" s="163">
        <f>ROUND(I589*H589,3)</f>
        <v>0</v>
      </c>
      <c r="R589" s="163">
        <f>ROUND(J589*H589,3)</f>
        <v>0</v>
      </c>
      <c r="S589" s="58"/>
      <c r="T589" s="164">
        <f>S589*H589</f>
        <v>0</v>
      </c>
      <c r="U589" s="164">
        <v>5.0000000000000002E-5</v>
      </c>
      <c r="V589" s="164">
        <f>U589*H589</f>
        <v>5.0000000000000002E-5</v>
      </c>
      <c r="W589" s="164">
        <v>5.5E-2</v>
      </c>
      <c r="X589" s="165">
        <f>W589*H589</f>
        <v>5.5E-2</v>
      </c>
      <c r="Y589" s="32"/>
      <c r="Z589" s="32"/>
      <c r="AA589" s="32"/>
      <c r="AB589" s="32"/>
      <c r="AC589" s="32"/>
      <c r="AD589" s="32"/>
      <c r="AE589" s="32"/>
      <c r="AR589" s="166" t="s">
        <v>234</v>
      </c>
      <c r="AT589" s="166" t="s">
        <v>167</v>
      </c>
      <c r="AU589" s="166" t="s">
        <v>92</v>
      </c>
      <c r="AY589" s="17" t="s">
        <v>164</v>
      </c>
      <c r="BE589" s="167">
        <f>IF(O589="základná",K589,0)</f>
        <v>0</v>
      </c>
      <c r="BF589" s="167">
        <f>IF(O589="znížená",K589,0)</f>
        <v>0</v>
      </c>
      <c r="BG589" s="167">
        <f>IF(O589="zákl. prenesená",K589,0)</f>
        <v>0</v>
      </c>
      <c r="BH589" s="167">
        <f>IF(O589="zníž. prenesená",K589,0)</f>
        <v>0</v>
      </c>
      <c r="BI589" s="167">
        <f>IF(O589="nulová",K589,0)</f>
        <v>0</v>
      </c>
      <c r="BJ589" s="17" t="s">
        <v>92</v>
      </c>
      <c r="BK589" s="168">
        <f>ROUND(P589*H589,3)</f>
        <v>0</v>
      </c>
      <c r="BL589" s="17" t="s">
        <v>234</v>
      </c>
      <c r="BM589" s="166" t="s">
        <v>2149</v>
      </c>
    </row>
    <row r="590" spans="1:65" s="13" customFormat="1" ht="11.25">
      <c r="B590" s="169"/>
      <c r="D590" s="170" t="s">
        <v>173</v>
      </c>
      <c r="E590" s="171" t="s">
        <v>1</v>
      </c>
      <c r="F590" s="172" t="s">
        <v>2150</v>
      </c>
      <c r="H590" s="173">
        <v>1</v>
      </c>
      <c r="I590" s="174"/>
      <c r="J590" s="174"/>
      <c r="M590" s="169"/>
      <c r="N590" s="175"/>
      <c r="O590" s="176"/>
      <c r="P590" s="176"/>
      <c r="Q590" s="176"/>
      <c r="R590" s="176"/>
      <c r="S590" s="176"/>
      <c r="T590" s="176"/>
      <c r="U590" s="176"/>
      <c r="V590" s="176"/>
      <c r="W590" s="176"/>
      <c r="X590" s="177"/>
      <c r="AT590" s="171" t="s">
        <v>173</v>
      </c>
      <c r="AU590" s="171" t="s">
        <v>92</v>
      </c>
      <c r="AV590" s="13" t="s">
        <v>92</v>
      </c>
      <c r="AW590" s="13" t="s">
        <v>4</v>
      </c>
      <c r="AX590" s="13" t="s">
        <v>86</v>
      </c>
      <c r="AY590" s="171" t="s">
        <v>164</v>
      </c>
    </row>
    <row r="591" spans="1:65" s="2" customFormat="1" ht="24.2" customHeight="1">
      <c r="A591" s="32"/>
      <c r="B591" s="153"/>
      <c r="C591" s="154" t="s">
        <v>1129</v>
      </c>
      <c r="D591" s="154" t="s">
        <v>167</v>
      </c>
      <c r="E591" s="155" t="s">
        <v>1154</v>
      </c>
      <c r="F591" s="156" t="s">
        <v>1155</v>
      </c>
      <c r="G591" s="157" t="s">
        <v>499</v>
      </c>
      <c r="H591" s="159"/>
      <c r="I591" s="159"/>
      <c r="J591" s="159"/>
      <c r="K591" s="158">
        <f>ROUND(P591*H591,3)</f>
        <v>0</v>
      </c>
      <c r="L591" s="160"/>
      <c r="M591" s="33"/>
      <c r="N591" s="161" t="s">
        <v>1</v>
      </c>
      <c r="O591" s="162" t="s">
        <v>43</v>
      </c>
      <c r="P591" s="163">
        <f>I591+J591</f>
        <v>0</v>
      </c>
      <c r="Q591" s="163">
        <f>ROUND(I591*H591,3)</f>
        <v>0</v>
      </c>
      <c r="R591" s="163">
        <f>ROUND(J591*H591,3)</f>
        <v>0</v>
      </c>
      <c r="S591" s="58"/>
      <c r="T591" s="164">
        <f>S591*H591</f>
        <v>0</v>
      </c>
      <c r="U591" s="164">
        <v>0</v>
      </c>
      <c r="V591" s="164">
        <f>U591*H591</f>
        <v>0</v>
      </c>
      <c r="W591" s="164">
        <v>0</v>
      </c>
      <c r="X591" s="165">
        <f>W591*H591</f>
        <v>0</v>
      </c>
      <c r="Y591" s="32"/>
      <c r="Z591" s="32"/>
      <c r="AA591" s="32"/>
      <c r="AB591" s="32"/>
      <c r="AC591" s="32"/>
      <c r="AD591" s="32"/>
      <c r="AE591" s="32"/>
      <c r="AR591" s="166" t="s">
        <v>234</v>
      </c>
      <c r="AT591" s="166" t="s">
        <v>167</v>
      </c>
      <c r="AU591" s="166" t="s">
        <v>92</v>
      </c>
      <c r="AY591" s="17" t="s">
        <v>164</v>
      </c>
      <c r="BE591" s="167">
        <f>IF(O591="základná",K591,0)</f>
        <v>0</v>
      </c>
      <c r="BF591" s="167">
        <f>IF(O591="znížená",K591,0)</f>
        <v>0</v>
      </c>
      <c r="BG591" s="167">
        <f>IF(O591="zákl. prenesená",K591,0)</f>
        <v>0</v>
      </c>
      <c r="BH591" s="167">
        <f>IF(O591="zníž. prenesená",K591,0)</f>
        <v>0</v>
      </c>
      <c r="BI591" s="167">
        <f>IF(O591="nulová",K591,0)</f>
        <v>0</v>
      </c>
      <c r="BJ591" s="17" t="s">
        <v>92</v>
      </c>
      <c r="BK591" s="168">
        <f>ROUND(P591*H591,3)</f>
        <v>0</v>
      </c>
      <c r="BL591" s="17" t="s">
        <v>234</v>
      </c>
      <c r="BM591" s="166" t="s">
        <v>1156</v>
      </c>
    </row>
    <row r="592" spans="1:65" s="12" customFormat="1" ht="22.9" customHeight="1">
      <c r="B592" s="139"/>
      <c r="D592" s="140" t="s">
        <v>78</v>
      </c>
      <c r="E592" s="151" t="s">
        <v>1157</v>
      </c>
      <c r="F592" s="151" t="s">
        <v>1158</v>
      </c>
      <c r="I592" s="142"/>
      <c r="J592" s="142"/>
      <c r="K592" s="152">
        <f>BK592</f>
        <v>0</v>
      </c>
      <c r="M592" s="139"/>
      <c r="N592" s="144"/>
      <c r="O592" s="145"/>
      <c r="P592" s="145"/>
      <c r="Q592" s="146">
        <f>SUM(Q593:Q687)</f>
        <v>0</v>
      </c>
      <c r="R592" s="146">
        <f>SUM(R593:R687)</f>
        <v>0</v>
      </c>
      <c r="S592" s="145"/>
      <c r="T592" s="147">
        <f>SUM(T593:T687)</f>
        <v>0</v>
      </c>
      <c r="U592" s="145"/>
      <c r="V592" s="147">
        <f>SUM(V593:V687)</f>
        <v>6.1297764000000008</v>
      </c>
      <c r="W592" s="145"/>
      <c r="X592" s="148">
        <f>SUM(X593:X687)</f>
        <v>0</v>
      </c>
      <c r="AR592" s="140" t="s">
        <v>92</v>
      </c>
      <c r="AT592" s="149" t="s">
        <v>78</v>
      </c>
      <c r="AU592" s="149" t="s">
        <v>86</v>
      </c>
      <c r="AY592" s="140" t="s">
        <v>164</v>
      </c>
      <c r="BK592" s="150">
        <f>SUM(BK593:BK687)</f>
        <v>0</v>
      </c>
    </row>
    <row r="593" spans="1:65" s="2" customFormat="1" ht="14.45" customHeight="1">
      <c r="A593" s="32"/>
      <c r="B593" s="153"/>
      <c r="C593" s="154" t="s">
        <v>1133</v>
      </c>
      <c r="D593" s="154" t="s">
        <v>167</v>
      </c>
      <c r="E593" s="155" t="s">
        <v>1160</v>
      </c>
      <c r="F593" s="156" t="s">
        <v>1161</v>
      </c>
      <c r="G593" s="157" t="s">
        <v>354</v>
      </c>
      <c r="H593" s="158">
        <v>232</v>
      </c>
      <c r="I593" s="159"/>
      <c r="J593" s="159"/>
      <c r="K593" s="158">
        <f>ROUND(P593*H593,3)</f>
        <v>0</v>
      </c>
      <c r="L593" s="160"/>
      <c r="M593" s="33"/>
      <c r="N593" s="161" t="s">
        <v>1</v>
      </c>
      <c r="O593" s="162" t="s">
        <v>43</v>
      </c>
      <c r="P593" s="163">
        <f>I593+J593</f>
        <v>0</v>
      </c>
      <c r="Q593" s="163">
        <f>ROUND(I593*H593,3)</f>
        <v>0</v>
      </c>
      <c r="R593" s="163">
        <f>ROUND(J593*H593,3)</f>
        <v>0</v>
      </c>
      <c r="S593" s="58"/>
      <c r="T593" s="164">
        <f>S593*H593</f>
        <v>0</v>
      </c>
      <c r="U593" s="164">
        <v>1.4999999999999999E-4</v>
      </c>
      <c r="V593" s="164">
        <f>U593*H593</f>
        <v>3.4799999999999998E-2</v>
      </c>
      <c r="W593" s="164">
        <v>0</v>
      </c>
      <c r="X593" s="165">
        <f>W593*H593</f>
        <v>0</v>
      </c>
      <c r="Y593" s="32"/>
      <c r="Z593" s="32"/>
      <c r="AA593" s="32"/>
      <c r="AB593" s="32"/>
      <c r="AC593" s="32"/>
      <c r="AD593" s="32"/>
      <c r="AE593" s="32"/>
      <c r="AR593" s="166" t="s">
        <v>234</v>
      </c>
      <c r="AT593" s="166" t="s">
        <v>167</v>
      </c>
      <c r="AU593" s="166" t="s">
        <v>92</v>
      </c>
      <c r="AY593" s="17" t="s">
        <v>164</v>
      </c>
      <c r="BE593" s="167">
        <f>IF(O593="základná",K593,0)</f>
        <v>0</v>
      </c>
      <c r="BF593" s="167">
        <f>IF(O593="znížená",K593,0)</f>
        <v>0</v>
      </c>
      <c r="BG593" s="167">
        <f>IF(O593="zákl. prenesená",K593,0)</f>
        <v>0</v>
      </c>
      <c r="BH593" s="167">
        <f>IF(O593="zníž. prenesená",K593,0)</f>
        <v>0</v>
      </c>
      <c r="BI593" s="167">
        <f>IF(O593="nulová",K593,0)</f>
        <v>0</v>
      </c>
      <c r="BJ593" s="17" t="s">
        <v>92</v>
      </c>
      <c r="BK593" s="168">
        <f>ROUND(P593*H593,3)</f>
        <v>0</v>
      </c>
      <c r="BL593" s="17" t="s">
        <v>234</v>
      </c>
      <c r="BM593" s="166" t="s">
        <v>1162</v>
      </c>
    </row>
    <row r="594" spans="1:65" s="2" customFormat="1" ht="24.2" customHeight="1">
      <c r="A594" s="32"/>
      <c r="B594" s="153"/>
      <c r="C594" s="154" t="s">
        <v>1139</v>
      </c>
      <c r="D594" s="154" t="s">
        <v>167</v>
      </c>
      <c r="E594" s="155" t="s">
        <v>1164</v>
      </c>
      <c r="F594" s="156" t="s">
        <v>1165</v>
      </c>
      <c r="G594" s="157" t="s">
        <v>177</v>
      </c>
      <c r="H594" s="158">
        <v>138.29</v>
      </c>
      <c r="I594" s="159"/>
      <c r="J594" s="159"/>
      <c r="K594" s="158">
        <f>ROUND(P594*H594,3)</f>
        <v>0</v>
      </c>
      <c r="L594" s="160"/>
      <c r="M594" s="33"/>
      <c r="N594" s="161" t="s">
        <v>1</v>
      </c>
      <c r="O594" s="162" t="s">
        <v>43</v>
      </c>
      <c r="P594" s="163">
        <f>I594+J594</f>
        <v>0</v>
      </c>
      <c r="Q594" s="163">
        <f>ROUND(I594*H594,3)</f>
        <v>0</v>
      </c>
      <c r="R594" s="163">
        <f>ROUND(J594*H594,3)</f>
        <v>0</v>
      </c>
      <c r="S594" s="58"/>
      <c r="T594" s="164">
        <f>S594*H594</f>
        <v>0</v>
      </c>
      <c r="U594" s="164">
        <v>1.2E-4</v>
      </c>
      <c r="V594" s="164">
        <f>U594*H594</f>
        <v>1.65948E-2</v>
      </c>
      <c r="W594" s="164">
        <v>0</v>
      </c>
      <c r="X594" s="165">
        <f>W594*H594</f>
        <v>0</v>
      </c>
      <c r="Y594" s="32"/>
      <c r="Z594" s="32"/>
      <c r="AA594" s="32"/>
      <c r="AB594" s="32"/>
      <c r="AC594" s="32"/>
      <c r="AD594" s="32"/>
      <c r="AE594" s="32"/>
      <c r="AR594" s="166" t="s">
        <v>234</v>
      </c>
      <c r="AT594" s="166" t="s">
        <v>167</v>
      </c>
      <c r="AU594" s="166" t="s">
        <v>92</v>
      </c>
      <c r="AY594" s="17" t="s">
        <v>164</v>
      </c>
      <c r="BE594" s="167">
        <f>IF(O594="základná",K594,0)</f>
        <v>0</v>
      </c>
      <c r="BF594" s="167">
        <f>IF(O594="znížená",K594,0)</f>
        <v>0</v>
      </c>
      <c r="BG594" s="167">
        <f>IF(O594="zákl. prenesená",K594,0)</f>
        <v>0</v>
      </c>
      <c r="BH594" s="167">
        <f>IF(O594="zníž. prenesená",K594,0)</f>
        <v>0</v>
      </c>
      <c r="BI594" s="167">
        <f>IF(O594="nulová",K594,0)</f>
        <v>0</v>
      </c>
      <c r="BJ594" s="17" t="s">
        <v>92</v>
      </c>
      <c r="BK594" s="168">
        <f>ROUND(P594*H594,3)</f>
        <v>0</v>
      </c>
      <c r="BL594" s="17" t="s">
        <v>234</v>
      </c>
      <c r="BM594" s="166" t="s">
        <v>2151</v>
      </c>
    </row>
    <row r="595" spans="1:65" s="13" customFormat="1" ht="11.25">
      <c r="B595" s="169"/>
      <c r="D595" s="170" t="s">
        <v>173</v>
      </c>
      <c r="E595" s="171" t="s">
        <v>1</v>
      </c>
      <c r="F595" s="172" t="s">
        <v>2152</v>
      </c>
      <c r="H595" s="173">
        <v>14.398999999999999</v>
      </c>
      <c r="I595" s="174"/>
      <c r="J595" s="174"/>
      <c r="M595" s="169"/>
      <c r="N595" s="175"/>
      <c r="O595" s="176"/>
      <c r="P595" s="176"/>
      <c r="Q595" s="176"/>
      <c r="R595" s="176"/>
      <c r="S595" s="176"/>
      <c r="T595" s="176"/>
      <c r="U595" s="176"/>
      <c r="V595" s="176"/>
      <c r="W595" s="176"/>
      <c r="X595" s="177"/>
      <c r="AT595" s="171" t="s">
        <v>173</v>
      </c>
      <c r="AU595" s="171" t="s">
        <v>92</v>
      </c>
      <c r="AV595" s="13" t="s">
        <v>92</v>
      </c>
      <c r="AW595" s="13" t="s">
        <v>4</v>
      </c>
      <c r="AX595" s="13" t="s">
        <v>79</v>
      </c>
      <c r="AY595" s="171" t="s">
        <v>164</v>
      </c>
    </row>
    <row r="596" spans="1:65" s="13" customFormat="1" ht="11.25">
      <c r="B596" s="169"/>
      <c r="D596" s="170" t="s">
        <v>173</v>
      </c>
      <c r="E596" s="171" t="s">
        <v>1</v>
      </c>
      <c r="F596" s="172" t="s">
        <v>2153</v>
      </c>
      <c r="H596" s="173">
        <v>14.920999999999999</v>
      </c>
      <c r="I596" s="174"/>
      <c r="J596" s="174"/>
      <c r="M596" s="169"/>
      <c r="N596" s="175"/>
      <c r="O596" s="176"/>
      <c r="P596" s="176"/>
      <c r="Q596" s="176"/>
      <c r="R596" s="176"/>
      <c r="S596" s="176"/>
      <c r="T596" s="176"/>
      <c r="U596" s="176"/>
      <c r="V596" s="176"/>
      <c r="W596" s="176"/>
      <c r="X596" s="177"/>
      <c r="AT596" s="171" t="s">
        <v>173</v>
      </c>
      <c r="AU596" s="171" t="s">
        <v>92</v>
      </c>
      <c r="AV596" s="13" t="s">
        <v>92</v>
      </c>
      <c r="AW596" s="13" t="s">
        <v>4</v>
      </c>
      <c r="AX596" s="13" t="s">
        <v>79</v>
      </c>
      <c r="AY596" s="171" t="s">
        <v>164</v>
      </c>
    </row>
    <row r="597" spans="1:65" s="13" customFormat="1" ht="11.25">
      <c r="B597" s="169"/>
      <c r="D597" s="170" t="s">
        <v>173</v>
      </c>
      <c r="E597" s="171" t="s">
        <v>1</v>
      </c>
      <c r="F597" s="172" t="s">
        <v>2154</v>
      </c>
      <c r="H597" s="173">
        <v>15.103999999999999</v>
      </c>
      <c r="I597" s="174"/>
      <c r="J597" s="174"/>
      <c r="M597" s="169"/>
      <c r="N597" s="175"/>
      <c r="O597" s="176"/>
      <c r="P597" s="176"/>
      <c r="Q597" s="176"/>
      <c r="R597" s="176"/>
      <c r="S597" s="176"/>
      <c r="T597" s="176"/>
      <c r="U597" s="176"/>
      <c r="V597" s="176"/>
      <c r="W597" s="176"/>
      <c r="X597" s="177"/>
      <c r="AT597" s="171" t="s">
        <v>173</v>
      </c>
      <c r="AU597" s="171" t="s">
        <v>92</v>
      </c>
      <c r="AV597" s="13" t="s">
        <v>92</v>
      </c>
      <c r="AW597" s="13" t="s">
        <v>4</v>
      </c>
      <c r="AX597" s="13" t="s">
        <v>79</v>
      </c>
      <c r="AY597" s="171" t="s">
        <v>164</v>
      </c>
    </row>
    <row r="598" spans="1:65" s="13" customFormat="1" ht="11.25">
      <c r="B598" s="169"/>
      <c r="D598" s="170" t="s">
        <v>173</v>
      </c>
      <c r="E598" s="171" t="s">
        <v>1</v>
      </c>
      <c r="F598" s="172" t="s">
        <v>2155</v>
      </c>
      <c r="H598" s="173">
        <v>15.35</v>
      </c>
      <c r="I598" s="174"/>
      <c r="J598" s="174"/>
      <c r="M598" s="169"/>
      <c r="N598" s="175"/>
      <c r="O598" s="176"/>
      <c r="P598" s="176"/>
      <c r="Q598" s="176"/>
      <c r="R598" s="176"/>
      <c r="S598" s="176"/>
      <c r="T598" s="176"/>
      <c r="U598" s="176"/>
      <c r="V598" s="176"/>
      <c r="W598" s="176"/>
      <c r="X598" s="177"/>
      <c r="AT598" s="171" t="s">
        <v>173</v>
      </c>
      <c r="AU598" s="171" t="s">
        <v>92</v>
      </c>
      <c r="AV598" s="13" t="s">
        <v>92</v>
      </c>
      <c r="AW598" s="13" t="s">
        <v>4</v>
      </c>
      <c r="AX598" s="13" t="s">
        <v>79</v>
      </c>
      <c r="AY598" s="171" t="s">
        <v>164</v>
      </c>
    </row>
    <row r="599" spans="1:65" s="13" customFormat="1" ht="11.25">
      <c r="B599" s="169"/>
      <c r="D599" s="170" t="s">
        <v>173</v>
      </c>
      <c r="E599" s="171" t="s">
        <v>1</v>
      </c>
      <c r="F599" s="172" t="s">
        <v>2156</v>
      </c>
      <c r="H599" s="173">
        <v>15.228999999999999</v>
      </c>
      <c r="I599" s="174"/>
      <c r="J599" s="174"/>
      <c r="M599" s="169"/>
      <c r="N599" s="175"/>
      <c r="O599" s="176"/>
      <c r="P599" s="176"/>
      <c r="Q599" s="176"/>
      <c r="R599" s="176"/>
      <c r="S599" s="176"/>
      <c r="T599" s="176"/>
      <c r="U599" s="176"/>
      <c r="V599" s="176"/>
      <c r="W599" s="176"/>
      <c r="X599" s="177"/>
      <c r="AT599" s="171" t="s">
        <v>173</v>
      </c>
      <c r="AU599" s="171" t="s">
        <v>92</v>
      </c>
      <c r="AV599" s="13" t="s">
        <v>92</v>
      </c>
      <c r="AW599" s="13" t="s">
        <v>4</v>
      </c>
      <c r="AX599" s="13" t="s">
        <v>79</v>
      </c>
      <c r="AY599" s="171" t="s">
        <v>164</v>
      </c>
    </row>
    <row r="600" spans="1:65" s="13" customFormat="1" ht="11.25">
      <c r="B600" s="169"/>
      <c r="D600" s="170" t="s">
        <v>173</v>
      </c>
      <c r="E600" s="171" t="s">
        <v>1</v>
      </c>
      <c r="F600" s="172" t="s">
        <v>2157</v>
      </c>
      <c r="H600" s="173">
        <v>15.512</v>
      </c>
      <c r="I600" s="174"/>
      <c r="J600" s="174"/>
      <c r="M600" s="169"/>
      <c r="N600" s="175"/>
      <c r="O600" s="176"/>
      <c r="P600" s="176"/>
      <c r="Q600" s="176"/>
      <c r="R600" s="176"/>
      <c r="S600" s="176"/>
      <c r="T600" s="176"/>
      <c r="U600" s="176"/>
      <c r="V600" s="176"/>
      <c r="W600" s="176"/>
      <c r="X600" s="177"/>
      <c r="AT600" s="171" t="s">
        <v>173</v>
      </c>
      <c r="AU600" s="171" t="s">
        <v>92</v>
      </c>
      <c r="AV600" s="13" t="s">
        <v>92</v>
      </c>
      <c r="AW600" s="13" t="s">
        <v>4</v>
      </c>
      <c r="AX600" s="13" t="s">
        <v>79</v>
      </c>
      <c r="AY600" s="171" t="s">
        <v>164</v>
      </c>
    </row>
    <row r="601" spans="1:65" s="14" customFormat="1" ht="11.25">
      <c r="B601" s="187"/>
      <c r="D601" s="170" t="s">
        <v>173</v>
      </c>
      <c r="E601" s="188" t="s">
        <v>1</v>
      </c>
      <c r="F601" s="189" t="s">
        <v>2158</v>
      </c>
      <c r="H601" s="190">
        <v>90.515000000000001</v>
      </c>
      <c r="I601" s="191"/>
      <c r="J601" s="191"/>
      <c r="M601" s="187"/>
      <c r="N601" s="192"/>
      <c r="O601" s="193"/>
      <c r="P601" s="193"/>
      <c r="Q601" s="193"/>
      <c r="R601" s="193"/>
      <c r="S601" s="193"/>
      <c r="T601" s="193"/>
      <c r="U601" s="193"/>
      <c r="V601" s="193"/>
      <c r="W601" s="193"/>
      <c r="X601" s="194"/>
      <c r="AT601" s="188" t="s">
        <v>173</v>
      </c>
      <c r="AU601" s="188" t="s">
        <v>92</v>
      </c>
      <c r="AV601" s="14" t="s">
        <v>165</v>
      </c>
      <c r="AW601" s="14" t="s">
        <v>4</v>
      </c>
      <c r="AX601" s="14" t="s">
        <v>79</v>
      </c>
      <c r="AY601" s="188" t="s">
        <v>164</v>
      </c>
    </row>
    <row r="602" spans="1:65" s="13" customFormat="1" ht="11.25">
      <c r="B602" s="169"/>
      <c r="D602" s="170" t="s">
        <v>173</v>
      </c>
      <c r="E602" s="171" t="s">
        <v>1</v>
      </c>
      <c r="F602" s="172" t="s">
        <v>2159</v>
      </c>
      <c r="H602" s="173">
        <v>3.7010000000000001</v>
      </c>
      <c r="I602" s="174"/>
      <c r="J602" s="174"/>
      <c r="M602" s="169"/>
      <c r="N602" s="175"/>
      <c r="O602" s="176"/>
      <c r="P602" s="176"/>
      <c r="Q602" s="176"/>
      <c r="R602" s="176"/>
      <c r="S602" s="176"/>
      <c r="T602" s="176"/>
      <c r="U602" s="176"/>
      <c r="V602" s="176"/>
      <c r="W602" s="176"/>
      <c r="X602" s="177"/>
      <c r="AT602" s="171" t="s">
        <v>173</v>
      </c>
      <c r="AU602" s="171" t="s">
        <v>92</v>
      </c>
      <c r="AV602" s="13" t="s">
        <v>92</v>
      </c>
      <c r="AW602" s="13" t="s">
        <v>4</v>
      </c>
      <c r="AX602" s="13" t="s">
        <v>79</v>
      </c>
      <c r="AY602" s="171" t="s">
        <v>164</v>
      </c>
    </row>
    <row r="603" spans="1:65" s="13" customFormat="1" ht="11.25">
      <c r="B603" s="169"/>
      <c r="D603" s="170" t="s">
        <v>173</v>
      </c>
      <c r="E603" s="171" t="s">
        <v>1</v>
      </c>
      <c r="F603" s="172" t="s">
        <v>2160</v>
      </c>
      <c r="H603" s="173">
        <v>4.1790000000000003</v>
      </c>
      <c r="I603" s="174"/>
      <c r="J603" s="174"/>
      <c r="M603" s="169"/>
      <c r="N603" s="175"/>
      <c r="O603" s="176"/>
      <c r="P603" s="176"/>
      <c r="Q603" s="176"/>
      <c r="R603" s="176"/>
      <c r="S603" s="176"/>
      <c r="T603" s="176"/>
      <c r="U603" s="176"/>
      <c r="V603" s="176"/>
      <c r="W603" s="176"/>
      <c r="X603" s="177"/>
      <c r="AT603" s="171" t="s">
        <v>173</v>
      </c>
      <c r="AU603" s="171" t="s">
        <v>92</v>
      </c>
      <c r="AV603" s="13" t="s">
        <v>92</v>
      </c>
      <c r="AW603" s="13" t="s">
        <v>4</v>
      </c>
      <c r="AX603" s="13" t="s">
        <v>79</v>
      </c>
      <c r="AY603" s="171" t="s">
        <v>164</v>
      </c>
    </row>
    <row r="604" spans="1:65" s="13" customFormat="1" ht="11.25">
      <c r="B604" s="169"/>
      <c r="D604" s="170" t="s">
        <v>173</v>
      </c>
      <c r="E604" s="171" t="s">
        <v>1</v>
      </c>
      <c r="F604" s="172" t="s">
        <v>2161</v>
      </c>
      <c r="H604" s="173">
        <v>4.6959999999999997</v>
      </c>
      <c r="I604" s="174"/>
      <c r="J604" s="174"/>
      <c r="M604" s="169"/>
      <c r="N604" s="175"/>
      <c r="O604" s="176"/>
      <c r="P604" s="176"/>
      <c r="Q604" s="176"/>
      <c r="R604" s="176"/>
      <c r="S604" s="176"/>
      <c r="T604" s="176"/>
      <c r="U604" s="176"/>
      <c r="V604" s="176"/>
      <c r="W604" s="176"/>
      <c r="X604" s="177"/>
      <c r="AT604" s="171" t="s">
        <v>173</v>
      </c>
      <c r="AU604" s="171" t="s">
        <v>92</v>
      </c>
      <c r="AV604" s="13" t="s">
        <v>92</v>
      </c>
      <c r="AW604" s="13" t="s">
        <v>4</v>
      </c>
      <c r="AX604" s="13" t="s">
        <v>79</v>
      </c>
      <c r="AY604" s="171" t="s">
        <v>164</v>
      </c>
    </row>
    <row r="605" spans="1:65" s="13" customFormat="1" ht="11.25">
      <c r="B605" s="169"/>
      <c r="D605" s="170" t="s">
        <v>173</v>
      </c>
      <c r="E605" s="171" t="s">
        <v>1</v>
      </c>
      <c r="F605" s="172" t="s">
        <v>2162</v>
      </c>
      <c r="H605" s="173">
        <v>4.05</v>
      </c>
      <c r="I605" s="174"/>
      <c r="J605" s="174"/>
      <c r="M605" s="169"/>
      <c r="N605" s="175"/>
      <c r="O605" s="176"/>
      <c r="P605" s="176"/>
      <c r="Q605" s="176"/>
      <c r="R605" s="176"/>
      <c r="S605" s="176"/>
      <c r="T605" s="176"/>
      <c r="U605" s="176"/>
      <c r="V605" s="176"/>
      <c r="W605" s="176"/>
      <c r="X605" s="177"/>
      <c r="AT605" s="171" t="s">
        <v>173</v>
      </c>
      <c r="AU605" s="171" t="s">
        <v>92</v>
      </c>
      <c r="AV605" s="13" t="s">
        <v>92</v>
      </c>
      <c r="AW605" s="13" t="s">
        <v>4</v>
      </c>
      <c r="AX605" s="13" t="s">
        <v>79</v>
      </c>
      <c r="AY605" s="171" t="s">
        <v>164</v>
      </c>
    </row>
    <row r="606" spans="1:65" s="13" customFormat="1" ht="11.25">
      <c r="B606" s="169"/>
      <c r="D606" s="170" t="s">
        <v>173</v>
      </c>
      <c r="E606" s="171" t="s">
        <v>1</v>
      </c>
      <c r="F606" s="172" t="s">
        <v>2163</v>
      </c>
      <c r="H606" s="173">
        <v>4.5709999999999997</v>
      </c>
      <c r="I606" s="174"/>
      <c r="J606" s="174"/>
      <c r="M606" s="169"/>
      <c r="N606" s="175"/>
      <c r="O606" s="176"/>
      <c r="P606" s="176"/>
      <c r="Q606" s="176"/>
      <c r="R606" s="176"/>
      <c r="S606" s="176"/>
      <c r="T606" s="176"/>
      <c r="U606" s="176"/>
      <c r="V606" s="176"/>
      <c r="W606" s="176"/>
      <c r="X606" s="177"/>
      <c r="AT606" s="171" t="s">
        <v>173</v>
      </c>
      <c r="AU606" s="171" t="s">
        <v>92</v>
      </c>
      <c r="AV606" s="13" t="s">
        <v>92</v>
      </c>
      <c r="AW606" s="13" t="s">
        <v>4</v>
      </c>
      <c r="AX606" s="13" t="s">
        <v>79</v>
      </c>
      <c r="AY606" s="171" t="s">
        <v>164</v>
      </c>
    </row>
    <row r="607" spans="1:65" s="13" customFormat="1" ht="11.25">
      <c r="B607" s="169"/>
      <c r="D607" s="170" t="s">
        <v>173</v>
      </c>
      <c r="E607" s="171" t="s">
        <v>1</v>
      </c>
      <c r="F607" s="172" t="s">
        <v>2164</v>
      </c>
      <c r="H607" s="173">
        <v>4.3879999999999999</v>
      </c>
      <c r="I607" s="174"/>
      <c r="J607" s="174"/>
      <c r="M607" s="169"/>
      <c r="N607" s="175"/>
      <c r="O607" s="176"/>
      <c r="P607" s="176"/>
      <c r="Q607" s="176"/>
      <c r="R607" s="176"/>
      <c r="S607" s="176"/>
      <c r="T607" s="176"/>
      <c r="U607" s="176"/>
      <c r="V607" s="176"/>
      <c r="W607" s="176"/>
      <c r="X607" s="177"/>
      <c r="AT607" s="171" t="s">
        <v>173</v>
      </c>
      <c r="AU607" s="171" t="s">
        <v>92</v>
      </c>
      <c r="AV607" s="13" t="s">
        <v>92</v>
      </c>
      <c r="AW607" s="13" t="s">
        <v>4</v>
      </c>
      <c r="AX607" s="13" t="s">
        <v>79</v>
      </c>
      <c r="AY607" s="171" t="s">
        <v>164</v>
      </c>
    </row>
    <row r="608" spans="1:65" s="14" customFormat="1" ht="11.25">
      <c r="B608" s="187"/>
      <c r="D608" s="170" t="s">
        <v>173</v>
      </c>
      <c r="E608" s="188" t="s">
        <v>1</v>
      </c>
      <c r="F608" s="189" t="s">
        <v>1168</v>
      </c>
      <c r="H608" s="190">
        <v>25.585000000000001</v>
      </c>
      <c r="I608" s="191"/>
      <c r="J608" s="191"/>
      <c r="M608" s="187"/>
      <c r="N608" s="192"/>
      <c r="O608" s="193"/>
      <c r="P608" s="193"/>
      <c r="Q608" s="193"/>
      <c r="R608" s="193"/>
      <c r="S608" s="193"/>
      <c r="T608" s="193"/>
      <c r="U608" s="193"/>
      <c r="V608" s="193"/>
      <c r="W608" s="193"/>
      <c r="X608" s="194"/>
      <c r="AT608" s="188" t="s">
        <v>173</v>
      </c>
      <c r="AU608" s="188" t="s">
        <v>92</v>
      </c>
      <c r="AV608" s="14" t="s">
        <v>165</v>
      </c>
      <c r="AW608" s="14" t="s">
        <v>4</v>
      </c>
      <c r="AX608" s="14" t="s">
        <v>79</v>
      </c>
      <c r="AY608" s="188" t="s">
        <v>164</v>
      </c>
    </row>
    <row r="609" spans="1:65" s="13" customFormat="1" ht="11.25">
      <c r="B609" s="169"/>
      <c r="D609" s="170" t="s">
        <v>173</v>
      </c>
      <c r="E609" s="171" t="s">
        <v>1</v>
      </c>
      <c r="F609" s="172" t="s">
        <v>2165</v>
      </c>
      <c r="H609" s="173">
        <v>4.1399999999999997</v>
      </c>
      <c r="I609" s="174"/>
      <c r="J609" s="174"/>
      <c r="M609" s="169"/>
      <c r="N609" s="175"/>
      <c r="O609" s="176"/>
      <c r="P609" s="176"/>
      <c r="Q609" s="176"/>
      <c r="R609" s="176"/>
      <c r="S609" s="176"/>
      <c r="T609" s="176"/>
      <c r="U609" s="176"/>
      <c r="V609" s="176"/>
      <c r="W609" s="176"/>
      <c r="X609" s="177"/>
      <c r="AT609" s="171" t="s">
        <v>173</v>
      </c>
      <c r="AU609" s="171" t="s">
        <v>92</v>
      </c>
      <c r="AV609" s="13" t="s">
        <v>92</v>
      </c>
      <c r="AW609" s="13" t="s">
        <v>4</v>
      </c>
      <c r="AX609" s="13" t="s">
        <v>79</v>
      </c>
      <c r="AY609" s="171" t="s">
        <v>164</v>
      </c>
    </row>
    <row r="610" spans="1:65" s="13" customFormat="1" ht="11.25">
      <c r="B610" s="169"/>
      <c r="D610" s="170" t="s">
        <v>173</v>
      </c>
      <c r="E610" s="171" t="s">
        <v>1</v>
      </c>
      <c r="F610" s="172" t="s">
        <v>2166</v>
      </c>
      <c r="H610" s="173">
        <v>3.13</v>
      </c>
      <c r="I610" s="174"/>
      <c r="J610" s="174"/>
      <c r="M610" s="169"/>
      <c r="N610" s="175"/>
      <c r="O610" s="176"/>
      <c r="P610" s="176"/>
      <c r="Q610" s="176"/>
      <c r="R610" s="176"/>
      <c r="S610" s="176"/>
      <c r="T610" s="176"/>
      <c r="U610" s="176"/>
      <c r="V610" s="176"/>
      <c r="W610" s="176"/>
      <c r="X610" s="177"/>
      <c r="AT610" s="171" t="s">
        <v>173</v>
      </c>
      <c r="AU610" s="171" t="s">
        <v>92</v>
      </c>
      <c r="AV610" s="13" t="s">
        <v>92</v>
      </c>
      <c r="AW610" s="13" t="s">
        <v>4</v>
      </c>
      <c r="AX610" s="13" t="s">
        <v>79</v>
      </c>
      <c r="AY610" s="171" t="s">
        <v>164</v>
      </c>
    </row>
    <row r="611" spans="1:65" s="13" customFormat="1" ht="11.25">
      <c r="B611" s="169"/>
      <c r="D611" s="170" t="s">
        <v>173</v>
      </c>
      <c r="E611" s="171" t="s">
        <v>1</v>
      </c>
      <c r="F611" s="172" t="s">
        <v>2167</v>
      </c>
      <c r="H611" s="173">
        <v>3.33</v>
      </c>
      <c r="I611" s="174"/>
      <c r="J611" s="174"/>
      <c r="M611" s="169"/>
      <c r="N611" s="175"/>
      <c r="O611" s="176"/>
      <c r="P611" s="176"/>
      <c r="Q611" s="176"/>
      <c r="R611" s="176"/>
      <c r="S611" s="176"/>
      <c r="T611" s="176"/>
      <c r="U611" s="176"/>
      <c r="V611" s="176"/>
      <c r="W611" s="176"/>
      <c r="X611" s="177"/>
      <c r="AT611" s="171" t="s">
        <v>173</v>
      </c>
      <c r="AU611" s="171" t="s">
        <v>92</v>
      </c>
      <c r="AV611" s="13" t="s">
        <v>92</v>
      </c>
      <c r="AW611" s="13" t="s">
        <v>4</v>
      </c>
      <c r="AX611" s="13" t="s">
        <v>79</v>
      </c>
      <c r="AY611" s="171" t="s">
        <v>164</v>
      </c>
    </row>
    <row r="612" spans="1:65" s="13" customFormat="1" ht="11.25">
      <c r="B612" s="169"/>
      <c r="D612" s="170" t="s">
        <v>173</v>
      </c>
      <c r="E612" s="171" t="s">
        <v>1</v>
      </c>
      <c r="F612" s="172" t="s">
        <v>2168</v>
      </c>
      <c r="H612" s="173">
        <v>3.27</v>
      </c>
      <c r="I612" s="174"/>
      <c r="J612" s="174"/>
      <c r="M612" s="169"/>
      <c r="N612" s="175"/>
      <c r="O612" s="176"/>
      <c r="P612" s="176"/>
      <c r="Q612" s="176"/>
      <c r="R612" s="176"/>
      <c r="S612" s="176"/>
      <c r="T612" s="176"/>
      <c r="U612" s="176"/>
      <c r="V612" s="176"/>
      <c r="W612" s="176"/>
      <c r="X612" s="177"/>
      <c r="AT612" s="171" t="s">
        <v>173</v>
      </c>
      <c r="AU612" s="171" t="s">
        <v>92</v>
      </c>
      <c r="AV612" s="13" t="s">
        <v>92</v>
      </c>
      <c r="AW612" s="13" t="s">
        <v>4</v>
      </c>
      <c r="AX612" s="13" t="s">
        <v>79</v>
      </c>
      <c r="AY612" s="171" t="s">
        <v>164</v>
      </c>
    </row>
    <row r="613" spans="1:65" s="13" customFormat="1" ht="11.25">
      <c r="B613" s="169"/>
      <c r="D613" s="170" t="s">
        <v>173</v>
      </c>
      <c r="E613" s="171" t="s">
        <v>1</v>
      </c>
      <c r="F613" s="172" t="s">
        <v>2169</v>
      </c>
      <c r="H613" s="173">
        <v>2.62</v>
      </c>
      <c r="I613" s="174"/>
      <c r="J613" s="174"/>
      <c r="M613" s="169"/>
      <c r="N613" s="175"/>
      <c r="O613" s="176"/>
      <c r="P613" s="176"/>
      <c r="Q613" s="176"/>
      <c r="R613" s="176"/>
      <c r="S613" s="176"/>
      <c r="T613" s="176"/>
      <c r="U613" s="176"/>
      <c r="V613" s="176"/>
      <c r="W613" s="176"/>
      <c r="X613" s="177"/>
      <c r="AT613" s="171" t="s">
        <v>173</v>
      </c>
      <c r="AU613" s="171" t="s">
        <v>92</v>
      </c>
      <c r="AV613" s="13" t="s">
        <v>92</v>
      </c>
      <c r="AW613" s="13" t="s">
        <v>4</v>
      </c>
      <c r="AX613" s="13" t="s">
        <v>79</v>
      </c>
      <c r="AY613" s="171" t="s">
        <v>164</v>
      </c>
    </row>
    <row r="614" spans="1:65" s="13" customFormat="1" ht="11.25">
      <c r="B614" s="169"/>
      <c r="D614" s="170" t="s">
        <v>173</v>
      </c>
      <c r="E614" s="171" t="s">
        <v>1</v>
      </c>
      <c r="F614" s="172" t="s">
        <v>2170</v>
      </c>
      <c r="H614" s="173">
        <v>3</v>
      </c>
      <c r="I614" s="174"/>
      <c r="J614" s="174"/>
      <c r="M614" s="169"/>
      <c r="N614" s="175"/>
      <c r="O614" s="176"/>
      <c r="P614" s="176"/>
      <c r="Q614" s="176"/>
      <c r="R614" s="176"/>
      <c r="S614" s="176"/>
      <c r="T614" s="176"/>
      <c r="U614" s="176"/>
      <c r="V614" s="176"/>
      <c r="W614" s="176"/>
      <c r="X614" s="177"/>
      <c r="AT614" s="171" t="s">
        <v>173</v>
      </c>
      <c r="AU614" s="171" t="s">
        <v>92</v>
      </c>
      <c r="AV614" s="13" t="s">
        <v>92</v>
      </c>
      <c r="AW614" s="13" t="s">
        <v>4</v>
      </c>
      <c r="AX614" s="13" t="s">
        <v>79</v>
      </c>
      <c r="AY614" s="171" t="s">
        <v>164</v>
      </c>
    </row>
    <row r="615" spans="1:65" s="13" customFormat="1" ht="11.25">
      <c r="B615" s="169"/>
      <c r="D615" s="170" t="s">
        <v>173</v>
      </c>
      <c r="E615" s="171" t="s">
        <v>1</v>
      </c>
      <c r="F615" s="172" t="s">
        <v>2171</v>
      </c>
      <c r="H615" s="173">
        <v>2.7</v>
      </c>
      <c r="I615" s="174"/>
      <c r="J615" s="174"/>
      <c r="M615" s="169"/>
      <c r="N615" s="175"/>
      <c r="O615" s="176"/>
      <c r="P615" s="176"/>
      <c r="Q615" s="176"/>
      <c r="R615" s="176"/>
      <c r="S615" s="176"/>
      <c r="T615" s="176"/>
      <c r="U615" s="176"/>
      <c r="V615" s="176"/>
      <c r="W615" s="176"/>
      <c r="X615" s="177"/>
      <c r="AT615" s="171" t="s">
        <v>173</v>
      </c>
      <c r="AU615" s="171" t="s">
        <v>92</v>
      </c>
      <c r="AV615" s="13" t="s">
        <v>92</v>
      </c>
      <c r="AW615" s="13" t="s">
        <v>4</v>
      </c>
      <c r="AX615" s="13" t="s">
        <v>79</v>
      </c>
      <c r="AY615" s="171" t="s">
        <v>164</v>
      </c>
    </row>
    <row r="616" spans="1:65" s="14" customFormat="1" ht="11.25">
      <c r="B616" s="187"/>
      <c r="D616" s="170" t="s">
        <v>173</v>
      </c>
      <c r="E616" s="188" t="s">
        <v>1</v>
      </c>
      <c r="F616" s="189" t="s">
        <v>1170</v>
      </c>
      <c r="H616" s="190">
        <v>22.189999999999998</v>
      </c>
      <c r="I616" s="191"/>
      <c r="J616" s="191"/>
      <c r="M616" s="187"/>
      <c r="N616" s="192"/>
      <c r="O616" s="193"/>
      <c r="P616" s="193"/>
      <c r="Q616" s="193"/>
      <c r="R616" s="193"/>
      <c r="S616" s="193"/>
      <c r="T616" s="193"/>
      <c r="U616" s="193"/>
      <c r="V616" s="193"/>
      <c r="W616" s="193"/>
      <c r="X616" s="194"/>
      <c r="AT616" s="188" t="s">
        <v>173</v>
      </c>
      <c r="AU616" s="188" t="s">
        <v>92</v>
      </c>
      <c r="AV616" s="14" t="s">
        <v>165</v>
      </c>
      <c r="AW616" s="14" t="s">
        <v>4</v>
      </c>
      <c r="AX616" s="14" t="s">
        <v>79</v>
      </c>
      <c r="AY616" s="188" t="s">
        <v>164</v>
      </c>
    </row>
    <row r="617" spans="1:65" s="15" customFormat="1" ht="11.25">
      <c r="B617" s="195"/>
      <c r="D617" s="170" t="s">
        <v>173</v>
      </c>
      <c r="E617" s="196" t="s">
        <v>1</v>
      </c>
      <c r="F617" s="197" t="s">
        <v>303</v>
      </c>
      <c r="H617" s="198">
        <v>138.29</v>
      </c>
      <c r="I617" s="199"/>
      <c r="J617" s="199"/>
      <c r="M617" s="195"/>
      <c r="N617" s="200"/>
      <c r="O617" s="201"/>
      <c r="P617" s="201"/>
      <c r="Q617" s="201"/>
      <c r="R617" s="201"/>
      <c r="S617" s="201"/>
      <c r="T617" s="201"/>
      <c r="U617" s="201"/>
      <c r="V617" s="201"/>
      <c r="W617" s="201"/>
      <c r="X617" s="202"/>
      <c r="AT617" s="196" t="s">
        <v>173</v>
      </c>
      <c r="AU617" s="196" t="s">
        <v>92</v>
      </c>
      <c r="AV617" s="15" t="s">
        <v>171</v>
      </c>
      <c r="AW617" s="15" t="s">
        <v>4</v>
      </c>
      <c r="AX617" s="15" t="s">
        <v>86</v>
      </c>
      <c r="AY617" s="196" t="s">
        <v>164</v>
      </c>
    </row>
    <row r="618" spans="1:65" s="2" customFormat="1" ht="24.2" customHeight="1">
      <c r="A618" s="32"/>
      <c r="B618" s="153"/>
      <c r="C618" s="154" t="s">
        <v>1143</v>
      </c>
      <c r="D618" s="154" t="s">
        <v>167</v>
      </c>
      <c r="E618" s="155" t="s">
        <v>1180</v>
      </c>
      <c r="F618" s="156" t="s">
        <v>1181</v>
      </c>
      <c r="G618" s="157" t="s">
        <v>177</v>
      </c>
      <c r="H618" s="158">
        <v>181.3</v>
      </c>
      <c r="I618" s="159"/>
      <c r="J618" s="159"/>
      <c r="K618" s="158">
        <f>ROUND(P618*H618,3)</f>
        <v>0</v>
      </c>
      <c r="L618" s="160"/>
      <c r="M618" s="33"/>
      <c r="N618" s="161" t="s">
        <v>1</v>
      </c>
      <c r="O618" s="162" t="s">
        <v>43</v>
      </c>
      <c r="P618" s="163">
        <f>I618+J618</f>
        <v>0</v>
      </c>
      <c r="Q618" s="163">
        <f>ROUND(I618*H618,3)</f>
        <v>0</v>
      </c>
      <c r="R618" s="163">
        <f>ROUND(J618*H618,3)</f>
        <v>0</v>
      </c>
      <c r="S618" s="58"/>
      <c r="T618" s="164">
        <f>S618*H618</f>
        <v>0</v>
      </c>
      <c r="U618" s="164">
        <v>2.376E-2</v>
      </c>
      <c r="V618" s="164">
        <f>U618*H618</f>
        <v>4.3076880000000006</v>
      </c>
      <c r="W618" s="164">
        <v>0</v>
      </c>
      <c r="X618" s="165">
        <f>W618*H618</f>
        <v>0</v>
      </c>
      <c r="Y618" s="32"/>
      <c r="Z618" s="32"/>
      <c r="AA618" s="32"/>
      <c r="AB618" s="32"/>
      <c r="AC618" s="32"/>
      <c r="AD618" s="32"/>
      <c r="AE618" s="32"/>
      <c r="AR618" s="166" t="s">
        <v>234</v>
      </c>
      <c r="AT618" s="166" t="s">
        <v>167</v>
      </c>
      <c r="AU618" s="166" t="s">
        <v>92</v>
      </c>
      <c r="AY618" s="17" t="s">
        <v>164</v>
      </c>
      <c r="BE618" s="167">
        <f>IF(O618="základná",K618,0)</f>
        <v>0</v>
      </c>
      <c r="BF618" s="167">
        <f>IF(O618="znížená",K618,0)</f>
        <v>0</v>
      </c>
      <c r="BG618" s="167">
        <f>IF(O618="zákl. prenesená",K618,0)</f>
        <v>0</v>
      </c>
      <c r="BH618" s="167">
        <f>IF(O618="zníž. prenesená",K618,0)</f>
        <v>0</v>
      </c>
      <c r="BI618" s="167">
        <f>IF(O618="nulová",K618,0)</f>
        <v>0</v>
      </c>
      <c r="BJ618" s="17" t="s">
        <v>92</v>
      </c>
      <c r="BK618" s="168">
        <f>ROUND(P618*H618,3)</f>
        <v>0</v>
      </c>
      <c r="BL618" s="17" t="s">
        <v>234</v>
      </c>
      <c r="BM618" s="166" t="s">
        <v>1182</v>
      </c>
    </row>
    <row r="619" spans="1:65" s="13" customFormat="1" ht="11.25">
      <c r="B619" s="169"/>
      <c r="D619" s="170" t="s">
        <v>173</v>
      </c>
      <c r="E619" s="171" t="s">
        <v>1</v>
      </c>
      <c r="F619" s="172" t="s">
        <v>2172</v>
      </c>
      <c r="H619" s="173">
        <v>22</v>
      </c>
      <c r="I619" s="174"/>
      <c r="J619" s="174"/>
      <c r="M619" s="169"/>
      <c r="N619" s="175"/>
      <c r="O619" s="176"/>
      <c r="P619" s="176"/>
      <c r="Q619" s="176"/>
      <c r="R619" s="176"/>
      <c r="S619" s="176"/>
      <c r="T619" s="176"/>
      <c r="U619" s="176"/>
      <c r="V619" s="176"/>
      <c r="W619" s="176"/>
      <c r="X619" s="177"/>
      <c r="AT619" s="171" t="s">
        <v>173</v>
      </c>
      <c r="AU619" s="171" t="s">
        <v>92</v>
      </c>
      <c r="AV619" s="13" t="s">
        <v>92</v>
      </c>
      <c r="AW619" s="13" t="s">
        <v>4</v>
      </c>
      <c r="AX619" s="13" t="s">
        <v>79</v>
      </c>
      <c r="AY619" s="171" t="s">
        <v>164</v>
      </c>
    </row>
    <row r="620" spans="1:65" s="13" customFormat="1" ht="11.25">
      <c r="B620" s="169"/>
      <c r="D620" s="170" t="s">
        <v>173</v>
      </c>
      <c r="E620" s="171" t="s">
        <v>1</v>
      </c>
      <c r="F620" s="172" t="s">
        <v>2173</v>
      </c>
      <c r="H620" s="173">
        <v>29</v>
      </c>
      <c r="I620" s="174"/>
      <c r="J620" s="174"/>
      <c r="M620" s="169"/>
      <c r="N620" s="175"/>
      <c r="O620" s="176"/>
      <c r="P620" s="176"/>
      <c r="Q620" s="176"/>
      <c r="R620" s="176"/>
      <c r="S620" s="176"/>
      <c r="T620" s="176"/>
      <c r="U620" s="176"/>
      <c r="V620" s="176"/>
      <c r="W620" s="176"/>
      <c r="X620" s="177"/>
      <c r="AT620" s="171" t="s">
        <v>173</v>
      </c>
      <c r="AU620" s="171" t="s">
        <v>92</v>
      </c>
      <c r="AV620" s="13" t="s">
        <v>92</v>
      </c>
      <c r="AW620" s="13" t="s">
        <v>4</v>
      </c>
      <c r="AX620" s="13" t="s">
        <v>79</v>
      </c>
      <c r="AY620" s="171" t="s">
        <v>164</v>
      </c>
    </row>
    <row r="621" spans="1:65" s="13" customFormat="1" ht="11.25">
      <c r="B621" s="169"/>
      <c r="D621" s="170" t="s">
        <v>173</v>
      </c>
      <c r="E621" s="171" t="s">
        <v>1</v>
      </c>
      <c r="F621" s="172" t="s">
        <v>2174</v>
      </c>
      <c r="H621" s="173">
        <v>36</v>
      </c>
      <c r="I621" s="174"/>
      <c r="J621" s="174"/>
      <c r="M621" s="169"/>
      <c r="N621" s="175"/>
      <c r="O621" s="176"/>
      <c r="P621" s="176"/>
      <c r="Q621" s="176"/>
      <c r="R621" s="176"/>
      <c r="S621" s="176"/>
      <c r="T621" s="176"/>
      <c r="U621" s="176"/>
      <c r="V621" s="176"/>
      <c r="W621" s="176"/>
      <c r="X621" s="177"/>
      <c r="AT621" s="171" t="s">
        <v>173</v>
      </c>
      <c r="AU621" s="171" t="s">
        <v>92</v>
      </c>
      <c r="AV621" s="13" t="s">
        <v>92</v>
      </c>
      <c r="AW621" s="13" t="s">
        <v>4</v>
      </c>
      <c r="AX621" s="13" t="s">
        <v>79</v>
      </c>
      <c r="AY621" s="171" t="s">
        <v>164</v>
      </c>
    </row>
    <row r="622" spans="1:65" s="13" customFormat="1" ht="11.25">
      <c r="B622" s="169"/>
      <c r="D622" s="170" t="s">
        <v>173</v>
      </c>
      <c r="E622" s="171" t="s">
        <v>1</v>
      </c>
      <c r="F622" s="172" t="s">
        <v>2175</v>
      </c>
      <c r="H622" s="173">
        <v>32.4</v>
      </c>
      <c r="I622" s="174"/>
      <c r="J622" s="174"/>
      <c r="M622" s="169"/>
      <c r="N622" s="175"/>
      <c r="O622" s="176"/>
      <c r="P622" s="176"/>
      <c r="Q622" s="176"/>
      <c r="R622" s="176"/>
      <c r="S622" s="176"/>
      <c r="T622" s="176"/>
      <c r="U622" s="176"/>
      <c r="V622" s="176"/>
      <c r="W622" s="176"/>
      <c r="X622" s="177"/>
      <c r="AT622" s="171" t="s">
        <v>173</v>
      </c>
      <c r="AU622" s="171" t="s">
        <v>92</v>
      </c>
      <c r="AV622" s="13" t="s">
        <v>92</v>
      </c>
      <c r="AW622" s="13" t="s">
        <v>4</v>
      </c>
      <c r="AX622" s="13" t="s">
        <v>79</v>
      </c>
      <c r="AY622" s="171" t="s">
        <v>164</v>
      </c>
    </row>
    <row r="623" spans="1:65" s="13" customFormat="1" ht="11.25">
      <c r="B623" s="169"/>
      <c r="D623" s="170" t="s">
        <v>173</v>
      </c>
      <c r="E623" s="171" t="s">
        <v>1</v>
      </c>
      <c r="F623" s="172" t="s">
        <v>2176</v>
      </c>
      <c r="H623" s="173">
        <v>31.5</v>
      </c>
      <c r="I623" s="174"/>
      <c r="J623" s="174"/>
      <c r="M623" s="169"/>
      <c r="N623" s="175"/>
      <c r="O623" s="176"/>
      <c r="P623" s="176"/>
      <c r="Q623" s="176"/>
      <c r="R623" s="176"/>
      <c r="S623" s="176"/>
      <c r="T623" s="176"/>
      <c r="U623" s="176"/>
      <c r="V623" s="176"/>
      <c r="W623" s="176"/>
      <c r="X623" s="177"/>
      <c r="AT623" s="171" t="s">
        <v>173</v>
      </c>
      <c r="AU623" s="171" t="s">
        <v>92</v>
      </c>
      <c r="AV623" s="13" t="s">
        <v>92</v>
      </c>
      <c r="AW623" s="13" t="s">
        <v>4</v>
      </c>
      <c r="AX623" s="13" t="s">
        <v>79</v>
      </c>
      <c r="AY623" s="171" t="s">
        <v>164</v>
      </c>
    </row>
    <row r="624" spans="1:65" s="13" customFormat="1" ht="11.25">
      <c r="B624" s="169"/>
      <c r="D624" s="170" t="s">
        <v>173</v>
      </c>
      <c r="E624" s="171" t="s">
        <v>1</v>
      </c>
      <c r="F624" s="172" t="s">
        <v>2177</v>
      </c>
      <c r="H624" s="173">
        <v>30.4</v>
      </c>
      <c r="I624" s="174"/>
      <c r="J624" s="174"/>
      <c r="M624" s="169"/>
      <c r="N624" s="175"/>
      <c r="O624" s="176"/>
      <c r="P624" s="176"/>
      <c r="Q624" s="176"/>
      <c r="R624" s="176"/>
      <c r="S624" s="176"/>
      <c r="T624" s="176"/>
      <c r="U624" s="176"/>
      <c r="V624" s="176"/>
      <c r="W624" s="176"/>
      <c r="X624" s="177"/>
      <c r="AT624" s="171" t="s">
        <v>173</v>
      </c>
      <c r="AU624" s="171" t="s">
        <v>92</v>
      </c>
      <c r="AV624" s="13" t="s">
        <v>92</v>
      </c>
      <c r="AW624" s="13" t="s">
        <v>4</v>
      </c>
      <c r="AX624" s="13" t="s">
        <v>79</v>
      </c>
      <c r="AY624" s="171" t="s">
        <v>164</v>
      </c>
    </row>
    <row r="625" spans="1:65" s="15" customFormat="1" ht="11.25">
      <c r="B625" s="195"/>
      <c r="D625" s="170" t="s">
        <v>173</v>
      </c>
      <c r="E625" s="196" t="s">
        <v>1</v>
      </c>
      <c r="F625" s="197" t="s">
        <v>303</v>
      </c>
      <c r="H625" s="198">
        <v>181.3</v>
      </c>
      <c r="I625" s="199"/>
      <c r="J625" s="199"/>
      <c r="M625" s="195"/>
      <c r="N625" s="200"/>
      <c r="O625" s="201"/>
      <c r="P625" s="201"/>
      <c r="Q625" s="201"/>
      <c r="R625" s="201"/>
      <c r="S625" s="201"/>
      <c r="T625" s="201"/>
      <c r="U625" s="201"/>
      <c r="V625" s="201"/>
      <c r="W625" s="201"/>
      <c r="X625" s="202"/>
      <c r="AT625" s="196" t="s">
        <v>173</v>
      </c>
      <c r="AU625" s="196" t="s">
        <v>92</v>
      </c>
      <c r="AV625" s="15" t="s">
        <v>171</v>
      </c>
      <c r="AW625" s="15" t="s">
        <v>4</v>
      </c>
      <c r="AX625" s="15" t="s">
        <v>86</v>
      </c>
      <c r="AY625" s="196" t="s">
        <v>164</v>
      </c>
    </row>
    <row r="626" spans="1:65" s="2" customFormat="1" ht="24.2" customHeight="1">
      <c r="A626" s="32"/>
      <c r="B626" s="153"/>
      <c r="C626" s="154" t="s">
        <v>1148</v>
      </c>
      <c r="D626" s="154" t="s">
        <v>167</v>
      </c>
      <c r="E626" s="155" t="s">
        <v>1185</v>
      </c>
      <c r="F626" s="156" t="s">
        <v>1186</v>
      </c>
      <c r="G626" s="157" t="s">
        <v>177</v>
      </c>
      <c r="H626" s="158">
        <v>116.1</v>
      </c>
      <c r="I626" s="159"/>
      <c r="J626" s="159"/>
      <c r="K626" s="158">
        <f>ROUND(P626*H626,3)</f>
        <v>0</v>
      </c>
      <c r="L626" s="160"/>
      <c r="M626" s="33"/>
      <c r="N626" s="161" t="s">
        <v>1</v>
      </c>
      <c r="O626" s="162" t="s">
        <v>43</v>
      </c>
      <c r="P626" s="163">
        <f>I626+J626</f>
        <v>0</v>
      </c>
      <c r="Q626" s="163">
        <f>ROUND(I626*H626,3)</f>
        <v>0</v>
      </c>
      <c r="R626" s="163">
        <f>ROUND(J626*H626,3)</f>
        <v>0</v>
      </c>
      <c r="S626" s="58"/>
      <c r="T626" s="164">
        <f>S626*H626</f>
        <v>0</v>
      </c>
      <c r="U626" s="164">
        <v>1.184E-2</v>
      </c>
      <c r="V626" s="164">
        <f>U626*H626</f>
        <v>1.3746239999999998</v>
      </c>
      <c r="W626" s="164">
        <v>0</v>
      </c>
      <c r="X626" s="165">
        <f>W626*H626</f>
        <v>0</v>
      </c>
      <c r="Y626" s="32"/>
      <c r="Z626" s="32"/>
      <c r="AA626" s="32"/>
      <c r="AB626" s="32"/>
      <c r="AC626" s="32"/>
      <c r="AD626" s="32"/>
      <c r="AE626" s="32"/>
      <c r="AR626" s="166" t="s">
        <v>234</v>
      </c>
      <c r="AT626" s="166" t="s">
        <v>167</v>
      </c>
      <c r="AU626" s="166" t="s">
        <v>92</v>
      </c>
      <c r="AY626" s="17" t="s">
        <v>164</v>
      </c>
      <c r="BE626" s="167">
        <f>IF(O626="základná",K626,0)</f>
        <v>0</v>
      </c>
      <c r="BF626" s="167">
        <f>IF(O626="znížená",K626,0)</f>
        <v>0</v>
      </c>
      <c r="BG626" s="167">
        <f>IF(O626="zákl. prenesená",K626,0)</f>
        <v>0</v>
      </c>
      <c r="BH626" s="167">
        <f>IF(O626="zníž. prenesená",K626,0)</f>
        <v>0</v>
      </c>
      <c r="BI626" s="167">
        <f>IF(O626="nulová",K626,0)</f>
        <v>0</v>
      </c>
      <c r="BJ626" s="17" t="s">
        <v>92</v>
      </c>
      <c r="BK626" s="168">
        <f>ROUND(P626*H626,3)</f>
        <v>0</v>
      </c>
      <c r="BL626" s="17" t="s">
        <v>234</v>
      </c>
      <c r="BM626" s="166" t="s">
        <v>1187</v>
      </c>
    </row>
    <row r="627" spans="1:65" s="13" customFormat="1" ht="11.25">
      <c r="B627" s="169"/>
      <c r="D627" s="170" t="s">
        <v>173</v>
      </c>
      <c r="E627" s="171" t="s">
        <v>1</v>
      </c>
      <c r="F627" s="172" t="s">
        <v>2152</v>
      </c>
      <c r="H627" s="173">
        <v>14.398999999999999</v>
      </c>
      <c r="I627" s="174"/>
      <c r="J627" s="174"/>
      <c r="M627" s="169"/>
      <c r="N627" s="175"/>
      <c r="O627" s="176"/>
      <c r="P627" s="176"/>
      <c r="Q627" s="176"/>
      <c r="R627" s="176"/>
      <c r="S627" s="176"/>
      <c r="T627" s="176"/>
      <c r="U627" s="176"/>
      <c r="V627" s="176"/>
      <c r="W627" s="176"/>
      <c r="X627" s="177"/>
      <c r="AT627" s="171" t="s">
        <v>173</v>
      </c>
      <c r="AU627" s="171" t="s">
        <v>92</v>
      </c>
      <c r="AV627" s="13" t="s">
        <v>92</v>
      </c>
      <c r="AW627" s="13" t="s">
        <v>4</v>
      </c>
      <c r="AX627" s="13" t="s">
        <v>79</v>
      </c>
      <c r="AY627" s="171" t="s">
        <v>164</v>
      </c>
    </row>
    <row r="628" spans="1:65" s="13" customFormat="1" ht="11.25">
      <c r="B628" s="169"/>
      <c r="D628" s="170" t="s">
        <v>173</v>
      </c>
      <c r="E628" s="171" t="s">
        <v>1</v>
      </c>
      <c r="F628" s="172" t="s">
        <v>2153</v>
      </c>
      <c r="H628" s="173">
        <v>14.920999999999999</v>
      </c>
      <c r="I628" s="174"/>
      <c r="J628" s="174"/>
      <c r="M628" s="169"/>
      <c r="N628" s="175"/>
      <c r="O628" s="176"/>
      <c r="P628" s="176"/>
      <c r="Q628" s="176"/>
      <c r="R628" s="176"/>
      <c r="S628" s="176"/>
      <c r="T628" s="176"/>
      <c r="U628" s="176"/>
      <c r="V628" s="176"/>
      <c r="W628" s="176"/>
      <c r="X628" s="177"/>
      <c r="AT628" s="171" t="s">
        <v>173</v>
      </c>
      <c r="AU628" s="171" t="s">
        <v>92</v>
      </c>
      <c r="AV628" s="13" t="s">
        <v>92</v>
      </c>
      <c r="AW628" s="13" t="s">
        <v>4</v>
      </c>
      <c r="AX628" s="13" t="s">
        <v>79</v>
      </c>
      <c r="AY628" s="171" t="s">
        <v>164</v>
      </c>
    </row>
    <row r="629" spans="1:65" s="13" customFormat="1" ht="11.25">
      <c r="B629" s="169"/>
      <c r="D629" s="170" t="s">
        <v>173</v>
      </c>
      <c r="E629" s="171" t="s">
        <v>1</v>
      </c>
      <c r="F629" s="172" t="s">
        <v>2154</v>
      </c>
      <c r="H629" s="173">
        <v>15.103999999999999</v>
      </c>
      <c r="I629" s="174"/>
      <c r="J629" s="174"/>
      <c r="M629" s="169"/>
      <c r="N629" s="175"/>
      <c r="O629" s="176"/>
      <c r="P629" s="176"/>
      <c r="Q629" s="176"/>
      <c r="R629" s="176"/>
      <c r="S629" s="176"/>
      <c r="T629" s="176"/>
      <c r="U629" s="176"/>
      <c r="V629" s="176"/>
      <c r="W629" s="176"/>
      <c r="X629" s="177"/>
      <c r="AT629" s="171" t="s">
        <v>173</v>
      </c>
      <c r="AU629" s="171" t="s">
        <v>92</v>
      </c>
      <c r="AV629" s="13" t="s">
        <v>92</v>
      </c>
      <c r="AW629" s="13" t="s">
        <v>4</v>
      </c>
      <c r="AX629" s="13" t="s">
        <v>79</v>
      </c>
      <c r="AY629" s="171" t="s">
        <v>164</v>
      </c>
    </row>
    <row r="630" spans="1:65" s="13" customFormat="1" ht="11.25">
      <c r="B630" s="169"/>
      <c r="D630" s="170" t="s">
        <v>173</v>
      </c>
      <c r="E630" s="171" t="s">
        <v>1</v>
      </c>
      <c r="F630" s="172" t="s">
        <v>2155</v>
      </c>
      <c r="H630" s="173">
        <v>15.35</v>
      </c>
      <c r="I630" s="174"/>
      <c r="J630" s="174"/>
      <c r="M630" s="169"/>
      <c r="N630" s="175"/>
      <c r="O630" s="176"/>
      <c r="P630" s="176"/>
      <c r="Q630" s="176"/>
      <c r="R630" s="176"/>
      <c r="S630" s="176"/>
      <c r="T630" s="176"/>
      <c r="U630" s="176"/>
      <c r="V630" s="176"/>
      <c r="W630" s="176"/>
      <c r="X630" s="177"/>
      <c r="AT630" s="171" t="s">
        <v>173</v>
      </c>
      <c r="AU630" s="171" t="s">
        <v>92</v>
      </c>
      <c r="AV630" s="13" t="s">
        <v>92</v>
      </c>
      <c r="AW630" s="13" t="s">
        <v>4</v>
      </c>
      <c r="AX630" s="13" t="s">
        <v>79</v>
      </c>
      <c r="AY630" s="171" t="s">
        <v>164</v>
      </c>
    </row>
    <row r="631" spans="1:65" s="13" customFormat="1" ht="11.25">
      <c r="B631" s="169"/>
      <c r="D631" s="170" t="s">
        <v>173</v>
      </c>
      <c r="E631" s="171" t="s">
        <v>1</v>
      </c>
      <c r="F631" s="172" t="s">
        <v>2156</v>
      </c>
      <c r="H631" s="173">
        <v>15.228999999999999</v>
      </c>
      <c r="I631" s="174"/>
      <c r="J631" s="174"/>
      <c r="M631" s="169"/>
      <c r="N631" s="175"/>
      <c r="O631" s="176"/>
      <c r="P631" s="176"/>
      <c r="Q631" s="176"/>
      <c r="R631" s="176"/>
      <c r="S631" s="176"/>
      <c r="T631" s="176"/>
      <c r="U631" s="176"/>
      <c r="V631" s="176"/>
      <c r="W631" s="176"/>
      <c r="X631" s="177"/>
      <c r="AT631" s="171" t="s">
        <v>173</v>
      </c>
      <c r="AU631" s="171" t="s">
        <v>92</v>
      </c>
      <c r="AV631" s="13" t="s">
        <v>92</v>
      </c>
      <c r="AW631" s="13" t="s">
        <v>4</v>
      </c>
      <c r="AX631" s="13" t="s">
        <v>79</v>
      </c>
      <c r="AY631" s="171" t="s">
        <v>164</v>
      </c>
    </row>
    <row r="632" spans="1:65" s="13" customFormat="1" ht="11.25">
      <c r="B632" s="169"/>
      <c r="D632" s="170" t="s">
        <v>173</v>
      </c>
      <c r="E632" s="171" t="s">
        <v>1</v>
      </c>
      <c r="F632" s="172" t="s">
        <v>2157</v>
      </c>
      <c r="H632" s="173">
        <v>15.512</v>
      </c>
      <c r="I632" s="174"/>
      <c r="J632" s="174"/>
      <c r="M632" s="169"/>
      <c r="N632" s="175"/>
      <c r="O632" s="176"/>
      <c r="P632" s="176"/>
      <c r="Q632" s="176"/>
      <c r="R632" s="176"/>
      <c r="S632" s="176"/>
      <c r="T632" s="176"/>
      <c r="U632" s="176"/>
      <c r="V632" s="176"/>
      <c r="W632" s="176"/>
      <c r="X632" s="177"/>
      <c r="AT632" s="171" t="s">
        <v>173</v>
      </c>
      <c r="AU632" s="171" t="s">
        <v>92</v>
      </c>
      <c r="AV632" s="13" t="s">
        <v>92</v>
      </c>
      <c r="AW632" s="13" t="s">
        <v>4</v>
      </c>
      <c r="AX632" s="13" t="s">
        <v>79</v>
      </c>
      <c r="AY632" s="171" t="s">
        <v>164</v>
      </c>
    </row>
    <row r="633" spans="1:65" s="14" customFormat="1" ht="11.25">
      <c r="B633" s="187"/>
      <c r="D633" s="170" t="s">
        <v>173</v>
      </c>
      <c r="E633" s="188" t="s">
        <v>1</v>
      </c>
      <c r="F633" s="189" t="s">
        <v>2158</v>
      </c>
      <c r="H633" s="190">
        <v>90.515000000000001</v>
      </c>
      <c r="I633" s="191"/>
      <c r="J633" s="191"/>
      <c r="M633" s="187"/>
      <c r="N633" s="192"/>
      <c r="O633" s="193"/>
      <c r="P633" s="193"/>
      <c r="Q633" s="193"/>
      <c r="R633" s="193"/>
      <c r="S633" s="193"/>
      <c r="T633" s="193"/>
      <c r="U633" s="193"/>
      <c r="V633" s="193"/>
      <c r="W633" s="193"/>
      <c r="X633" s="194"/>
      <c r="AT633" s="188" t="s">
        <v>173</v>
      </c>
      <c r="AU633" s="188" t="s">
        <v>92</v>
      </c>
      <c r="AV633" s="14" t="s">
        <v>165</v>
      </c>
      <c r="AW633" s="14" t="s">
        <v>4</v>
      </c>
      <c r="AX633" s="14" t="s">
        <v>79</v>
      </c>
      <c r="AY633" s="188" t="s">
        <v>164</v>
      </c>
    </row>
    <row r="634" spans="1:65" s="13" customFormat="1" ht="11.25">
      <c r="B634" s="169"/>
      <c r="D634" s="170" t="s">
        <v>173</v>
      </c>
      <c r="E634" s="171" t="s">
        <v>1</v>
      </c>
      <c r="F634" s="172" t="s">
        <v>2159</v>
      </c>
      <c r="H634" s="173">
        <v>3.7010000000000001</v>
      </c>
      <c r="I634" s="174"/>
      <c r="J634" s="174"/>
      <c r="M634" s="169"/>
      <c r="N634" s="175"/>
      <c r="O634" s="176"/>
      <c r="P634" s="176"/>
      <c r="Q634" s="176"/>
      <c r="R634" s="176"/>
      <c r="S634" s="176"/>
      <c r="T634" s="176"/>
      <c r="U634" s="176"/>
      <c r="V634" s="176"/>
      <c r="W634" s="176"/>
      <c r="X634" s="177"/>
      <c r="AT634" s="171" t="s">
        <v>173</v>
      </c>
      <c r="AU634" s="171" t="s">
        <v>92</v>
      </c>
      <c r="AV634" s="13" t="s">
        <v>92</v>
      </c>
      <c r="AW634" s="13" t="s">
        <v>4</v>
      </c>
      <c r="AX634" s="13" t="s">
        <v>79</v>
      </c>
      <c r="AY634" s="171" t="s">
        <v>164</v>
      </c>
    </row>
    <row r="635" spans="1:65" s="13" customFormat="1" ht="11.25">
      <c r="B635" s="169"/>
      <c r="D635" s="170" t="s">
        <v>173</v>
      </c>
      <c r="E635" s="171" t="s">
        <v>1</v>
      </c>
      <c r="F635" s="172" t="s">
        <v>2160</v>
      </c>
      <c r="H635" s="173">
        <v>4.1790000000000003</v>
      </c>
      <c r="I635" s="174"/>
      <c r="J635" s="174"/>
      <c r="M635" s="169"/>
      <c r="N635" s="175"/>
      <c r="O635" s="176"/>
      <c r="P635" s="176"/>
      <c r="Q635" s="176"/>
      <c r="R635" s="176"/>
      <c r="S635" s="176"/>
      <c r="T635" s="176"/>
      <c r="U635" s="176"/>
      <c r="V635" s="176"/>
      <c r="W635" s="176"/>
      <c r="X635" s="177"/>
      <c r="AT635" s="171" t="s">
        <v>173</v>
      </c>
      <c r="AU635" s="171" t="s">
        <v>92</v>
      </c>
      <c r="AV635" s="13" t="s">
        <v>92</v>
      </c>
      <c r="AW635" s="13" t="s">
        <v>4</v>
      </c>
      <c r="AX635" s="13" t="s">
        <v>79</v>
      </c>
      <c r="AY635" s="171" t="s">
        <v>164</v>
      </c>
    </row>
    <row r="636" spans="1:65" s="13" customFormat="1" ht="11.25">
      <c r="B636" s="169"/>
      <c r="D636" s="170" t="s">
        <v>173</v>
      </c>
      <c r="E636" s="171" t="s">
        <v>1</v>
      </c>
      <c r="F636" s="172" t="s">
        <v>2161</v>
      </c>
      <c r="H636" s="173">
        <v>4.6959999999999997</v>
      </c>
      <c r="I636" s="174"/>
      <c r="J636" s="174"/>
      <c r="M636" s="169"/>
      <c r="N636" s="175"/>
      <c r="O636" s="176"/>
      <c r="P636" s="176"/>
      <c r="Q636" s="176"/>
      <c r="R636" s="176"/>
      <c r="S636" s="176"/>
      <c r="T636" s="176"/>
      <c r="U636" s="176"/>
      <c r="V636" s="176"/>
      <c r="W636" s="176"/>
      <c r="X636" s="177"/>
      <c r="AT636" s="171" t="s">
        <v>173</v>
      </c>
      <c r="AU636" s="171" t="s">
        <v>92</v>
      </c>
      <c r="AV636" s="13" t="s">
        <v>92</v>
      </c>
      <c r="AW636" s="13" t="s">
        <v>4</v>
      </c>
      <c r="AX636" s="13" t="s">
        <v>79</v>
      </c>
      <c r="AY636" s="171" t="s">
        <v>164</v>
      </c>
    </row>
    <row r="637" spans="1:65" s="13" customFormat="1" ht="11.25">
      <c r="B637" s="169"/>
      <c r="D637" s="170" t="s">
        <v>173</v>
      </c>
      <c r="E637" s="171" t="s">
        <v>1</v>
      </c>
      <c r="F637" s="172" t="s">
        <v>2162</v>
      </c>
      <c r="H637" s="173">
        <v>4.05</v>
      </c>
      <c r="I637" s="174"/>
      <c r="J637" s="174"/>
      <c r="M637" s="169"/>
      <c r="N637" s="175"/>
      <c r="O637" s="176"/>
      <c r="P637" s="176"/>
      <c r="Q637" s="176"/>
      <c r="R637" s="176"/>
      <c r="S637" s="176"/>
      <c r="T637" s="176"/>
      <c r="U637" s="176"/>
      <c r="V637" s="176"/>
      <c r="W637" s="176"/>
      <c r="X637" s="177"/>
      <c r="AT637" s="171" t="s">
        <v>173</v>
      </c>
      <c r="AU637" s="171" t="s">
        <v>92</v>
      </c>
      <c r="AV637" s="13" t="s">
        <v>92</v>
      </c>
      <c r="AW637" s="13" t="s">
        <v>4</v>
      </c>
      <c r="AX637" s="13" t="s">
        <v>79</v>
      </c>
      <c r="AY637" s="171" t="s">
        <v>164</v>
      </c>
    </row>
    <row r="638" spans="1:65" s="13" customFormat="1" ht="11.25">
      <c r="B638" s="169"/>
      <c r="D638" s="170" t="s">
        <v>173</v>
      </c>
      <c r="E638" s="171" t="s">
        <v>1</v>
      </c>
      <c r="F638" s="172" t="s">
        <v>2163</v>
      </c>
      <c r="H638" s="173">
        <v>4.5709999999999997</v>
      </c>
      <c r="I638" s="174"/>
      <c r="J638" s="174"/>
      <c r="M638" s="169"/>
      <c r="N638" s="175"/>
      <c r="O638" s="176"/>
      <c r="P638" s="176"/>
      <c r="Q638" s="176"/>
      <c r="R638" s="176"/>
      <c r="S638" s="176"/>
      <c r="T638" s="176"/>
      <c r="U638" s="176"/>
      <c r="V638" s="176"/>
      <c r="W638" s="176"/>
      <c r="X638" s="177"/>
      <c r="AT638" s="171" t="s">
        <v>173</v>
      </c>
      <c r="AU638" s="171" t="s">
        <v>92</v>
      </c>
      <c r="AV638" s="13" t="s">
        <v>92</v>
      </c>
      <c r="AW638" s="13" t="s">
        <v>4</v>
      </c>
      <c r="AX638" s="13" t="s">
        <v>79</v>
      </c>
      <c r="AY638" s="171" t="s">
        <v>164</v>
      </c>
    </row>
    <row r="639" spans="1:65" s="13" customFormat="1" ht="11.25">
      <c r="B639" s="169"/>
      <c r="D639" s="170" t="s">
        <v>173</v>
      </c>
      <c r="E639" s="171" t="s">
        <v>1</v>
      </c>
      <c r="F639" s="172" t="s">
        <v>2164</v>
      </c>
      <c r="H639" s="173">
        <v>4.3879999999999999</v>
      </c>
      <c r="I639" s="174"/>
      <c r="J639" s="174"/>
      <c r="M639" s="169"/>
      <c r="N639" s="175"/>
      <c r="O639" s="176"/>
      <c r="P639" s="176"/>
      <c r="Q639" s="176"/>
      <c r="R639" s="176"/>
      <c r="S639" s="176"/>
      <c r="T639" s="176"/>
      <c r="U639" s="176"/>
      <c r="V639" s="176"/>
      <c r="W639" s="176"/>
      <c r="X639" s="177"/>
      <c r="AT639" s="171" t="s">
        <v>173</v>
      </c>
      <c r="AU639" s="171" t="s">
        <v>92</v>
      </c>
      <c r="AV639" s="13" t="s">
        <v>92</v>
      </c>
      <c r="AW639" s="13" t="s">
        <v>4</v>
      </c>
      <c r="AX639" s="13" t="s">
        <v>79</v>
      </c>
      <c r="AY639" s="171" t="s">
        <v>164</v>
      </c>
    </row>
    <row r="640" spans="1:65" s="14" customFormat="1" ht="11.25">
      <c r="B640" s="187"/>
      <c r="D640" s="170" t="s">
        <v>173</v>
      </c>
      <c r="E640" s="188" t="s">
        <v>1</v>
      </c>
      <c r="F640" s="189" t="s">
        <v>1168</v>
      </c>
      <c r="H640" s="190">
        <v>25.585000000000001</v>
      </c>
      <c r="I640" s="191"/>
      <c r="J640" s="191"/>
      <c r="M640" s="187"/>
      <c r="N640" s="192"/>
      <c r="O640" s="193"/>
      <c r="P640" s="193"/>
      <c r="Q640" s="193"/>
      <c r="R640" s="193"/>
      <c r="S640" s="193"/>
      <c r="T640" s="193"/>
      <c r="U640" s="193"/>
      <c r="V640" s="193"/>
      <c r="W640" s="193"/>
      <c r="X640" s="194"/>
      <c r="AT640" s="188" t="s">
        <v>173</v>
      </c>
      <c r="AU640" s="188" t="s">
        <v>92</v>
      </c>
      <c r="AV640" s="14" t="s">
        <v>165</v>
      </c>
      <c r="AW640" s="14" t="s">
        <v>4</v>
      </c>
      <c r="AX640" s="14" t="s">
        <v>79</v>
      </c>
      <c r="AY640" s="188" t="s">
        <v>164</v>
      </c>
    </row>
    <row r="641" spans="1:65" s="15" customFormat="1" ht="11.25">
      <c r="B641" s="195"/>
      <c r="D641" s="170" t="s">
        <v>173</v>
      </c>
      <c r="E641" s="196" t="s">
        <v>1</v>
      </c>
      <c r="F641" s="197" t="s">
        <v>303</v>
      </c>
      <c r="H641" s="198">
        <v>116.1</v>
      </c>
      <c r="I641" s="199"/>
      <c r="J641" s="199"/>
      <c r="M641" s="195"/>
      <c r="N641" s="200"/>
      <c r="O641" s="201"/>
      <c r="P641" s="201"/>
      <c r="Q641" s="201"/>
      <c r="R641" s="201"/>
      <c r="S641" s="201"/>
      <c r="T641" s="201"/>
      <c r="U641" s="201"/>
      <c r="V641" s="201"/>
      <c r="W641" s="201"/>
      <c r="X641" s="202"/>
      <c r="AT641" s="196" t="s">
        <v>173</v>
      </c>
      <c r="AU641" s="196" t="s">
        <v>92</v>
      </c>
      <c r="AV641" s="15" t="s">
        <v>171</v>
      </c>
      <c r="AW641" s="15" t="s">
        <v>4</v>
      </c>
      <c r="AX641" s="15" t="s">
        <v>86</v>
      </c>
      <c r="AY641" s="196" t="s">
        <v>164</v>
      </c>
    </row>
    <row r="642" spans="1:65" s="2" customFormat="1" ht="37.9" customHeight="1">
      <c r="A642" s="32"/>
      <c r="B642" s="153"/>
      <c r="C642" s="154" t="s">
        <v>1153</v>
      </c>
      <c r="D642" s="154" t="s">
        <v>167</v>
      </c>
      <c r="E642" s="155" t="s">
        <v>1698</v>
      </c>
      <c r="F642" s="156" t="s">
        <v>1699</v>
      </c>
      <c r="G642" s="157" t="s">
        <v>177</v>
      </c>
      <c r="H642" s="158">
        <v>22.19</v>
      </c>
      <c r="I642" s="159"/>
      <c r="J642" s="159"/>
      <c r="K642" s="158">
        <f>ROUND(P642*H642,3)</f>
        <v>0</v>
      </c>
      <c r="L642" s="160"/>
      <c r="M642" s="33"/>
      <c r="N642" s="161" t="s">
        <v>1</v>
      </c>
      <c r="O642" s="162" t="s">
        <v>43</v>
      </c>
      <c r="P642" s="163">
        <f>I642+J642</f>
        <v>0</v>
      </c>
      <c r="Q642" s="163">
        <f>ROUND(I642*H642,3)</f>
        <v>0</v>
      </c>
      <c r="R642" s="163">
        <f>ROUND(J642*H642,3)</f>
        <v>0</v>
      </c>
      <c r="S642" s="58"/>
      <c r="T642" s="164">
        <f>S642*H642</f>
        <v>0</v>
      </c>
      <c r="U642" s="164">
        <v>1.184E-2</v>
      </c>
      <c r="V642" s="164">
        <f>U642*H642</f>
        <v>0.26272960000000001</v>
      </c>
      <c r="W642" s="164">
        <v>0</v>
      </c>
      <c r="X642" s="165">
        <f>W642*H642</f>
        <v>0</v>
      </c>
      <c r="Y642" s="32"/>
      <c r="Z642" s="32"/>
      <c r="AA642" s="32"/>
      <c r="AB642" s="32"/>
      <c r="AC642" s="32"/>
      <c r="AD642" s="32"/>
      <c r="AE642" s="32"/>
      <c r="AR642" s="166" t="s">
        <v>234</v>
      </c>
      <c r="AT642" s="166" t="s">
        <v>167</v>
      </c>
      <c r="AU642" s="166" t="s">
        <v>92</v>
      </c>
      <c r="AY642" s="17" t="s">
        <v>164</v>
      </c>
      <c r="BE642" s="167">
        <f>IF(O642="základná",K642,0)</f>
        <v>0</v>
      </c>
      <c r="BF642" s="167">
        <f>IF(O642="znížená",K642,0)</f>
        <v>0</v>
      </c>
      <c r="BG642" s="167">
        <f>IF(O642="zákl. prenesená",K642,0)</f>
        <v>0</v>
      </c>
      <c r="BH642" s="167">
        <f>IF(O642="zníž. prenesená",K642,0)</f>
        <v>0</v>
      </c>
      <c r="BI642" s="167">
        <f>IF(O642="nulová",K642,0)</f>
        <v>0</v>
      </c>
      <c r="BJ642" s="17" t="s">
        <v>92</v>
      </c>
      <c r="BK642" s="168">
        <f>ROUND(P642*H642,3)</f>
        <v>0</v>
      </c>
      <c r="BL642" s="17" t="s">
        <v>234</v>
      </c>
      <c r="BM642" s="166" t="s">
        <v>2178</v>
      </c>
    </row>
    <row r="643" spans="1:65" s="13" customFormat="1" ht="11.25">
      <c r="B643" s="169"/>
      <c r="D643" s="170" t="s">
        <v>173</v>
      </c>
      <c r="E643" s="171" t="s">
        <v>1</v>
      </c>
      <c r="F643" s="172" t="s">
        <v>2165</v>
      </c>
      <c r="H643" s="173">
        <v>4.1399999999999997</v>
      </c>
      <c r="I643" s="174"/>
      <c r="J643" s="174"/>
      <c r="M643" s="169"/>
      <c r="N643" s="175"/>
      <c r="O643" s="176"/>
      <c r="P643" s="176"/>
      <c r="Q643" s="176"/>
      <c r="R643" s="176"/>
      <c r="S643" s="176"/>
      <c r="T643" s="176"/>
      <c r="U643" s="176"/>
      <c r="V643" s="176"/>
      <c r="W643" s="176"/>
      <c r="X643" s="177"/>
      <c r="AT643" s="171" t="s">
        <v>173</v>
      </c>
      <c r="AU643" s="171" t="s">
        <v>92</v>
      </c>
      <c r="AV643" s="13" t="s">
        <v>92</v>
      </c>
      <c r="AW643" s="13" t="s">
        <v>4</v>
      </c>
      <c r="AX643" s="13" t="s">
        <v>79</v>
      </c>
      <c r="AY643" s="171" t="s">
        <v>164</v>
      </c>
    </row>
    <row r="644" spans="1:65" s="13" customFormat="1" ht="11.25">
      <c r="B644" s="169"/>
      <c r="D644" s="170" t="s">
        <v>173</v>
      </c>
      <c r="E644" s="171" t="s">
        <v>1</v>
      </c>
      <c r="F644" s="172" t="s">
        <v>2166</v>
      </c>
      <c r="H644" s="173">
        <v>3.13</v>
      </c>
      <c r="I644" s="174"/>
      <c r="J644" s="174"/>
      <c r="M644" s="169"/>
      <c r="N644" s="175"/>
      <c r="O644" s="176"/>
      <c r="P644" s="176"/>
      <c r="Q644" s="176"/>
      <c r="R644" s="176"/>
      <c r="S644" s="176"/>
      <c r="T644" s="176"/>
      <c r="U644" s="176"/>
      <c r="V644" s="176"/>
      <c r="W644" s="176"/>
      <c r="X644" s="177"/>
      <c r="AT644" s="171" t="s">
        <v>173</v>
      </c>
      <c r="AU644" s="171" t="s">
        <v>92</v>
      </c>
      <c r="AV644" s="13" t="s">
        <v>92</v>
      </c>
      <c r="AW644" s="13" t="s">
        <v>4</v>
      </c>
      <c r="AX644" s="13" t="s">
        <v>79</v>
      </c>
      <c r="AY644" s="171" t="s">
        <v>164</v>
      </c>
    </row>
    <row r="645" spans="1:65" s="13" customFormat="1" ht="11.25">
      <c r="B645" s="169"/>
      <c r="D645" s="170" t="s">
        <v>173</v>
      </c>
      <c r="E645" s="171" t="s">
        <v>1</v>
      </c>
      <c r="F645" s="172" t="s">
        <v>2167</v>
      </c>
      <c r="H645" s="173">
        <v>3.33</v>
      </c>
      <c r="I645" s="174"/>
      <c r="J645" s="174"/>
      <c r="M645" s="169"/>
      <c r="N645" s="175"/>
      <c r="O645" s="176"/>
      <c r="P645" s="176"/>
      <c r="Q645" s="176"/>
      <c r="R645" s="176"/>
      <c r="S645" s="176"/>
      <c r="T645" s="176"/>
      <c r="U645" s="176"/>
      <c r="V645" s="176"/>
      <c r="W645" s="176"/>
      <c r="X645" s="177"/>
      <c r="AT645" s="171" t="s">
        <v>173</v>
      </c>
      <c r="AU645" s="171" t="s">
        <v>92</v>
      </c>
      <c r="AV645" s="13" t="s">
        <v>92</v>
      </c>
      <c r="AW645" s="13" t="s">
        <v>4</v>
      </c>
      <c r="AX645" s="13" t="s">
        <v>79</v>
      </c>
      <c r="AY645" s="171" t="s">
        <v>164</v>
      </c>
    </row>
    <row r="646" spans="1:65" s="13" customFormat="1" ht="11.25">
      <c r="B646" s="169"/>
      <c r="D646" s="170" t="s">
        <v>173</v>
      </c>
      <c r="E646" s="171" t="s">
        <v>1</v>
      </c>
      <c r="F646" s="172" t="s">
        <v>2168</v>
      </c>
      <c r="H646" s="173">
        <v>3.27</v>
      </c>
      <c r="I646" s="174"/>
      <c r="J646" s="174"/>
      <c r="M646" s="169"/>
      <c r="N646" s="175"/>
      <c r="O646" s="176"/>
      <c r="P646" s="176"/>
      <c r="Q646" s="176"/>
      <c r="R646" s="176"/>
      <c r="S646" s="176"/>
      <c r="T646" s="176"/>
      <c r="U646" s="176"/>
      <c r="V646" s="176"/>
      <c r="W646" s="176"/>
      <c r="X646" s="177"/>
      <c r="AT646" s="171" t="s">
        <v>173</v>
      </c>
      <c r="AU646" s="171" t="s">
        <v>92</v>
      </c>
      <c r="AV646" s="13" t="s">
        <v>92</v>
      </c>
      <c r="AW646" s="13" t="s">
        <v>4</v>
      </c>
      <c r="AX646" s="13" t="s">
        <v>79</v>
      </c>
      <c r="AY646" s="171" t="s">
        <v>164</v>
      </c>
    </row>
    <row r="647" spans="1:65" s="13" customFormat="1" ht="11.25">
      <c r="B647" s="169"/>
      <c r="D647" s="170" t="s">
        <v>173</v>
      </c>
      <c r="E647" s="171" t="s">
        <v>1</v>
      </c>
      <c r="F647" s="172" t="s">
        <v>2169</v>
      </c>
      <c r="H647" s="173">
        <v>2.62</v>
      </c>
      <c r="I647" s="174"/>
      <c r="J647" s="174"/>
      <c r="M647" s="169"/>
      <c r="N647" s="175"/>
      <c r="O647" s="176"/>
      <c r="P647" s="176"/>
      <c r="Q647" s="176"/>
      <c r="R647" s="176"/>
      <c r="S647" s="176"/>
      <c r="T647" s="176"/>
      <c r="U647" s="176"/>
      <c r="V647" s="176"/>
      <c r="W647" s="176"/>
      <c r="X647" s="177"/>
      <c r="AT647" s="171" t="s">
        <v>173</v>
      </c>
      <c r="AU647" s="171" t="s">
        <v>92</v>
      </c>
      <c r="AV647" s="13" t="s">
        <v>92</v>
      </c>
      <c r="AW647" s="13" t="s">
        <v>4</v>
      </c>
      <c r="AX647" s="13" t="s">
        <v>79</v>
      </c>
      <c r="AY647" s="171" t="s">
        <v>164</v>
      </c>
    </row>
    <row r="648" spans="1:65" s="13" customFormat="1" ht="11.25">
      <c r="B648" s="169"/>
      <c r="D648" s="170" t="s">
        <v>173</v>
      </c>
      <c r="E648" s="171" t="s">
        <v>1</v>
      </c>
      <c r="F648" s="172" t="s">
        <v>2170</v>
      </c>
      <c r="H648" s="173">
        <v>3</v>
      </c>
      <c r="I648" s="174"/>
      <c r="J648" s="174"/>
      <c r="M648" s="169"/>
      <c r="N648" s="175"/>
      <c r="O648" s="176"/>
      <c r="P648" s="176"/>
      <c r="Q648" s="176"/>
      <c r="R648" s="176"/>
      <c r="S648" s="176"/>
      <c r="T648" s="176"/>
      <c r="U648" s="176"/>
      <c r="V648" s="176"/>
      <c r="W648" s="176"/>
      <c r="X648" s="177"/>
      <c r="AT648" s="171" t="s">
        <v>173</v>
      </c>
      <c r="AU648" s="171" t="s">
        <v>92</v>
      </c>
      <c r="AV648" s="13" t="s">
        <v>92</v>
      </c>
      <c r="AW648" s="13" t="s">
        <v>4</v>
      </c>
      <c r="AX648" s="13" t="s">
        <v>79</v>
      </c>
      <c r="AY648" s="171" t="s">
        <v>164</v>
      </c>
    </row>
    <row r="649" spans="1:65" s="13" customFormat="1" ht="11.25">
      <c r="B649" s="169"/>
      <c r="D649" s="170" t="s">
        <v>173</v>
      </c>
      <c r="E649" s="171" t="s">
        <v>1</v>
      </c>
      <c r="F649" s="172" t="s">
        <v>2171</v>
      </c>
      <c r="H649" s="173">
        <v>2.7</v>
      </c>
      <c r="I649" s="174"/>
      <c r="J649" s="174"/>
      <c r="M649" s="169"/>
      <c r="N649" s="175"/>
      <c r="O649" s="176"/>
      <c r="P649" s="176"/>
      <c r="Q649" s="176"/>
      <c r="R649" s="176"/>
      <c r="S649" s="176"/>
      <c r="T649" s="176"/>
      <c r="U649" s="176"/>
      <c r="V649" s="176"/>
      <c r="W649" s="176"/>
      <c r="X649" s="177"/>
      <c r="AT649" s="171" t="s">
        <v>173</v>
      </c>
      <c r="AU649" s="171" t="s">
        <v>92</v>
      </c>
      <c r="AV649" s="13" t="s">
        <v>92</v>
      </c>
      <c r="AW649" s="13" t="s">
        <v>4</v>
      </c>
      <c r="AX649" s="13" t="s">
        <v>79</v>
      </c>
      <c r="AY649" s="171" t="s">
        <v>164</v>
      </c>
    </row>
    <row r="650" spans="1:65" s="15" customFormat="1" ht="11.25">
      <c r="B650" s="195"/>
      <c r="D650" s="170" t="s">
        <v>173</v>
      </c>
      <c r="E650" s="196" t="s">
        <v>1</v>
      </c>
      <c r="F650" s="197" t="s">
        <v>303</v>
      </c>
      <c r="H650" s="198">
        <v>22.189999999999998</v>
      </c>
      <c r="I650" s="199"/>
      <c r="J650" s="199"/>
      <c r="M650" s="195"/>
      <c r="N650" s="200"/>
      <c r="O650" s="201"/>
      <c r="P650" s="201"/>
      <c r="Q650" s="201"/>
      <c r="R650" s="201"/>
      <c r="S650" s="201"/>
      <c r="T650" s="201"/>
      <c r="U650" s="201"/>
      <c r="V650" s="201"/>
      <c r="W650" s="201"/>
      <c r="X650" s="202"/>
      <c r="AT650" s="196" t="s">
        <v>173</v>
      </c>
      <c r="AU650" s="196" t="s">
        <v>92</v>
      </c>
      <c r="AV650" s="15" t="s">
        <v>171</v>
      </c>
      <c r="AW650" s="15" t="s">
        <v>4</v>
      </c>
      <c r="AX650" s="15" t="s">
        <v>86</v>
      </c>
      <c r="AY650" s="196" t="s">
        <v>164</v>
      </c>
    </row>
    <row r="651" spans="1:65" s="2" customFormat="1" ht="14.45" customHeight="1">
      <c r="A651" s="32"/>
      <c r="B651" s="153"/>
      <c r="C651" s="154" t="s">
        <v>1159</v>
      </c>
      <c r="D651" s="154" t="s">
        <v>167</v>
      </c>
      <c r="E651" s="155" t="s">
        <v>1189</v>
      </c>
      <c r="F651" s="156" t="s">
        <v>1190</v>
      </c>
      <c r="G651" s="157" t="s">
        <v>199</v>
      </c>
      <c r="H651" s="158">
        <v>30</v>
      </c>
      <c r="I651" s="159"/>
      <c r="J651" s="159"/>
      <c r="K651" s="158">
        <f>ROUND(P651*H651,3)</f>
        <v>0</v>
      </c>
      <c r="L651" s="160"/>
      <c r="M651" s="33"/>
      <c r="N651" s="161" t="s">
        <v>1</v>
      </c>
      <c r="O651" s="162" t="s">
        <v>43</v>
      </c>
      <c r="P651" s="163">
        <f>I651+J651</f>
        <v>0</v>
      </c>
      <c r="Q651" s="163">
        <f>ROUND(I651*H651,3)</f>
        <v>0</v>
      </c>
      <c r="R651" s="163">
        <f>ROUND(J651*H651,3)</f>
        <v>0</v>
      </c>
      <c r="S651" s="58"/>
      <c r="T651" s="164">
        <f>S651*H651</f>
        <v>0</v>
      </c>
      <c r="U651" s="164">
        <v>1.2700000000000001E-3</v>
      </c>
      <c r="V651" s="164">
        <f>U651*H651</f>
        <v>3.8100000000000002E-2</v>
      </c>
      <c r="W651" s="164">
        <v>0</v>
      </c>
      <c r="X651" s="165">
        <f>W651*H651</f>
        <v>0</v>
      </c>
      <c r="Y651" s="32"/>
      <c r="Z651" s="32"/>
      <c r="AA651" s="32"/>
      <c r="AB651" s="32"/>
      <c r="AC651" s="32"/>
      <c r="AD651" s="32"/>
      <c r="AE651" s="32"/>
      <c r="AR651" s="166" t="s">
        <v>234</v>
      </c>
      <c r="AT651" s="166" t="s">
        <v>167</v>
      </c>
      <c r="AU651" s="166" t="s">
        <v>92</v>
      </c>
      <c r="AY651" s="17" t="s">
        <v>164</v>
      </c>
      <c r="BE651" s="167">
        <f>IF(O651="základná",K651,0)</f>
        <v>0</v>
      </c>
      <c r="BF651" s="167">
        <f>IF(O651="znížená",K651,0)</f>
        <v>0</v>
      </c>
      <c r="BG651" s="167">
        <f>IF(O651="zákl. prenesená",K651,0)</f>
        <v>0</v>
      </c>
      <c r="BH651" s="167">
        <f>IF(O651="zníž. prenesená",K651,0)</f>
        <v>0</v>
      </c>
      <c r="BI651" s="167">
        <f>IF(O651="nulová",K651,0)</f>
        <v>0</v>
      </c>
      <c r="BJ651" s="17" t="s">
        <v>92</v>
      </c>
      <c r="BK651" s="168">
        <f>ROUND(P651*H651,3)</f>
        <v>0</v>
      </c>
      <c r="BL651" s="17" t="s">
        <v>234</v>
      </c>
      <c r="BM651" s="166" t="s">
        <v>1191</v>
      </c>
    </row>
    <row r="652" spans="1:65" s="13" customFormat="1" ht="11.25">
      <c r="B652" s="169"/>
      <c r="D652" s="170" t="s">
        <v>173</v>
      </c>
      <c r="E652" s="171" t="s">
        <v>1</v>
      </c>
      <c r="F652" s="172" t="s">
        <v>2179</v>
      </c>
      <c r="H652" s="173">
        <v>5</v>
      </c>
      <c r="I652" s="174"/>
      <c r="J652" s="174"/>
      <c r="M652" s="169"/>
      <c r="N652" s="175"/>
      <c r="O652" s="176"/>
      <c r="P652" s="176"/>
      <c r="Q652" s="176"/>
      <c r="R652" s="176"/>
      <c r="S652" s="176"/>
      <c r="T652" s="176"/>
      <c r="U652" s="176"/>
      <c r="V652" s="176"/>
      <c r="W652" s="176"/>
      <c r="X652" s="177"/>
      <c r="AT652" s="171" t="s">
        <v>173</v>
      </c>
      <c r="AU652" s="171" t="s">
        <v>92</v>
      </c>
      <c r="AV652" s="13" t="s">
        <v>92</v>
      </c>
      <c r="AW652" s="13" t="s">
        <v>4</v>
      </c>
      <c r="AX652" s="13" t="s">
        <v>79</v>
      </c>
      <c r="AY652" s="171" t="s">
        <v>164</v>
      </c>
    </row>
    <row r="653" spans="1:65" s="13" customFormat="1" ht="11.25">
      <c r="B653" s="169"/>
      <c r="D653" s="170" t="s">
        <v>173</v>
      </c>
      <c r="E653" s="171" t="s">
        <v>1</v>
      </c>
      <c r="F653" s="172" t="s">
        <v>2180</v>
      </c>
      <c r="H653" s="173">
        <v>5</v>
      </c>
      <c r="I653" s="174"/>
      <c r="J653" s="174"/>
      <c r="M653" s="169"/>
      <c r="N653" s="175"/>
      <c r="O653" s="176"/>
      <c r="P653" s="176"/>
      <c r="Q653" s="176"/>
      <c r="R653" s="176"/>
      <c r="S653" s="176"/>
      <c r="T653" s="176"/>
      <c r="U653" s="176"/>
      <c r="V653" s="176"/>
      <c r="W653" s="176"/>
      <c r="X653" s="177"/>
      <c r="AT653" s="171" t="s">
        <v>173</v>
      </c>
      <c r="AU653" s="171" t="s">
        <v>92</v>
      </c>
      <c r="AV653" s="13" t="s">
        <v>92</v>
      </c>
      <c r="AW653" s="13" t="s">
        <v>4</v>
      </c>
      <c r="AX653" s="13" t="s">
        <v>79</v>
      </c>
      <c r="AY653" s="171" t="s">
        <v>164</v>
      </c>
    </row>
    <row r="654" spans="1:65" s="13" customFormat="1" ht="11.25">
      <c r="B654" s="169"/>
      <c r="D654" s="170" t="s">
        <v>173</v>
      </c>
      <c r="E654" s="171" t="s">
        <v>1</v>
      </c>
      <c r="F654" s="172" t="s">
        <v>1706</v>
      </c>
      <c r="H654" s="173">
        <v>5</v>
      </c>
      <c r="I654" s="174"/>
      <c r="J654" s="174"/>
      <c r="M654" s="169"/>
      <c r="N654" s="175"/>
      <c r="O654" s="176"/>
      <c r="P654" s="176"/>
      <c r="Q654" s="176"/>
      <c r="R654" s="176"/>
      <c r="S654" s="176"/>
      <c r="T654" s="176"/>
      <c r="U654" s="176"/>
      <c r="V654" s="176"/>
      <c r="W654" s="176"/>
      <c r="X654" s="177"/>
      <c r="AT654" s="171" t="s">
        <v>173</v>
      </c>
      <c r="AU654" s="171" t="s">
        <v>92</v>
      </c>
      <c r="AV654" s="13" t="s">
        <v>92</v>
      </c>
      <c r="AW654" s="13" t="s">
        <v>4</v>
      </c>
      <c r="AX654" s="13" t="s">
        <v>79</v>
      </c>
      <c r="AY654" s="171" t="s">
        <v>164</v>
      </c>
    </row>
    <row r="655" spans="1:65" s="13" customFormat="1" ht="11.25">
      <c r="B655" s="169"/>
      <c r="D655" s="170" t="s">
        <v>173</v>
      </c>
      <c r="E655" s="171" t="s">
        <v>1</v>
      </c>
      <c r="F655" s="172" t="s">
        <v>2181</v>
      </c>
      <c r="H655" s="173">
        <v>5</v>
      </c>
      <c r="I655" s="174"/>
      <c r="J655" s="174"/>
      <c r="M655" s="169"/>
      <c r="N655" s="175"/>
      <c r="O655" s="176"/>
      <c r="P655" s="176"/>
      <c r="Q655" s="176"/>
      <c r="R655" s="176"/>
      <c r="S655" s="176"/>
      <c r="T655" s="176"/>
      <c r="U655" s="176"/>
      <c r="V655" s="176"/>
      <c r="W655" s="176"/>
      <c r="X655" s="177"/>
      <c r="AT655" s="171" t="s">
        <v>173</v>
      </c>
      <c r="AU655" s="171" t="s">
        <v>92</v>
      </c>
      <c r="AV655" s="13" t="s">
        <v>92</v>
      </c>
      <c r="AW655" s="13" t="s">
        <v>4</v>
      </c>
      <c r="AX655" s="13" t="s">
        <v>79</v>
      </c>
      <c r="AY655" s="171" t="s">
        <v>164</v>
      </c>
    </row>
    <row r="656" spans="1:65" s="13" customFormat="1" ht="11.25">
      <c r="B656" s="169"/>
      <c r="D656" s="170" t="s">
        <v>173</v>
      </c>
      <c r="E656" s="171" t="s">
        <v>1</v>
      </c>
      <c r="F656" s="172" t="s">
        <v>2182</v>
      </c>
      <c r="H656" s="173">
        <v>5</v>
      </c>
      <c r="I656" s="174"/>
      <c r="J656" s="174"/>
      <c r="M656" s="169"/>
      <c r="N656" s="175"/>
      <c r="O656" s="176"/>
      <c r="P656" s="176"/>
      <c r="Q656" s="176"/>
      <c r="R656" s="176"/>
      <c r="S656" s="176"/>
      <c r="T656" s="176"/>
      <c r="U656" s="176"/>
      <c r="V656" s="176"/>
      <c r="W656" s="176"/>
      <c r="X656" s="177"/>
      <c r="AT656" s="171" t="s">
        <v>173</v>
      </c>
      <c r="AU656" s="171" t="s">
        <v>92</v>
      </c>
      <c r="AV656" s="13" t="s">
        <v>92</v>
      </c>
      <c r="AW656" s="13" t="s">
        <v>4</v>
      </c>
      <c r="AX656" s="13" t="s">
        <v>79</v>
      </c>
      <c r="AY656" s="171" t="s">
        <v>164</v>
      </c>
    </row>
    <row r="657" spans="1:65" s="13" customFormat="1" ht="11.25">
      <c r="B657" s="169"/>
      <c r="D657" s="170" t="s">
        <v>173</v>
      </c>
      <c r="E657" s="171" t="s">
        <v>1</v>
      </c>
      <c r="F657" s="172" t="s">
        <v>2183</v>
      </c>
      <c r="H657" s="173">
        <v>5</v>
      </c>
      <c r="I657" s="174"/>
      <c r="J657" s="174"/>
      <c r="M657" s="169"/>
      <c r="N657" s="175"/>
      <c r="O657" s="176"/>
      <c r="P657" s="176"/>
      <c r="Q657" s="176"/>
      <c r="R657" s="176"/>
      <c r="S657" s="176"/>
      <c r="T657" s="176"/>
      <c r="U657" s="176"/>
      <c r="V657" s="176"/>
      <c r="W657" s="176"/>
      <c r="X657" s="177"/>
      <c r="AT657" s="171" t="s">
        <v>173</v>
      </c>
      <c r="AU657" s="171" t="s">
        <v>92</v>
      </c>
      <c r="AV657" s="13" t="s">
        <v>92</v>
      </c>
      <c r="AW657" s="13" t="s">
        <v>4</v>
      </c>
      <c r="AX657" s="13" t="s">
        <v>79</v>
      </c>
      <c r="AY657" s="171" t="s">
        <v>164</v>
      </c>
    </row>
    <row r="658" spans="1:65" s="15" customFormat="1" ht="11.25">
      <c r="B658" s="195"/>
      <c r="D658" s="170" t="s">
        <v>173</v>
      </c>
      <c r="E658" s="196" t="s">
        <v>1</v>
      </c>
      <c r="F658" s="197" t="s">
        <v>303</v>
      </c>
      <c r="H658" s="198">
        <v>30</v>
      </c>
      <c r="I658" s="199"/>
      <c r="J658" s="199"/>
      <c r="M658" s="195"/>
      <c r="N658" s="200"/>
      <c r="O658" s="201"/>
      <c r="P658" s="201"/>
      <c r="Q658" s="201"/>
      <c r="R658" s="201"/>
      <c r="S658" s="201"/>
      <c r="T658" s="201"/>
      <c r="U658" s="201"/>
      <c r="V658" s="201"/>
      <c r="W658" s="201"/>
      <c r="X658" s="202"/>
      <c r="AT658" s="196" t="s">
        <v>173</v>
      </c>
      <c r="AU658" s="196" t="s">
        <v>92</v>
      </c>
      <c r="AV658" s="15" t="s">
        <v>171</v>
      </c>
      <c r="AW658" s="15" t="s">
        <v>4</v>
      </c>
      <c r="AX658" s="15" t="s">
        <v>86</v>
      </c>
      <c r="AY658" s="196" t="s">
        <v>164</v>
      </c>
    </row>
    <row r="659" spans="1:65" s="2" customFormat="1" ht="14.45" customHeight="1">
      <c r="A659" s="32"/>
      <c r="B659" s="153"/>
      <c r="C659" s="154" t="s">
        <v>1163</v>
      </c>
      <c r="D659" s="154" t="s">
        <v>167</v>
      </c>
      <c r="E659" s="155" t="s">
        <v>1713</v>
      </c>
      <c r="F659" s="156" t="s">
        <v>1714</v>
      </c>
      <c r="G659" s="157" t="s">
        <v>199</v>
      </c>
      <c r="H659" s="158">
        <v>12</v>
      </c>
      <c r="I659" s="159"/>
      <c r="J659" s="159"/>
      <c r="K659" s="158">
        <f>ROUND(P659*H659,3)</f>
        <v>0</v>
      </c>
      <c r="L659" s="160"/>
      <c r="M659" s="33"/>
      <c r="N659" s="161" t="s">
        <v>1</v>
      </c>
      <c r="O659" s="162" t="s">
        <v>43</v>
      </c>
      <c r="P659" s="163">
        <f>I659+J659</f>
        <v>0</v>
      </c>
      <c r="Q659" s="163">
        <f>ROUND(I659*H659,3)</f>
        <v>0</v>
      </c>
      <c r="R659" s="163">
        <f>ROUND(J659*H659,3)</f>
        <v>0</v>
      </c>
      <c r="S659" s="58"/>
      <c r="T659" s="164">
        <f>S659*H659</f>
        <v>0</v>
      </c>
      <c r="U659" s="164">
        <v>1.2700000000000001E-3</v>
      </c>
      <c r="V659" s="164">
        <f>U659*H659</f>
        <v>1.524E-2</v>
      </c>
      <c r="W659" s="164">
        <v>0</v>
      </c>
      <c r="X659" s="165">
        <f>W659*H659</f>
        <v>0</v>
      </c>
      <c r="Y659" s="32"/>
      <c r="Z659" s="32"/>
      <c r="AA659" s="32"/>
      <c r="AB659" s="32"/>
      <c r="AC659" s="32"/>
      <c r="AD659" s="32"/>
      <c r="AE659" s="32"/>
      <c r="AR659" s="166" t="s">
        <v>234</v>
      </c>
      <c r="AT659" s="166" t="s">
        <v>167</v>
      </c>
      <c r="AU659" s="166" t="s">
        <v>92</v>
      </c>
      <c r="AY659" s="17" t="s">
        <v>164</v>
      </c>
      <c r="BE659" s="167">
        <f>IF(O659="základná",K659,0)</f>
        <v>0</v>
      </c>
      <c r="BF659" s="167">
        <f>IF(O659="znížená",K659,0)</f>
        <v>0</v>
      </c>
      <c r="BG659" s="167">
        <f>IF(O659="zákl. prenesená",K659,0)</f>
        <v>0</v>
      </c>
      <c r="BH659" s="167">
        <f>IF(O659="zníž. prenesená",K659,0)</f>
        <v>0</v>
      </c>
      <c r="BI659" s="167">
        <f>IF(O659="nulová",K659,0)</f>
        <v>0</v>
      </c>
      <c r="BJ659" s="17" t="s">
        <v>92</v>
      </c>
      <c r="BK659" s="168">
        <f>ROUND(P659*H659,3)</f>
        <v>0</v>
      </c>
      <c r="BL659" s="17" t="s">
        <v>234</v>
      </c>
      <c r="BM659" s="166" t="s">
        <v>1715</v>
      </c>
    </row>
    <row r="660" spans="1:65" s="13" customFormat="1" ht="11.25">
      <c r="B660" s="169"/>
      <c r="D660" s="170" t="s">
        <v>173</v>
      </c>
      <c r="E660" s="171" t="s">
        <v>1</v>
      </c>
      <c r="F660" s="172" t="s">
        <v>2184</v>
      </c>
      <c r="H660" s="173">
        <v>2</v>
      </c>
      <c r="I660" s="174"/>
      <c r="J660" s="174"/>
      <c r="M660" s="169"/>
      <c r="N660" s="175"/>
      <c r="O660" s="176"/>
      <c r="P660" s="176"/>
      <c r="Q660" s="176"/>
      <c r="R660" s="176"/>
      <c r="S660" s="176"/>
      <c r="T660" s="176"/>
      <c r="U660" s="176"/>
      <c r="V660" s="176"/>
      <c r="W660" s="176"/>
      <c r="X660" s="177"/>
      <c r="AT660" s="171" t="s">
        <v>173</v>
      </c>
      <c r="AU660" s="171" t="s">
        <v>92</v>
      </c>
      <c r="AV660" s="13" t="s">
        <v>92</v>
      </c>
      <c r="AW660" s="13" t="s">
        <v>4</v>
      </c>
      <c r="AX660" s="13" t="s">
        <v>79</v>
      </c>
      <c r="AY660" s="171" t="s">
        <v>164</v>
      </c>
    </row>
    <row r="661" spans="1:65" s="13" customFormat="1" ht="11.25">
      <c r="B661" s="169"/>
      <c r="D661" s="170" t="s">
        <v>173</v>
      </c>
      <c r="E661" s="171" t="s">
        <v>1</v>
      </c>
      <c r="F661" s="172" t="s">
        <v>2185</v>
      </c>
      <c r="H661" s="173">
        <v>2</v>
      </c>
      <c r="I661" s="174"/>
      <c r="J661" s="174"/>
      <c r="M661" s="169"/>
      <c r="N661" s="175"/>
      <c r="O661" s="176"/>
      <c r="P661" s="176"/>
      <c r="Q661" s="176"/>
      <c r="R661" s="176"/>
      <c r="S661" s="176"/>
      <c r="T661" s="176"/>
      <c r="U661" s="176"/>
      <c r="V661" s="176"/>
      <c r="W661" s="176"/>
      <c r="X661" s="177"/>
      <c r="AT661" s="171" t="s">
        <v>173</v>
      </c>
      <c r="AU661" s="171" t="s">
        <v>92</v>
      </c>
      <c r="AV661" s="13" t="s">
        <v>92</v>
      </c>
      <c r="AW661" s="13" t="s">
        <v>4</v>
      </c>
      <c r="AX661" s="13" t="s">
        <v>79</v>
      </c>
      <c r="AY661" s="171" t="s">
        <v>164</v>
      </c>
    </row>
    <row r="662" spans="1:65" s="13" customFormat="1" ht="11.25">
      <c r="B662" s="169"/>
      <c r="D662" s="170" t="s">
        <v>173</v>
      </c>
      <c r="E662" s="171" t="s">
        <v>1</v>
      </c>
      <c r="F662" s="172" t="s">
        <v>2186</v>
      </c>
      <c r="H662" s="173">
        <v>2</v>
      </c>
      <c r="I662" s="174"/>
      <c r="J662" s="174"/>
      <c r="M662" s="169"/>
      <c r="N662" s="175"/>
      <c r="O662" s="176"/>
      <c r="P662" s="176"/>
      <c r="Q662" s="176"/>
      <c r="R662" s="176"/>
      <c r="S662" s="176"/>
      <c r="T662" s="176"/>
      <c r="U662" s="176"/>
      <c r="V662" s="176"/>
      <c r="W662" s="176"/>
      <c r="X662" s="177"/>
      <c r="AT662" s="171" t="s">
        <v>173</v>
      </c>
      <c r="AU662" s="171" t="s">
        <v>92</v>
      </c>
      <c r="AV662" s="13" t="s">
        <v>92</v>
      </c>
      <c r="AW662" s="13" t="s">
        <v>4</v>
      </c>
      <c r="AX662" s="13" t="s">
        <v>79</v>
      </c>
      <c r="AY662" s="171" t="s">
        <v>164</v>
      </c>
    </row>
    <row r="663" spans="1:65" s="13" customFormat="1" ht="11.25">
      <c r="B663" s="169"/>
      <c r="D663" s="170" t="s">
        <v>173</v>
      </c>
      <c r="E663" s="171" t="s">
        <v>1</v>
      </c>
      <c r="F663" s="172" t="s">
        <v>2187</v>
      </c>
      <c r="H663" s="173">
        <v>2</v>
      </c>
      <c r="I663" s="174"/>
      <c r="J663" s="174"/>
      <c r="M663" s="169"/>
      <c r="N663" s="175"/>
      <c r="O663" s="176"/>
      <c r="P663" s="176"/>
      <c r="Q663" s="176"/>
      <c r="R663" s="176"/>
      <c r="S663" s="176"/>
      <c r="T663" s="176"/>
      <c r="U663" s="176"/>
      <c r="V663" s="176"/>
      <c r="W663" s="176"/>
      <c r="X663" s="177"/>
      <c r="AT663" s="171" t="s">
        <v>173</v>
      </c>
      <c r="AU663" s="171" t="s">
        <v>92</v>
      </c>
      <c r="AV663" s="13" t="s">
        <v>92</v>
      </c>
      <c r="AW663" s="13" t="s">
        <v>4</v>
      </c>
      <c r="AX663" s="13" t="s">
        <v>79</v>
      </c>
      <c r="AY663" s="171" t="s">
        <v>164</v>
      </c>
    </row>
    <row r="664" spans="1:65" s="13" customFormat="1" ht="11.25">
      <c r="B664" s="169"/>
      <c r="D664" s="170" t="s">
        <v>173</v>
      </c>
      <c r="E664" s="171" t="s">
        <v>1</v>
      </c>
      <c r="F664" s="172" t="s">
        <v>2188</v>
      </c>
      <c r="H664" s="173">
        <v>2</v>
      </c>
      <c r="I664" s="174"/>
      <c r="J664" s="174"/>
      <c r="M664" s="169"/>
      <c r="N664" s="175"/>
      <c r="O664" s="176"/>
      <c r="P664" s="176"/>
      <c r="Q664" s="176"/>
      <c r="R664" s="176"/>
      <c r="S664" s="176"/>
      <c r="T664" s="176"/>
      <c r="U664" s="176"/>
      <c r="V664" s="176"/>
      <c r="W664" s="176"/>
      <c r="X664" s="177"/>
      <c r="AT664" s="171" t="s">
        <v>173</v>
      </c>
      <c r="AU664" s="171" t="s">
        <v>92</v>
      </c>
      <c r="AV664" s="13" t="s">
        <v>92</v>
      </c>
      <c r="AW664" s="13" t="s">
        <v>4</v>
      </c>
      <c r="AX664" s="13" t="s">
        <v>79</v>
      </c>
      <c r="AY664" s="171" t="s">
        <v>164</v>
      </c>
    </row>
    <row r="665" spans="1:65" s="13" customFormat="1" ht="11.25">
      <c r="B665" s="169"/>
      <c r="D665" s="170" t="s">
        <v>173</v>
      </c>
      <c r="E665" s="171" t="s">
        <v>1</v>
      </c>
      <c r="F665" s="172" t="s">
        <v>2189</v>
      </c>
      <c r="H665" s="173">
        <v>2</v>
      </c>
      <c r="I665" s="174"/>
      <c r="J665" s="174"/>
      <c r="M665" s="169"/>
      <c r="N665" s="175"/>
      <c r="O665" s="176"/>
      <c r="P665" s="176"/>
      <c r="Q665" s="176"/>
      <c r="R665" s="176"/>
      <c r="S665" s="176"/>
      <c r="T665" s="176"/>
      <c r="U665" s="176"/>
      <c r="V665" s="176"/>
      <c r="W665" s="176"/>
      <c r="X665" s="177"/>
      <c r="AT665" s="171" t="s">
        <v>173</v>
      </c>
      <c r="AU665" s="171" t="s">
        <v>92</v>
      </c>
      <c r="AV665" s="13" t="s">
        <v>92</v>
      </c>
      <c r="AW665" s="13" t="s">
        <v>4</v>
      </c>
      <c r="AX665" s="13" t="s">
        <v>79</v>
      </c>
      <c r="AY665" s="171" t="s">
        <v>164</v>
      </c>
    </row>
    <row r="666" spans="1:65" s="15" customFormat="1" ht="11.25">
      <c r="B666" s="195"/>
      <c r="D666" s="170" t="s">
        <v>173</v>
      </c>
      <c r="E666" s="196" t="s">
        <v>1</v>
      </c>
      <c r="F666" s="197" t="s">
        <v>303</v>
      </c>
      <c r="H666" s="198">
        <v>12</v>
      </c>
      <c r="I666" s="199"/>
      <c r="J666" s="199"/>
      <c r="M666" s="195"/>
      <c r="N666" s="200"/>
      <c r="O666" s="201"/>
      <c r="P666" s="201"/>
      <c r="Q666" s="201"/>
      <c r="R666" s="201"/>
      <c r="S666" s="201"/>
      <c r="T666" s="201"/>
      <c r="U666" s="201"/>
      <c r="V666" s="201"/>
      <c r="W666" s="201"/>
      <c r="X666" s="202"/>
      <c r="AT666" s="196" t="s">
        <v>173</v>
      </c>
      <c r="AU666" s="196" t="s">
        <v>92</v>
      </c>
      <c r="AV666" s="15" t="s">
        <v>171</v>
      </c>
      <c r="AW666" s="15" t="s">
        <v>4</v>
      </c>
      <c r="AX666" s="15" t="s">
        <v>86</v>
      </c>
      <c r="AY666" s="196" t="s">
        <v>164</v>
      </c>
    </row>
    <row r="667" spans="1:65" s="2" customFormat="1" ht="14.45" customHeight="1">
      <c r="A667" s="32"/>
      <c r="B667" s="153"/>
      <c r="C667" s="154" t="s">
        <v>1179</v>
      </c>
      <c r="D667" s="154" t="s">
        <v>167</v>
      </c>
      <c r="E667" s="155" t="s">
        <v>1719</v>
      </c>
      <c r="F667" s="156" t="s">
        <v>1720</v>
      </c>
      <c r="G667" s="157" t="s">
        <v>199</v>
      </c>
      <c r="H667" s="158">
        <v>7</v>
      </c>
      <c r="I667" s="159"/>
      <c r="J667" s="159"/>
      <c r="K667" s="158">
        <f>ROUND(P667*H667,3)</f>
        <v>0</v>
      </c>
      <c r="L667" s="160"/>
      <c r="M667" s="33"/>
      <c r="N667" s="161" t="s">
        <v>1</v>
      </c>
      <c r="O667" s="162" t="s">
        <v>43</v>
      </c>
      <c r="P667" s="163">
        <f>I667+J667</f>
        <v>0</v>
      </c>
      <c r="Q667" s="163">
        <f>ROUND(I667*H667,3)</f>
        <v>0</v>
      </c>
      <c r="R667" s="163">
        <f>ROUND(J667*H667,3)</f>
        <v>0</v>
      </c>
      <c r="S667" s="58"/>
      <c r="T667" s="164">
        <f>S667*H667</f>
        <v>0</v>
      </c>
      <c r="U667" s="164">
        <v>1.2700000000000001E-3</v>
      </c>
      <c r="V667" s="164">
        <f>U667*H667</f>
        <v>8.8900000000000003E-3</v>
      </c>
      <c r="W667" s="164">
        <v>0</v>
      </c>
      <c r="X667" s="165">
        <f>W667*H667</f>
        <v>0</v>
      </c>
      <c r="Y667" s="32"/>
      <c r="Z667" s="32"/>
      <c r="AA667" s="32"/>
      <c r="AB667" s="32"/>
      <c r="AC667" s="32"/>
      <c r="AD667" s="32"/>
      <c r="AE667" s="32"/>
      <c r="AR667" s="166" t="s">
        <v>234</v>
      </c>
      <c r="AT667" s="166" t="s">
        <v>167</v>
      </c>
      <c r="AU667" s="166" t="s">
        <v>92</v>
      </c>
      <c r="AY667" s="17" t="s">
        <v>164</v>
      </c>
      <c r="BE667" s="167">
        <f>IF(O667="základná",K667,0)</f>
        <v>0</v>
      </c>
      <c r="BF667" s="167">
        <f>IF(O667="znížená",K667,0)</f>
        <v>0</v>
      </c>
      <c r="BG667" s="167">
        <f>IF(O667="zákl. prenesená",K667,0)</f>
        <v>0</v>
      </c>
      <c r="BH667" s="167">
        <f>IF(O667="zníž. prenesená",K667,0)</f>
        <v>0</v>
      </c>
      <c r="BI667" s="167">
        <f>IF(O667="nulová",K667,0)</f>
        <v>0</v>
      </c>
      <c r="BJ667" s="17" t="s">
        <v>92</v>
      </c>
      <c r="BK667" s="168">
        <f>ROUND(P667*H667,3)</f>
        <v>0</v>
      </c>
      <c r="BL667" s="17" t="s">
        <v>234</v>
      </c>
      <c r="BM667" s="166" t="s">
        <v>1721</v>
      </c>
    </row>
    <row r="668" spans="1:65" s="13" customFormat="1" ht="11.25">
      <c r="B668" s="169"/>
      <c r="D668" s="170" t="s">
        <v>173</v>
      </c>
      <c r="E668" s="171" t="s">
        <v>1</v>
      </c>
      <c r="F668" s="172" t="s">
        <v>2190</v>
      </c>
      <c r="H668" s="173">
        <v>1</v>
      </c>
      <c r="I668" s="174"/>
      <c r="J668" s="174"/>
      <c r="M668" s="169"/>
      <c r="N668" s="175"/>
      <c r="O668" s="176"/>
      <c r="P668" s="176"/>
      <c r="Q668" s="176"/>
      <c r="R668" s="176"/>
      <c r="S668" s="176"/>
      <c r="T668" s="176"/>
      <c r="U668" s="176"/>
      <c r="V668" s="176"/>
      <c r="W668" s="176"/>
      <c r="X668" s="177"/>
      <c r="AT668" s="171" t="s">
        <v>173</v>
      </c>
      <c r="AU668" s="171" t="s">
        <v>92</v>
      </c>
      <c r="AV668" s="13" t="s">
        <v>92</v>
      </c>
      <c r="AW668" s="13" t="s">
        <v>4</v>
      </c>
      <c r="AX668" s="13" t="s">
        <v>79</v>
      </c>
      <c r="AY668" s="171" t="s">
        <v>164</v>
      </c>
    </row>
    <row r="669" spans="1:65" s="13" customFormat="1" ht="11.25">
      <c r="B669" s="169"/>
      <c r="D669" s="170" t="s">
        <v>173</v>
      </c>
      <c r="E669" s="171" t="s">
        <v>1</v>
      </c>
      <c r="F669" s="172" t="s">
        <v>2191</v>
      </c>
      <c r="H669" s="173">
        <v>1</v>
      </c>
      <c r="I669" s="174"/>
      <c r="J669" s="174"/>
      <c r="M669" s="169"/>
      <c r="N669" s="175"/>
      <c r="O669" s="176"/>
      <c r="P669" s="176"/>
      <c r="Q669" s="176"/>
      <c r="R669" s="176"/>
      <c r="S669" s="176"/>
      <c r="T669" s="176"/>
      <c r="U669" s="176"/>
      <c r="V669" s="176"/>
      <c r="W669" s="176"/>
      <c r="X669" s="177"/>
      <c r="AT669" s="171" t="s">
        <v>173</v>
      </c>
      <c r="AU669" s="171" t="s">
        <v>92</v>
      </c>
      <c r="AV669" s="13" t="s">
        <v>92</v>
      </c>
      <c r="AW669" s="13" t="s">
        <v>4</v>
      </c>
      <c r="AX669" s="13" t="s">
        <v>79</v>
      </c>
      <c r="AY669" s="171" t="s">
        <v>164</v>
      </c>
    </row>
    <row r="670" spans="1:65" s="13" customFormat="1" ht="11.25">
      <c r="B670" s="169"/>
      <c r="D670" s="170" t="s">
        <v>173</v>
      </c>
      <c r="E670" s="171" t="s">
        <v>1</v>
      </c>
      <c r="F670" s="172" t="s">
        <v>2192</v>
      </c>
      <c r="H670" s="173">
        <v>1</v>
      </c>
      <c r="I670" s="174"/>
      <c r="J670" s="174"/>
      <c r="M670" s="169"/>
      <c r="N670" s="175"/>
      <c r="O670" s="176"/>
      <c r="P670" s="176"/>
      <c r="Q670" s="176"/>
      <c r="R670" s="176"/>
      <c r="S670" s="176"/>
      <c r="T670" s="176"/>
      <c r="U670" s="176"/>
      <c r="V670" s="176"/>
      <c r="W670" s="176"/>
      <c r="X670" s="177"/>
      <c r="AT670" s="171" t="s">
        <v>173</v>
      </c>
      <c r="AU670" s="171" t="s">
        <v>92</v>
      </c>
      <c r="AV670" s="13" t="s">
        <v>92</v>
      </c>
      <c r="AW670" s="13" t="s">
        <v>4</v>
      </c>
      <c r="AX670" s="13" t="s">
        <v>79</v>
      </c>
      <c r="AY670" s="171" t="s">
        <v>164</v>
      </c>
    </row>
    <row r="671" spans="1:65" s="13" customFormat="1" ht="11.25">
      <c r="B671" s="169"/>
      <c r="D671" s="170" t="s">
        <v>173</v>
      </c>
      <c r="E671" s="171" t="s">
        <v>1</v>
      </c>
      <c r="F671" s="172" t="s">
        <v>2193</v>
      </c>
      <c r="H671" s="173">
        <v>1</v>
      </c>
      <c r="I671" s="174"/>
      <c r="J671" s="174"/>
      <c r="M671" s="169"/>
      <c r="N671" s="175"/>
      <c r="O671" s="176"/>
      <c r="P671" s="176"/>
      <c r="Q671" s="176"/>
      <c r="R671" s="176"/>
      <c r="S671" s="176"/>
      <c r="T671" s="176"/>
      <c r="U671" s="176"/>
      <c r="V671" s="176"/>
      <c r="W671" s="176"/>
      <c r="X671" s="177"/>
      <c r="AT671" s="171" t="s">
        <v>173</v>
      </c>
      <c r="AU671" s="171" t="s">
        <v>92</v>
      </c>
      <c r="AV671" s="13" t="s">
        <v>92</v>
      </c>
      <c r="AW671" s="13" t="s">
        <v>4</v>
      </c>
      <c r="AX671" s="13" t="s">
        <v>79</v>
      </c>
      <c r="AY671" s="171" t="s">
        <v>164</v>
      </c>
    </row>
    <row r="672" spans="1:65" s="13" customFormat="1" ht="11.25">
      <c r="B672" s="169"/>
      <c r="D672" s="170" t="s">
        <v>173</v>
      </c>
      <c r="E672" s="171" t="s">
        <v>1</v>
      </c>
      <c r="F672" s="172" t="s">
        <v>2194</v>
      </c>
      <c r="H672" s="173">
        <v>1</v>
      </c>
      <c r="I672" s="174"/>
      <c r="J672" s="174"/>
      <c r="M672" s="169"/>
      <c r="N672" s="175"/>
      <c r="O672" s="176"/>
      <c r="P672" s="176"/>
      <c r="Q672" s="176"/>
      <c r="R672" s="176"/>
      <c r="S672" s="176"/>
      <c r="T672" s="176"/>
      <c r="U672" s="176"/>
      <c r="V672" s="176"/>
      <c r="W672" s="176"/>
      <c r="X672" s="177"/>
      <c r="AT672" s="171" t="s">
        <v>173</v>
      </c>
      <c r="AU672" s="171" t="s">
        <v>92</v>
      </c>
      <c r="AV672" s="13" t="s">
        <v>92</v>
      </c>
      <c r="AW672" s="13" t="s">
        <v>4</v>
      </c>
      <c r="AX672" s="13" t="s">
        <v>79</v>
      </c>
      <c r="AY672" s="171" t="s">
        <v>164</v>
      </c>
    </row>
    <row r="673" spans="1:65" s="13" customFormat="1" ht="11.25">
      <c r="B673" s="169"/>
      <c r="D673" s="170" t="s">
        <v>173</v>
      </c>
      <c r="E673" s="171" t="s">
        <v>1</v>
      </c>
      <c r="F673" s="172" t="s">
        <v>2195</v>
      </c>
      <c r="H673" s="173">
        <v>1</v>
      </c>
      <c r="I673" s="174"/>
      <c r="J673" s="174"/>
      <c r="M673" s="169"/>
      <c r="N673" s="175"/>
      <c r="O673" s="176"/>
      <c r="P673" s="176"/>
      <c r="Q673" s="176"/>
      <c r="R673" s="176"/>
      <c r="S673" s="176"/>
      <c r="T673" s="176"/>
      <c r="U673" s="176"/>
      <c r="V673" s="176"/>
      <c r="W673" s="176"/>
      <c r="X673" s="177"/>
      <c r="AT673" s="171" t="s">
        <v>173</v>
      </c>
      <c r="AU673" s="171" t="s">
        <v>92</v>
      </c>
      <c r="AV673" s="13" t="s">
        <v>92</v>
      </c>
      <c r="AW673" s="13" t="s">
        <v>4</v>
      </c>
      <c r="AX673" s="13" t="s">
        <v>79</v>
      </c>
      <c r="AY673" s="171" t="s">
        <v>164</v>
      </c>
    </row>
    <row r="674" spans="1:65" s="13" customFormat="1" ht="11.25">
      <c r="B674" s="169"/>
      <c r="D674" s="170" t="s">
        <v>173</v>
      </c>
      <c r="E674" s="171" t="s">
        <v>1</v>
      </c>
      <c r="F674" s="172" t="s">
        <v>2196</v>
      </c>
      <c r="H674" s="173">
        <v>1</v>
      </c>
      <c r="I674" s="174"/>
      <c r="J674" s="174"/>
      <c r="M674" s="169"/>
      <c r="N674" s="175"/>
      <c r="O674" s="176"/>
      <c r="P674" s="176"/>
      <c r="Q674" s="176"/>
      <c r="R674" s="176"/>
      <c r="S674" s="176"/>
      <c r="T674" s="176"/>
      <c r="U674" s="176"/>
      <c r="V674" s="176"/>
      <c r="W674" s="176"/>
      <c r="X674" s="177"/>
      <c r="AT674" s="171" t="s">
        <v>173</v>
      </c>
      <c r="AU674" s="171" t="s">
        <v>92</v>
      </c>
      <c r="AV674" s="13" t="s">
        <v>92</v>
      </c>
      <c r="AW674" s="13" t="s">
        <v>4</v>
      </c>
      <c r="AX674" s="13" t="s">
        <v>79</v>
      </c>
      <c r="AY674" s="171" t="s">
        <v>164</v>
      </c>
    </row>
    <row r="675" spans="1:65" s="15" customFormat="1" ht="11.25">
      <c r="B675" s="195"/>
      <c r="D675" s="170" t="s">
        <v>173</v>
      </c>
      <c r="E675" s="196" t="s">
        <v>1</v>
      </c>
      <c r="F675" s="197" t="s">
        <v>303</v>
      </c>
      <c r="H675" s="198">
        <v>7</v>
      </c>
      <c r="I675" s="199"/>
      <c r="J675" s="199"/>
      <c r="M675" s="195"/>
      <c r="N675" s="200"/>
      <c r="O675" s="201"/>
      <c r="P675" s="201"/>
      <c r="Q675" s="201"/>
      <c r="R675" s="201"/>
      <c r="S675" s="201"/>
      <c r="T675" s="201"/>
      <c r="U675" s="201"/>
      <c r="V675" s="201"/>
      <c r="W675" s="201"/>
      <c r="X675" s="202"/>
      <c r="AT675" s="196" t="s">
        <v>173</v>
      </c>
      <c r="AU675" s="196" t="s">
        <v>92</v>
      </c>
      <c r="AV675" s="15" t="s">
        <v>171</v>
      </c>
      <c r="AW675" s="15" t="s">
        <v>4</v>
      </c>
      <c r="AX675" s="15" t="s">
        <v>86</v>
      </c>
      <c r="AY675" s="196" t="s">
        <v>164</v>
      </c>
    </row>
    <row r="676" spans="1:65" s="2" customFormat="1" ht="14.45" customHeight="1">
      <c r="A676" s="32"/>
      <c r="B676" s="153"/>
      <c r="C676" s="154" t="s">
        <v>1184</v>
      </c>
      <c r="D676" s="154" t="s">
        <v>167</v>
      </c>
      <c r="E676" s="155" t="s">
        <v>1724</v>
      </c>
      <c r="F676" s="156" t="s">
        <v>1725</v>
      </c>
      <c r="G676" s="157" t="s">
        <v>199</v>
      </c>
      <c r="H676" s="158">
        <v>12</v>
      </c>
      <c r="I676" s="159"/>
      <c r="J676" s="159"/>
      <c r="K676" s="158">
        <f>ROUND(P676*H676,3)</f>
        <v>0</v>
      </c>
      <c r="L676" s="160"/>
      <c r="M676" s="33"/>
      <c r="N676" s="161" t="s">
        <v>1</v>
      </c>
      <c r="O676" s="162" t="s">
        <v>43</v>
      </c>
      <c r="P676" s="163">
        <f>I676+J676</f>
        <v>0</v>
      </c>
      <c r="Q676" s="163">
        <f>ROUND(I676*H676,3)</f>
        <v>0</v>
      </c>
      <c r="R676" s="163">
        <f>ROUND(J676*H676,3)</f>
        <v>0</v>
      </c>
      <c r="S676" s="58"/>
      <c r="T676" s="164">
        <f>S676*H676</f>
        <v>0</v>
      </c>
      <c r="U676" s="164">
        <v>1.2700000000000001E-3</v>
      </c>
      <c r="V676" s="164">
        <f>U676*H676</f>
        <v>1.524E-2</v>
      </c>
      <c r="W676" s="164">
        <v>0</v>
      </c>
      <c r="X676" s="165">
        <f>W676*H676</f>
        <v>0</v>
      </c>
      <c r="Y676" s="32"/>
      <c r="Z676" s="32"/>
      <c r="AA676" s="32"/>
      <c r="AB676" s="32"/>
      <c r="AC676" s="32"/>
      <c r="AD676" s="32"/>
      <c r="AE676" s="32"/>
      <c r="AR676" s="166" t="s">
        <v>234</v>
      </c>
      <c r="AT676" s="166" t="s">
        <v>167</v>
      </c>
      <c r="AU676" s="166" t="s">
        <v>92</v>
      </c>
      <c r="AY676" s="17" t="s">
        <v>164</v>
      </c>
      <c r="BE676" s="167">
        <f>IF(O676="základná",K676,0)</f>
        <v>0</v>
      </c>
      <c r="BF676" s="167">
        <f>IF(O676="znížená",K676,0)</f>
        <v>0</v>
      </c>
      <c r="BG676" s="167">
        <f>IF(O676="zákl. prenesená",K676,0)</f>
        <v>0</v>
      </c>
      <c r="BH676" s="167">
        <f>IF(O676="zníž. prenesená",K676,0)</f>
        <v>0</v>
      </c>
      <c r="BI676" s="167">
        <f>IF(O676="nulová",K676,0)</f>
        <v>0</v>
      </c>
      <c r="BJ676" s="17" t="s">
        <v>92</v>
      </c>
      <c r="BK676" s="168">
        <f>ROUND(P676*H676,3)</f>
        <v>0</v>
      </c>
      <c r="BL676" s="17" t="s">
        <v>234</v>
      </c>
      <c r="BM676" s="166" t="s">
        <v>1726</v>
      </c>
    </row>
    <row r="677" spans="1:65" s="13" customFormat="1" ht="11.25">
      <c r="B677" s="169"/>
      <c r="D677" s="170" t="s">
        <v>173</v>
      </c>
      <c r="E677" s="171" t="s">
        <v>1</v>
      </c>
      <c r="F677" s="172" t="s">
        <v>2197</v>
      </c>
      <c r="H677" s="173">
        <v>2</v>
      </c>
      <c r="I677" s="174"/>
      <c r="J677" s="174"/>
      <c r="M677" s="169"/>
      <c r="N677" s="175"/>
      <c r="O677" s="176"/>
      <c r="P677" s="176"/>
      <c r="Q677" s="176"/>
      <c r="R677" s="176"/>
      <c r="S677" s="176"/>
      <c r="T677" s="176"/>
      <c r="U677" s="176"/>
      <c r="V677" s="176"/>
      <c r="W677" s="176"/>
      <c r="X677" s="177"/>
      <c r="AT677" s="171" t="s">
        <v>173</v>
      </c>
      <c r="AU677" s="171" t="s">
        <v>92</v>
      </c>
      <c r="AV677" s="13" t="s">
        <v>92</v>
      </c>
      <c r="AW677" s="13" t="s">
        <v>4</v>
      </c>
      <c r="AX677" s="13" t="s">
        <v>79</v>
      </c>
      <c r="AY677" s="171" t="s">
        <v>164</v>
      </c>
    </row>
    <row r="678" spans="1:65" s="13" customFormat="1" ht="11.25">
      <c r="B678" s="169"/>
      <c r="D678" s="170" t="s">
        <v>173</v>
      </c>
      <c r="E678" s="171" t="s">
        <v>1</v>
      </c>
      <c r="F678" s="172" t="s">
        <v>2198</v>
      </c>
      <c r="H678" s="173">
        <v>2</v>
      </c>
      <c r="I678" s="174"/>
      <c r="J678" s="174"/>
      <c r="M678" s="169"/>
      <c r="N678" s="175"/>
      <c r="O678" s="176"/>
      <c r="P678" s="176"/>
      <c r="Q678" s="176"/>
      <c r="R678" s="176"/>
      <c r="S678" s="176"/>
      <c r="T678" s="176"/>
      <c r="U678" s="176"/>
      <c r="V678" s="176"/>
      <c r="W678" s="176"/>
      <c r="X678" s="177"/>
      <c r="AT678" s="171" t="s">
        <v>173</v>
      </c>
      <c r="AU678" s="171" t="s">
        <v>92</v>
      </c>
      <c r="AV678" s="13" t="s">
        <v>92</v>
      </c>
      <c r="AW678" s="13" t="s">
        <v>4</v>
      </c>
      <c r="AX678" s="13" t="s">
        <v>79</v>
      </c>
      <c r="AY678" s="171" t="s">
        <v>164</v>
      </c>
    </row>
    <row r="679" spans="1:65" s="13" customFormat="1" ht="11.25">
      <c r="B679" s="169"/>
      <c r="D679" s="170" t="s">
        <v>173</v>
      </c>
      <c r="E679" s="171" t="s">
        <v>1</v>
      </c>
      <c r="F679" s="172" t="s">
        <v>2199</v>
      </c>
      <c r="H679" s="173">
        <v>2</v>
      </c>
      <c r="I679" s="174"/>
      <c r="J679" s="174"/>
      <c r="M679" s="169"/>
      <c r="N679" s="175"/>
      <c r="O679" s="176"/>
      <c r="P679" s="176"/>
      <c r="Q679" s="176"/>
      <c r="R679" s="176"/>
      <c r="S679" s="176"/>
      <c r="T679" s="176"/>
      <c r="U679" s="176"/>
      <c r="V679" s="176"/>
      <c r="W679" s="176"/>
      <c r="X679" s="177"/>
      <c r="AT679" s="171" t="s">
        <v>173</v>
      </c>
      <c r="AU679" s="171" t="s">
        <v>92</v>
      </c>
      <c r="AV679" s="13" t="s">
        <v>92</v>
      </c>
      <c r="AW679" s="13" t="s">
        <v>4</v>
      </c>
      <c r="AX679" s="13" t="s">
        <v>79</v>
      </c>
      <c r="AY679" s="171" t="s">
        <v>164</v>
      </c>
    </row>
    <row r="680" spans="1:65" s="13" customFormat="1" ht="11.25">
      <c r="B680" s="169"/>
      <c r="D680" s="170" t="s">
        <v>173</v>
      </c>
      <c r="E680" s="171" t="s">
        <v>1</v>
      </c>
      <c r="F680" s="172" t="s">
        <v>2200</v>
      </c>
      <c r="H680" s="173">
        <v>2</v>
      </c>
      <c r="I680" s="174"/>
      <c r="J680" s="174"/>
      <c r="M680" s="169"/>
      <c r="N680" s="175"/>
      <c r="O680" s="176"/>
      <c r="P680" s="176"/>
      <c r="Q680" s="176"/>
      <c r="R680" s="176"/>
      <c r="S680" s="176"/>
      <c r="T680" s="176"/>
      <c r="U680" s="176"/>
      <c r="V680" s="176"/>
      <c r="W680" s="176"/>
      <c r="X680" s="177"/>
      <c r="AT680" s="171" t="s">
        <v>173</v>
      </c>
      <c r="AU680" s="171" t="s">
        <v>92</v>
      </c>
      <c r="AV680" s="13" t="s">
        <v>92</v>
      </c>
      <c r="AW680" s="13" t="s">
        <v>4</v>
      </c>
      <c r="AX680" s="13" t="s">
        <v>79</v>
      </c>
      <c r="AY680" s="171" t="s">
        <v>164</v>
      </c>
    </row>
    <row r="681" spans="1:65" s="13" customFormat="1" ht="11.25">
      <c r="B681" s="169"/>
      <c r="D681" s="170" t="s">
        <v>173</v>
      </c>
      <c r="E681" s="171" t="s">
        <v>1</v>
      </c>
      <c r="F681" s="172" t="s">
        <v>2201</v>
      </c>
      <c r="H681" s="173">
        <v>2</v>
      </c>
      <c r="I681" s="174"/>
      <c r="J681" s="174"/>
      <c r="M681" s="169"/>
      <c r="N681" s="175"/>
      <c r="O681" s="176"/>
      <c r="P681" s="176"/>
      <c r="Q681" s="176"/>
      <c r="R681" s="176"/>
      <c r="S681" s="176"/>
      <c r="T681" s="176"/>
      <c r="U681" s="176"/>
      <c r="V681" s="176"/>
      <c r="W681" s="176"/>
      <c r="X681" s="177"/>
      <c r="AT681" s="171" t="s">
        <v>173</v>
      </c>
      <c r="AU681" s="171" t="s">
        <v>92</v>
      </c>
      <c r="AV681" s="13" t="s">
        <v>92</v>
      </c>
      <c r="AW681" s="13" t="s">
        <v>4</v>
      </c>
      <c r="AX681" s="13" t="s">
        <v>79</v>
      </c>
      <c r="AY681" s="171" t="s">
        <v>164</v>
      </c>
    </row>
    <row r="682" spans="1:65" s="13" customFormat="1" ht="11.25">
      <c r="B682" s="169"/>
      <c r="D682" s="170" t="s">
        <v>173</v>
      </c>
      <c r="E682" s="171" t="s">
        <v>1</v>
      </c>
      <c r="F682" s="172" t="s">
        <v>2202</v>
      </c>
      <c r="H682" s="173">
        <v>2</v>
      </c>
      <c r="I682" s="174"/>
      <c r="J682" s="174"/>
      <c r="M682" s="169"/>
      <c r="N682" s="175"/>
      <c r="O682" s="176"/>
      <c r="P682" s="176"/>
      <c r="Q682" s="176"/>
      <c r="R682" s="176"/>
      <c r="S682" s="176"/>
      <c r="T682" s="176"/>
      <c r="U682" s="176"/>
      <c r="V682" s="176"/>
      <c r="W682" s="176"/>
      <c r="X682" s="177"/>
      <c r="AT682" s="171" t="s">
        <v>173</v>
      </c>
      <c r="AU682" s="171" t="s">
        <v>92</v>
      </c>
      <c r="AV682" s="13" t="s">
        <v>92</v>
      </c>
      <c r="AW682" s="13" t="s">
        <v>4</v>
      </c>
      <c r="AX682" s="13" t="s">
        <v>79</v>
      </c>
      <c r="AY682" s="171" t="s">
        <v>164</v>
      </c>
    </row>
    <row r="683" spans="1:65" s="15" customFormat="1" ht="11.25">
      <c r="B683" s="195"/>
      <c r="D683" s="170" t="s">
        <v>173</v>
      </c>
      <c r="E683" s="196" t="s">
        <v>1</v>
      </c>
      <c r="F683" s="197" t="s">
        <v>303</v>
      </c>
      <c r="H683" s="198">
        <v>12</v>
      </c>
      <c r="I683" s="199"/>
      <c r="J683" s="199"/>
      <c r="M683" s="195"/>
      <c r="N683" s="200"/>
      <c r="O683" s="201"/>
      <c r="P683" s="201"/>
      <c r="Q683" s="201"/>
      <c r="R683" s="201"/>
      <c r="S683" s="201"/>
      <c r="T683" s="201"/>
      <c r="U683" s="201"/>
      <c r="V683" s="201"/>
      <c r="W683" s="201"/>
      <c r="X683" s="202"/>
      <c r="AT683" s="196" t="s">
        <v>173</v>
      </c>
      <c r="AU683" s="196" t="s">
        <v>92</v>
      </c>
      <c r="AV683" s="15" t="s">
        <v>171</v>
      </c>
      <c r="AW683" s="15" t="s">
        <v>4</v>
      </c>
      <c r="AX683" s="15" t="s">
        <v>86</v>
      </c>
      <c r="AY683" s="196" t="s">
        <v>164</v>
      </c>
    </row>
    <row r="684" spans="1:65" s="2" customFormat="1" ht="14.45" customHeight="1">
      <c r="A684" s="32"/>
      <c r="B684" s="153"/>
      <c r="C684" s="154" t="s">
        <v>1188</v>
      </c>
      <c r="D684" s="154" t="s">
        <v>167</v>
      </c>
      <c r="E684" s="155" t="s">
        <v>1199</v>
      </c>
      <c r="F684" s="156" t="s">
        <v>1200</v>
      </c>
      <c r="G684" s="157" t="s">
        <v>199</v>
      </c>
      <c r="H684" s="158">
        <v>6</v>
      </c>
      <c r="I684" s="159"/>
      <c r="J684" s="159"/>
      <c r="K684" s="158">
        <f>ROUND(P684*H684,3)</f>
        <v>0</v>
      </c>
      <c r="L684" s="160"/>
      <c r="M684" s="33"/>
      <c r="N684" s="161" t="s">
        <v>1</v>
      </c>
      <c r="O684" s="162" t="s">
        <v>43</v>
      </c>
      <c r="P684" s="163">
        <f>I684+J684</f>
        <v>0</v>
      </c>
      <c r="Q684" s="163">
        <f>ROUND(I684*H684,3)</f>
        <v>0</v>
      </c>
      <c r="R684" s="163">
        <f>ROUND(J684*H684,3)</f>
        <v>0</v>
      </c>
      <c r="S684" s="58"/>
      <c r="T684" s="164">
        <f>S684*H684</f>
        <v>0</v>
      </c>
      <c r="U684" s="164">
        <v>1.67E-3</v>
      </c>
      <c r="V684" s="164">
        <f>U684*H684</f>
        <v>1.0020000000000001E-2</v>
      </c>
      <c r="W684" s="164">
        <v>0</v>
      </c>
      <c r="X684" s="165">
        <f>W684*H684</f>
        <v>0</v>
      </c>
      <c r="Y684" s="32"/>
      <c r="Z684" s="32"/>
      <c r="AA684" s="32"/>
      <c r="AB684" s="32"/>
      <c r="AC684" s="32"/>
      <c r="AD684" s="32"/>
      <c r="AE684" s="32"/>
      <c r="AR684" s="166" t="s">
        <v>234</v>
      </c>
      <c r="AT684" s="166" t="s">
        <v>167</v>
      </c>
      <c r="AU684" s="166" t="s">
        <v>92</v>
      </c>
      <c r="AY684" s="17" t="s">
        <v>164</v>
      </c>
      <c r="BE684" s="167">
        <f>IF(O684="základná",K684,0)</f>
        <v>0</v>
      </c>
      <c r="BF684" s="167">
        <f>IF(O684="znížená",K684,0)</f>
        <v>0</v>
      </c>
      <c r="BG684" s="167">
        <f>IF(O684="zákl. prenesená",K684,0)</f>
        <v>0</v>
      </c>
      <c r="BH684" s="167">
        <f>IF(O684="zníž. prenesená",K684,0)</f>
        <v>0</v>
      </c>
      <c r="BI684" s="167">
        <f>IF(O684="nulová",K684,0)</f>
        <v>0</v>
      </c>
      <c r="BJ684" s="17" t="s">
        <v>92</v>
      </c>
      <c r="BK684" s="168">
        <f>ROUND(P684*H684,3)</f>
        <v>0</v>
      </c>
      <c r="BL684" s="17" t="s">
        <v>234</v>
      </c>
      <c r="BM684" s="166" t="s">
        <v>2203</v>
      </c>
    </row>
    <row r="685" spans="1:65" s="2" customFormat="1" ht="14.45" customHeight="1">
      <c r="A685" s="32"/>
      <c r="B685" s="153"/>
      <c r="C685" s="154" t="s">
        <v>1193</v>
      </c>
      <c r="D685" s="154" t="s">
        <v>167</v>
      </c>
      <c r="E685" s="155" t="s">
        <v>1203</v>
      </c>
      <c r="F685" s="156" t="s">
        <v>1204</v>
      </c>
      <c r="G685" s="157" t="s">
        <v>199</v>
      </c>
      <c r="H685" s="158">
        <v>10</v>
      </c>
      <c r="I685" s="159"/>
      <c r="J685" s="159"/>
      <c r="K685" s="158">
        <f>ROUND(P685*H685,3)</f>
        <v>0</v>
      </c>
      <c r="L685" s="160"/>
      <c r="M685" s="33"/>
      <c r="N685" s="161" t="s">
        <v>1</v>
      </c>
      <c r="O685" s="162" t="s">
        <v>43</v>
      </c>
      <c r="P685" s="163">
        <f>I685+J685</f>
        <v>0</v>
      </c>
      <c r="Q685" s="163">
        <f>ROUND(I685*H685,3)</f>
        <v>0</v>
      </c>
      <c r="R685" s="163">
        <f>ROUND(J685*H685,3)</f>
        <v>0</v>
      </c>
      <c r="S685" s="58"/>
      <c r="T685" s="164">
        <f>S685*H685</f>
        <v>0</v>
      </c>
      <c r="U685" s="164">
        <v>2.5600000000000002E-3</v>
      </c>
      <c r="V685" s="164">
        <f>U685*H685</f>
        <v>2.5600000000000001E-2</v>
      </c>
      <c r="W685" s="164">
        <v>0</v>
      </c>
      <c r="X685" s="165">
        <f>W685*H685</f>
        <v>0</v>
      </c>
      <c r="Y685" s="32"/>
      <c r="Z685" s="32"/>
      <c r="AA685" s="32"/>
      <c r="AB685" s="32"/>
      <c r="AC685" s="32"/>
      <c r="AD685" s="32"/>
      <c r="AE685" s="32"/>
      <c r="AR685" s="166" t="s">
        <v>234</v>
      </c>
      <c r="AT685" s="166" t="s">
        <v>167</v>
      </c>
      <c r="AU685" s="166" t="s">
        <v>92</v>
      </c>
      <c r="AY685" s="17" t="s">
        <v>164</v>
      </c>
      <c r="BE685" s="167">
        <f>IF(O685="základná",K685,0)</f>
        <v>0</v>
      </c>
      <c r="BF685" s="167">
        <f>IF(O685="znížená",K685,0)</f>
        <v>0</v>
      </c>
      <c r="BG685" s="167">
        <f>IF(O685="zákl. prenesená",K685,0)</f>
        <v>0</v>
      </c>
      <c r="BH685" s="167">
        <f>IF(O685="zníž. prenesená",K685,0)</f>
        <v>0</v>
      </c>
      <c r="BI685" s="167">
        <f>IF(O685="nulová",K685,0)</f>
        <v>0</v>
      </c>
      <c r="BJ685" s="17" t="s">
        <v>92</v>
      </c>
      <c r="BK685" s="168">
        <f>ROUND(P685*H685,3)</f>
        <v>0</v>
      </c>
      <c r="BL685" s="17" t="s">
        <v>234</v>
      </c>
      <c r="BM685" s="166" t="s">
        <v>2204</v>
      </c>
    </row>
    <row r="686" spans="1:65" s="2" customFormat="1" ht="24.2" customHeight="1">
      <c r="A686" s="32"/>
      <c r="B686" s="153"/>
      <c r="C686" s="154" t="s">
        <v>1198</v>
      </c>
      <c r="D686" s="154" t="s">
        <v>167</v>
      </c>
      <c r="E686" s="155" t="s">
        <v>1207</v>
      </c>
      <c r="F686" s="156" t="s">
        <v>1208</v>
      </c>
      <c r="G686" s="157" t="s">
        <v>354</v>
      </c>
      <c r="H686" s="158">
        <v>405</v>
      </c>
      <c r="I686" s="159"/>
      <c r="J686" s="159"/>
      <c r="K686" s="158">
        <f>ROUND(P686*H686,3)</f>
        <v>0</v>
      </c>
      <c r="L686" s="160"/>
      <c r="M686" s="33"/>
      <c r="N686" s="161" t="s">
        <v>1</v>
      </c>
      <c r="O686" s="162" t="s">
        <v>43</v>
      </c>
      <c r="P686" s="163">
        <f>I686+J686</f>
        <v>0</v>
      </c>
      <c r="Q686" s="163">
        <f>ROUND(I686*H686,3)</f>
        <v>0</v>
      </c>
      <c r="R686" s="163">
        <f>ROUND(J686*H686,3)</f>
        <v>0</v>
      </c>
      <c r="S686" s="58"/>
      <c r="T686" s="164">
        <f>S686*H686</f>
        <v>0</v>
      </c>
      <c r="U686" s="164">
        <v>5.0000000000000002E-5</v>
      </c>
      <c r="V686" s="164">
        <f>U686*H686</f>
        <v>2.0250000000000001E-2</v>
      </c>
      <c r="W686" s="164">
        <v>0</v>
      </c>
      <c r="X686" s="165">
        <f>W686*H686</f>
        <v>0</v>
      </c>
      <c r="Y686" s="32"/>
      <c r="Z686" s="32"/>
      <c r="AA686" s="32"/>
      <c r="AB686" s="32"/>
      <c r="AC686" s="32"/>
      <c r="AD686" s="32"/>
      <c r="AE686" s="32"/>
      <c r="AR686" s="166" t="s">
        <v>234</v>
      </c>
      <c r="AT686" s="166" t="s">
        <v>167</v>
      </c>
      <c r="AU686" s="166" t="s">
        <v>92</v>
      </c>
      <c r="AY686" s="17" t="s">
        <v>164</v>
      </c>
      <c r="BE686" s="167">
        <f>IF(O686="základná",K686,0)</f>
        <v>0</v>
      </c>
      <c r="BF686" s="167">
        <f>IF(O686="znížená",K686,0)</f>
        <v>0</v>
      </c>
      <c r="BG686" s="167">
        <f>IF(O686="zákl. prenesená",K686,0)</f>
        <v>0</v>
      </c>
      <c r="BH686" s="167">
        <f>IF(O686="zníž. prenesená",K686,0)</f>
        <v>0</v>
      </c>
      <c r="BI686" s="167">
        <f>IF(O686="nulová",K686,0)</f>
        <v>0</v>
      </c>
      <c r="BJ686" s="17" t="s">
        <v>92</v>
      </c>
      <c r="BK686" s="168">
        <f>ROUND(P686*H686,3)</f>
        <v>0</v>
      </c>
      <c r="BL686" s="17" t="s">
        <v>234</v>
      </c>
      <c r="BM686" s="166" t="s">
        <v>1209</v>
      </c>
    </row>
    <row r="687" spans="1:65" s="2" customFormat="1" ht="24.2" customHeight="1">
      <c r="A687" s="32"/>
      <c r="B687" s="153"/>
      <c r="C687" s="154" t="s">
        <v>1202</v>
      </c>
      <c r="D687" s="154" t="s">
        <v>167</v>
      </c>
      <c r="E687" s="155" t="s">
        <v>1211</v>
      </c>
      <c r="F687" s="156" t="s">
        <v>1212</v>
      </c>
      <c r="G687" s="157" t="s">
        <v>499</v>
      </c>
      <c r="H687" s="159"/>
      <c r="I687" s="159"/>
      <c r="J687" s="159"/>
      <c r="K687" s="158">
        <f>ROUND(P687*H687,3)</f>
        <v>0</v>
      </c>
      <c r="L687" s="160"/>
      <c r="M687" s="33"/>
      <c r="N687" s="161" t="s">
        <v>1</v>
      </c>
      <c r="O687" s="162" t="s">
        <v>43</v>
      </c>
      <c r="P687" s="163">
        <f>I687+J687</f>
        <v>0</v>
      </c>
      <c r="Q687" s="163">
        <f>ROUND(I687*H687,3)</f>
        <v>0</v>
      </c>
      <c r="R687" s="163">
        <f>ROUND(J687*H687,3)</f>
        <v>0</v>
      </c>
      <c r="S687" s="58"/>
      <c r="T687" s="164">
        <f>S687*H687</f>
        <v>0</v>
      </c>
      <c r="U687" s="164">
        <v>0</v>
      </c>
      <c r="V687" s="164">
        <f>U687*H687</f>
        <v>0</v>
      </c>
      <c r="W687" s="164">
        <v>0</v>
      </c>
      <c r="X687" s="165">
        <f>W687*H687</f>
        <v>0</v>
      </c>
      <c r="Y687" s="32"/>
      <c r="Z687" s="32"/>
      <c r="AA687" s="32"/>
      <c r="AB687" s="32"/>
      <c r="AC687" s="32"/>
      <c r="AD687" s="32"/>
      <c r="AE687" s="32"/>
      <c r="AR687" s="166" t="s">
        <v>234</v>
      </c>
      <c r="AT687" s="166" t="s">
        <v>167</v>
      </c>
      <c r="AU687" s="166" t="s">
        <v>92</v>
      </c>
      <c r="AY687" s="17" t="s">
        <v>164</v>
      </c>
      <c r="BE687" s="167">
        <f>IF(O687="základná",K687,0)</f>
        <v>0</v>
      </c>
      <c r="BF687" s="167">
        <f>IF(O687="znížená",K687,0)</f>
        <v>0</v>
      </c>
      <c r="BG687" s="167">
        <f>IF(O687="zákl. prenesená",K687,0)</f>
        <v>0</v>
      </c>
      <c r="BH687" s="167">
        <f>IF(O687="zníž. prenesená",K687,0)</f>
        <v>0</v>
      </c>
      <c r="BI687" s="167">
        <f>IF(O687="nulová",K687,0)</f>
        <v>0</v>
      </c>
      <c r="BJ687" s="17" t="s">
        <v>92</v>
      </c>
      <c r="BK687" s="168">
        <f>ROUND(P687*H687,3)</f>
        <v>0</v>
      </c>
      <c r="BL687" s="17" t="s">
        <v>234</v>
      </c>
      <c r="BM687" s="166" t="s">
        <v>1213</v>
      </c>
    </row>
    <row r="688" spans="1:65" s="12" customFormat="1" ht="22.9" customHeight="1">
      <c r="B688" s="139"/>
      <c r="D688" s="140" t="s">
        <v>78</v>
      </c>
      <c r="E688" s="151" t="s">
        <v>1214</v>
      </c>
      <c r="F688" s="151" t="s">
        <v>1215</v>
      </c>
      <c r="I688" s="142"/>
      <c r="J688" s="142"/>
      <c r="K688" s="152">
        <f>BK688</f>
        <v>0</v>
      </c>
      <c r="M688" s="139"/>
      <c r="N688" s="144"/>
      <c r="O688" s="145"/>
      <c r="P688" s="145"/>
      <c r="Q688" s="146">
        <f>SUM(Q689:Q726)</f>
        <v>0</v>
      </c>
      <c r="R688" s="146">
        <f>SUM(R689:R726)</f>
        <v>0</v>
      </c>
      <c r="S688" s="145"/>
      <c r="T688" s="147">
        <f>SUM(T689:T726)</f>
        <v>0</v>
      </c>
      <c r="U688" s="145"/>
      <c r="V688" s="147">
        <f>SUM(V689:V726)</f>
        <v>0</v>
      </c>
      <c r="W688" s="145"/>
      <c r="X688" s="148">
        <f>SUM(X689:X726)</f>
        <v>0</v>
      </c>
      <c r="AR688" s="140" t="s">
        <v>92</v>
      </c>
      <c r="AT688" s="149" t="s">
        <v>78</v>
      </c>
      <c r="AU688" s="149" t="s">
        <v>86</v>
      </c>
      <c r="AY688" s="140" t="s">
        <v>164</v>
      </c>
      <c r="BK688" s="150">
        <f>SUM(BK689:BK726)</f>
        <v>0</v>
      </c>
    </row>
    <row r="689" spans="1:65" s="2" customFormat="1" ht="37.9" customHeight="1">
      <c r="A689" s="32"/>
      <c r="B689" s="153"/>
      <c r="C689" s="154" t="s">
        <v>1206</v>
      </c>
      <c r="D689" s="154" t="s">
        <v>167</v>
      </c>
      <c r="E689" s="155" t="s">
        <v>1731</v>
      </c>
      <c r="F689" s="156" t="s">
        <v>1732</v>
      </c>
      <c r="G689" s="157" t="s">
        <v>177</v>
      </c>
      <c r="H689" s="158">
        <v>11.897</v>
      </c>
      <c r="I689" s="159"/>
      <c r="J689" s="159"/>
      <c r="K689" s="158">
        <f>ROUND(P689*H689,3)</f>
        <v>0</v>
      </c>
      <c r="L689" s="160"/>
      <c r="M689" s="33"/>
      <c r="N689" s="161" t="s">
        <v>1</v>
      </c>
      <c r="O689" s="162" t="s">
        <v>43</v>
      </c>
      <c r="P689" s="163">
        <f>I689+J689</f>
        <v>0</v>
      </c>
      <c r="Q689" s="163">
        <f>ROUND(I689*H689,3)</f>
        <v>0</v>
      </c>
      <c r="R689" s="163">
        <f>ROUND(J689*H689,3)</f>
        <v>0</v>
      </c>
      <c r="S689" s="58"/>
      <c r="T689" s="164">
        <f>S689*H689</f>
        <v>0</v>
      </c>
      <c r="U689" s="164">
        <v>0</v>
      </c>
      <c r="V689" s="164">
        <f>U689*H689</f>
        <v>0</v>
      </c>
      <c r="W689" s="164">
        <v>0</v>
      </c>
      <c r="X689" s="165">
        <f>W689*H689</f>
        <v>0</v>
      </c>
      <c r="Y689" s="32"/>
      <c r="Z689" s="32"/>
      <c r="AA689" s="32"/>
      <c r="AB689" s="32"/>
      <c r="AC689" s="32"/>
      <c r="AD689" s="32"/>
      <c r="AE689" s="32"/>
      <c r="AR689" s="166" t="s">
        <v>234</v>
      </c>
      <c r="AT689" s="166" t="s">
        <v>167</v>
      </c>
      <c r="AU689" s="166" t="s">
        <v>92</v>
      </c>
      <c r="AY689" s="17" t="s">
        <v>164</v>
      </c>
      <c r="BE689" s="167">
        <f>IF(O689="základná",K689,0)</f>
        <v>0</v>
      </c>
      <c r="BF689" s="167">
        <f>IF(O689="znížená",K689,0)</f>
        <v>0</v>
      </c>
      <c r="BG689" s="167">
        <f>IF(O689="zákl. prenesená",K689,0)</f>
        <v>0</v>
      </c>
      <c r="BH689" s="167">
        <f>IF(O689="zníž. prenesená",K689,0)</f>
        <v>0</v>
      </c>
      <c r="BI689" s="167">
        <f>IF(O689="nulová",K689,0)</f>
        <v>0</v>
      </c>
      <c r="BJ689" s="17" t="s">
        <v>92</v>
      </c>
      <c r="BK689" s="168">
        <f>ROUND(P689*H689,3)</f>
        <v>0</v>
      </c>
      <c r="BL689" s="17" t="s">
        <v>234</v>
      </c>
      <c r="BM689" s="166" t="s">
        <v>1733</v>
      </c>
    </row>
    <row r="690" spans="1:65" s="13" customFormat="1" ht="11.25">
      <c r="B690" s="169"/>
      <c r="D690" s="170" t="s">
        <v>173</v>
      </c>
      <c r="E690" s="171" t="s">
        <v>1</v>
      </c>
      <c r="F690" s="172" t="s">
        <v>2205</v>
      </c>
      <c r="H690" s="173">
        <v>11.897</v>
      </c>
      <c r="I690" s="174"/>
      <c r="J690" s="174"/>
      <c r="M690" s="169"/>
      <c r="N690" s="175"/>
      <c r="O690" s="176"/>
      <c r="P690" s="176"/>
      <c r="Q690" s="176"/>
      <c r="R690" s="176"/>
      <c r="S690" s="176"/>
      <c r="T690" s="176"/>
      <c r="U690" s="176"/>
      <c r="V690" s="176"/>
      <c r="W690" s="176"/>
      <c r="X690" s="177"/>
      <c r="AT690" s="171" t="s">
        <v>173</v>
      </c>
      <c r="AU690" s="171" t="s">
        <v>92</v>
      </c>
      <c r="AV690" s="13" t="s">
        <v>92</v>
      </c>
      <c r="AW690" s="13" t="s">
        <v>4</v>
      </c>
      <c r="AX690" s="13" t="s">
        <v>86</v>
      </c>
      <c r="AY690" s="171" t="s">
        <v>164</v>
      </c>
    </row>
    <row r="691" spans="1:65" s="2" customFormat="1" ht="24.2" customHeight="1">
      <c r="A691" s="32"/>
      <c r="B691" s="153"/>
      <c r="C691" s="154" t="s">
        <v>1210</v>
      </c>
      <c r="D691" s="154" t="s">
        <v>167</v>
      </c>
      <c r="E691" s="155" t="s">
        <v>2206</v>
      </c>
      <c r="F691" s="156" t="s">
        <v>2207</v>
      </c>
      <c r="G691" s="157" t="s">
        <v>177</v>
      </c>
      <c r="H691" s="158">
        <v>0.79300000000000004</v>
      </c>
      <c r="I691" s="159"/>
      <c r="J691" s="159"/>
      <c r="K691" s="158">
        <f>ROUND(P691*H691,3)</f>
        <v>0</v>
      </c>
      <c r="L691" s="160"/>
      <c r="M691" s="33"/>
      <c r="N691" s="161" t="s">
        <v>1</v>
      </c>
      <c r="O691" s="162" t="s">
        <v>43</v>
      </c>
      <c r="P691" s="163">
        <f>I691+J691</f>
        <v>0</v>
      </c>
      <c r="Q691" s="163">
        <f>ROUND(I691*H691,3)</f>
        <v>0</v>
      </c>
      <c r="R691" s="163">
        <f>ROUND(J691*H691,3)</f>
        <v>0</v>
      </c>
      <c r="S691" s="58"/>
      <c r="T691" s="164">
        <f>S691*H691</f>
        <v>0</v>
      </c>
      <c r="U691" s="164">
        <v>0</v>
      </c>
      <c r="V691" s="164">
        <f>U691*H691</f>
        <v>0</v>
      </c>
      <c r="W691" s="164">
        <v>0</v>
      </c>
      <c r="X691" s="165">
        <f>W691*H691</f>
        <v>0</v>
      </c>
      <c r="Y691" s="32"/>
      <c r="Z691" s="32"/>
      <c r="AA691" s="32"/>
      <c r="AB691" s="32"/>
      <c r="AC691" s="32"/>
      <c r="AD691" s="32"/>
      <c r="AE691" s="32"/>
      <c r="AR691" s="166" t="s">
        <v>234</v>
      </c>
      <c r="AT691" s="166" t="s">
        <v>167</v>
      </c>
      <c r="AU691" s="166" t="s">
        <v>92</v>
      </c>
      <c r="AY691" s="17" t="s">
        <v>164</v>
      </c>
      <c r="BE691" s="167">
        <f>IF(O691="základná",K691,0)</f>
        <v>0</v>
      </c>
      <c r="BF691" s="167">
        <f>IF(O691="znížená",K691,0)</f>
        <v>0</v>
      </c>
      <c r="BG691" s="167">
        <f>IF(O691="zákl. prenesená",K691,0)</f>
        <v>0</v>
      </c>
      <c r="BH691" s="167">
        <f>IF(O691="zníž. prenesená",K691,0)</f>
        <v>0</v>
      </c>
      <c r="BI691" s="167">
        <f>IF(O691="nulová",K691,0)</f>
        <v>0</v>
      </c>
      <c r="BJ691" s="17" t="s">
        <v>92</v>
      </c>
      <c r="BK691" s="168">
        <f>ROUND(P691*H691,3)</f>
        <v>0</v>
      </c>
      <c r="BL691" s="17" t="s">
        <v>234</v>
      </c>
      <c r="BM691" s="166" t="s">
        <v>2208</v>
      </c>
    </row>
    <row r="692" spans="1:65" s="13" customFormat="1" ht="11.25">
      <c r="B692" s="169"/>
      <c r="D692" s="170" t="s">
        <v>173</v>
      </c>
      <c r="E692" s="171" t="s">
        <v>1</v>
      </c>
      <c r="F692" s="172" t="s">
        <v>2209</v>
      </c>
      <c r="H692" s="173">
        <v>0.79300000000000004</v>
      </c>
      <c r="I692" s="174"/>
      <c r="J692" s="174"/>
      <c r="M692" s="169"/>
      <c r="N692" s="175"/>
      <c r="O692" s="176"/>
      <c r="P692" s="176"/>
      <c r="Q692" s="176"/>
      <c r="R692" s="176"/>
      <c r="S692" s="176"/>
      <c r="T692" s="176"/>
      <c r="U692" s="176"/>
      <c r="V692" s="176"/>
      <c r="W692" s="176"/>
      <c r="X692" s="177"/>
      <c r="AT692" s="171" t="s">
        <v>173</v>
      </c>
      <c r="AU692" s="171" t="s">
        <v>92</v>
      </c>
      <c r="AV692" s="13" t="s">
        <v>92</v>
      </c>
      <c r="AW692" s="13" t="s">
        <v>4</v>
      </c>
      <c r="AX692" s="13" t="s">
        <v>86</v>
      </c>
      <c r="AY692" s="171" t="s">
        <v>164</v>
      </c>
    </row>
    <row r="693" spans="1:65" s="2" customFormat="1" ht="24.2" customHeight="1">
      <c r="A693" s="32"/>
      <c r="B693" s="153"/>
      <c r="C693" s="154" t="s">
        <v>1216</v>
      </c>
      <c r="D693" s="154" t="s">
        <v>167</v>
      </c>
      <c r="E693" s="155" t="s">
        <v>1217</v>
      </c>
      <c r="F693" s="156" t="s">
        <v>1218</v>
      </c>
      <c r="G693" s="157" t="s">
        <v>199</v>
      </c>
      <c r="H693" s="158">
        <v>32</v>
      </c>
      <c r="I693" s="159"/>
      <c r="J693" s="159"/>
      <c r="K693" s="158">
        <f>ROUND(P693*H693,3)</f>
        <v>0</v>
      </c>
      <c r="L693" s="160"/>
      <c r="M693" s="33"/>
      <c r="N693" s="161" t="s">
        <v>1</v>
      </c>
      <c r="O693" s="162" t="s">
        <v>43</v>
      </c>
      <c r="P693" s="163">
        <f>I693+J693</f>
        <v>0</v>
      </c>
      <c r="Q693" s="163">
        <f>ROUND(I693*H693,3)</f>
        <v>0</v>
      </c>
      <c r="R693" s="163">
        <f>ROUND(J693*H693,3)</f>
        <v>0</v>
      </c>
      <c r="S693" s="58"/>
      <c r="T693" s="164">
        <f>S693*H693</f>
        <v>0</v>
      </c>
      <c r="U693" s="164">
        <v>0</v>
      </c>
      <c r="V693" s="164">
        <f>U693*H693</f>
        <v>0</v>
      </c>
      <c r="W693" s="164">
        <v>0</v>
      </c>
      <c r="X693" s="165">
        <f>W693*H693</f>
        <v>0</v>
      </c>
      <c r="Y693" s="32"/>
      <c r="Z693" s="32"/>
      <c r="AA693" s="32"/>
      <c r="AB693" s="32"/>
      <c r="AC693" s="32"/>
      <c r="AD693" s="32"/>
      <c r="AE693" s="32"/>
      <c r="AR693" s="166" t="s">
        <v>234</v>
      </c>
      <c r="AT693" s="166" t="s">
        <v>167</v>
      </c>
      <c r="AU693" s="166" t="s">
        <v>92</v>
      </c>
      <c r="AY693" s="17" t="s">
        <v>164</v>
      </c>
      <c r="BE693" s="167">
        <f>IF(O693="základná",K693,0)</f>
        <v>0</v>
      </c>
      <c r="BF693" s="167">
        <f>IF(O693="znížená",K693,0)</f>
        <v>0</v>
      </c>
      <c r="BG693" s="167">
        <f>IF(O693="zákl. prenesená",K693,0)</f>
        <v>0</v>
      </c>
      <c r="BH693" s="167">
        <f>IF(O693="zníž. prenesená",K693,0)</f>
        <v>0</v>
      </c>
      <c r="BI693" s="167">
        <f>IF(O693="nulová",K693,0)</f>
        <v>0</v>
      </c>
      <c r="BJ693" s="17" t="s">
        <v>92</v>
      </c>
      <c r="BK693" s="168">
        <f>ROUND(P693*H693,3)</f>
        <v>0</v>
      </c>
      <c r="BL693" s="17" t="s">
        <v>234</v>
      </c>
      <c r="BM693" s="166" t="s">
        <v>1219</v>
      </c>
    </row>
    <row r="694" spans="1:65" s="13" customFormat="1" ht="11.25">
      <c r="B694" s="169"/>
      <c r="D694" s="170" t="s">
        <v>173</v>
      </c>
      <c r="E694" s="171" t="s">
        <v>1</v>
      </c>
      <c r="F694" s="172" t="s">
        <v>1887</v>
      </c>
      <c r="H694" s="173">
        <v>1</v>
      </c>
      <c r="I694" s="174"/>
      <c r="J694" s="174"/>
      <c r="M694" s="169"/>
      <c r="N694" s="175"/>
      <c r="O694" s="176"/>
      <c r="P694" s="176"/>
      <c r="Q694" s="176"/>
      <c r="R694" s="176"/>
      <c r="S694" s="176"/>
      <c r="T694" s="176"/>
      <c r="U694" s="176"/>
      <c r="V694" s="176"/>
      <c r="W694" s="176"/>
      <c r="X694" s="177"/>
      <c r="AT694" s="171" t="s">
        <v>173</v>
      </c>
      <c r="AU694" s="171" t="s">
        <v>92</v>
      </c>
      <c r="AV694" s="13" t="s">
        <v>92</v>
      </c>
      <c r="AW694" s="13" t="s">
        <v>4</v>
      </c>
      <c r="AX694" s="13" t="s">
        <v>79</v>
      </c>
      <c r="AY694" s="171" t="s">
        <v>164</v>
      </c>
    </row>
    <row r="695" spans="1:65" s="13" customFormat="1" ht="11.25">
      <c r="B695" s="169"/>
      <c r="D695" s="170" t="s">
        <v>173</v>
      </c>
      <c r="E695" s="171" t="s">
        <v>1</v>
      </c>
      <c r="F695" s="172" t="s">
        <v>1888</v>
      </c>
      <c r="H695" s="173">
        <v>1</v>
      </c>
      <c r="I695" s="174"/>
      <c r="J695" s="174"/>
      <c r="M695" s="169"/>
      <c r="N695" s="175"/>
      <c r="O695" s="176"/>
      <c r="P695" s="176"/>
      <c r="Q695" s="176"/>
      <c r="R695" s="176"/>
      <c r="S695" s="176"/>
      <c r="T695" s="176"/>
      <c r="U695" s="176"/>
      <c r="V695" s="176"/>
      <c r="W695" s="176"/>
      <c r="X695" s="177"/>
      <c r="AT695" s="171" t="s">
        <v>173</v>
      </c>
      <c r="AU695" s="171" t="s">
        <v>92</v>
      </c>
      <c r="AV695" s="13" t="s">
        <v>92</v>
      </c>
      <c r="AW695" s="13" t="s">
        <v>4</v>
      </c>
      <c r="AX695" s="13" t="s">
        <v>79</v>
      </c>
      <c r="AY695" s="171" t="s">
        <v>164</v>
      </c>
    </row>
    <row r="696" spans="1:65" s="13" customFormat="1" ht="11.25">
      <c r="B696" s="169"/>
      <c r="D696" s="170" t="s">
        <v>173</v>
      </c>
      <c r="E696" s="171" t="s">
        <v>1</v>
      </c>
      <c r="F696" s="172" t="s">
        <v>1889</v>
      </c>
      <c r="H696" s="173">
        <v>3</v>
      </c>
      <c r="I696" s="174"/>
      <c r="J696" s="174"/>
      <c r="M696" s="169"/>
      <c r="N696" s="175"/>
      <c r="O696" s="176"/>
      <c r="P696" s="176"/>
      <c r="Q696" s="176"/>
      <c r="R696" s="176"/>
      <c r="S696" s="176"/>
      <c r="T696" s="176"/>
      <c r="U696" s="176"/>
      <c r="V696" s="176"/>
      <c r="W696" s="176"/>
      <c r="X696" s="177"/>
      <c r="AT696" s="171" t="s">
        <v>173</v>
      </c>
      <c r="AU696" s="171" t="s">
        <v>92</v>
      </c>
      <c r="AV696" s="13" t="s">
        <v>92</v>
      </c>
      <c r="AW696" s="13" t="s">
        <v>4</v>
      </c>
      <c r="AX696" s="13" t="s">
        <v>79</v>
      </c>
      <c r="AY696" s="171" t="s">
        <v>164</v>
      </c>
    </row>
    <row r="697" spans="1:65" s="13" customFormat="1" ht="11.25">
      <c r="B697" s="169"/>
      <c r="D697" s="170" t="s">
        <v>173</v>
      </c>
      <c r="E697" s="171" t="s">
        <v>1</v>
      </c>
      <c r="F697" s="172" t="s">
        <v>1890</v>
      </c>
      <c r="H697" s="173">
        <v>3</v>
      </c>
      <c r="I697" s="174"/>
      <c r="J697" s="174"/>
      <c r="M697" s="169"/>
      <c r="N697" s="175"/>
      <c r="O697" s="176"/>
      <c r="P697" s="176"/>
      <c r="Q697" s="176"/>
      <c r="R697" s="176"/>
      <c r="S697" s="176"/>
      <c r="T697" s="176"/>
      <c r="U697" s="176"/>
      <c r="V697" s="176"/>
      <c r="W697" s="176"/>
      <c r="X697" s="177"/>
      <c r="AT697" s="171" t="s">
        <v>173</v>
      </c>
      <c r="AU697" s="171" t="s">
        <v>92</v>
      </c>
      <c r="AV697" s="13" t="s">
        <v>92</v>
      </c>
      <c r="AW697" s="13" t="s">
        <v>4</v>
      </c>
      <c r="AX697" s="13" t="s">
        <v>79</v>
      </c>
      <c r="AY697" s="171" t="s">
        <v>164</v>
      </c>
    </row>
    <row r="698" spans="1:65" s="13" customFormat="1" ht="11.25">
      <c r="B698" s="169"/>
      <c r="D698" s="170" t="s">
        <v>173</v>
      </c>
      <c r="E698" s="171" t="s">
        <v>1</v>
      </c>
      <c r="F698" s="172" t="s">
        <v>1220</v>
      </c>
      <c r="H698" s="173">
        <v>1</v>
      </c>
      <c r="I698" s="174"/>
      <c r="J698" s="174"/>
      <c r="M698" s="169"/>
      <c r="N698" s="175"/>
      <c r="O698" s="176"/>
      <c r="P698" s="176"/>
      <c r="Q698" s="176"/>
      <c r="R698" s="176"/>
      <c r="S698" s="176"/>
      <c r="T698" s="176"/>
      <c r="U698" s="176"/>
      <c r="V698" s="176"/>
      <c r="W698" s="176"/>
      <c r="X698" s="177"/>
      <c r="AT698" s="171" t="s">
        <v>173</v>
      </c>
      <c r="AU698" s="171" t="s">
        <v>92</v>
      </c>
      <c r="AV698" s="13" t="s">
        <v>92</v>
      </c>
      <c r="AW698" s="13" t="s">
        <v>4</v>
      </c>
      <c r="AX698" s="13" t="s">
        <v>79</v>
      </c>
      <c r="AY698" s="171" t="s">
        <v>164</v>
      </c>
    </row>
    <row r="699" spans="1:65" s="13" customFormat="1" ht="11.25">
      <c r="B699" s="169"/>
      <c r="D699" s="170" t="s">
        <v>173</v>
      </c>
      <c r="E699" s="171" t="s">
        <v>1</v>
      </c>
      <c r="F699" s="172" t="s">
        <v>1221</v>
      </c>
      <c r="H699" s="173">
        <v>1</v>
      </c>
      <c r="I699" s="174"/>
      <c r="J699" s="174"/>
      <c r="M699" s="169"/>
      <c r="N699" s="175"/>
      <c r="O699" s="176"/>
      <c r="P699" s="176"/>
      <c r="Q699" s="176"/>
      <c r="R699" s="176"/>
      <c r="S699" s="176"/>
      <c r="T699" s="176"/>
      <c r="U699" s="176"/>
      <c r="V699" s="176"/>
      <c r="W699" s="176"/>
      <c r="X699" s="177"/>
      <c r="AT699" s="171" t="s">
        <v>173</v>
      </c>
      <c r="AU699" s="171" t="s">
        <v>92</v>
      </c>
      <c r="AV699" s="13" t="s">
        <v>92</v>
      </c>
      <c r="AW699" s="13" t="s">
        <v>4</v>
      </c>
      <c r="AX699" s="13" t="s">
        <v>79</v>
      </c>
      <c r="AY699" s="171" t="s">
        <v>164</v>
      </c>
    </row>
    <row r="700" spans="1:65" s="13" customFormat="1" ht="11.25">
      <c r="B700" s="169"/>
      <c r="D700" s="170" t="s">
        <v>173</v>
      </c>
      <c r="E700" s="171" t="s">
        <v>1</v>
      </c>
      <c r="F700" s="172" t="s">
        <v>1891</v>
      </c>
      <c r="H700" s="173">
        <v>12</v>
      </c>
      <c r="I700" s="174"/>
      <c r="J700" s="174"/>
      <c r="M700" s="169"/>
      <c r="N700" s="175"/>
      <c r="O700" s="176"/>
      <c r="P700" s="176"/>
      <c r="Q700" s="176"/>
      <c r="R700" s="176"/>
      <c r="S700" s="176"/>
      <c r="T700" s="176"/>
      <c r="U700" s="176"/>
      <c r="V700" s="176"/>
      <c r="W700" s="176"/>
      <c r="X700" s="177"/>
      <c r="AT700" s="171" t="s">
        <v>173</v>
      </c>
      <c r="AU700" s="171" t="s">
        <v>92</v>
      </c>
      <c r="AV700" s="13" t="s">
        <v>92</v>
      </c>
      <c r="AW700" s="13" t="s">
        <v>4</v>
      </c>
      <c r="AX700" s="13" t="s">
        <v>79</v>
      </c>
      <c r="AY700" s="171" t="s">
        <v>164</v>
      </c>
    </row>
    <row r="701" spans="1:65" s="13" customFormat="1" ht="11.25">
      <c r="B701" s="169"/>
      <c r="D701" s="170" t="s">
        <v>173</v>
      </c>
      <c r="E701" s="171" t="s">
        <v>1</v>
      </c>
      <c r="F701" s="172" t="s">
        <v>1892</v>
      </c>
      <c r="H701" s="173">
        <v>2</v>
      </c>
      <c r="I701" s="174"/>
      <c r="J701" s="174"/>
      <c r="M701" s="169"/>
      <c r="N701" s="175"/>
      <c r="O701" s="176"/>
      <c r="P701" s="176"/>
      <c r="Q701" s="176"/>
      <c r="R701" s="176"/>
      <c r="S701" s="176"/>
      <c r="T701" s="176"/>
      <c r="U701" s="176"/>
      <c r="V701" s="176"/>
      <c r="W701" s="176"/>
      <c r="X701" s="177"/>
      <c r="AT701" s="171" t="s">
        <v>173</v>
      </c>
      <c r="AU701" s="171" t="s">
        <v>92</v>
      </c>
      <c r="AV701" s="13" t="s">
        <v>92</v>
      </c>
      <c r="AW701" s="13" t="s">
        <v>4</v>
      </c>
      <c r="AX701" s="13" t="s">
        <v>79</v>
      </c>
      <c r="AY701" s="171" t="s">
        <v>164</v>
      </c>
    </row>
    <row r="702" spans="1:65" s="13" customFormat="1" ht="11.25">
      <c r="B702" s="169"/>
      <c r="D702" s="170" t="s">
        <v>173</v>
      </c>
      <c r="E702" s="171" t="s">
        <v>1</v>
      </c>
      <c r="F702" s="172" t="s">
        <v>1893</v>
      </c>
      <c r="H702" s="173">
        <v>2</v>
      </c>
      <c r="I702" s="174"/>
      <c r="J702" s="174"/>
      <c r="M702" s="169"/>
      <c r="N702" s="175"/>
      <c r="O702" s="176"/>
      <c r="P702" s="176"/>
      <c r="Q702" s="176"/>
      <c r="R702" s="176"/>
      <c r="S702" s="176"/>
      <c r="T702" s="176"/>
      <c r="U702" s="176"/>
      <c r="V702" s="176"/>
      <c r="W702" s="176"/>
      <c r="X702" s="177"/>
      <c r="AT702" s="171" t="s">
        <v>173</v>
      </c>
      <c r="AU702" s="171" t="s">
        <v>92</v>
      </c>
      <c r="AV702" s="13" t="s">
        <v>92</v>
      </c>
      <c r="AW702" s="13" t="s">
        <v>4</v>
      </c>
      <c r="AX702" s="13" t="s">
        <v>79</v>
      </c>
      <c r="AY702" s="171" t="s">
        <v>164</v>
      </c>
    </row>
    <row r="703" spans="1:65" s="13" customFormat="1" ht="11.25">
      <c r="B703" s="169"/>
      <c r="D703" s="170" t="s">
        <v>173</v>
      </c>
      <c r="E703" s="171" t="s">
        <v>1</v>
      </c>
      <c r="F703" s="172" t="s">
        <v>1894</v>
      </c>
      <c r="H703" s="173">
        <v>1</v>
      </c>
      <c r="I703" s="174"/>
      <c r="J703" s="174"/>
      <c r="M703" s="169"/>
      <c r="N703" s="175"/>
      <c r="O703" s="176"/>
      <c r="P703" s="176"/>
      <c r="Q703" s="176"/>
      <c r="R703" s="176"/>
      <c r="S703" s="176"/>
      <c r="T703" s="176"/>
      <c r="U703" s="176"/>
      <c r="V703" s="176"/>
      <c r="W703" s="176"/>
      <c r="X703" s="177"/>
      <c r="AT703" s="171" t="s">
        <v>173</v>
      </c>
      <c r="AU703" s="171" t="s">
        <v>92</v>
      </c>
      <c r="AV703" s="13" t="s">
        <v>92</v>
      </c>
      <c r="AW703" s="13" t="s">
        <v>4</v>
      </c>
      <c r="AX703" s="13" t="s">
        <v>79</v>
      </c>
      <c r="AY703" s="171" t="s">
        <v>164</v>
      </c>
    </row>
    <row r="704" spans="1:65" s="13" customFormat="1" ht="11.25">
      <c r="B704" s="169"/>
      <c r="D704" s="170" t="s">
        <v>173</v>
      </c>
      <c r="E704" s="171" t="s">
        <v>1</v>
      </c>
      <c r="F704" s="172" t="s">
        <v>1895</v>
      </c>
      <c r="H704" s="173">
        <v>4</v>
      </c>
      <c r="I704" s="174"/>
      <c r="J704" s="174"/>
      <c r="M704" s="169"/>
      <c r="N704" s="175"/>
      <c r="O704" s="176"/>
      <c r="P704" s="176"/>
      <c r="Q704" s="176"/>
      <c r="R704" s="176"/>
      <c r="S704" s="176"/>
      <c r="T704" s="176"/>
      <c r="U704" s="176"/>
      <c r="V704" s="176"/>
      <c r="W704" s="176"/>
      <c r="X704" s="177"/>
      <c r="AT704" s="171" t="s">
        <v>173</v>
      </c>
      <c r="AU704" s="171" t="s">
        <v>92</v>
      </c>
      <c r="AV704" s="13" t="s">
        <v>92</v>
      </c>
      <c r="AW704" s="13" t="s">
        <v>4</v>
      </c>
      <c r="AX704" s="13" t="s">
        <v>79</v>
      </c>
      <c r="AY704" s="171" t="s">
        <v>164</v>
      </c>
    </row>
    <row r="705" spans="1:65" s="13" customFormat="1" ht="11.25">
      <c r="B705" s="169"/>
      <c r="D705" s="170" t="s">
        <v>173</v>
      </c>
      <c r="E705" s="171" t="s">
        <v>1</v>
      </c>
      <c r="F705" s="172" t="s">
        <v>1896</v>
      </c>
      <c r="H705" s="173">
        <v>1</v>
      </c>
      <c r="I705" s="174"/>
      <c r="J705" s="174"/>
      <c r="M705" s="169"/>
      <c r="N705" s="175"/>
      <c r="O705" s="176"/>
      <c r="P705" s="176"/>
      <c r="Q705" s="176"/>
      <c r="R705" s="176"/>
      <c r="S705" s="176"/>
      <c r="T705" s="176"/>
      <c r="U705" s="176"/>
      <c r="V705" s="176"/>
      <c r="W705" s="176"/>
      <c r="X705" s="177"/>
      <c r="AT705" s="171" t="s">
        <v>173</v>
      </c>
      <c r="AU705" s="171" t="s">
        <v>92</v>
      </c>
      <c r="AV705" s="13" t="s">
        <v>92</v>
      </c>
      <c r="AW705" s="13" t="s">
        <v>4</v>
      </c>
      <c r="AX705" s="13" t="s">
        <v>79</v>
      </c>
      <c r="AY705" s="171" t="s">
        <v>164</v>
      </c>
    </row>
    <row r="706" spans="1:65" s="15" customFormat="1" ht="11.25">
      <c r="B706" s="195"/>
      <c r="D706" s="170" t="s">
        <v>173</v>
      </c>
      <c r="E706" s="196" t="s">
        <v>1</v>
      </c>
      <c r="F706" s="197" t="s">
        <v>303</v>
      </c>
      <c r="H706" s="198">
        <v>32</v>
      </c>
      <c r="I706" s="199"/>
      <c r="J706" s="199"/>
      <c r="M706" s="195"/>
      <c r="N706" s="200"/>
      <c r="O706" s="201"/>
      <c r="P706" s="201"/>
      <c r="Q706" s="201"/>
      <c r="R706" s="201"/>
      <c r="S706" s="201"/>
      <c r="T706" s="201"/>
      <c r="U706" s="201"/>
      <c r="V706" s="201"/>
      <c r="W706" s="201"/>
      <c r="X706" s="202"/>
      <c r="AT706" s="196" t="s">
        <v>173</v>
      </c>
      <c r="AU706" s="196" t="s">
        <v>92</v>
      </c>
      <c r="AV706" s="15" t="s">
        <v>171</v>
      </c>
      <c r="AW706" s="15" t="s">
        <v>4</v>
      </c>
      <c r="AX706" s="15" t="s">
        <v>86</v>
      </c>
      <c r="AY706" s="196" t="s">
        <v>164</v>
      </c>
    </row>
    <row r="707" spans="1:65" s="2" customFormat="1" ht="76.349999999999994" customHeight="1">
      <c r="A707" s="32"/>
      <c r="B707" s="153"/>
      <c r="C707" s="154" t="s">
        <v>1224</v>
      </c>
      <c r="D707" s="154" t="s">
        <v>167</v>
      </c>
      <c r="E707" s="155" t="s">
        <v>1225</v>
      </c>
      <c r="F707" s="156" t="s">
        <v>1226</v>
      </c>
      <c r="G707" s="157" t="s">
        <v>177</v>
      </c>
      <c r="H707" s="158">
        <v>34.4</v>
      </c>
      <c r="I707" s="159"/>
      <c r="J707" s="159"/>
      <c r="K707" s="158">
        <f>ROUND(P707*H707,3)</f>
        <v>0</v>
      </c>
      <c r="L707" s="160"/>
      <c r="M707" s="33"/>
      <c r="N707" s="161" t="s">
        <v>1</v>
      </c>
      <c r="O707" s="162" t="s">
        <v>43</v>
      </c>
      <c r="P707" s="163">
        <f>I707+J707</f>
        <v>0</v>
      </c>
      <c r="Q707" s="163">
        <f>ROUND(I707*H707,3)</f>
        <v>0</v>
      </c>
      <c r="R707" s="163">
        <f>ROUND(J707*H707,3)</f>
        <v>0</v>
      </c>
      <c r="S707" s="58"/>
      <c r="T707" s="164">
        <f>S707*H707</f>
        <v>0</v>
      </c>
      <c r="U707" s="164">
        <v>0</v>
      </c>
      <c r="V707" s="164">
        <f>U707*H707</f>
        <v>0</v>
      </c>
      <c r="W707" s="164">
        <v>0</v>
      </c>
      <c r="X707" s="165">
        <f>W707*H707</f>
        <v>0</v>
      </c>
      <c r="Y707" s="32"/>
      <c r="Z707" s="32"/>
      <c r="AA707" s="32"/>
      <c r="AB707" s="32"/>
      <c r="AC707" s="32"/>
      <c r="AD707" s="32"/>
      <c r="AE707" s="32"/>
      <c r="AR707" s="166" t="s">
        <v>234</v>
      </c>
      <c r="AT707" s="166" t="s">
        <v>167</v>
      </c>
      <c r="AU707" s="166" t="s">
        <v>92</v>
      </c>
      <c r="AY707" s="17" t="s">
        <v>164</v>
      </c>
      <c r="BE707" s="167">
        <f>IF(O707="základná",K707,0)</f>
        <v>0</v>
      </c>
      <c r="BF707" s="167">
        <f>IF(O707="znížená",K707,0)</f>
        <v>0</v>
      </c>
      <c r="BG707" s="167">
        <f>IF(O707="zákl. prenesená",K707,0)</f>
        <v>0</v>
      </c>
      <c r="BH707" s="167">
        <f>IF(O707="zníž. prenesená",K707,0)</f>
        <v>0</v>
      </c>
      <c r="BI707" s="167">
        <f>IF(O707="nulová",K707,0)</f>
        <v>0</v>
      </c>
      <c r="BJ707" s="17" t="s">
        <v>92</v>
      </c>
      <c r="BK707" s="168">
        <f>ROUND(P707*H707,3)</f>
        <v>0</v>
      </c>
      <c r="BL707" s="17" t="s">
        <v>234</v>
      </c>
      <c r="BM707" s="166" t="s">
        <v>1227</v>
      </c>
    </row>
    <row r="708" spans="1:65" s="13" customFormat="1" ht="11.25">
      <c r="B708" s="169"/>
      <c r="D708" s="170" t="s">
        <v>173</v>
      </c>
      <c r="E708" s="171" t="s">
        <v>1</v>
      </c>
      <c r="F708" s="172" t="s">
        <v>2210</v>
      </c>
      <c r="H708" s="173">
        <v>1.3</v>
      </c>
      <c r="I708" s="174"/>
      <c r="J708" s="174"/>
      <c r="M708" s="169"/>
      <c r="N708" s="175"/>
      <c r="O708" s="176"/>
      <c r="P708" s="176"/>
      <c r="Q708" s="176"/>
      <c r="R708" s="176"/>
      <c r="S708" s="176"/>
      <c r="T708" s="176"/>
      <c r="U708" s="176"/>
      <c r="V708" s="176"/>
      <c r="W708" s="176"/>
      <c r="X708" s="177"/>
      <c r="AT708" s="171" t="s">
        <v>173</v>
      </c>
      <c r="AU708" s="171" t="s">
        <v>92</v>
      </c>
      <c r="AV708" s="13" t="s">
        <v>92</v>
      </c>
      <c r="AW708" s="13" t="s">
        <v>4</v>
      </c>
      <c r="AX708" s="13" t="s">
        <v>79</v>
      </c>
      <c r="AY708" s="171" t="s">
        <v>164</v>
      </c>
    </row>
    <row r="709" spans="1:65" s="13" customFormat="1" ht="11.25">
      <c r="B709" s="169"/>
      <c r="D709" s="170" t="s">
        <v>173</v>
      </c>
      <c r="E709" s="171" t="s">
        <v>1</v>
      </c>
      <c r="F709" s="172" t="s">
        <v>2211</v>
      </c>
      <c r="H709" s="173">
        <v>1.3</v>
      </c>
      <c r="I709" s="174"/>
      <c r="J709" s="174"/>
      <c r="M709" s="169"/>
      <c r="N709" s="175"/>
      <c r="O709" s="176"/>
      <c r="P709" s="176"/>
      <c r="Q709" s="176"/>
      <c r="R709" s="176"/>
      <c r="S709" s="176"/>
      <c r="T709" s="176"/>
      <c r="U709" s="176"/>
      <c r="V709" s="176"/>
      <c r="W709" s="176"/>
      <c r="X709" s="177"/>
      <c r="AT709" s="171" t="s">
        <v>173</v>
      </c>
      <c r="AU709" s="171" t="s">
        <v>92</v>
      </c>
      <c r="AV709" s="13" t="s">
        <v>92</v>
      </c>
      <c r="AW709" s="13" t="s">
        <v>4</v>
      </c>
      <c r="AX709" s="13" t="s">
        <v>79</v>
      </c>
      <c r="AY709" s="171" t="s">
        <v>164</v>
      </c>
    </row>
    <row r="710" spans="1:65" s="13" customFormat="1" ht="11.25">
      <c r="B710" s="169"/>
      <c r="D710" s="170" t="s">
        <v>173</v>
      </c>
      <c r="E710" s="171" t="s">
        <v>1</v>
      </c>
      <c r="F710" s="172" t="s">
        <v>1925</v>
      </c>
      <c r="H710" s="173">
        <v>3.9</v>
      </c>
      <c r="I710" s="174"/>
      <c r="J710" s="174"/>
      <c r="M710" s="169"/>
      <c r="N710" s="175"/>
      <c r="O710" s="176"/>
      <c r="P710" s="176"/>
      <c r="Q710" s="176"/>
      <c r="R710" s="176"/>
      <c r="S710" s="176"/>
      <c r="T710" s="176"/>
      <c r="U710" s="176"/>
      <c r="V710" s="176"/>
      <c r="W710" s="176"/>
      <c r="X710" s="177"/>
      <c r="AT710" s="171" t="s">
        <v>173</v>
      </c>
      <c r="AU710" s="171" t="s">
        <v>92</v>
      </c>
      <c r="AV710" s="13" t="s">
        <v>92</v>
      </c>
      <c r="AW710" s="13" t="s">
        <v>4</v>
      </c>
      <c r="AX710" s="13" t="s">
        <v>79</v>
      </c>
      <c r="AY710" s="171" t="s">
        <v>164</v>
      </c>
    </row>
    <row r="711" spans="1:65" s="13" customFormat="1" ht="11.25">
      <c r="B711" s="169"/>
      <c r="D711" s="170" t="s">
        <v>173</v>
      </c>
      <c r="E711" s="171" t="s">
        <v>1</v>
      </c>
      <c r="F711" s="172" t="s">
        <v>1926</v>
      </c>
      <c r="H711" s="173">
        <v>3.9</v>
      </c>
      <c r="I711" s="174"/>
      <c r="J711" s="174"/>
      <c r="M711" s="169"/>
      <c r="N711" s="175"/>
      <c r="O711" s="176"/>
      <c r="P711" s="176"/>
      <c r="Q711" s="176"/>
      <c r="R711" s="176"/>
      <c r="S711" s="176"/>
      <c r="T711" s="176"/>
      <c r="U711" s="176"/>
      <c r="V711" s="176"/>
      <c r="W711" s="176"/>
      <c r="X711" s="177"/>
      <c r="AT711" s="171" t="s">
        <v>173</v>
      </c>
      <c r="AU711" s="171" t="s">
        <v>92</v>
      </c>
      <c r="AV711" s="13" t="s">
        <v>92</v>
      </c>
      <c r="AW711" s="13" t="s">
        <v>4</v>
      </c>
      <c r="AX711" s="13" t="s">
        <v>79</v>
      </c>
      <c r="AY711" s="171" t="s">
        <v>164</v>
      </c>
    </row>
    <row r="712" spans="1:65" s="13" customFormat="1" ht="11.25">
      <c r="B712" s="169"/>
      <c r="D712" s="170" t="s">
        <v>173</v>
      </c>
      <c r="E712" s="171" t="s">
        <v>1</v>
      </c>
      <c r="F712" s="172" t="s">
        <v>1228</v>
      </c>
      <c r="H712" s="173">
        <v>1.6</v>
      </c>
      <c r="I712" s="174"/>
      <c r="J712" s="174"/>
      <c r="M712" s="169"/>
      <c r="N712" s="175"/>
      <c r="O712" s="176"/>
      <c r="P712" s="176"/>
      <c r="Q712" s="176"/>
      <c r="R712" s="176"/>
      <c r="S712" s="176"/>
      <c r="T712" s="176"/>
      <c r="U712" s="176"/>
      <c r="V712" s="176"/>
      <c r="W712" s="176"/>
      <c r="X712" s="177"/>
      <c r="AT712" s="171" t="s">
        <v>173</v>
      </c>
      <c r="AU712" s="171" t="s">
        <v>92</v>
      </c>
      <c r="AV712" s="13" t="s">
        <v>92</v>
      </c>
      <c r="AW712" s="13" t="s">
        <v>4</v>
      </c>
      <c r="AX712" s="13" t="s">
        <v>79</v>
      </c>
      <c r="AY712" s="171" t="s">
        <v>164</v>
      </c>
    </row>
    <row r="713" spans="1:65" s="13" customFormat="1" ht="11.25">
      <c r="B713" s="169"/>
      <c r="D713" s="170" t="s">
        <v>173</v>
      </c>
      <c r="E713" s="171" t="s">
        <v>1</v>
      </c>
      <c r="F713" s="172" t="s">
        <v>1229</v>
      </c>
      <c r="H713" s="173">
        <v>1.6</v>
      </c>
      <c r="I713" s="174"/>
      <c r="J713" s="174"/>
      <c r="M713" s="169"/>
      <c r="N713" s="175"/>
      <c r="O713" s="176"/>
      <c r="P713" s="176"/>
      <c r="Q713" s="176"/>
      <c r="R713" s="176"/>
      <c r="S713" s="176"/>
      <c r="T713" s="176"/>
      <c r="U713" s="176"/>
      <c r="V713" s="176"/>
      <c r="W713" s="176"/>
      <c r="X713" s="177"/>
      <c r="AT713" s="171" t="s">
        <v>173</v>
      </c>
      <c r="AU713" s="171" t="s">
        <v>92</v>
      </c>
      <c r="AV713" s="13" t="s">
        <v>92</v>
      </c>
      <c r="AW713" s="13" t="s">
        <v>4</v>
      </c>
      <c r="AX713" s="13" t="s">
        <v>79</v>
      </c>
      <c r="AY713" s="171" t="s">
        <v>164</v>
      </c>
    </row>
    <row r="714" spans="1:65" s="13" customFormat="1" ht="11.25">
      <c r="B714" s="169"/>
      <c r="D714" s="170" t="s">
        <v>173</v>
      </c>
      <c r="E714" s="171" t="s">
        <v>1</v>
      </c>
      <c r="F714" s="172" t="s">
        <v>1927</v>
      </c>
      <c r="H714" s="173">
        <v>15.6</v>
      </c>
      <c r="I714" s="174"/>
      <c r="J714" s="174"/>
      <c r="M714" s="169"/>
      <c r="N714" s="175"/>
      <c r="O714" s="176"/>
      <c r="P714" s="176"/>
      <c r="Q714" s="176"/>
      <c r="R714" s="176"/>
      <c r="S714" s="176"/>
      <c r="T714" s="176"/>
      <c r="U714" s="176"/>
      <c r="V714" s="176"/>
      <c r="W714" s="176"/>
      <c r="X714" s="177"/>
      <c r="AT714" s="171" t="s">
        <v>173</v>
      </c>
      <c r="AU714" s="171" t="s">
        <v>92</v>
      </c>
      <c r="AV714" s="13" t="s">
        <v>92</v>
      </c>
      <c r="AW714" s="13" t="s">
        <v>4</v>
      </c>
      <c r="AX714" s="13" t="s">
        <v>79</v>
      </c>
      <c r="AY714" s="171" t="s">
        <v>164</v>
      </c>
    </row>
    <row r="715" spans="1:65" s="13" customFormat="1" ht="11.25">
      <c r="B715" s="169"/>
      <c r="D715" s="170" t="s">
        <v>173</v>
      </c>
      <c r="E715" s="171" t="s">
        <v>1</v>
      </c>
      <c r="F715" s="172" t="s">
        <v>1928</v>
      </c>
      <c r="H715" s="173">
        <v>2.6</v>
      </c>
      <c r="I715" s="174"/>
      <c r="J715" s="174"/>
      <c r="M715" s="169"/>
      <c r="N715" s="175"/>
      <c r="O715" s="176"/>
      <c r="P715" s="176"/>
      <c r="Q715" s="176"/>
      <c r="R715" s="176"/>
      <c r="S715" s="176"/>
      <c r="T715" s="176"/>
      <c r="U715" s="176"/>
      <c r="V715" s="176"/>
      <c r="W715" s="176"/>
      <c r="X715" s="177"/>
      <c r="AT715" s="171" t="s">
        <v>173</v>
      </c>
      <c r="AU715" s="171" t="s">
        <v>92</v>
      </c>
      <c r="AV715" s="13" t="s">
        <v>92</v>
      </c>
      <c r="AW715" s="13" t="s">
        <v>4</v>
      </c>
      <c r="AX715" s="13" t="s">
        <v>79</v>
      </c>
      <c r="AY715" s="171" t="s">
        <v>164</v>
      </c>
    </row>
    <row r="716" spans="1:65" s="13" customFormat="1" ht="11.25">
      <c r="B716" s="169"/>
      <c r="D716" s="170" t="s">
        <v>173</v>
      </c>
      <c r="E716" s="171" t="s">
        <v>1</v>
      </c>
      <c r="F716" s="172" t="s">
        <v>1929</v>
      </c>
      <c r="H716" s="173">
        <v>2.6</v>
      </c>
      <c r="I716" s="174"/>
      <c r="J716" s="174"/>
      <c r="M716" s="169"/>
      <c r="N716" s="175"/>
      <c r="O716" s="176"/>
      <c r="P716" s="176"/>
      <c r="Q716" s="176"/>
      <c r="R716" s="176"/>
      <c r="S716" s="176"/>
      <c r="T716" s="176"/>
      <c r="U716" s="176"/>
      <c r="V716" s="176"/>
      <c r="W716" s="176"/>
      <c r="X716" s="177"/>
      <c r="AT716" s="171" t="s">
        <v>173</v>
      </c>
      <c r="AU716" s="171" t="s">
        <v>92</v>
      </c>
      <c r="AV716" s="13" t="s">
        <v>92</v>
      </c>
      <c r="AW716" s="13" t="s">
        <v>4</v>
      </c>
      <c r="AX716" s="13" t="s">
        <v>79</v>
      </c>
      <c r="AY716" s="171" t="s">
        <v>164</v>
      </c>
    </row>
    <row r="717" spans="1:65" s="15" customFormat="1" ht="11.25">
      <c r="B717" s="195"/>
      <c r="D717" s="170" t="s">
        <v>173</v>
      </c>
      <c r="E717" s="196" t="s">
        <v>1</v>
      </c>
      <c r="F717" s="197" t="s">
        <v>303</v>
      </c>
      <c r="H717" s="198">
        <v>34.4</v>
      </c>
      <c r="I717" s="199"/>
      <c r="J717" s="199"/>
      <c r="M717" s="195"/>
      <c r="N717" s="200"/>
      <c r="O717" s="201"/>
      <c r="P717" s="201"/>
      <c r="Q717" s="201"/>
      <c r="R717" s="201"/>
      <c r="S717" s="201"/>
      <c r="T717" s="201"/>
      <c r="U717" s="201"/>
      <c r="V717" s="201"/>
      <c r="W717" s="201"/>
      <c r="X717" s="202"/>
      <c r="AT717" s="196" t="s">
        <v>173</v>
      </c>
      <c r="AU717" s="196" t="s">
        <v>92</v>
      </c>
      <c r="AV717" s="15" t="s">
        <v>171</v>
      </c>
      <c r="AW717" s="15" t="s">
        <v>4</v>
      </c>
      <c r="AX717" s="15" t="s">
        <v>86</v>
      </c>
      <c r="AY717" s="196" t="s">
        <v>164</v>
      </c>
    </row>
    <row r="718" spans="1:65" s="2" customFormat="1" ht="62.65" customHeight="1">
      <c r="A718" s="32"/>
      <c r="B718" s="153"/>
      <c r="C718" s="154" t="s">
        <v>1232</v>
      </c>
      <c r="D718" s="154" t="s">
        <v>167</v>
      </c>
      <c r="E718" s="155" t="s">
        <v>2212</v>
      </c>
      <c r="F718" s="156" t="s">
        <v>2213</v>
      </c>
      <c r="G718" s="157" t="s">
        <v>177</v>
      </c>
      <c r="H718" s="158">
        <v>1.3</v>
      </c>
      <c r="I718" s="159"/>
      <c r="J718" s="159"/>
      <c r="K718" s="158">
        <f>ROUND(P718*H718,3)</f>
        <v>0</v>
      </c>
      <c r="L718" s="160"/>
      <c r="M718" s="33"/>
      <c r="N718" s="161" t="s">
        <v>1</v>
      </c>
      <c r="O718" s="162" t="s">
        <v>43</v>
      </c>
      <c r="P718" s="163">
        <f>I718+J718</f>
        <v>0</v>
      </c>
      <c r="Q718" s="163">
        <f>ROUND(I718*H718,3)</f>
        <v>0</v>
      </c>
      <c r="R718" s="163">
        <f>ROUND(J718*H718,3)</f>
        <v>0</v>
      </c>
      <c r="S718" s="58"/>
      <c r="T718" s="164">
        <f>S718*H718</f>
        <v>0</v>
      </c>
      <c r="U718" s="164">
        <v>0</v>
      </c>
      <c r="V718" s="164">
        <f>U718*H718</f>
        <v>0</v>
      </c>
      <c r="W718" s="164">
        <v>0</v>
      </c>
      <c r="X718" s="165">
        <f>W718*H718</f>
        <v>0</v>
      </c>
      <c r="Y718" s="32"/>
      <c r="Z718" s="32"/>
      <c r="AA718" s="32"/>
      <c r="AB718" s="32"/>
      <c r="AC718" s="32"/>
      <c r="AD718" s="32"/>
      <c r="AE718" s="32"/>
      <c r="AR718" s="166" t="s">
        <v>234</v>
      </c>
      <c r="AT718" s="166" t="s">
        <v>167</v>
      </c>
      <c r="AU718" s="166" t="s">
        <v>92</v>
      </c>
      <c r="AY718" s="17" t="s">
        <v>164</v>
      </c>
      <c r="BE718" s="167">
        <f>IF(O718="základná",K718,0)</f>
        <v>0</v>
      </c>
      <c r="BF718" s="167">
        <f>IF(O718="znížená",K718,0)</f>
        <v>0</v>
      </c>
      <c r="BG718" s="167">
        <f>IF(O718="zákl. prenesená",K718,0)</f>
        <v>0</v>
      </c>
      <c r="BH718" s="167">
        <f>IF(O718="zníž. prenesená",K718,0)</f>
        <v>0</v>
      </c>
      <c r="BI718" s="167">
        <f>IF(O718="nulová",K718,0)</f>
        <v>0</v>
      </c>
      <c r="BJ718" s="17" t="s">
        <v>92</v>
      </c>
      <c r="BK718" s="168">
        <f>ROUND(P718*H718,3)</f>
        <v>0</v>
      </c>
      <c r="BL718" s="17" t="s">
        <v>234</v>
      </c>
      <c r="BM718" s="166" t="s">
        <v>2214</v>
      </c>
    </row>
    <row r="719" spans="1:65" s="13" customFormat="1" ht="11.25">
      <c r="B719" s="169"/>
      <c r="D719" s="170" t="s">
        <v>173</v>
      </c>
      <c r="E719" s="171" t="s">
        <v>1</v>
      </c>
      <c r="F719" s="172" t="s">
        <v>2215</v>
      </c>
      <c r="H719" s="173">
        <v>1.3</v>
      </c>
      <c r="I719" s="174"/>
      <c r="J719" s="174"/>
      <c r="M719" s="169"/>
      <c r="N719" s="175"/>
      <c r="O719" s="176"/>
      <c r="P719" s="176"/>
      <c r="Q719" s="176"/>
      <c r="R719" s="176"/>
      <c r="S719" s="176"/>
      <c r="T719" s="176"/>
      <c r="U719" s="176"/>
      <c r="V719" s="176"/>
      <c r="W719" s="176"/>
      <c r="X719" s="177"/>
      <c r="AT719" s="171" t="s">
        <v>173</v>
      </c>
      <c r="AU719" s="171" t="s">
        <v>92</v>
      </c>
      <c r="AV719" s="13" t="s">
        <v>92</v>
      </c>
      <c r="AW719" s="13" t="s">
        <v>4</v>
      </c>
      <c r="AX719" s="13" t="s">
        <v>86</v>
      </c>
      <c r="AY719" s="171" t="s">
        <v>164</v>
      </c>
    </row>
    <row r="720" spans="1:65" s="2" customFormat="1" ht="76.349999999999994" customHeight="1">
      <c r="A720" s="32"/>
      <c r="B720" s="153"/>
      <c r="C720" s="154" t="s">
        <v>1237</v>
      </c>
      <c r="D720" s="154" t="s">
        <v>167</v>
      </c>
      <c r="E720" s="155" t="s">
        <v>1743</v>
      </c>
      <c r="F720" s="156" t="s">
        <v>1744</v>
      </c>
      <c r="G720" s="157" t="s">
        <v>177</v>
      </c>
      <c r="H720" s="158">
        <v>6.4</v>
      </c>
      <c r="I720" s="159"/>
      <c r="J720" s="159"/>
      <c r="K720" s="158">
        <f>ROUND(P720*H720,3)</f>
        <v>0</v>
      </c>
      <c r="L720" s="160"/>
      <c r="M720" s="33"/>
      <c r="N720" s="161" t="s">
        <v>1</v>
      </c>
      <c r="O720" s="162" t="s">
        <v>43</v>
      </c>
      <c r="P720" s="163">
        <f>I720+J720</f>
        <v>0</v>
      </c>
      <c r="Q720" s="163">
        <f>ROUND(I720*H720,3)</f>
        <v>0</v>
      </c>
      <c r="R720" s="163">
        <f>ROUND(J720*H720,3)</f>
        <v>0</v>
      </c>
      <c r="S720" s="58"/>
      <c r="T720" s="164">
        <f>S720*H720</f>
        <v>0</v>
      </c>
      <c r="U720" s="164">
        <v>0</v>
      </c>
      <c r="V720" s="164">
        <f>U720*H720</f>
        <v>0</v>
      </c>
      <c r="W720" s="164">
        <v>0</v>
      </c>
      <c r="X720" s="165">
        <f>W720*H720</f>
        <v>0</v>
      </c>
      <c r="Y720" s="32"/>
      <c r="Z720" s="32"/>
      <c r="AA720" s="32"/>
      <c r="AB720" s="32"/>
      <c r="AC720" s="32"/>
      <c r="AD720" s="32"/>
      <c r="AE720" s="32"/>
      <c r="AR720" s="166" t="s">
        <v>234</v>
      </c>
      <c r="AT720" s="166" t="s">
        <v>167</v>
      </c>
      <c r="AU720" s="166" t="s">
        <v>92</v>
      </c>
      <c r="AY720" s="17" t="s">
        <v>164</v>
      </c>
      <c r="BE720" s="167">
        <f>IF(O720="základná",K720,0)</f>
        <v>0</v>
      </c>
      <c r="BF720" s="167">
        <f>IF(O720="znížená",K720,0)</f>
        <v>0</v>
      </c>
      <c r="BG720" s="167">
        <f>IF(O720="zákl. prenesená",K720,0)</f>
        <v>0</v>
      </c>
      <c r="BH720" s="167">
        <f>IF(O720="zníž. prenesená",K720,0)</f>
        <v>0</v>
      </c>
      <c r="BI720" s="167">
        <f>IF(O720="nulová",K720,0)</f>
        <v>0</v>
      </c>
      <c r="BJ720" s="17" t="s">
        <v>92</v>
      </c>
      <c r="BK720" s="168">
        <f>ROUND(P720*H720,3)</f>
        <v>0</v>
      </c>
      <c r="BL720" s="17" t="s">
        <v>234</v>
      </c>
      <c r="BM720" s="166" t="s">
        <v>1745</v>
      </c>
    </row>
    <row r="721" spans="1:65" s="13" customFormat="1" ht="11.25">
      <c r="B721" s="169"/>
      <c r="D721" s="170" t="s">
        <v>173</v>
      </c>
      <c r="E721" s="171" t="s">
        <v>1</v>
      </c>
      <c r="F721" s="172" t="s">
        <v>1931</v>
      </c>
      <c r="H721" s="173">
        <v>5.2</v>
      </c>
      <c r="I721" s="174"/>
      <c r="J721" s="174"/>
      <c r="M721" s="169"/>
      <c r="N721" s="175"/>
      <c r="O721" s="176"/>
      <c r="P721" s="176"/>
      <c r="Q721" s="176"/>
      <c r="R721" s="176"/>
      <c r="S721" s="176"/>
      <c r="T721" s="176"/>
      <c r="U721" s="176"/>
      <c r="V721" s="176"/>
      <c r="W721" s="176"/>
      <c r="X721" s="177"/>
      <c r="AT721" s="171" t="s">
        <v>173</v>
      </c>
      <c r="AU721" s="171" t="s">
        <v>92</v>
      </c>
      <c r="AV721" s="13" t="s">
        <v>92</v>
      </c>
      <c r="AW721" s="13" t="s">
        <v>4</v>
      </c>
      <c r="AX721" s="13" t="s">
        <v>79</v>
      </c>
      <c r="AY721" s="171" t="s">
        <v>164</v>
      </c>
    </row>
    <row r="722" spans="1:65" s="13" customFormat="1" ht="11.25">
      <c r="B722" s="169"/>
      <c r="D722" s="170" t="s">
        <v>173</v>
      </c>
      <c r="E722" s="171" t="s">
        <v>1</v>
      </c>
      <c r="F722" s="172" t="s">
        <v>1932</v>
      </c>
      <c r="H722" s="173">
        <v>1.2</v>
      </c>
      <c r="I722" s="174"/>
      <c r="J722" s="174"/>
      <c r="M722" s="169"/>
      <c r="N722" s="175"/>
      <c r="O722" s="176"/>
      <c r="P722" s="176"/>
      <c r="Q722" s="176"/>
      <c r="R722" s="176"/>
      <c r="S722" s="176"/>
      <c r="T722" s="176"/>
      <c r="U722" s="176"/>
      <c r="V722" s="176"/>
      <c r="W722" s="176"/>
      <c r="X722" s="177"/>
      <c r="AT722" s="171" t="s">
        <v>173</v>
      </c>
      <c r="AU722" s="171" t="s">
        <v>92</v>
      </c>
      <c r="AV722" s="13" t="s">
        <v>92</v>
      </c>
      <c r="AW722" s="13" t="s">
        <v>4</v>
      </c>
      <c r="AX722" s="13" t="s">
        <v>79</v>
      </c>
      <c r="AY722" s="171" t="s">
        <v>164</v>
      </c>
    </row>
    <row r="723" spans="1:65" s="15" customFormat="1" ht="11.25">
      <c r="B723" s="195"/>
      <c r="D723" s="170" t="s">
        <v>173</v>
      </c>
      <c r="E723" s="196" t="s">
        <v>1</v>
      </c>
      <c r="F723" s="197" t="s">
        <v>303</v>
      </c>
      <c r="H723" s="198">
        <v>6.4</v>
      </c>
      <c r="I723" s="199"/>
      <c r="J723" s="199"/>
      <c r="M723" s="195"/>
      <c r="N723" s="200"/>
      <c r="O723" s="201"/>
      <c r="P723" s="201"/>
      <c r="Q723" s="201"/>
      <c r="R723" s="201"/>
      <c r="S723" s="201"/>
      <c r="T723" s="201"/>
      <c r="U723" s="201"/>
      <c r="V723" s="201"/>
      <c r="W723" s="201"/>
      <c r="X723" s="202"/>
      <c r="AT723" s="196" t="s">
        <v>173</v>
      </c>
      <c r="AU723" s="196" t="s">
        <v>92</v>
      </c>
      <c r="AV723" s="15" t="s">
        <v>171</v>
      </c>
      <c r="AW723" s="15" t="s">
        <v>4</v>
      </c>
      <c r="AX723" s="15" t="s">
        <v>86</v>
      </c>
      <c r="AY723" s="196" t="s">
        <v>164</v>
      </c>
    </row>
    <row r="724" spans="1:65" s="2" customFormat="1" ht="14.45" customHeight="1">
      <c r="A724" s="32"/>
      <c r="B724" s="153"/>
      <c r="C724" s="154" t="s">
        <v>1241</v>
      </c>
      <c r="D724" s="154" t="s">
        <v>167</v>
      </c>
      <c r="E724" s="155" t="s">
        <v>1242</v>
      </c>
      <c r="F724" s="156" t="s">
        <v>1243</v>
      </c>
      <c r="G724" s="157" t="s">
        <v>1244</v>
      </c>
      <c r="H724" s="158">
        <v>1</v>
      </c>
      <c r="I724" s="159"/>
      <c r="J724" s="159"/>
      <c r="K724" s="158">
        <f>ROUND(P724*H724,3)</f>
        <v>0</v>
      </c>
      <c r="L724" s="160"/>
      <c r="M724" s="33"/>
      <c r="N724" s="161" t="s">
        <v>1</v>
      </c>
      <c r="O724" s="162" t="s">
        <v>43</v>
      </c>
      <c r="P724" s="163">
        <f>I724+J724</f>
        <v>0</v>
      </c>
      <c r="Q724" s="163">
        <f>ROUND(I724*H724,3)</f>
        <v>0</v>
      </c>
      <c r="R724" s="163">
        <f>ROUND(J724*H724,3)</f>
        <v>0</v>
      </c>
      <c r="S724" s="58"/>
      <c r="T724" s="164">
        <f>S724*H724</f>
        <v>0</v>
      </c>
      <c r="U724" s="164">
        <v>0</v>
      </c>
      <c r="V724" s="164">
        <f>U724*H724</f>
        <v>0</v>
      </c>
      <c r="W724" s="164">
        <v>0</v>
      </c>
      <c r="X724" s="165">
        <f>W724*H724</f>
        <v>0</v>
      </c>
      <c r="Y724" s="32"/>
      <c r="Z724" s="32"/>
      <c r="AA724" s="32"/>
      <c r="AB724" s="32"/>
      <c r="AC724" s="32"/>
      <c r="AD724" s="32"/>
      <c r="AE724" s="32"/>
      <c r="AR724" s="166" t="s">
        <v>234</v>
      </c>
      <c r="AT724" s="166" t="s">
        <v>167</v>
      </c>
      <c r="AU724" s="166" t="s">
        <v>92</v>
      </c>
      <c r="AY724" s="17" t="s">
        <v>164</v>
      </c>
      <c r="BE724" s="167">
        <f>IF(O724="základná",K724,0)</f>
        <v>0</v>
      </c>
      <c r="BF724" s="167">
        <f>IF(O724="znížená",K724,0)</f>
        <v>0</v>
      </c>
      <c r="BG724" s="167">
        <f>IF(O724="zákl. prenesená",K724,0)</f>
        <v>0</v>
      </c>
      <c r="BH724" s="167">
        <f>IF(O724="zníž. prenesená",K724,0)</f>
        <v>0</v>
      </c>
      <c r="BI724" s="167">
        <f>IF(O724="nulová",K724,0)</f>
        <v>0</v>
      </c>
      <c r="BJ724" s="17" t="s">
        <v>92</v>
      </c>
      <c r="BK724" s="168">
        <f>ROUND(P724*H724,3)</f>
        <v>0</v>
      </c>
      <c r="BL724" s="17" t="s">
        <v>234</v>
      </c>
      <c r="BM724" s="166" t="s">
        <v>1245</v>
      </c>
    </row>
    <row r="725" spans="1:65" s="13" customFormat="1" ht="11.25">
      <c r="B725" s="169"/>
      <c r="D725" s="170" t="s">
        <v>173</v>
      </c>
      <c r="E725" s="171" t="s">
        <v>1</v>
      </c>
      <c r="F725" s="172" t="s">
        <v>1246</v>
      </c>
      <c r="H725" s="173">
        <v>1</v>
      </c>
      <c r="I725" s="174"/>
      <c r="J725" s="174"/>
      <c r="M725" s="169"/>
      <c r="N725" s="175"/>
      <c r="O725" s="176"/>
      <c r="P725" s="176"/>
      <c r="Q725" s="176"/>
      <c r="R725" s="176"/>
      <c r="S725" s="176"/>
      <c r="T725" s="176"/>
      <c r="U725" s="176"/>
      <c r="V725" s="176"/>
      <c r="W725" s="176"/>
      <c r="X725" s="177"/>
      <c r="AT725" s="171" t="s">
        <v>173</v>
      </c>
      <c r="AU725" s="171" t="s">
        <v>92</v>
      </c>
      <c r="AV725" s="13" t="s">
        <v>92</v>
      </c>
      <c r="AW725" s="13" t="s">
        <v>4</v>
      </c>
      <c r="AX725" s="13" t="s">
        <v>86</v>
      </c>
      <c r="AY725" s="171" t="s">
        <v>164</v>
      </c>
    </row>
    <row r="726" spans="1:65" s="2" customFormat="1" ht="24.2" customHeight="1">
      <c r="A726" s="32"/>
      <c r="B726" s="153"/>
      <c r="C726" s="154" t="s">
        <v>1247</v>
      </c>
      <c r="D726" s="154" t="s">
        <v>167</v>
      </c>
      <c r="E726" s="155" t="s">
        <v>1248</v>
      </c>
      <c r="F726" s="156" t="s">
        <v>1249</v>
      </c>
      <c r="G726" s="157" t="s">
        <v>499</v>
      </c>
      <c r="H726" s="159"/>
      <c r="I726" s="159"/>
      <c r="J726" s="159"/>
      <c r="K726" s="158">
        <f>ROUND(P726*H726,3)</f>
        <v>0</v>
      </c>
      <c r="L726" s="160"/>
      <c r="M726" s="33"/>
      <c r="N726" s="161" t="s">
        <v>1</v>
      </c>
      <c r="O726" s="162" t="s">
        <v>43</v>
      </c>
      <c r="P726" s="163">
        <f>I726+J726</f>
        <v>0</v>
      </c>
      <c r="Q726" s="163">
        <f>ROUND(I726*H726,3)</f>
        <v>0</v>
      </c>
      <c r="R726" s="163">
        <f>ROUND(J726*H726,3)</f>
        <v>0</v>
      </c>
      <c r="S726" s="58"/>
      <c r="T726" s="164">
        <f>S726*H726</f>
        <v>0</v>
      </c>
      <c r="U726" s="164">
        <v>0</v>
      </c>
      <c r="V726" s="164">
        <f>U726*H726</f>
        <v>0</v>
      </c>
      <c r="W726" s="164">
        <v>0</v>
      </c>
      <c r="X726" s="165">
        <f>W726*H726</f>
        <v>0</v>
      </c>
      <c r="Y726" s="32"/>
      <c r="Z726" s="32"/>
      <c r="AA726" s="32"/>
      <c r="AB726" s="32"/>
      <c r="AC726" s="32"/>
      <c r="AD726" s="32"/>
      <c r="AE726" s="32"/>
      <c r="AR726" s="166" t="s">
        <v>234</v>
      </c>
      <c r="AT726" s="166" t="s">
        <v>167</v>
      </c>
      <c r="AU726" s="166" t="s">
        <v>92</v>
      </c>
      <c r="AY726" s="17" t="s">
        <v>164</v>
      </c>
      <c r="BE726" s="167">
        <f>IF(O726="základná",K726,0)</f>
        <v>0</v>
      </c>
      <c r="BF726" s="167">
        <f>IF(O726="znížená",K726,0)</f>
        <v>0</v>
      </c>
      <c r="BG726" s="167">
        <f>IF(O726="zákl. prenesená",K726,0)</f>
        <v>0</v>
      </c>
      <c r="BH726" s="167">
        <f>IF(O726="zníž. prenesená",K726,0)</f>
        <v>0</v>
      </c>
      <c r="BI726" s="167">
        <f>IF(O726="nulová",K726,0)</f>
        <v>0</v>
      </c>
      <c r="BJ726" s="17" t="s">
        <v>92</v>
      </c>
      <c r="BK726" s="168">
        <f>ROUND(P726*H726,3)</f>
        <v>0</v>
      </c>
      <c r="BL726" s="17" t="s">
        <v>234</v>
      </c>
      <c r="BM726" s="166" t="s">
        <v>1250</v>
      </c>
    </row>
    <row r="727" spans="1:65" s="12" customFormat="1" ht="22.9" customHeight="1">
      <c r="B727" s="139"/>
      <c r="D727" s="140" t="s">
        <v>78</v>
      </c>
      <c r="E727" s="151" t="s">
        <v>1251</v>
      </c>
      <c r="F727" s="151" t="s">
        <v>1252</v>
      </c>
      <c r="I727" s="142"/>
      <c r="J727" s="142"/>
      <c r="K727" s="152">
        <f>BK727</f>
        <v>0</v>
      </c>
      <c r="M727" s="139"/>
      <c r="N727" s="144"/>
      <c r="O727" s="145"/>
      <c r="P727" s="145"/>
      <c r="Q727" s="146">
        <f>SUM(Q728:Q739)</f>
        <v>0</v>
      </c>
      <c r="R727" s="146">
        <f>SUM(R728:R739)</f>
        <v>0</v>
      </c>
      <c r="S727" s="145"/>
      <c r="T727" s="147">
        <f>SUM(T728:T739)</f>
        <v>0</v>
      </c>
      <c r="U727" s="145"/>
      <c r="V727" s="147">
        <f>SUM(V728:V739)</f>
        <v>0.61989095999999999</v>
      </c>
      <c r="W727" s="145"/>
      <c r="X727" s="148">
        <f>SUM(X728:X739)</f>
        <v>0.73655999999999999</v>
      </c>
      <c r="AR727" s="140" t="s">
        <v>92</v>
      </c>
      <c r="AT727" s="149" t="s">
        <v>78</v>
      </c>
      <c r="AU727" s="149" t="s">
        <v>86</v>
      </c>
      <c r="AY727" s="140" t="s">
        <v>164</v>
      </c>
      <c r="BK727" s="150">
        <f>SUM(BK728:BK739)</f>
        <v>0</v>
      </c>
    </row>
    <row r="728" spans="1:65" s="2" customFormat="1" ht="14.45" customHeight="1">
      <c r="A728" s="32"/>
      <c r="B728" s="153"/>
      <c r="C728" s="154" t="s">
        <v>1253</v>
      </c>
      <c r="D728" s="154" t="s">
        <v>167</v>
      </c>
      <c r="E728" s="155" t="s">
        <v>2216</v>
      </c>
      <c r="F728" s="156" t="s">
        <v>2217</v>
      </c>
      <c r="G728" s="157" t="s">
        <v>177</v>
      </c>
      <c r="H728" s="158">
        <v>22.32</v>
      </c>
      <c r="I728" s="159"/>
      <c r="J728" s="159"/>
      <c r="K728" s="158">
        <f>ROUND(P728*H728,3)</f>
        <v>0</v>
      </c>
      <c r="L728" s="160"/>
      <c r="M728" s="33"/>
      <c r="N728" s="161" t="s">
        <v>1</v>
      </c>
      <c r="O728" s="162" t="s">
        <v>43</v>
      </c>
      <c r="P728" s="163">
        <f>I728+J728</f>
        <v>0</v>
      </c>
      <c r="Q728" s="163">
        <f>ROUND(I728*H728,3)</f>
        <v>0</v>
      </c>
      <c r="R728" s="163">
        <f>ROUND(J728*H728,3)</f>
        <v>0</v>
      </c>
      <c r="S728" s="58"/>
      <c r="T728" s="164">
        <f>S728*H728</f>
        <v>0</v>
      </c>
      <c r="U728" s="164">
        <v>0</v>
      </c>
      <c r="V728" s="164">
        <f>U728*H728</f>
        <v>0</v>
      </c>
      <c r="W728" s="164">
        <v>3.3000000000000002E-2</v>
      </c>
      <c r="X728" s="165">
        <f>W728*H728</f>
        <v>0.73655999999999999</v>
      </c>
      <c r="Y728" s="32"/>
      <c r="Z728" s="32"/>
      <c r="AA728" s="32"/>
      <c r="AB728" s="32"/>
      <c r="AC728" s="32"/>
      <c r="AD728" s="32"/>
      <c r="AE728" s="32"/>
      <c r="AR728" s="166" t="s">
        <v>234</v>
      </c>
      <c r="AT728" s="166" t="s">
        <v>167</v>
      </c>
      <c r="AU728" s="166" t="s">
        <v>92</v>
      </c>
      <c r="AY728" s="17" t="s">
        <v>164</v>
      </c>
      <c r="BE728" s="167">
        <f>IF(O728="základná",K728,0)</f>
        <v>0</v>
      </c>
      <c r="BF728" s="167">
        <f>IF(O728="znížená",K728,0)</f>
        <v>0</v>
      </c>
      <c r="BG728" s="167">
        <f>IF(O728="zákl. prenesená",K728,0)</f>
        <v>0</v>
      </c>
      <c r="BH728" s="167">
        <f>IF(O728="zníž. prenesená",K728,0)</f>
        <v>0</v>
      </c>
      <c r="BI728" s="167">
        <f>IF(O728="nulová",K728,0)</f>
        <v>0</v>
      </c>
      <c r="BJ728" s="17" t="s">
        <v>92</v>
      </c>
      <c r="BK728" s="168">
        <f>ROUND(P728*H728,3)</f>
        <v>0</v>
      </c>
      <c r="BL728" s="17" t="s">
        <v>234</v>
      </c>
      <c r="BM728" s="166" t="s">
        <v>2218</v>
      </c>
    </row>
    <row r="729" spans="1:65" s="13" customFormat="1" ht="11.25">
      <c r="B729" s="169"/>
      <c r="D729" s="170" t="s">
        <v>173</v>
      </c>
      <c r="E729" s="171" t="s">
        <v>1</v>
      </c>
      <c r="F729" s="172" t="s">
        <v>2219</v>
      </c>
      <c r="H729" s="173">
        <v>22.32</v>
      </c>
      <c r="I729" s="174"/>
      <c r="J729" s="174"/>
      <c r="M729" s="169"/>
      <c r="N729" s="175"/>
      <c r="O729" s="176"/>
      <c r="P729" s="176"/>
      <c r="Q729" s="176"/>
      <c r="R729" s="176"/>
      <c r="S729" s="176"/>
      <c r="T729" s="176"/>
      <c r="U729" s="176"/>
      <c r="V729" s="176"/>
      <c r="W729" s="176"/>
      <c r="X729" s="177"/>
      <c r="AT729" s="171" t="s">
        <v>173</v>
      </c>
      <c r="AU729" s="171" t="s">
        <v>92</v>
      </c>
      <c r="AV729" s="13" t="s">
        <v>92</v>
      </c>
      <c r="AW729" s="13" t="s">
        <v>4</v>
      </c>
      <c r="AX729" s="13" t="s">
        <v>86</v>
      </c>
      <c r="AY729" s="171" t="s">
        <v>164</v>
      </c>
    </row>
    <row r="730" spans="1:65" s="2" customFormat="1" ht="14.45" customHeight="1">
      <c r="A730" s="32"/>
      <c r="B730" s="153"/>
      <c r="C730" s="154" t="s">
        <v>1258</v>
      </c>
      <c r="D730" s="154" t="s">
        <v>167</v>
      </c>
      <c r="E730" s="155" t="s">
        <v>1254</v>
      </c>
      <c r="F730" s="156" t="s">
        <v>1255</v>
      </c>
      <c r="G730" s="157" t="s">
        <v>177</v>
      </c>
      <c r="H730" s="158">
        <v>62.741999999999997</v>
      </c>
      <c r="I730" s="159"/>
      <c r="J730" s="159"/>
      <c r="K730" s="158">
        <f>ROUND(P730*H730,3)</f>
        <v>0</v>
      </c>
      <c r="L730" s="160"/>
      <c r="M730" s="33"/>
      <c r="N730" s="161" t="s">
        <v>1</v>
      </c>
      <c r="O730" s="162" t="s">
        <v>43</v>
      </c>
      <c r="P730" s="163">
        <f>I730+J730</f>
        <v>0</v>
      </c>
      <c r="Q730" s="163">
        <f>ROUND(I730*H730,3)</f>
        <v>0</v>
      </c>
      <c r="R730" s="163">
        <f>ROUND(J730*H730,3)</f>
        <v>0</v>
      </c>
      <c r="S730" s="58"/>
      <c r="T730" s="164">
        <f>S730*H730</f>
        <v>0</v>
      </c>
      <c r="U730" s="164">
        <v>1.2999999999999999E-4</v>
      </c>
      <c r="V730" s="164">
        <f>U730*H730</f>
        <v>8.1564599999999991E-3</v>
      </c>
      <c r="W730" s="164">
        <v>0</v>
      </c>
      <c r="X730" s="165">
        <f>W730*H730</f>
        <v>0</v>
      </c>
      <c r="Y730" s="32"/>
      <c r="Z730" s="32"/>
      <c r="AA730" s="32"/>
      <c r="AB730" s="32"/>
      <c r="AC730" s="32"/>
      <c r="AD730" s="32"/>
      <c r="AE730" s="32"/>
      <c r="AR730" s="166" t="s">
        <v>234</v>
      </c>
      <c r="AT730" s="166" t="s">
        <v>167</v>
      </c>
      <c r="AU730" s="166" t="s">
        <v>92</v>
      </c>
      <c r="AY730" s="17" t="s">
        <v>164</v>
      </c>
      <c r="BE730" s="167">
        <f>IF(O730="základná",K730,0)</f>
        <v>0</v>
      </c>
      <c r="BF730" s="167">
        <f>IF(O730="znížená",K730,0)</f>
        <v>0</v>
      </c>
      <c r="BG730" s="167">
        <f>IF(O730="zákl. prenesená",K730,0)</f>
        <v>0</v>
      </c>
      <c r="BH730" s="167">
        <f>IF(O730="zníž. prenesená",K730,0)</f>
        <v>0</v>
      </c>
      <c r="BI730" s="167">
        <f>IF(O730="nulová",K730,0)</f>
        <v>0</v>
      </c>
      <c r="BJ730" s="17" t="s">
        <v>92</v>
      </c>
      <c r="BK730" s="168">
        <f>ROUND(P730*H730,3)</f>
        <v>0</v>
      </c>
      <c r="BL730" s="17" t="s">
        <v>234</v>
      </c>
      <c r="BM730" s="166" t="s">
        <v>1256</v>
      </c>
    </row>
    <row r="731" spans="1:65" s="13" customFormat="1" ht="11.25">
      <c r="B731" s="169"/>
      <c r="D731" s="170" t="s">
        <v>173</v>
      </c>
      <c r="E731" s="171" t="s">
        <v>1</v>
      </c>
      <c r="F731" s="172" t="s">
        <v>2220</v>
      </c>
      <c r="H731" s="173">
        <v>10.295999999999999</v>
      </c>
      <c r="I731" s="174"/>
      <c r="J731" s="174"/>
      <c r="M731" s="169"/>
      <c r="N731" s="175"/>
      <c r="O731" s="176"/>
      <c r="P731" s="176"/>
      <c r="Q731" s="176"/>
      <c r="R731" s="176"/>
      <c r="S731" s="176"/>
      <c r="T731" s="176"/>
      <c r="U731" s="176"/>
      <c r="V731" s="176"/>
      <c r="W731" s="176"/>
      <c r="X731" s="177"/>
      <c r="AT731" s="171" t="s">
        <v>173</v>
      </c>
      <c r="AU731" s="171" t="s">
        <v>92</v>
      </c>
      <c r="AV731" s="13" t="s">
        <v>92</v>
      </c>
      <c r="AW731" s="13" t="s">
        <v>4</v>
      </c>
      <c r="AX731" s="13" t="s">
        <v>79</v>
      </c>
      <c r="AY731" s="171" t="s">
        <v>164</v>
      </c>
    </row>
    <row r="732" spans="1:65" s="13" customFormat="1" ht="11.25">
      <c r="B732" s="169"/>
      <c r="D732" s="170" t="s">
        <v>173</v>
      </c>
      <c r="E732" s="171" t="s">
        <v>1</v>
      </c>
      <c r="F732" s="172" t="s">
        <v>2221</v>
      </c>
      <c r="H732" s="173">
        <v>10.768000000000001</v>
      </c>
      <c r="I732" s="174"/>
      <c r="J732" s="174"/>
      <c r="M732" s="169"/>
      <c r="N732" s="175"/>
      <c r="O732" s="176"/>
      <c r="P732" s="176"/>
      <c r="Q732" s="176"/>
      <c r="R732" s="176"/>
      <c r="S732" s="176"/>
      <c r="T732" s="176"/>
      <c r="U732" s="176"/>
      <c r="V732" s="176"/>
      <c r="W732" s="176"/>
      <c r="X732" s="177"/>
      <c r="AT732" s="171" t="s">
        <v>173</v>
      </c>
      <c r="AU732" s="171" t="s">
        <v>92</v>
      </c>
      <c r="AV732" s="13" t="s">
        <v>92</v>
      </c>
      <c r="AW732" s="13" t="s">
        <v>4</v>
      </c>
      <c r="AX732" s="13" t="s">
        <v>79</v>
      </c>
      <c r="AY732" s="171" t="s">
        <v>164</v>
      </c>
    </row>
    <row r="733" spans="1:65" s="13" customFormat="1" ht="11.25">
      <c r="B733" s="169"/>
      <c r="D733" s="170" t="s">
        <v>173</v>
      </c>
      <c r="E733" s="171" t="s">
        <v>1</v>
      </c>
      <c r="F733" s="172" t="s">
        <v>2222</v>
      </c>
      <c r="H733" s="173">
        <v>10.725</v>
      </c>
      <c r="I733" s="174"/>
      <c r="J733" s="174"/>
      <c r="M733" s="169"/>
      <c r="N733" s="175"/>
      <c r="O733" s="176"/>
      <c r="P733" s="176"/>
      <c r="Q733" s="176"/>
      <c r="R733" s="176"/>
      <c r="S733" s="176"/>
      <c r="T733" s="176"/>
      <c r="U733" s="176"/>
      <c r="V733" s="176"/>
      <c r="W733" s="176"/>
      <c r="X733" s="177"/>
      <c r="AT733" s="171" t="s">
        <v>173</v>
      </c>
      <c r="AU733" s="171" t="s">
        <v>92</v>
      </c>
      <c r="AV733" s="13" t="s">
        <v>92</v>
      </c>
      <c r="AW733" s="13" t="s">
        <v>4</v>
      </c>
      <c r="AX733" s="13" t="s">
        <v>79</v>
      </c>
      <c r="AY733" s="171" t="s">
        <v>164</v>
      </c>
    </row>
    <row r="734" spans="1:65" s="13" customFormat="1" ht="11.25">
      <c r="B734" s="169"/>
      <c r="D734" s="170" t="s">
        <v>173</v>
      </c>
      <c r="E734" s="171" t="s">
        <v>1</v>
      </c>
      <c r="F734" s="172" t="s">
        <v>2223</v>
      </c>
      <c r="H734" s="173">
        <v>10.789</v>
      </c>
      <c r="I734" s="174"/>
      <c r="J734" s="174"/>
      <c r="M734" s="169"/>
      <c r="N734" s="175"/>
      <c r="O734" s="176"/>
      <c r="P734" s="176"/>
      <c r="Q734" s="176"/>
      <c r="R734" s="176"/>
      <c r="S734" s="176"/>
      <c r="T734" s="176"/>
      <c r="U734" s="176"/>
      <c r="V734" s="176"/>
      <c r="W734" s="176"/>
      <c r="X734" s="177"/>
      <c r="AT734" s="171" t="s">
        <v>173</v>
      </c>
      <c r="AU734" s="171" t="s">
        <v>92</v>
      </c>
      <c r="AV734" s="13" t="s">
        <v>92</v>
      </c>
      <c r="AW734" s="13" t="s">
        <v>4</v>
      </c>
      <c r="AX734" s="13" t="s">
        <v>79</v>
      </c>
      <c r="AY734" s="171" t="s">
        <v>164</v>
      </c>
    </row>
    <row r="735" spans="1:65" s="13" customFormat="1" ht="11.25">
      <c r="B735" s="169"/>
      <c r="D735" s="170" t="s">
        <v>173</v>
      </c>
      <c r="E735" s="171" t="s">
        <v>1</v>
      </c>
      <c r="F735" s="172" t="s">
        <v>2224</v>
      </c>
      <c r="H735" s="173">
        <v>10.082000000000001</v>
      </c>
      <c r="I735" s="174"/>
      <c r="J735" s="174"/>
      <c r="M735" s="169"/>
      <c r="N735" s="175"/>
      <c r="O735" s="176"/>
      <c r="P735" s="176"/>
      <c r="Q735" s="176"/>
      <c r="R735" s="176"/>
      <c r="S735" s="176"/>
      <c r="T735" s="176"/>
      <c r="U735" s="176"/>
      <c r="V735" s="176"/>
      <c r="W735" s="176"/>
      <c r="X735" s="177"/>
      <c r="AT735" s="171" t="s">
        <v>173</v>
      </c>
      <c r="AU735" s="171" t="s">
        <v>92</v>
      </c>
      <c r="AV735" s="13" t="s">
        <v>92</v>
      </c>
      <c r="AW735" s="13" t="s">
        <v>4</v>
      </c>
      <c r="AX735" s="13" t="s">
        <v>79</v>
      </c>
      <c r="AY735" s="171" t="s">
        <v>164</v>
      </c>
    </row>
    <row r="736" spans="1:65" s="13" customFormat="1" ht="11.25">
      <c r="B736" s="169"/>
      <c r="D736" s="170" t="s">
        <v>173</v>
      </c>
      <c r="E736" s="171" t="s">
        <v>1</v>
      </c>
      <c r="F736" s="172" t="s">
        <v>2225</v>
      </c>
      <c r="H736" s="173">
        <v>10.082000000000001</v>
      </c>
      <c r="I736" s="174"/>
      <c r="J736" s="174"/>
      <c r="M736" s="169"/>
      <c r="N736" s="175"/>
      <c r="O736" s="176"/>
      <c r="P736" s="176"/>
      <c r="Q736" s="176"/>
      <c r="R736" s="176"/>
      <c r="S736" s="176"/>
      <c r="T736" s="176"/>
      <c r="U736" s="176"/>
      <c r="V736" s="176"/>
      <c r="W736" s="176"/>
      <c r="X736" s="177"/>
      <c r="AT736" s="171" t="s">
        <v>173</v>
      </c>
      <c r="AU736" s="171" t="s">
        <v>92</v>
      </c>
      <c r="AV736" s="13" t="s">
        <v>92</v>
      </c>
      <c r="AW736" s="13" t="s">
        <v>4</v>
      </c>
      <c r="AX736" s="13" t="s">
        <v>79</v>
      </c>
      <c r="AY736" s="171" t="s">
        <v>164</v>
      </c>
    </row>
    <row r="737" spans="1:65" s="15" customFormat="1" ht="11.25">
      <c r="B737" s="195"/>
      <c r="D737" s="170" t="s">
        <v>173</v>
      </c>
      <c r="E737" s="196" t="s">
        <v>1</v>
      </c>
      <c r="F737" s="197" t="s">
        <v>303</v>
      </c>
      <c r="H737" s="198">
        <v>62.742000000000004</v>
      </c>
      <c r="I737" s="199"/>
      <c r="J737" s="199"/>
      <c r="M737" s="195"/>
      <c r="N737" s="200"/>
      <c r="O737" s="201"/>
      <c r="P737" s="201"/>
      <c r="Q737" s="201"/>
      <c r="R737" s="201"/>
      <c r="S737" s="201"/>
      <c r="T737" s="201"/>
      <c r="U737" s="201"/>
      <c r="V737" s="201"/>
      <c r="W737" s="201"/>
      <c r="X737" s="202"/>
      <c r="AT737" s="196" t="s">
        <v>173</v>
      </c>
      <c r="AU737" s="196" t="s">
        <v>92</v>
      </c>
      <c r="AV737" s="15" t="s">
        <v>171</v>
      </c>
      <c r="AW737" s="15" t="s">
        <v>4</v>
      </c>
      <c r="AX737" s="15" t="s">
        <v>86</v>
      </c>
      <c r="AY737" s="196" t="s">
        <v>164</v>
      </c>
    </row>
    <row r="738" spans="1:65" s="2" customFormat="1" ht="14.45" customHeight="1">
      <c r="A738" s="32"/>
      <c r="B738" s="153"/>
      <c r="C738" s="178" t="s">
        <v>1262</v>
      </c>
      <c r="D738" s="178" t="s">
        <v>244</v>
      </c>
      <c r="E738" s="179" t="s">
        <v>1259</v>
      </c>
      <c r="F738" s="180" t="s">
        <v>1260</v>
      </c>
      <c r="G738" s="181" t="s">
        <v>177</v>
      </c>
      <c r="H738" s="182">
        <v>62.741999999999997</v>
      </c>
      <c r="I738" s="183"/>
      <c r="J738" s="184"/>
      <c r="K738" s="182">
        <f>ROUND(P738*H738,3)</f>
        <v>0</v>
      </c>
      <c r="L738" s="184"/>
      <c r="M738" s="185"/>
      <c r="N738" s="186" t="s">
        <v>1</v>
      </c>
      <c r="O738" s="162" t="s">
        <v>43</v>
      </c>
      <c r="P738" s="163">
        <f>I738+J738</f>
        <v>0</v>
      </c>
      <c r="Q738" s="163">
        <f>ROUND(I738*H738,3)</f>
        <v>0</v>
      </c>
      <c r="R738" s="163">
        <f>ROUND(J738*H738,3)</f>
        <v>0</v>
      </c>
      <c r="S738" s="58"/>
      <c r="T738" s="164">
        <f>S738*H738</f>
        <v>0</v>
      </c>
      <c r="U738" s="164">
        <v>9.75E-3</v>
      </c>
      <c r="V738" s="164">
        <f>U738*H738</f>
        <v>0.61173449999999996</v>
      </c>
      <c r="W738" s="164">
        <v>0</v>
      </c>
      <c r="X738" s="165">
        <f>W738*H738</f>
        <v>0</v>
      </c>
      <c r="Y738" s="32"/>
      <c r="Z738" s="32"/>
      <c r="AA738" s="32"/>
      <c r="AB738" s="32"/>
      <c r="AC738" s="32"/>
      <c r="AD738" s="32"/>
      <c r="AE738" s="32"/>
      <c r="AR738" s="166" t="s">
        <v>321</v>
      </c>
      <c r="AT738" s="166" t="s">
        <v>244</v>
      </c>
      <c r="AU738" s="166" t="s">
        <v>92</v>
      </c>
      <c r="AY738" s="17" t="s">
        <v>164</v>
      </c>
      <c r="BE738" s="167">
        <f>IF(O738="základná",K738,0)</f>
        <v>0</v>
      </c>
      <c r="BF738" s="167">
        <f>IF(O738="znížená",K738,0)</f>
        <v>0</v>
      </c>
      <c r="BG738" s="167">
        <f>IF(O738="zákl. prenesená",K738,0)</f>
        <v>0</v>
      </c>
      <c r="BH738" s="167">
        <f>IF(O738="zníž. prenesená",K738,0)</f>
        <v>0</v>
      </c>
      <c r="BI738" s="167">
        <f>IF(O738="nulová",K738,0)</f>
        <v>0</v>
      </c>
      <c r="BJ738" s="17" t="s">
        <v>92</v>
      </c>
      <c r="BK738" s="168">
        <f>ROUND(P738*H738,3)</f>
        <v>0</v>
      </c>
      <c r="BL738" s="17" t="s">
        <v>234</v>
      </c>
      <c r="BM738" s="166" t="s">
        <v>1261</v>
      </c>
    </row>
    <row r="739" spans="1:65" s="2" customFormat="1" ht="24.2" customHeight="1">
      <c r="A739" s="32"/>
      <c r="B739" s="153"/>
      <c r="C739" s="154" t="s">
        <v>1268</v>
      </c>
      <c r="D739" s="154" t="s">
        <v>167</v>
      </c>
      <c r="E739" s="155" t="s">
        <v>1263</v>
      </c>
      <c r="F739" s="156" t="s">
        <v>1264</v>
      </c>
      <c r="G739" s="157" t="s">
        <v>499</v>
      </c>
      <c r="H739" s="159"/>
      <c r="I739" s="159"/>
      <c r="J739" s="159"/>
      <c r="K739" s="158">
        <f>ROUND(P739*H739,3)</f>
        <v>0</v>
      </c>
      <c r="L739" s="160"/>
      <c r="M739" s="33"/>
      <c r="N739" s="161" t="s">
        <v>1</v>
      </c>
      <c r="O739" s="162" t="s">
        <v>43</v>
      </c>
      <c r="P739" s="163">
        <f>I739+J739</f>
        <v>0</v>
      </c>
      <c r="Q739" s="163">
        <f>ROUND(I739*H739,3)</f>
        <v>0</v>
      </c>
      <c r="R739" s="163">
        <f>ROUND(J739*H739,3)</f>
        <v>0</v>
      </c>
      <c r="S739" s="58"/>
      <c r="T739" s="164">
        <f>S739*H739</f>
        <v>0</v>
      </c>
      <c r="U739" s="164">
        <v>0</v>
      </c>
      <c r="V739" s="164">
        <f>U739*H739</f>
        <v>0</v>
      </c>
      <c r="W739" s="164">
        <v>0</v>
      </c>
      <c r="X739" s="165">
        <f>W739*H739</f>
        <v>0</v>
      </c>
      <c r="Y739" s="32"/>
      <c r="Z739" s="32"/>
      <c r="AA739" s="32"/>
      <c r="AB739" s="32"/>
      <c r="AC739" s="32"/>
      <c r="AD739" s="32"/>
      <c r="AE739" s="32"/>
      <c r="AR739" s="166" t="s">
        <v>234</v>
      </c>
      <c r="AT739" s="166" t="s">
        <v>167</v>
      </c>
      <c r="AU739" s="166" t="s">
        <v>92</v>
      </c>
      <c r="AY739" s="17" t="s">
        <v>164</v>
      </c>
      <c r="BE739" s="167">
        <f>IF(O739="základná",K739,0)</f>
        <v>0</v>
      </c>
      <c r="BF739" s="167">
        <f>IF(O739="znížená",K739,0)</f>
        <v>0</v>
      </c>
      <c r="BG739" s="167">
        <f>IF(O739="zákl. prenesená",K739,0)</f>
        <v>0</v>
      </c>
      <c r="BH739" s="167">
        <f>IF(O739="zníž. prenesená",K739,0)</f>
        <v>0</v>
      </c>
      <c r="BI739" s="167">
        <f>IF(O739="nulová",K739,0)</f>
        <v>0</v>
      </c>
      <c r="BJ739" s="17" t="s">
        <v>92</v>
      </c>
      <c r="BK739" s="168">
        <f>ROUND(P739*H739,3)</f>
        <v>0</v>
      </c>
      <c r="BL739" s="17" t="s">
        <v>234</v>
      </c>
      <c r="BM739" s="166" t="s">
        <v>1265</v>
      </c>
    </row>
    <row r="740" spans="1:65" s="12" customFormat="1" ht="22.9" customHeight="1">
      <c r="B740" s="139"/>
      <c r="D740" s="140" t="s">
        <v>78</v>
      </c>
      <c r="E740" s="151" t="s">
        <v>2226</v>
      </c>
      <c r="F740" s="151" t="s">
        <v>2227</v>
      </c>
      <c r="I740" s="142"/>
      <c r="J740" s="142"/>
      <c r="K740" s="152">
        <f>BK740</f>
        <v>0</v>
      </c>
      <c r="M740" s="139"/>
      <c r="N740" s="144"/>
      <c r="O740" s="145"/>
      <c r="P740" s="145"/>
      <c r="Q740" s="146">
        <f>SUM(Q741:Q743)</f>
        <v>0</v>
      </c>
      <c r="R740" s="146">
        <f>SUM(R741:R743)</f>
        <v>0</v>
      </c>
      <c r="S740" s="145"/>
      <c r="T740" s="147">
        <f>SUM(T741:T743)</f>
        <v>0</v>
      </c>
      <c r="U740" s="145"/>
      <c r="V740" s="147">
        <f>SUM(V741:V743)</f>
        <v>0</v>
      </c>
      <c r="W740" s="145"/>
      <c r="X740" s="148">
        <f>SUM(X741:X743)</f>
        <v>0</v>
      </c>
      <c r="AR740" s="140" t="s">
        <v>92</v>
      </c>
      <c r="AT740" s="149" t="s">
        <v>78</v>
      </c>
      <c r="AU740" s="149" t="s">
        <v>86</v>
      </c>
      <c r="AY740" s="140" t="s">
        <v>164</v>
      </c>
      <c r="BK740" s="150">
        <f>SUM(BK741:BK743)</f>
        <v>0</v>
      </c>
    </row>
    <row r="741" spans="1:65" s="2" customFormat="1" ht="14.45" customHeight="1">
      <c r="A741" s="32"/>
      <c r="B741" s="153"/>
      <c r="C741" s="154" t="s">
        <v>1272</v>
      </c>
      <c r="D741" s="154" t="s">
        <v>167</v>
      </c>
      <c r="E741" s="155" t="s">
        <v>2228</v>
      </c>
      <c r="F741" s="156" t="s">
        <v>2229</v>
      </c>
      <c r="G741" s="157" t="s">
        <v>199</v>
      </c>
      <c r="H741" s="158">
        <v>1</v>
      </c>
      <c r="I741" s="159"/>
      <c r="J741" s="159"/>
      <c r="K741" s="158">
        <f>ROUND(P741*H741,3)</f>
        <v>0</v>
      </c>
      <c r="L741" s="160"/>
      <c r="M741" s="33"/>
      <c r="N741" s="161" t="s">
        <v>1</v>
      </c>
      <c r="O741" s="162" t="s">
        <v>43</v>
      </c>
      <c r="P741" s="163">
        <f>I741+J741</f>
        <v>0</v>
      </c>
      <c r="Q741" s="163">
        <f>ROUND(I741*H741,3)</f>
        <v>0</v>
      </c>
      <c r="R741" s="163">
        <f>ROUND(J741*H741,3)</f>
        <v>0</v>
      </c>
      <c r="S741" s="58"/>
      <c r="T741" s="164">
        <f>S741*H741</f>
        <v>0</v>
      </c>
      <c r="U741" s="164">
        <v>0</v>
      </c>
      <c r="V741" s="164">
        <f>U741*H741</f>
        <v>0</v>
      </c>
      <c r="W741" s="164">
        <v>0</v>
      </c>
      <c r="X741" s="165">
        <f>W741*H741</f>
        <v>0</v>
      </c>
      <c r="Y741" s="32"/>
      <c r="Z741" s="32"/>
      <c r="AA741" s="32"/>
      <c r="AB741" s="32"/>
      <c r="AC741" s="32"/>
      <c r="AD741" s="32"/>
      <c r="AE741" s="32"/>
      <c r="AR741" s="166" t="s">
        <v>234</v>
      </c>
      <c r="AT741" s="166" t="s">
        <v>167</v>
      </c>
      <c r="AU741" s="166" t="s">
        <v>92</v>
      </c>
      <c r="AY741" s="17" t="s">
        <v>164</v>
      </c>
      <c r="BE741" s="167">
        <f>IF(O741="základná",K741,0)</f>
        <v>0</v>
      </c>
      <c r="BF741" s="167">
        <f>IF(O741="znížená",K741,0)</f>
        <v>0</v>
      </c>
      <c r="BG741" s="167">
        <f>IF(O741="zákl. prenesená",K741,0)</f>
        <v>0</v>
      </c>
      <c r="BH741" s="167">
        <f>IF(O741="zníž. prenesená",K741,0)</f>
        <v>0</v>
      </c>
      <c r="BI741" s="167">
        <f>IF(O741="nulová",K741,0)</f>
        <v>0</v>
      </c>
      <c r="BJ741" s="17" t="s">
        <v>92</v>
      </c>
      <c r="BK741" s="168">
        <f>ROUND(P741*H741,3)</f>
        <v>0</v>
      </c>
      <c r="BL741" s="17" t="s">
        <v>234</v>
      </c>
      <c r="BM741" s="166" t="s">
        <v>2230</v>
      </c>
    </row>
    <row r="742" spans="1:65" s="13" customFormat="1" ht="11.25">
      <c r="B742" s="169"/>
      <c r="D742" s="170" t="s">
        <v>173</v>
      </c>
      <c r="E742" s="171" t="s">
        <v>1</v>
      </c>
      <c r="F742" s="172" t="s">
        <v>2231</v>
      </c>
      <c r="H742" s="173">
        <v>1</v>
      </c>
      <c r="I742" s="174"/>
      <c r="J742" s="174"/>
      <c r="M742" s="169"/>
      <c r="N742" s="175"/>
      <c r="O742" s="176"/>
      <c r="P742" s="176"/>
      <c r="Q742" s="176"/>
      <c r="R742" s="176"/>
      <c r="S742" s="176"/>
      <c r="T742" s="176"/>
      <c r="U742" s="176"/>
      <c r="V742" s="176"/>
      <c r="W742" s="176"/>
      <c r="X742" s="177"/>
      <c r="AT742" s="171" t="s">
        <v>173</v>
      </c>
      <c r="AU742" s="171" t="s">
        <v>92</v>
      </c>
      <c r="AV742" s="13" t="s">
        <v>92</v>
      </c>
      <c r="AW742" s="13" t="s">
        <v>4</v>
      </c>
      <c r="AX742" s="13" t="s">
        <v>86</v>
      </c>
      <c r="AY742" s="171" t="s">
        <v>164</v>
      </c>
    </row>
    <row r="743" spans="1:65" s="2" customFormat="1" ht="24.2" customHeight="1">
      <c r="A743" s="32"/>
      <c r="B743" s="153"/>
      <c r="C743" s="154" t="s">
        <v>1277</v>
      </c>
      <c r="D743" s="154" t="s">
        <v>167</v>
      </c>
      <c r="E743" s="155" t="s">
        <v>2232</v>
      </c>
      <c r="F743" s="156" t="s">
        <v>2233</v>
      </c>
      <c r="G743" s="157" t="s">
        <v>499</v>
      </c>
      <c r="H743" s="159"/>
      <c r="I743" s="159"/>
      <c r="J743" s="159"/>
      <c r="K743" s="158">
        <f>ROUND(P743*H743,3)</f>
        <v>0</v>
      </c>
      <c r="L743" s="160"/>
      <c r="M743" s="33"/>
      <c r="N743" s="161" t="s">
        <v>1</v>
      </c>
      <c r="O743" s="162" t="s">
        <v>43</v>
      </c>
      <c r="P743" s="163">
        <f>I743+J743</f>
        <v>0</v>
      </c>
      <c r="Q743" s="163">
        <f>ROUND(I743*H743,3)</f>
        <v>0</v>
      </c>
      <c r="R743" s="163">
        <f>ROUND(J743*H743,3)</f>
        <v>0</v>
      </c>
      <c r="S743" s="58"/>
      <c r="T743" s="164">
        <f>S743*H743</f>
        <v>0</v>
      </c>
      <c r="U743" s="164">
        <v>0</v>
      </c>
      <c r="V743" s="164">
        <f>U743*H743</f>
        <v>0</v>
      </c>
      <c r="W743" s="164">
        <v>0</v>
      </c>
      <c r="X743" s="165">
        <f>W743*H743</f>
        <v>0</v>
      </c>
      <c r="Y743" s="32"/>
      <c r="Z743" s="32"/>
      <c r="AA743" s="32"/>
      <c r="AB743" s="32"/>
      <c r="AC743" s="32"/>
      <c r="AD743" s="32"/>
      <c r="AE743" s="32"/>
      <c r="AR743" s="166" t="s">
        <v>234</v>
      </c>
      <c r="AT743" s="166" t="s">
        <v>167</v>
      </c>
      <c r="AU743" s="166" t="s">
        <v>92</v>
      </c>
      <c r="AY743" s="17" t="s">
        <v>164</v>
      </c>
      <c r="BE743" s="167">
        <f>IF(O743="základná",K743,0)</f>
        <v>0</v>
      </c>
      <c r="BF743" s="167">
        <f>IF(O743="znížená",K743,0)</f>
        <v>0</v>
      </c>
      <c r="BG743" s="167">
        <f>IF(O743="zákl. prenesená",K743,0)</f>
        <v>0</v>
      </c>
      <c r="BH743" s="167">
        <f>IF(O743="zníž. prenesená",K743,0)</f>
        <v>0</v>
      </c>
      <c r="BI743" s="167">
        <f>IF(O743="nulová",K743,0)</f>
        <v>0</v>
      </c>
      <c r="BJ743" s="17" t="s">
        <v>92</v>
      </c>
      <c r="BK743" s="168">
        <f>ROUND(P743*H743,3)</f>
        <v>0</v>
      </c>
      <c r="BL743" s="17" t="s">
        <v>234</v>
      </c>
      <c r="BM743" s="166" t="s">
        <v>2234</v>
      </c>
    </row>
    <row r="744" spans="1:65" s="12" customFormat="1" ht="22.9" customHeight="1">
      <c r="B744" s="139"/>
      <c r="D744" s="140" t="s">
        <v>78</v>
      </c>
      <c r="E744" s="151" t="s">
        <v>1266</v>
      </c>
      <c r="F744" s="151" t="s">
        <v>1267</v>
      </c>
      <c r="I744" s="142"/>
      <c r="J744" s="142"/>
      <c r="K744" s="152">
        <f>BK744</f>
        <v>0</v>
      </c>
      <c r="M744" s="139"/>
      <c r="N744" s="144"/>
      <c r="O744" s="145"/>
      <c r="P744" s="145"/>
      <c r="Q744" s="146">
        <f>SUM(Q745:Q767)</f>
        <v>0</v>
      </c>
      <c r="R744" s="146">
        <f>SUM(R745:R767)</f>
        <v>0</v>
      </c>
      <c r="S744" s="145"/>
      <c r="T744" s="147">
        <f>SUM(T745:T767)</f>
        <v>0</v>
      </c>
      <c r="U744" s="145"/>
      <c r="V744" s="147">
        <f>SUM(V745:V767)</f>
        <v>3.1850829999999997</v>
      </c>
      <c r="W744" s="145"/>
      <c r="X744" s="148">
        <f>SUM(X745:X767)</f>
        <v>0</v>
      </c>
      <c r="AR744" s="140" t="s">
        <v>92</v>
      </c>
      <c r="AT744" s="149" t="s">
        <v>78</v>
      </c>
      <c r="AU744" s="149" t="s">
        <v>86</v>
      </c>
      <c r="AY744" s="140" t="s">
        <v>164</v>
      </c>
      <c r="BK744" s="150">
        <f>SUM(BK745:BK767)</f>
        <v>0</v>
      </c>
    </row>
    <row r="745" spans="1:65" s="2" customFormat="1" ht="24.2" customHeight="1">
      <c r="A745" s="32"/>
      <c r="B745" s="153"/>
      <c r="C745" s="154" t="s">
        <v>1281</v>
      </c>
      <c r="D745" s="154" t="s">
        <v>167</v>
      </c>
      <c r="E745" s="155" t="s">
        <v>1753</v>
      </c>
      <c r="F745" s="156" t="s">
        <v>1754</v>
      </c>
      <c r="G745" s="157" t="s">
        <v>177</v>
      </c>
      <c r="H745" s="158">
        <v>21.16</v>
      </c>
      <c r="I745" s="159"/>
      <c r="J745" s="159"/>
      <c r="K745" s="158">
        <f>ROUND(P745*H745,3)</f>
        <v>0</v>
      </c>
      <c r="L745" s="160"/>
      <c r="M745" s="33"/>
      <c r="N745" s="161" t="s">
        <v>1</v>
      </c>
      <c r="O745" s="162" t="s">
        <v>43</v>
      </c>
      <c r="P745" s="163">
        <f>I745+J745</f>
        <v>0</v>
      </c>
      <c r="Q745" s="163">
        <f>ROUND(I745*H745,3)</f>
        <v>0</v>
      </c>
      <c r="R745" s="163">
        <f>ROUND(J745*H745,3)</f>
        <v>0</v>
      </c>
      <c r="S745" s="58"/>
      <c r="T745" s="164">
        <f>S745*H745</f>
        <v>0</v>
      </c>
      <c r="U745" s="164">
        <v>3.65E-3</v>
      </c>
      <c r="V745" s="164">
        <f>U745*H745</f>
        <v>7.7233999999999997E-2</v>
      </c>
      <c r="W745" s="164">
        <v>0</v>
      </c>
      <c r="X745" s="165">
        <f>W745*H745</f>
        <v>0</v>
      </c>
      <c r="Y745" s="32"/>
      <c r="Z745" s="32"/>
      <c r="AA745" s="32"/>
      <c r="AB745" s="32"/>
      <c r="AC745" s="32"/>
      <c r="AD745" s="32"/>
      <c r="AE745" s="32"/>
      <c r="AR745" s="166" t="s">
        <v>234</v>
      </c>
      <c r="AT745" s="166" t="s">
        <v>167</v>
      </c>
      <c r="AU745" s="166" t="s">
        <v>92</v>
      </c>
      <c r="AY745" s="17" t="s">
        <v>164</v>
      </c>
      <c r="BE745" s="167">
        <f>IF(O745="základná",K745,0)</f>
        <v>0</v>
      </c>
      <c r="BF745" s="167">
        <f>IF(O745="znížená",K745,0)</f>
        <v>0</v>
      </c>
      <c r="BG745" s="167">
        <f>IF(O745="zákl. prenesená",K745,0)</f>
        <v>0</v>
      </c>
      <c r="BH745" s="167">
        <f>IF(O745="zníž. prenesená",K745,0)</f>
        <v>0</v>
      </c>
      <c r="BI745" s="167">
        <f>IF(O745="nulová",K745,0)</f>
        <v>0</v>
      </c>
      <c r="BJ745" s="17" t="s">
        <v>92</v>
      </c>
      <c r="BK745" s="168">
        <f>ROUND(P745*H745,3)</f>
        <v>0</v>
      </c>
      <c r="BL745" s="17" t="s">
        <v>234</v>
      </c>
      <c r="BM745" s="166" t="s">
        <v>1755</v>
      </c>
    </row>
    <row r="746" spans="1:65" s="13" customFormat="1" ht="11.25">
      <c r="B746" s="169"/>
      <c r="D746" s="170" t="s">
        <v>173</v>
      </c>
      <c r="E746" s="171" t="s">
        <v>1</v>
      </c>
      <c r="F746" s="172" t="s">
        <v>1874</v>
      </c>
      <c r="H746" s="173">
        <v>3.1</v>
      </c>
      <c r="I746" s="174"/>
      <c r="J746" s="174"/>
      <c r="M746" s="169"/>
      <c r="N746" s="175"/>
      <c r="O746" s="176"/>
      <c r="P746" s="176"/>
      <c r="Q746" s="176"/>
      <c r="R746" s="176"/>
      <c r="S746" s="176"/>
      <c r="T746" s="176"/>
      <c r="U746" s="176"/>
      <c r="V746" s="176"/>
      <c r="W746" s="176"/>
      <c r="X746" s="177"/>
      <c r="AT746" s="171" t="s">
        <v>173</v>
      </c>
      <c r="AU746" s="171" t="s">
        <v>92</v>
      </c>
      <c r="AV746" s="13" t="s">
        <v>92</v>
      </c>
      <c r="AW746" s="13" t="s">
        <v>4</v>
      </c>
      <c r="AX746" s="13" t="s">
        <v>79</v>
      </c>
      <c r="AY746" s="171" t="s">
        <v>164</v>
      </c>
    </row>
    <row r="747" spans="1:65" s="13" customFormat="1" ht="11.25">
      <c r="B747" s="169"/>
      <c r="D747" s="170" t="s">
        <v>173</v>
      </c>
      <c r="E747" s="171" t="s">
        <v>1</v>
      </c>
      <c r="F747" s="172" t="s">
        <v>1875</v>
      </c>
      <c r="H747" s="173">
        <v>3.1</v>
      </c>
      <c r="I747" s="174"/>
      <c r="J747" s="174"/>
      <c r="M747" s="169"/>
      <c r="N747" s="175"/>
      <c r="O747" s="176"/>
      <c r="P747" s="176"/>
      <c r="Q747" s="176"/>
      <c r="R747" s="176"/>
      <c r="S747" s="176"/>
      <c r="T747" s="176"/>
      <c r="U747" s="176"/>
      <c r="V747" s="176"/>
      <c r="W747" s="176"/>
      <c r="X747" s="177"/>
      <c r="AT747" s="171" t="s">
        <v>173</v>
      </c>
      <c r="AU747" s="171" t="s">
        <v>92</v>
      </c>
      <c r="AV747" s="13" t="s">
        <v>92</v>
      </c>
      <c r="AW747" s="13" t="s">
        <v>4</v>
      </c>
      <c r="AX747" s="13" t="s">
        <v>79</v>
      </c>
      <c r="AY747" s="171" t="s">
        <v>164</v>
      </c>
    </row>
    <row r="748" spans="1:65" s="13" customFormat="1" ht="11.25">
      <c r="B748" s="169"/>
      <c r="D748" s="170" t="s">
        <v>173</v>
      </c>
      <c r="E748" s="171" t="s">
        <v>1</v>
      </c>
      <c r="F748" s="172" t="s">
        <v>1876</v>
      </c>
      <c r="H748" s="173">
        <v>3.4</v>
      </c>
      <c r="I748" s="174"/>
      <c r="J748" s="174"/>
      <c r="M748" s="169"/>
      <c r="N748" s="175"/>
      <c r="O748" s="176"/>
      <c r="P748" s="176"/>
      <c r="Q748" s="176"/>
      <c r="R748" s="176"/>
      <c r="S748" s="176"/>
      <c r="T748" s="176"/>
      <c r="U748" s="176"/>
      <c r="V748" s="176"/>
      <c r="W748" s="176"/>
      <c r="X748" s="177"/>
      <c r="AT748" s="171" t="s">
        <v>173</v>
      </c>
      <c r="AU748" s="171" t="s">
        <v>92</v>
      </c>
      <c r="AV748" s="13" t="s">
        <v>92</v>
      </c>
      <c r="AW748" s="13" t="s">
        <v>4</v>
      </c>
      <c r="AX748" s="13" t="s">
        <v>79</v>
      </c>
      <c r="AY748" s="171" t="s">
        <v>164</v>
      </c>
    </row>
    <row r="749" spans="1:65" s="13" customFormat="1" ht="11.25">
      <c r="B749" s="169"/>
      <c r="D749" s="170" t="s">
        <v>173</v>
      </c>
      <c r="E749" s="171" t="s">
        <v>1</v>
      </c>
      <c r="F749" s="172" t="s">
        <v>1877</v>
      </c>
      <c r="H749" s="173">
        <v>3.2</v>
      </c>
      <c r="I749" s="174"/>
      <c r="J749" s="174"/>
      <c r="M749" s="169"/>
      <c r="N749" s="175"/>
      <c r="O749" s="176"/>
      <c r="P749" s="176"/>
      <c r="Q749" s="176"/>
      <c r="R749" s="176"/>
      <c r="S749" s="176"/>
      <c r="T749" s="176"/>
      <c r="U749" s="176"/>
      <c r="V749" s="176"/>
      <c r="W749" s="176"/>
      <c r="X749" s="177"/>
      <c r="AT749" s="171" t="s">
        <v>173</v>
      </c>
      <c r="AU749" s="171" t="s">
        <v>92</v>
      </c>
      <c r="AV749" s="13" t="s">
        <v>92</v>
      </c>
      <c r="AW749" s="13" t="s">
        <v>4</v>
      </c>
      <c r="AX749" s="13" t="s">
        <v>79</v>
      </c>
      <c r="AY749" s="171" t="s">
        <v>164</v>
      </c>
    </row>
    <row r="750" spans="1:65" s="13" customFormat="1" ht="11.25">
      <c r="B750" s="169"/>
      <c r="D750" s="170" t="s">
        <v>173</v>
      </c>
      <c r="E750" s="171" t="s">
        <v>1</v>
      </c>
      <c r="F750" s="172" t="s">
        <v>1878</v>
      </c>
      <c r="H750" s="173">
        <v>2.63</v>
      </c>
      <c r="I750" s="174"/>
      <c r="J750" s="174"/>
      <c r="M750" s="169"/>
      <c r="N750" s="175"/>
      <c r="O750" s="176"/>
      <c r="P750" s="176"/>
      <c r="Q750" s="176"/>
      <c r="R750" s="176"/>
      <c r="S750" s="176"/>
      <c r="T750" s="176"/>
      <c r="U750" s="176"/>
      <c r="V750" s="176"/>
      <c r="W750" s="176"/>
      <c r="X750" s="177"/>
      <c r="AT750" s="171" t="s">
        <v>173</v>
      </c>
      <c r="AU750" s="171" t="s">
        <v>92</v>
      </c>
      <c r="AV750" s="13" t="s">
        <v>92</v>
      </c>
      <c r="AW750" s="13" t="s">
        <v>4</v>
      </c>
      <c r="AX750" s="13" t="s">
        <v>79</v>
      </c>
      <c r="AY750" s="171" t="s">
        <v>164</v>
      </c>
    </row>
    <row r="751" spans="1:65" s="13" customFormat="1" ht="11.25">
      <c r="B751" s="169"/>
      <c r="D751" s="170" t="s">
        <v>173</v>
      </c>
      <c r="E751" s="171" t="s">
        <v>1</v>
      </c>
      <c r="F751" s="172" t="s">
        <v>1879</v>
      </c>
      <c r="H751" s="173">
        <v>3</v>
      </c>
      <c r="I751" s="174"/>
      <c r="J751" s="174"/>
      <c r="M751" s="169"/>
      <c r="N751" s="175"/>
      <c r="O751" s="176"/>
      <c r="P751" s="176"/>
      <c r="Q751" s="176"/>
      <c r="R751" s="176"/>
      <c r="S751" s="176"/>
      <c r="T751" s="176"/>
      <c r="U751" s="176"/>
      <c r="V751" s="176"/>
      <c r="W751" s="176"/>
      <c r="X751" s="177"/>
      <c r="AT751" s="171" t="s">
        <v>173</v>
      </c>
      <c r="AU751" s="171" t="s">
        <v>92</v>
      </c>
      <c r="AV751" s="13" t="s">
        <v>92</v>
      </c>
      <c r="AW751" s="13" t="s">
        <v>4</v>
      </c>
      <c r="AX751" s="13" t="s">
        <v>79</v>
      </c>
      <c r="AY751" s="171" t="s">
        <v>164</v>
      </c>
    </row>
    <row r="752" spans="1:65" s="13" customFormat="1" ht="11.25">
      <c r="B752" s="169"/>
      <c r="D752" s="170" t="s">
        <v>173</v>
      </c>
      <c r="E752" s="171" t="s">
        <v>1</v>
      </c>
      <c r="F752" s="172" t="s">
        <v>1880</v>
      </c>
      <c r="H752" s="173">
        <v>2.73</v>
      </c>
      <c r="I752" s="174"/>
      <c r="J752" s="174"/>
      <c r="M752" s="169"/>
      <c r="N752" s="175"/>
      <c r="O752" s="176"/>
      <c r="P752" s="176"/>
      <c r="Q752" s="176"/>
      <c r="R752" s="176"/>
      <c r="S752" s="176"/>
      <c r="T752" s="176"/>
      <c r="U752" s="176"/>
      <c r="V752" s="176"/>
      <c r="W752" s="176"/>
      <c r="X752" s="177"/>
      <c r="AT752" s="171" t="s">
        <v>173</v>
      </c>
      <c r="AU752" s="171" t="s">
        <v>92</v>
      </c>
      <c r="AV752" s="13" t="s">
        <v>92</v>
      </c>
      <c r="AW752" s="13" t="s">
        <v>4</v>
      </c>
      <c r="AX752" s="13" t="s">
        <v>79</v>
      </c>
      <c r="AY752" s="171" t="s">
        <v>164</v>
      </c>
    </row>
    <row r="753" spans="1:65" s="15" customFormat="1" ht="11.25">
      <c r="B753" s="195"/>
      <c r="D753" s="170" t="s">
        <v>173</v>
      </c>
      <c r="E753" s="196" t="s">
        <v>1</v>
      </c>
      <c r="F753" s="197" t="s">
        <v>303</v>
      </c>
      <c r="H753" s="198">
        <v>21.16</v>
      </c>
      <c r="I753" s="199"/>
      <c r="J753" s="199"/>
      <c r="M753" s="195"/>
      <c r="N753" s="200"/>
      <c r="O753" s="201"/>
      <c r="P753" s="201"/>
      <c r="Q753" s="201"/>
      <c r="R753" s="201"/>
      <c r="S753" s="201"/>
      <c r="T753" s="201"/>
      <c r="U753" s="201"/>
      <c r="V753" s="201"/>
      <c r="W753" s="201"/>
      <c r="X753" s="202"/>
      <c r="AT753" s="196" t="s">
        <v>173</v>
      </c>
      <c r="AU753" s="196" t="s">
        <v>92</v>
      </c>
      <c r="AV753" s="15" t="s">
        <v>171</v>
      </c>
      <c r="AW753" s="15" t="s">
        <v>4</v>
      </c>
      <c r="AX753" s="15" t="s">
        <v>86</v>
      </c>
      <c r="AY753" s="196" t="s">
        <v>164</v>
      </c>
    </row>
    <row r="754" spans="1:65" s="2" customFormat="1" ht="14.45" customHeight="1">
      <c r="A754" s="32"/>
      <c r="B754" s="153"/>
      <c r="C754" s="178" t="s">
        <v>1287</v>
      </c>
      <c r="D754" s="178" t="s">
        <v>244</v>
      </c>
      <c r="E754" s="179" t="s">
        <v>1756</v>
      </c>
      <c r="F754" s="180" t="s">
        <v>1757</v>
      </c>
      <c r="G754" s="181" t="s">
        <v>177</v>
      </c>
      <c r="H754" s="182">
        <v>21.582999999999998</v>
      </c>
      <c r="I754" s="183"/>
      <c r="J754" s="184"/>
      <c r="K754" s="182">
        <f>ROUND(P754*H754,3)</f>
        <v>0</v>
      </c>
      <c r="L754" s="184"/>
      <c r="M754" s="185"/>
      <c r="N754" s="186" t="s">
        <v>1</v>
      </c>
      <c r="O754" s="162" t="s">
        <v>43</v>
      </c>
      <c r="P754" s="163">
        <f>I754+J754</f>
        <v>0</v>
      </c>
      <c r="Q754" s="163">
        <f>ROUND(I754*H754,3)</f>
        <v>0</v>
      </c>
      <c r="R754" s="163">
        <f>ROUND(J754*H754,3)</f>
        <v>0</v>
      </c>
      <c r="S754" s="58"/>
      <c r="T754" s="164">
        <f>S754*H754</f>
        <v>0</v>
      </c>
      <c r="U754" s="164">
        <v>1.7000000000000001E-2</v>
      </c>
      <c r="V754" s="164">
        <f>U754*H754</f>
        <v>0.36691099999999999</v>
      </c>
      <c r="W754" s="164">
        <v>0</v>
      </c>
      <c r="X754" s="165">
        <f>W754*H754</f>
        <v>0</v>
      </c>
      <c r="Y754" s="32"/>
      <c r="Z754" s="32"/>
      <c r="AA754" s="32"/>
      <c r="AB754" s="32"/>
      <c r="AC754" s="32"/>
      <c r="AD754" s="32"/>
      <c r="AE754" s="32"/>
      <c r="AR754" s="166" t="s">
        <v>321</v>
      </c>
      <c r="AT754" s="166" t="s">
        <v>244</v>
      </c>
      <c r="AU754" s="166" t="s">
        <v>92</v>
      </c>
      <c r="AY754" s="17" t="s">
        <v>164</v>
      </c>
      <c r="BE754" s="167">
        <f>IF(O754="základná",K754,0)</f>
        <v>0</v>
      </c>
      <c r="BF754" s="167">
        <f>IF(O754="znížená",K754,0)</f>
        <v>0</v>
      </c>
      <c r="BG754" s="167">
        <f>IF(O754="zákl. prenesená",K754,0)</f>
        <v>0</v>
      </c>
      <c r="BH754" s="167">
        <f>IF(O754="zníž. prenesená",K754,0)</f>
        <v>0</v>
      </c>
      <c r="BI754" s="167">
        <f>IF(O754="nulová",K754,0)</f>
        <v>0</v>
      </c>
      <c r="BJ754" s="17" t="s">
        <v>92</v>
      </c>
      <c r="BK754" s="168">
        <f>ROUND(P754*H754,3)</f>
        <v>0</v>
      </c>
      <c r="BL754" s="17" t="s">
        <v>234</v>
      </c>
      <c r="BM754" s="166" t="s">
        <v>1758</v>
      </c>
    </row>
    <row r="755" spans="1:65" s="13" customFormat="1" ht="11.25">
      <c r="B755" s="169"/>
      <c r="D755" s="170" t="s">
        <v>173</v>
      </c>
      <c r="F755" s="172" t="s">
        <v>2235</v>
      </c>
      <c r="H755" s="173">
        <v>21.582999999999998</v>
      </c>
      <c r="I755" s="174"/>
      <c r="J755" s="174"/>
      <c r="M755" s="169"/>
      <c r="N755" s="175"/>
      <c r="O755" s="176"/>
      <c r="P755" s="176"/>
      <c r="Q755" s="176"/>
      <c r="R755" s="176"/>
      <c r="S755" s="176"/>
      <c r="T755" s="176"/>
      <c r="U755" s="176"/>
      <c r="V755" s="176"/>
      <c r="W755" s="176"/>
      <c r="X755" s="177"/>
      <c r="AT755" s="171" t="s">
        <v>173</v>
      </c>
      <c r="AU755" s="171" t="s">
        <v>92</v>
      </c>
      <c r="AV755" s="13" t="s">
        <v>92</v>
      </c>
      <c r="AW755" s="13" t="s">
        <v>3</v>
      </c>
      <c r="AX755" s="13" t="s">
        <v>86</v>
      </c>
      <c r="AY755" s="171" t="s">
        <v>164</v>
      </c>
    </row>
    <row r="756" spans="1:65" s="2" customFormat="1" ht="14.45" customHeight="1">
      <c r="A756" s="32"/>
      <c r="B756" s="153"/>
      <c r="C756" s="154" t="s">
        <v>1291</v>
      </c>
      <c r="D756" s="154" t="s">
        <v>167</v>
      </c>
      <c r="E756" s="155" t="s">
        <v>1269</v>
      </c>
      <c r="F756" s="156" t="s">
        <v>1270</v>
      </c>
      <c r="G756" s="157" t="s">
        <v>177</v>
      </c>
      <c r="H756" s="158">
        <v>114.12</v>
      </c>
      <c r="I756" s="159"/>
      <c r="J756" s="159"/>
      <c r="K756" s="158">
        <f>ROUND(P756*H756,3)</f>
        <v>0</v>
      </c>
      <c r="L756" s="160"/>
      <c r="M756" s="33"/>
      <c r="N756" s="161" t="s">
        <v>1</v>
      </c>
      <c r="O756" s="162" t="s">
        <v>43</v>
      </c>
      <c r="P756" s="163">
        <f>I756+J756</f>
        <v>0</v>
      </c>
      <c r="Q756" s="163">
        <f>ROUND(I756*H756,3)</f>
        <v>0</v>
      </c>
      <c r="R756" s="163">
        <f>ROUND(J756*H756,3)</f>
        <v>0</v>
      </c>
      <c r="S756" s="58"/>
      <c r="T756" s="164">
        <f>S756*H756</f>
        <v>0</v>
      </c>
      <c r="U756" s="164">
        <v>4.0499999999999998E-3</v>
      </c>
      <c r="V756" s="164">
        <f>U756*H756</f>
        <v>0.46218599999999999</v>
      </c>
      <c r="W756" s="164">
        <v>0</v>
      </c>
      <c r="X756" s="165">
        <f>W756*H756</f>
        <v>0</v>
      </c>
      <c r="Y756" s="32"/>
      <c r="Z756" s="32"/>
      <c r="AA756" s="32"/>
      <c r="AB756" s="32"/>
      <c r="AC756" s="32"/>
      <c r="AD756" s="32"/>
      <c r="AE756" s="32"/>
      <c r="AR756" s="166" t="s">
        <v>234</v>
      </c>
      <c r="AT756" s="166" t="s">
        <v>167</v>
      </c>
      <c r="AU756" s="166" t="s">
        <v>92</v>
      </c>
      <c r="AY756" s="17" t="s">
        <v>164</v>
      </c>
      <c r="BE756" s="167">
        <f>IF(O756="základná",K756,0)</f>
        <v>0</v>
      </c>
      <c r="BF756" s="167">
        <f>IF(O756="znížená",K756,0)</f>
        <v>0</v>
      </c>
      <c r="BG756" s="167">
        <f>IF(O756="zákl. prenesená",K756,0)</f>
        <v>0</v>
      </c>
      <c r="BH756" s="167">
        <f>IF(O756="zníž. prenesená",K756,0)</f>
        <v>0</v>
      </c>
      <c r="BI756" s="167">
        <f>IF(O756="nulová",K756,0)</f>
        <v>0</v>
      </c>
      <c r="BJ756" s="17" t="s">
        <v>92</v>
      </c>
      <c r="BK756" s="168">
        <f>ROUND(P756*H756,3)</f>
        <v>0</v>
      </c>
      <c r="BL756" s="17" t="s">
        <v>234</v>
      </c>
      <c r="BM756" s="166" t="s">
        <v>1271</v>
      </c>
    </row>
    <row r="757" spans="1:65" s="13" customFormat="1" ht="11.25">
      <c r="B757" s="169"/>
      <c r="D757" s="170" t="s">
        <v>173</v>
      </c>
      <c r="E757" s="171" t="s">
        <v>1</v>
      </c>
      <c r="F757" s="172" t="s">
        <v>1881</v>
      </c>
      <c r="H757" s="173">
        <v>18</v>
      </c>
      <c r="I757" s="174"/>
      <c r="J757" s="174"/>
      <c r="M757" s="169"/>
      <c r="N757" s="175"/>
      <c r="O757" s="176"/>
      <c r="P757" s="176"/>
      <c r="Q757" s="176"/>
      <c r="R757" s="176"/>
      <c r="S757" s="176"/>
      <c r="T757" s="176"/>
      <c r="U757" s="176"/>
      <c r="V757" s="176"/>
      <c r="W757" s="176"/>
      <c r="X757" s="177"/>
      <c r="AT757" s="171" t="s">
        <v>173</v>
      </c>
      <c r="AU757" s="171" t="s">
        <v>92</v>
      </c>
      <c r="AV757" s="13" t="s">
        <v>92</v>
      </c>
      <c r="AW757" s="13" t="s">
        <v>4</v>
      </c>
      <c r="AX757" s="13" t="s">
        <v>79</v>
      </c>
      <c r="AY757" s="171" t="s">
        <v>164</v>
      </c>
    </row>
    <row r="758" spans="1:65" s="13" customFormat="1" ht="11.25">
      <c r="B758" s="169"/>
      <c r="D758" s="170" t="s">
        <v>173</v>
      </c>
      <c r="E758" s="171" t="s">
        <v>1</v>
      </c>
      <c r="F758" s="172" t="s">
        <v>1882</v>
      </c>
      <c r="H758" s="173">
        <v>19.3</v>
      </c>
      <c r="I758" s="174"/>
      <c r="J758" s="174"/>
      <c r="M758" s="169"/>
      <c r="N758" s="175"/>
      <c r="O758" s="176"/>
      <c r="P758" s="176"/>
      <c r="Q758" s="176"/>
      <c r="R758" s="176"/>
      <c r="S758" s="176"/>
      <c r="T758" s="176"/>
      <c r="U758" s="176"/>
      <c r="V758" s="176"/>
      <c r="W758" s="176"/>
      <c r="X758" s="177"/>
      <c r="AT758" s="171" t="s">
        <v>173</v>
      </c>
      <c r="AU758" s="171" t="s">
        <v>92</v>
      </c>
      <c r="AV758" s="13" t="s">
        <v>92</v>
      </c>
      <c r="AW758" s="13" t="s">
        <v>4</v>
      </c>
      <c r="AX758" s="13" t="s">
        <v>79</v>
      </c>
      <c r="AY758" s="171" t="s">
        <v>164</v>
      </c>
    </row>
    <row r="759" spans="1:65" s="13" customFormat="1" ht="11.25">
      <c r="B759" s="169"/>
      <c r="D759" s="170" t="s">
        <v>173</v>
      </c>
      <c r="E759" s="171" t="s">
        <v>1</v>
      </c>
      <c r="F759" s="172" t="s">
        <v>1883</v>
      </c>
      <c r="H759" s="173">
        <v>19</v>
      </c>
      <c r="I759" s="174"/>
      <c r="J759" s="174"/>
      <c r="M759" s="169"/>
      <c r="N759" s="175"/>
      <c r="O759" s="176"/>
      <c r="P759" s="176"/>
      <c r="Q759" s="176"/>
      <c r="R759" s="176"/>
      <c r="S759" s="176"/>
      <c r="T759" s="176"/>
      <c r="U759" s="176"/>
      <c r="V759" s="176"/>
      <c r="W759" s="176"/>
      <c r="X759" s="177"/>
      <c r="AT759" s="171" t="s">
        <v>173</v>
      </c>
      <c r="AU759" s="171" t="s">
        <v>92</v>
      </c>
      <c r="AV759" s="13" t="s">
        <v>92</v>
      </c>
      <c r="AW759" s="13" t="s">
        <v>4</v>
      </c>
      <c r="AX759" s="13" t="s">
        <v>79</v>
      </c>
      <c r="AY759" s="171" t="s">
        <v>164</v>
      </c>
    </row>
    <row r="760" spans="1:65" s="13" customFormat="1" ht="11.25">
      <c r="B760" s="169"/>
      <c r="D760" s="170" t="s">
        <v>173</v>
      </c>
      <c r="E760" s="171" t="s">
        <v>1</v>
      </c>
      <c r="F760" s="172" t="s">
        <v>1884</v>
      </c>
      <c r="H760" s="173">
        <v>19</v>
      </c>
      <c r="I760" s="174"/>
      <c r="J760" s="174"/>
      <c r="M760" s="169"/>
      <c r="N760" s="175"/>
      <c r="O760" s="176"/>
      <c r="P760" s="176"/>
      <c r="Q760" s="176"/>
      <c r="R760" s="176"/>
      <c r="S760" s="176"/>
      <c r="T760" s="176"/>
      <c r="U760" s="176"/>
      <c r="V760" s="176"/>
      <c r="W760" s="176"/>
      <c r="X760" s="177"/>
      <c r="AT760" s="171" t="s">
        <v>173</v>
      </c>
      <c r="AU760" s="171" t="s">
        <v>92</v>
      </c>
      <c r="AV760" s="13" t="s">
        <v>92</v>
      </c>
      <c r="AW760" s="13" t="s">
        <v>4</v>
      </c>
      <c r="AX760" s="13" t="s">
        <v>79</v>
      </c>
      <c r="AY760" s="171" t="s">
        <v>164</v>
      </c>
    </row>
    <row r="761" spans="1:65" s="13" customFormat="1" ht="11.25">
      <c r="B761" s="169"/>
      <c r="D761" s="170" t="s">
        <v>173</v>
      </c>
      <c r="E761" s="171" t="s">
        <v>1</v>
      </c>
      <c r="F761" s="172" t="s">
        <v>1885</v>
      </c>
      <c r="H761" s="173">
        <v>19.62</v>
      </c>
      <c r="I761" s="174"/>
      <c r="J761" s="174"/>
      <c r="M761" s="169"/>
      <c r="N761" s="175"/>
      <c r="O761" s="176"/>
      <c r="P761" s="176"/>
      <c r="Q761" s="176"/>
      <c r="R761" s="176"/>
      <c r="S761" s="176"/>
      <c r="T761" s="176"/>
      <c r="U761" s="176"/>
      <c r="V761" s="176"/>
      <c r="W761" s="176"/>
      <c r="X761" s="177"/>
      <c r="AT761" s="171" t="s">
        <v>173</v>
      </c>
      <c r="AU761" s="171" t="s">
        <v>92</v>
      </c>
      <c r="AV761" s="13" t="s">
        <v>92</v>
      </c>
      <c r="AW761" s="13" t="s">
        <v>4</v>
      </c>
      <c r="AX761" s="13" t="s">
        <v>79</v>
      </c>
      <c r="AY761" s="171" t="s">
        <v>164</v>
      </c>
    </row>
    <row r="762" spans="1:65" s="13" customFormat="1" ht="11.25">
      <c r="B762" s="169"/>
      <c r="D762" s="170" t="s">
        <v>173</v>
      </c>
      <c r="E762" s="171" t="s">
        <v>1</v>
      </c>
      <c r="F762" s="172" t="s">
        <v>1886</v>
      </c>
      <c r="H762" s="173">
        <v>19.2</v>
      </c>
      <c r="I762" s="174"/>
      <c r="J762" s="174"/>
      <c r="M762" s="169"/>
      <c r="N762" s="175"/>
      <c r="O762" s="176"/>
      <c r="P762" s="176"/>
      <c r="Q762" s="176"/>
      <c r="R762" s="176"/>
      <c r="S762" s="176"/>
      <c r="T762" s="176"/>
      <c r="U762" s="176"/>
      <c r="V762" s="176"/>
      <c r="W762" s="176"/>
      <c r="X762" s="177"/>
      <c r="AT762" s="171" t="s">
        <v>173</v>
      </c>
      <c r="AU762" s="171" t="s">
        <v>92</v>
      </c>
      <c r="AV762" s="13" t="s">
        <v>92</v>
      </c>
      <c r="AW762" s="13" t="s">
        <v>4</v>
      </c>
      <c r="AX762" s="13" t="s">
        <v>79</v>
      </c>
      <c r="AY762" s="171" t="s">
        <v>164</v>
      </c>
    </row>
    <row r="763" spans="1:65" s="15" customFormat="1" ht="11.25">
      <c r="B763" s="195"/>
      <c r="D763" s="170" t="s">
        <v>173</v>
      </c>
      <c r="E763" s="196" t="s">
        <v>1</v>
      </c>
      <c r="F763" s="197" t="s">
        <v>303</v>
      </c>
      <c r="H763" s="198">
        <v>114.12</v>
      </c>
      <c r="I763" s="199"/>
      <c r="J763" s="199"/>
      <c r="M763" s="195"/>
      <c r="N763" s="200"/>
      <c r="O763" s="201"/>
      <c r="P763" s="201"/>
      <c r="Q763" s="201"/>
      <c r="R763" s="201"/>
      <c r="S763" s="201"/>
      <c r="T763" s="201"/>
      <c r="U763" s="201"/>
      <c r="V763" s="201"/>
      <c r="W763" s="201"/>
      <c r="X763" s="202"/>
      <c r="AT763" s="196" t="s">
        <v>173</v>
      </c>
      <c r="AU763" s="196" t="s">
        <v>92</v>
      </c>
      <c r="AV763" s="15" t="s">
        <v>171</v>
      </c>
      <c r="AW763" s="15" t="s">
        <v>4</v>
      </c>
      <c r="AX763" s="15" t="s">
        <v>86</v>
      </c>
      <c r="AY763" s="196" t="s">
        <v>164</v>
      </c>
    </row>
    <row r="764" spans="1:65" s="2" customFormat="1" ht="24.2" customHeight="1">
      <c r="A764" s="32"/>
      <c r="B764" s="153"/>
      <c r="C764" s="178" t="s">
        <v>1297</v>
      </c>
      <c r="D764" s="178" t="s">
        <v>244</v>
      </c>
      <c r="E764" s="179" t="s">
        <v>1273</v>
      </c>
      <c r="F764" s="180" t="s">
        <v>1274</v>
      </c>
      <c r="G764" s="181" t="s">
        <v>177</v>
      </c>
      <c r="H764" s="182">
        <v>118.685</v>
      </c>
      <c r="I764" s="183"/>
      <c r="J764" s="184"/>
      <c r="K764" s="182">
        <f>ROUND(P764*H764,3)</f>
        <v>0</v>
      </c>
      <c r="L764" s="184"/>
      <c r="M764" s="185"/>
      <c r="N764" s="186" t="s">
        <v>1</v>
      </c>
      <c r="O764" s="162" t="s">
        <v>43</v>
      </c>
      <c r="P764" s="163">
        <f>I764+J764</f>
        <v>0</v>
      </c>
      <c r="Q764" s="163">
        <f>ROUND(I764*H764,3)</f>
        <v>0</v>
      </c>
      <c r="R764" s="163">
        <f>ROUND(J764*H764,3)</f>
        <v>0</v>
      </c>
      <c r="S764" s="58"/>
      <c r="T764" s="164">
        <f>S764*H764</f>
        <v>0</v>
      </c>
      <c r="U764" s="164">
        <v>1.9199999999999998E-2</v>
      </c>
      <c r="V764" s="164">
        <f>U764*H764</f>
        <v>2.2787519999999999</v>
      </c>
      <c r="W764" s="164">
        <v>0</v>
      </c>
      <c r="X764" s="165">
        <f>W764*H764</f>
        <v>0</v>
      </c>
      <c r="Y764" s="32"/>
      <c r="Z764" s="32"/>
      <c r="AA764" s="32"/>
      <c r="AB764" s="32"/>
      <c r="AC764" s="32"/>
      <c r="AD764" s="32"/>
      <c r="AE764" s="32"/>
      <c r="AR764" s="166" t="s">
        <v>321</v>
      </c>
      <c r="AT764" s="166" t="s">
        <v>244</v>
      </c>
      <c r="AU764" s="166" t="s">
        <v>92</v>
      </c>
      <c r="AY764" s="17" t="s">
        <v>164</v>
      </c>
      <c r="BE764" s="167">
        <f>IF(O764="základná",K764,0)</f>
        <v>0</v>
      </c>
      <c r="BF764" s="167">
        <f>IF(O764="znížená",K764,0)</f>
        <v>0</v>
      </c>
      <c r="BG764" s="167">
        <f>IF(O764="zákl. prenesená",K764,0)</f>
        <v>0</v>
      </c>
      <c r="BH764" s="167">
        <f>IF(O764="zníž. prenesená",K764,0)</f>
        <v>0</v>
      </c>
      <c r="BI764" s="167">
        <f>IF(O764="nulová",K764,0)</f>
        <v>0</v>
      </c>
      <c r="BJ764" s="17" t="s">
        <v>92</v>
      </c>
      <c r="BK764" s="168">
        <f>ROUND(P764*H764,3)</f>
        <v>0</v>
      </c>
      <c r="BL764" s="17" t="s">
        <v>234</v>
      </c>
      <c r="BM764" s="166" t="s">
        <v>1275</v>
      </c>
    </row>
    <row r="765" spans="1:65" s="13" customFormat="1" ht="11.25">
      <c r="B765" s="169"/>
      <c r="D765" s="170" t="s">
        <v>173</v>
      </c>
      <c r="F765" s="172" t="s">
        <v>2236</v>
      </c>
      <c r="H765" s="173">
        <v>118.685</v>
      </c>
      <c r="I765" s="174"/>
      <c r="J765" s="174"/>
      <c r="M765" s="169"/>
      <c r="N765" s="175"/>
      <c r="O765" s="176"/>
      <c r="P765" s="176"/>
      <c r="Q765" s="176"/>
      <c r="R765" s="176"/>
      <c r="S765" s="176"/>
      <c r="T765" s="176"/>
      <c r="U765" s="176"/>
      <c r="V765" s="176"/>
      <c r="W765" s="176"/>
      <c r="X765" s="177"/>
      <c r="AT765" s="171" t="s">
        <v>173</v>
      </c>
      <c r="AU765" s="171" t="s">
        <v>92</v>
      </c>
      <c r="AV765" s="13" t="s">
        <v>92</v>
      </c>
      <c r="AW765" s="13" t="s">
        <v>3</v>
      </c>
      <c r="AX765" s="13" t="s">
        <v>86</v>
      </c>
      <c r="AY765" s="171" t="s">
        <v>164</v>
      </c>
    </row>
    <row r="766" spans="1:65" s="2" customFormat="1" ht="24.2" customHeight="1">
      <c r="A766" s="32"/>
      <c r="B766" s="153"/>
      <c r="C766" s="154" t="s">
        <v>1302</v>
      </c>
      <c r="D766" s="154" t="s">
        <v>167</v>
      </c>
      <c r="E766" s="155" t="s">
        <v>1278</v>
      </c>
      <c r="F766" s="156" t="s">
        <v>1279</v>
      </c>
      <c r="G766" s="157" t="s">
        <v>354</v>
      </c>
      <c r="H766" s="158">
        <v>17</v>
      </c>
      <c r="I766" s="159"/>
      <c r="J766" s="159"/>
      <c r="K766" s="158">
        <f>ROUND(P766*H766,3)</f>
        <v>0</v>
      </c>
      <c r="L766" s="160"/>
      <c r="M766" s="33"/>
      <c r="N766" s="161" t="s">
        <v>1</v>
      </c>
      <c r="O766" s="162" t="s">
        <v>43</v>
      </c>
      <c r="P766" s="163">
        <f>I766+J766</f>
        <v>0</v>
      </c>
      <c r="Q766" s="163">
        <f>ROUND(I766*H766,3)</f>
        <v>0</v>
      </c>
      <c r="R766" s="163">
        <f>ROUND(J766*H766,3)</f>
        <v>0</v>
      </c>
      <c r="S766" s="58"/>
      <c r="T766" s="164">
        <f>S766*H766</f>
        <v>0</v>
      </c>
      <c r="U766" s="164">
        <v>0</v>
      </c>
      <c r="V766" s="164">
        <f>U766*H766</f>
        <v>0</v>
      </c>
      <c r="W766" s="164">
        <v>0</v>
      </c>
      <c r="X766" s="165">
        <f>W766*H766</f>
        <v>0</v>
      </c>
      <c r="Y766" s="32"/>
      <c r="Z766" s="32"/>
      <c r="AA766" s="32"/>
      <c r="AB766" s="32"/>
      <c r="AC766" s="32"/>
      <c r="AD766" s="32"/>
      <c r="AE766" s="32"/>
      <c r="AR766" s="166" t="s">
        <v>234</v>
      </c>
      <c r="AT766" s="166" t="s">
        <v>167</v>
      </c>
      <c r="AU766" s="166" t="s">
        <v>92</v>
      </c>
      <c r="AY766" s="17" t="s">
        <v>164</v>
      </c>
      <c r="BE766" s="167">
        <f>IF(O766="základná",K766,0)</f>
        <v>0</v>
      </c>
      <c r="BF766" s="167">
        <f>IF(O766="znížená",K766,0)</f>
        <v>0</v>
      </c>
      <c r="BG766" s="167">
        <f>IF(O766="zákl. prenesená",K766,0)</f>
        <v>0</v>
      </c>
      <c r="BH766" s="167">
        <f>IF(O766="zníž. prenesená",K766,0)</f>
        <v>0</v>
      </c>
      <c r="BI766" s="167">
        <f>IF(O766="nulová",K766,0)</f>
        <v>0</v>
      </c>
      <c r="BJ766" s="17" t="s">
        <v>92</v>
      </c>
      <c r="BK766" s="168">
        <f>ROUND(P766*H766,3)</f>
        <v>0</v>
      </c>
      <c r="BL766" s="17" t="s">
        <v>234</v>
      </c>
      <c r="BM766" s="166" t="s">
        <v>1280</v>
      </c>
    </row>
    <row r="767" spans="1:65" s="2" customFormat="1" ht="24.2" customHeight="1">
      <c r="A767" s="32"/>
      <c r="B767" s="153"/>
      <c r="C767" s="154" t="s">
        <v>1307</v>
      </c>
      <c r="D767" s="154" t="s">
        <v>167</v>
      </c>
      <c r="E767" s="155" t="s">
        <v>1282</v>
      </c>
      <c r="F767" s="156" t="s">
        <v>1283</v>
      </c>
      <c r="G767" s="157" t="s">
        <v>499</v>
      </c>
      <c r="H767" s="159"/>
      <c r="I767" s="159"/>
      <c r="J767" s="159"/>
      <c r="K767" s="158">
        <f>ROUND(P767*H767,3)</f>
        <v>0</v>
      </c>
      <c r="L767" s="160"/>
      <c r="M767" s="33"/>
      <c r="N767" s="161" t="s">
        <v>1</v>
      </c>
      <c r="O767" s="162" t="s">
        <v>43</v>
      </c>
      <c r="P767" s="163">
        <f>I767+J767</f>
        <v>0</v>
      </c>
      <c r="Q767" s="163">
        <f>ROUND(I767*H767,3)</f>
        <v>0</v>
      </c>
      <c r="R767" s="163">
        <f>ROUND(J767*H767,3)</f>
        <v>0</v>
      </c>
      <c r="S767" s="58"/>
      <c r="T767" s="164">
        <f>S767*H767</f>
        <v>0</v>
      </c>
      <c r="U767" s="164">
        <v>0</v>
      </c>
      <c r="V767" s="164">
        <f>U767*H767</f>
        <v>0</v>
      </c>
      <c r="W767" s="164">
        <v>0</v>
      </c>
      <c r="X767" s="165">
        <f>W767*H767</f>
        <v>0</v>
      </c>
      <c r="Y767" s="32"/>
      <c r="Z767" s="32"/>
      <c r="AA767" s="32"/>
      <c r="AB767" s="32"/>
      <c r="AC767" s="32"/>
      <c r="AD767" s="32"/>
      <c r="AE767" s="32"/>
      <c r="AR767" s="166" t="s">
        <v>234</v>
      </c>
      <c r="AT767" s="166" t="s">
        <v>167</v>
      </c>
      <c r="AU767" s="166" t="s">
        <v>92</v>
      </c>
      <c r="AY767" s="17" t="s">
        <v>164</v>
      </c>
      <c r="BE767" s="167">
        <f>IF(O767="základná",K767,0)</f>
        <v>0</v>
      </c>
      <c r="BF767" s="167">
        <f>IF(O767="znížená",K767,0)</f>
        <v>0</v>
      </c>
      <c r="BG767" s="167">
        <f>IF(O767="zákl. prenesená",K767,0)</f>
        <v>0</v>
      </c>
      <c r="BH767" s="167">
        <f>IF(O767="zníž. prenesená",K767,0)</f>
        <v>0</v>
      </c>
      <c r="BI767" s="167">
        <f>IF(O767="nulová",K767,0)</f>
        <v>0</v>
      </c>
      <c r="BJ767" s="17" t="s">
        <v>92</v>
      </c>
      <c r="BK767" s="168">
        <f>ROUND(P767*H767,3)</f>
        <v>0</v>
      </c>
      <c r="BL767" s="17" t="s">
        <v>234</v>
      </c>
      <c r="BM767" s="166" t="s">
        <v>1284</v>
      </c>
    </row>
    <row r="768" spans="1:65" s="12" customFormat="1" ht="22.9" customHeight="1">
      <c r="B768" s="139"/>
      <c r="D768" s="140" t="s">
        <v>78</v>
      </c>
      <c r="E768" s="151" t="s">
        <v>1285</v>
      </c>
      <c r="F768" s="151" t="s">
        <v>1286</v>
      </c>
      <c r="I768" s="142"/>
      <c r="J768" s="142"/>
      <c r="K768" s="152">
        <f>BK768</f>
        <v>0</v>
      </c>
      <c r="M768" s="139"/>
      <c r="N768" s="144"/>
      <c r="O768" s="145"/>
      <c r="P768" s="145"/>
      <c r="Q768" s="146">
        <f>SUM(Q769:Q786)</f>
        <v>0</v>
      </c>
      <c r="R768" s="146">
        <f>SUM(R769:R786)</f>
        <v>0</v>
      </c>
      <c r="S768" s="145"/>
      <c r="T768" s="147">
        <f>SUM(T769:T786)</f>
        <v>0</v>
      </c>
      <c r="U768" s="145"/>
      <c r="V768" s="147">
        <f>SUM(V769:V786)</f>
        <v>8.3873600000000006E-2</v>
      </c>
      <c r="W768" s="145"/>
      <c r="X768" s="148">
        <f>SUM(X769:X786)</f>
        <v>0</v>
      </c>
      <c r="AR768" s="140" t="s">
        <v>92</v>
      </c>
      <c r="AT768" s="149" t="s">
        <v>78</v>
      </c>
      <c r="AU768" s="149" t="s">
        <v>86</v>
      </c>
      <c r="AY768" s="140" t="s">
        <v>164</v>
      </c>
      <c r="BK768" s="150">
        <f>SUM(BK769:BK786)</f>
        <v>0</v>
      </c>
    </row>
    <row r="769" spans="1:65" s="2" customFormat="1" ht="14.45" customHeight="1">
      <c r="A769" s="32"/>
      <c r="B769" s="153"/>
      <c r="C769" s="154" t="s">
        <v>1313</v>
      </c>
      <c r="D769" s="154" t="s">
        <v>167</v>
      </c>
      <c r="E769" s="155" t="s">
        <v>1288</v>
      </c>
      <c r="F769" s="156" t="s">
        <v>1289</v>
      </c>
      <c r="G769" s="157" t="s">
        <v>177</v>
      </c>
      <c r="H769" s="158">
        <v>135.28</v>
      </c>
      <c r="I769" s="159"/>
      <c r="J769" s="159"/>
      <c r="K769" s="158">
        <f>ROUND(P769*H769,3)</f>
        <v>0</v>
      </c>
      <c r="L769" s="160"/>
      <c r="M769" s="33"/>
      <c r="N769" s="161" t="s">
        <v>1</v>
      </c>
      <c r="O769" s="162" t="s">
        <v>43</v>
      </c>
      <c r="P769" s="163">
        <f>I769+J769</f>
        <v>0</v>
      </c>
      <c r="Q769" s="163">
        <f>ROUND(I769*H769,3)</f>
        <v>0</v>
      </c>
      <c r="R769" s="163">
        <f>ROUND(J769*H769,3)</f>
        <v>0</v>
      </c>
      <c r="S769" s="58"/>
      <c r="T769" s="164">
        <f>S769*H769</f>
        <v>0</v>
      </c>
      <c r="U769" s="164">
        <v>6.2E-4</v>
      </c>
      <c r="V769" s="164">
        <f>U769*H769</f>
        <v>8.3873600000000006E-2</v>
      </c>
      <c r="W769" s="164">
        <v>0</v>
      </c>
      <c r="X769" s="165">
        <f>W769*H769</f>
        <v>0</v>
      </c>
      <c r="Y769" s="32"/>
      <c r="Z769" s="32"/>
      <c r="AA769" s="32"/>
      <c r="AB769" s="32"/>
      <c r="AC769" s="32"/>
      <c r="AD769" s="32"/>
      <c r="AE769" s="32"/>
      <c r="AR769" s="166" t="s">
        <v>234</v>
      </c>
      <c r="AT769" s="166" t="s">
        <v>167</v>
      </c>
      <c r="AU769" s="166" t="s">
        <v>92</v>
      </c>
      <c r="AY769" s="17" t="s">
        <v>164</v>
      </c>
      <c r="BE769" s="167">
        <f>IF(O769="základná",K769,0)</f>
        <v>0</v>
      </c>
      <c r="BF769" s="167">
        <f>IF(O769="znížená",K769,0)</f>
        <v>0</v>
      </c>
      <c r="BG769" s="167">
        <f>IF(O769="zákl. prenesená",K769,0)</f>
        <v>0</v>
      </c>
      <c r="BH769" s="167">
        <f>IF(O769="zníž. prenesená",K769,0)</f>
        <v>0</v>
      </c>
      <c r="BI769" s="167">
        <f>IF(O769="nulová",K769,0)</f>
        <v>0</v>
      </c>
      <c r="BJ769" s="17" t="s">
        <v>92</v>
      </c>
      <c r="BK769" s="168">
        <f>ROUND(P769*H769,3)</f>
        <v>0</v>
      </c>
      <c r="BL769" s="17" t="s">
        <v>234</v>
      </c>
      <c r="BM769" s="166" t="s">
        <v>1290</v>
      </c>
    </row>
    <row r="770" spans="1:65" s="13" customFormat="1" ht="11.25">
      <c r="B770" s="169"/>
      <c r="D770" s="170" t="s">
        <v>173</v>
      </c>
      <c r="E770" s="171" t="s">
        <v>1</v>
      </c>
      <c r="F770" s="172" t="s">
        <v>1874</v>
      </c>
      <c r="H770" s="173">
        <v>3.1</v>
      </c>
      <c r="I770" s="174"/>
      <c r="J770" s="174"/>
      <c r="M770" s="169"/>
      <c r="N770" s="175"/>
      <c r="O770" s="176"/>
      <c r="P770" s="176"/>
      <c r="Q770" s="176"/>
      <c r="R770" s="176"/>
      <c r="S770" s="176"/>
      <c r="T770" s="176"/>
      <c r="U770" s="176"/>
      <c r="V770" s="176"/>
      <c r="W770" s="176"/>
      <c r="X770" s="177"/>
      <c r="AT770" s="171" t="s">
        <v>173</v>
      </c>
      <c r="AU770" s="171" t="s">
        <v>92</v>
      </c>
      <c r="AV770" s="13" t="s">
        <v>92</v>
      </c>
      <c r="AW770" s="13" t="s">
        <v>4</v>
      </c>
      <c r="AX770" s="13" t="s">
        <v>79</v>
      </c>
      <c r="AY770" s="171" t="s">
        <v>164</v>
      </c>
    </row>
    <row r="771" spans="1:65" s="13" customFormat="1" ht="11.25">
      <c r="B771" s="169"/>
      <c r="D771" s="170" t="s">
        <v>173</v>
      </c>
      <c r="E771" s="171" t="s">
        <v>1</v>
      </c>
      <c r="F771" s="172" t="s">
        <v>1875</v>
      </c>
      <c r="H771" s="173">
        <v>3.1</v>
      </c>
      <c r="I771" s="174"/>
      <c r="J771" s="174"/>
      <c r="M771" s="169"/>
      <c r="N771" s="175"/>
      <c r="O771" s="176"/>
      <c r="P771" s="176"/>
      <c r="Q771" s="176"/>
      <c r="R771" s="176"/>
      <c r="S771" s="176"/>
      <c r="T771" s="176"/>
      <c r="U771" s="176"/>
      <c r="V771" s="176"/>
      <c r="W771" s="176"/>
      <c r="X771" s="177"/>
      <c r="AT771" s="171" t="s">
        <v>173</v>
      </c>
      <c r="AU771" s="171" t="s">
        <v>92</v>
      </c>
      <c r="AV771" s="13" t="s">
        <v>92</v>
      </c>
      <c r="AW771" s="13" t="s">
        <v>4</v>
      </c>
      <c r="AX771" s="13" t="s">
        <v>79</v>
      </c>
      <c r="AY771" s="171" t="s">
        <v>164</v>
      </c>
    </row>
    <row r="772" spans="1:65" s="13" customFormat="1" ht="11.25">
      <c r="B772" s="169"/>
      <c r="D772" s="170" t="s">
        <v>173</v>
      </c>
      <c r="E772" s="171" t="s">
        <v>1</v>
      </c>
      <c r="F772" s="172" t="s">
        <v>1876</v>
      </c>
      <c r="H772" s="173">
        <v>3.4</v>
      </c>
      <c r="I772" s="174"/>
      <c r="J772" s="174"/>
      <c r="M772" s="169"/>
      <c r="N772" s="175"/>
      <c r="O772" s="176"/>
      <c r="P772" s="176"/>
      <c r="Q772" s="176"/>
      <c r="R772" s="176"/>
      <c r="S772" s="176"/>
      <c r="T772" s="176"/>
      <c r="U772" s="176"/>
      <c r="V772" s="176"/>
      <c r="W772" s="176"/>
      <c r="X772" s="177"/>
      <c r="AT772" s="171" t="s">
        <v>173</v>
      </c>
      <c r="AU772" s="171" t="s">
        <v>92</v>
      </c>
      <c r="AV772" s="13" t="s">
        <v>92</v>
      </c>
      <c r="AW772" s="13" t="s">
        <v>4</v>
      </c>
      <c r="AX772" s="13" t="s">
        <v>79</v>
      </c>
      <c r="AY772" s="171" t="s">
        <v>164</v>
      </c>
    </row>
    <row r="773" spans="1:65" s="13" customFormat="1" ht="11.25">
      <c r="B773" s="169"/>
      <c r="D773" s="170" t="s">
        <v>173</v>
      </c>
      <c r="E773" s="171" t="s">
        <v>1</v>
      </c>
      <c r="F773" s="172" t="s">
        <v>1877</v>
      </c>
      <c r="H773" s="173">
        <v>3.2</v>
      </c>
      <c r="I773" s="174"/>
      <c r="J773" s="174"/>
      <c r="M773" s="169"/>
      <c r="N773" s="175"/>
      <c r="O773" s="176"/>
      <c r="P773" s="176"/>
      <c r="Q773" s="176"/>
      <c r="R773" s="176"/>
      <c r="S773" s="176"/>
      <c r="T773" s="176"/>
      <c r="U773" s="176"/>
      <c r="V773" s="176"/>
      <c r="W773" s="176"/>
      <c r="X773" s="177"/>
      <c r="AT773" s="171" t="s">
        <v>173</v>
      </c>
      <c r="AU773" s="171" t="s">
        <v>92</v>
      </c>
      <c r="AV773" s="13" t="s">
        <v>92</v>
      </c>
      <c r="AW773" s="13" t="s">
        <v>4</v>
      </c>
      <c r="AX773" s="13" t="s">
        <v>79</v>
      </c>
      <c r="AY773" s="171" t="s">
        <v>164</v>
      </c>
    </row>
    <row r="774" spans="1:65" s="13" customFormat="1" ht="11.25">
      <c r="B774" s="169"/>
      <c r="D774" s="170" t="s">
        <v>173</v>
      </c>
      <c r="E774" s="171" t="s">
        <v>1</v>
      </c>
      <c r="F774" s="172" t="s">
        <v>1878</v>
      </c>
      <c r="H774" s="173">
        <v>2.63</v>
      </c>
      <c r="I774" s="174"/>
      <c r="J774" s="174"/>
      <c r="M774" s="169"/>
      <c r="N774" s="175"/>
      <c r="O774" s="176"/>
      <c r="P774" s="176"/>
      <c r="Q774" s="176"/>
      <c r="R774" s="176"/>
      <c r="S774" s="176"/>
      <c r="T774" s="176"/>
      <c r="U774" s="176"/>
      <c r="V774" s="176"/>
      <c r="W774" s="176"/>
      <c r="X774" s="177"/>
      <c r="AT774" s="171" t="s">
        <v>173</v>
      </c>
      <c r="AU774" s="171" t="s">
        <v>92</v>
      </c>
      <c r="AV774" s="13" t="s">
        <v>92</v>
      </c>
      <c r="AW774" s="13" t="s">
        <v>4</v>
      </c>
      <c r="AX774" s="13" t="s">
        <v>79</v>
      </c>
      <c r="AY774" s="171" t="s">
        <v>164</v>
      </c>
    </row>
    <row r="775" spans="1:65" s="13" customFormat="1" ht="11.25">
      <c r="B775" s="169"/>
      <c r="D775" s="170" t="s">
        <v>173</v>
      </c>
      <c r="E775" s="171" t="s">
        <v>1</v>
      </c>
      <c r="F775" s="172" t="s">
        <v>1879</v>
      </c>
      <c r="H775" s="173">
        <v>3</v>
      </c>
      <c r="I775" s="174"/>
      <c r="J775" s="174"/>
      <c r="M775" s="169"/>
      <c r="N775" s="175"/>
      <c r="O775" s="176"/>
      <c r="P775" s="176"/>
      <c r="Q775" s="176"/>
      <c r="R775" s="176"/>
      <c r="S775" s="176"/>
      <c r="T775" s="176"/>
      <c r="U775" s="176"/>
      <c r="V775" s="176"/>
      <c r="W775" s="176"/>
      <c r="X775" s="177"/>
      <c r="AT775" s="171" t="s">
        <v>173</v>
      </c>
      <c r="AU775" s="171" t="s">
        <v>92</v>
      </c>
      <c r="AV775" s="13" t="s">
        <v>92</v>
      </c>
      <c r="AW775" s="13" t="s">
        <v>4</v>
      </c>
      <c r="AX775" s="13" t="s">
        <v>79</v>
      </c>
      <c r="AY775" s="171" t="s">
        <v>164</v>
      </c>
    </row>
    <row r="776" spans="1:65" s="13" customFormat="1" ht="11.25">
      <c r="B776" s="169"/>
      <c r="D776" s="170" t="s">
        <v>173</v>
      </c>
      <c r="E776" s="171" t="s">
        <v>1</v>
      </c>
      <c r="F776" s="172" t="s">
        <v>1880</v>
      </c>
      <c r="H776" s="173">
        <v>2.73</v>
      </c>
      <c r="I776" s="174"/>
      <c r="J776" s="174"/>
      <c r="M776" s="169"/>
      <c r="N776" s="175"/>
      <c r="O776" s="176"/>
      <c r="P776" s="176"/>
      <c r="Q776" s="176"/>
      <c r="R776" s="176"/>
      <c r="S776" s="176"/>
      <c r="T776" s="176"/>
      <c r="U776" s="176"/>
      <c r="V776" s="176"/>
      <c r="W776" s="176"/>
      <c r="X776" s="177"/>
      <c r="AT776" s="171" t="s">
        <v>173</v>
      </c>
      <c r="AU776" s="171" t="s">
        <v>92</v>
      </c>
      <c r="AV776" s="13" t="s">
        <v>92</v>
      </c>
      <c r="AW776" s="13" t="s">
        <v>4</v>
      </c>
      <c r="AX776" s="13" t="s">
        <v>79</v>
      </c>
      <c r="AY776" s="171" t="s">
        <v>164</v>
      </c>
    </row>
    <row r="777" spans="1:65" s="14" customFormat="1" ht="11.25">
      <c r="B777" s="187"/>
      <c r="D777" s="170" t="s">
        <v>173</v>
      </c>
      <c r="E777" s="188" t="s">
        <v>1</v>
      </c>
      <c r="F777" s="189" t="s">
        <v>1584</v>
      </c>
      <c r="H777" s="190">
        <v>21.16</v>
      </c>
      <c r="I777" s="191"/>
      <c r="J777" s="191"/>
      <c r="M777" s="187"/>
      <c r="N777" s="192"/>
      <c r="O777" s="193"/>
      <c r="P777" s="193"/>
      <c r="Q777" s="193"/>
      <c r="R777" s="193"/>
      <c r="S777" s="193"/>
      <c r="T777" s="193"/>
      <c r="U777" s="193"/>
      <c r="V777" s="193"/>
      <c r="W777" s="193"/>
      <c r="X777" s="194"/>
      <c r="AT777" s="188" t="s">
        <v>173</v>
      </c>
      <c r="AU777" s="188" t="s">
        <v>92</v>
      </c>
      <c r="AV777" s="14" t="s">
        <v>165</v>
      </c>
      <c r="AW777" s="14" t="s">
        <v>4</v>
      </c>
      <c r="AX777" s="14" t="s">
        <v>79</v>
      </c>
      <c r="AY777" s="188" t="s">
        <v>164</v>
      </c>
    </row>
    <row r="778" spans="1:65" s="13" customFormat="1" ht="11.25">
      <c r="B778" s="169"/>
      <c r="D778" s="170" t="s">
        <v>173</v>
      </c>
      <c r="E778" s="171" t="s">
        <v>1</v>
      </c>
      <c r="F778" s="172" t="s">
        <v>1881</v>
      </c>
      <c r="H778" s="173">
        <v>18</v>
      </c>
      <c r="I778" s="174"/>
      <c r="J778" s="174"/>
      <c r="M778" s="169"/>
      <c r="N778" s="175"/>
      <c r="O778" s="176"/>
      <c r="P778" s="176"/>
      <c r="Q778" s="176"/>
      <c r="R778" s="176"/>
      <c r="S778" s="176"/>
      <c r="T778" s="176"/>
      <c r="U778" s="176"/>
      <c r="V778" s="176"/>
      <c r="W778" s="176"/>
      <c r="X778" s="177"/>
      <c r="AT778" s="171" t="s">
        <v>173</v>
      </c>
      <c r="AU778" s="171" t="s">
        <v>92</v>
      </c>
      <c r="AV778" s="13" t="s">
        <v>92</v>
      </c>
      <c r="AW778" s="13" t="s">
        <v>4</v>
      </c>
      <c r="AX778" s="13" t="s">
        <v>79</v>
      </c>
      <c r="AY778" s="171" t="s">
        <v>164</v>
      </c>
    </row>
    <row r="779" spans="1:65" s="13" customFormat="1" ht="11.25">
      <c r="B779" s="169"/>
      <c r="D779" s="170" t="s">
        <v>173</v>
      </c>
      <c r="E779" s="171" t="s">
        <v>1</v>
      </c>
      <c r="F779" s="172" t="s">
        <v>1882</v>
      </c>
      <c r="H779" s="173">
        <v>19.3</v>
      </c>
      <c r="I779" s="174"/>
      <c r="J779" s="174"/>
      <c r="M779" s="169"/>
      <c r="N779" s="175"/>
      <c r="O779" s="176"/>
      <c r="P779" s="176"/>
      <c r="Q779" s="176"/>
      <c r="R779" s="176"/>
      <c r="S779" s="176"/>
      <c r="T779" s="176"/>
      <c r="U779" s="176"/>
      <c r="V779" s="176"/>
      <c r="W779" s="176"/>
      <c r="X779" s="177"/>
      <c r="AT779" s="171" t="s">
        <v>173</v>
      </c>
      <c r="AU779" s="171" t="s">
        <v>92</v>
      </c>
      <c r="AV779" s="13" t="s">
        <v>92</v>
      </c>
      <c r="AW779" s="13" t="s">
        <v>4</v>
      </c>
      <c r="AX779" s="13" t="s">
        <v>79</v>
      </c>
      <c r="AY779" s="171" t="s">
        <v>164</v>
      </c>
    </row>
    <row r="780" spans="1:65" s="13" customFormat="1" ht="11.25">
      <c r="B780" s="169"/>
      <c r="D780" s="170" t="s">
        <v>173</v>
      </c>
      <c r="E780" s="171" t="s">
        <v>1</v>
      </c>
      <c r="F780" s="172" t="s">
        <v>1883</v>
      </c>
      <c r="H780" s="173">
        <v>19</v>
      </c>
      <c r="I780" s="174"/>
      <c r="J780" s="174"/>
      <c r="M780" s="169"/>
      <c r="N780" s="175"/>
      <c r="O780" s="176"/>
      <c r="P780" s="176"/>
      <c r="Q780" s="176"/>
      <c r="R780" s="176"/>
      <c r="S780" s="176"/>
      <c r="T780" s="176"/>
      <c r="U780" s="176"/>
      <c r="V780" s="176"/>
      <c r="W780" s="176"/>
      <c r="X780" s="177"/>
      <c r="AT780" s="171" t="s">
        <v>173</v>
      </c>
      <c r="AU780" s="171" t="s">
        <v>92</v>
      </c>
      <c r="AV780" s="13" t="s">
        <v>92</v>
      </c>
      <c r="AW780" s="13" t="s">
        <v>4</v>
      </c>
      <c r="AX780" s="13" t="s">
        <v>79</v>
      </c>
      <c r="AY780" s="171" t="s">
        <v>164</v>
      </c>
    </row>
    <row r="781" spans="1:65" s="13" customFormat="1" ht="11.25">
      <c r="B781" s="169"/>
      <c r="D781" s="170" t="s">
        <v>173</v>
      </c>
      <c r="E781" s="171" t="s">
        <v>1</v>
      </c>
      <c r="F781" s="172" t="s">
        <v>1884</v>
      </c>
      <c r="H781" s="173">
        <v>19</v>
      </c>
      <c r="I781" s="174"/>
      <c r="J781" s="174"/>
      <c r="M781" s="169"/>
      <c r="N781" s="175"/>
      <c r="O781" s="176"/>
      <c r="P781" s="176"/>
      <c r="Q781" s="176"/>
      <c r="R781" s="176"/>
      <c r="S781" s="176"/>
      <c r="T781" s="176"/>
      <c r="U781" s="176"/>
      <c r="V781" s="176"/>
      <c r="W781" s="176"/>
      <c r="X781" s="177"/>
      <c r="AT781" s="171" t="s">
        <v>173</v>
      </c>
      <c r="AU781" s="171" t="s">
        <v>92</v>
      </c>
      <c r="AV781" s="13" t="s">
        <v>92</v>
      </c>
      <c r="AW781" s="13" t="s">
        <v>4</v>
      </c>
      <c r="AX781" s="13" t="s">
        <v>79</v>
      </c>
      <c r="AY781" s="171" t="s">
        <v>164</v>
      </c>
    </row>
    <row r="782" spans="1:65" s="13" customFormat="1" ht="11.25">
      <c r="B782" s="169"/>
      <c r="D782" s="170" t="s">
        <v>173</v>
      </c>
      <c r="E782" s="171" t="s">
        <v>1</v>
      </c>
      <c r="F782" s="172" t="s">
        <v>1885</v>
      </c>
      <c r="H782" s="173">
        <v>19.62</v>
      </c>
      <c r="I782" s="174"/>
      <c r="J782" s="174"/>
      <c r="M782" s="169"/>
      <c r="N782" s="175"/>
      <c r="O782" s="176"/>
      <c r="P782" s="176"/>
      <c r="Q782" s="176"/>
      <c r="R782" s="176"/>
      <c r="S782" s="176"/>
      <c r="T782" s="176"/>
      <c r="U782" s="176"/>
      <c r="V782" s="176"/>
      <c r="W782" s="176"/>
      <c r="X782" s="177"/>
      <c r="AT782" s="171" t="s">
        <v>173</v>
      </c>
      <c r="AU782" s="171" t="s">
        <v>92</v>
      </c>
      <c r="AV782" s="13" t="s">
        <v>92</v>
      </c>
      <c r="AW782" s="13" t="s">
        <v>4</v>
      </c>
      <c r="AX782" s="13" t="s">
        <v>79</v>
      </c>
      <c r="AY782" s="171" t="s">
        <v>164</v>
      </c>
    </row>
    <row r="783" spans="1:65" s="13" customFormat="1" ht="11.25">
      <c r="B783" s="169"/>
      <c r="D783" s="170" t="s">
        <v>173</v>
      </c>
      <c r="E783" s="171" t="s">
        <v>1</v>
      </c>
      <c r="F783" s="172" t="s">
        <v>1886</v>
      </c>
      <c r="H783" s="173">
        <v>19.2</v>
      </c>
      <c r="I783" s="174"/>
      <c r="J783" s="174"/>
      <c r="M783" s="169"/>
      <c r="N783" s="175"/>
      <c r="O783" s="176"/>
      <c r="P783" s="176"/>
      <c r="Q783" s="176"/>
      <c r="R783" s="176"/>
      <c r="S783" s="176"/>
      <c r="T783" s="176"/>
      <c r="U783" s="176"/>
      <c r="V783" s="176"/>
      <c r="W783" s="176"/>
      <c r="X783" s="177"/>
      <c r="AT783" s="171" t="s">
        <v>173</v>
      </c>
      <c r="AU783" s="171" t="s">
        <v>92</v>
      </c>
      <c r="AV783" s="13" t="s">
        <v>92</v>
      </c>
      <c r="AW783" s="13" t="s">
        <v>4</v>
      </c>
      <c r="AX783" s="13" t="s">
        <v>79</v>
      </c>
      <c r="AY783" s="171" t="s">
        <v>164</v>
      </c>
    </row>
    <row r="784" spans="1:65" s="14" customFormat="1" ht="11.25">
      <c r="B784" s="187"/>
      <c r="D784" s="170" t="s">
        <v>173</v>
      </c>
      <c r="E784" s="188" t="s">
        <v>1</v>
      </c>
      <c r="F784" s="189" t="s">
        <v>1584</v>
      </c>
      <c r="H784" s="190">
        <v>114.12</v>
      </c>
      <c r="I784" s="191"/>
      <c r="J784" s="191"/>
      <c r="M784" s="187"/>
      <c r="N784" s="192"/>
      <c r="O784" s="193"/>
      <c r="P784" s="193"/>
      <c r="Q784" s="193"/>
      <c r="R784" s="193"/>
      <c r="S784" s="193"/>
      <c r="T784" s="193"/>
      <c r="U784" s="193"/>
      <c r="V784" s="193"/>
      <c r="W784" s="193"/>
      <c r="X784" s="194"/>
      <c r="AT784" s="188" t="s">
        <v>173</v>
      </c>
      <c r="AU784" s="188" t="s">
        <v>92</v>
      </c>
      <c r="AV784" s="14" t="s">
        <v>165</v>
      </c>
      <c r="AW784" s="14" t="s">
        <v>4</v>
      </c>
      <c r="AX784" s="14" t="s">
        <v>79</v>
      </c>
      <c r="AY784" s="188" t="s">
        <v>164</v>
      </c>
    </row>
    <row r="785" spans="1:65" s="15" customFormat="1" ht="11.25">
      <c r="B785" s="195"/>
      <c r="D785" s="170" t="s">
        <v>173</v>
      </c>
      <c r="E785" s="196" t="s">
        <v>1</v>
      </c>
      <c r="F785" s="197" t="s">
        <v>303</v>
      </c>
      <c r="H785" s="198">
        <v>135.28</v>
      </c>
      <c r="I785" s="199"/>
      <c r="J785" s="199"/>
      <c r="M785" s="195"/>
      <c r="N785" s="200"/>
      <c r="O785" s="201"/>
      <c r="P785" s="201"/>
      <c r="Q785" s="201"/>
      <c r="R785" s="201"/>
      <c r="S785" s="201"/>
      <c r="T785" s="201"/>
      <c r="U785" s="201"/>
      <c r="V785" s="201"/>
      <c r="W785" s="201"/>
      <c r="X785" s="202"/>
      <c r="AT785" s="196" t="s">
        <v>173</v>
      </c>
      <c r="AU785" s="196" t="s">
        <v>92</v>
      </c>
      <c r="AV785" s="15" t="s">
        <v>171</v>
      </c>
      <c r="AW785" s="15" t="s">
        <v>4</v>
      </c>
      <c r="AX785" s="15" t="s">
        <v>86</v>
      </c>
      <c r="AY785" s="196" t="s">
        <v>164</v>
      </c>
    </row>
    <row r="786" spans="1:65" s="2" customFormat="1" ht="24.2" customHeight="1">
      <c r="A786" s="32"/>
      <c r="B786" s="153"/>
      <c r="C786" s="154" t="s">
        <v>1321</v>
      </c>
      <c r="D786" s="154" t="s">
        <v>167</v>
      </c>
      <c r="E786" s="155" t="s">
        <v>1292</v>
      </c>
      <c r="F786" s="156" t="s">
        <v>1293</v>
      </c>
      <c r="G786" s="157" t="s">
        <v>499</v>
      </c>
      <c r="H786" s="159"/>
      <c r="I786" s="159"/>
      <c r="J786" s="159"/>
      <c r="K786" s="158">
        <f>ROUND(P786*H786,3)</f>
        <v>0</v>
      </c>
      <c r="L786" s="160"/>
      <c r="M786" s="33"/>
      <c r="N786" s="161" t="s">
        <v>1</v>
      </c>
      <c r="O786" s="162" t="s">
        <v>43</v>
      </c>
      <c r="P786" s="163">
        <f>I786+J786</f>
        <v>0</v>
      </c>
      <c r="Q786" s="163">
        <f>ROUND(I786*H786,3)</f>
        <v>0</v>
      </c>
      <c r="R786" s="163">
        <f>ROUND(J786*H786,3)</f>
        <v>0</v>
      </c>
      <c r="S786" s="58"/>
      <c r="T786" s="164">
        <f>S786*H786</f>
        <v>0</v>
      </c>
      <c r="U786" s="164">
        <v>0</v>
      </c>
      <c r="V786" s="164">
        <f>U786*H786</f>
        <v>0</v>
      </c>
      <c r="W786" s="164">
        <v>0</v>
      </c>
      <c r="X786" s="165">
        <f>W786*H786</f>
        <v>0</v>
      </c>
      <c r="Y786" s="32"/>
      <c r="Z786" s="32"/>
      <c r="AA786" s="32"/>
      <c r="AB786" s="32"/>
      <c r="AC786" s="32"/>
      <c r="AD786" s="32"/>
      <c r="AE786" s="32"/>
      <c r="AR786" s="166" t="s">
        <v>234</v>
      </c>
      <c r="AT786" s="166" t="s">
        <v>167</v>
      </c>
      <c r="AU786" s="166" t="s">
        <v>92</v>
      </c>
      <c r="AY786" s="17" t="s">
        <v>164</v>
      </c>
      <c r="BE786" s="167">
        <f>IF(O786="základná",K786,0)</f>
        <v>0</v>
      </c>
      <c r="BF786" s="167">
        <f>IF(O786="znížená",K786,0)</f>
        <v>0</v>
      </c>
      <c r="BG786" s="167">
        <f>IF(O786="zákl. prenesená",K786,0)</f>
        <v>0</v>
      </c>
      <c r="BH786" s="167">
        <f>IF(O786="zníž. prenesená",K786,0)</f>
        <v>0</v>
      </c>
      <c r="BI786" s="167">
        <f>IF(O786="nulová",K786,0)</f>
        <v>0</v>
      </c>
      <c r="BJ786" s="17" t="s">
        <v>92</v>
      </c>
      <c r="BK786" s="168">
        <f>ROUND(P786*H786,3)</f>
        <v>0</v>
      </c>
      <c r="BL786" s="17" t="s">
        <v>234</v>
      </c>
      <c r="BM786" s="166" t="s">
        <v>1294</v>
      </c>
    </row>
    <row r="787" spans="1:65" s="12" customFormat="1" ht="22.9" customHeight="1">
      <c r="B787" s="139"/>
      <c r="D787" s="140" t="s">
        <v>78</v>
      </c>
      <c r="E787" s="151" t="s">
        <v>1295</v>
      </c>
      <c r="F787" s="151" t="s">
        <v>1296</v>
      </c>
      <c r="I787" s="142"/>
      <c r="J787" s="142"/>
      <c r="K787" s="152">
        <f>BK787</f>
        <v>0</v>
      </c>
      <c r="M787" s="139"/>
      <c r="N787" s="144"/>
      <c r="O787" s="145"/>
      <c r="P787" s="145"/>
      <c r="Q787" s="146">
        <f>SUM(Q788:Q799)</f>
        <v>0</v>
      </c>
      <c r="R787" s="146">
        <f>SUM(R788:R799)</f>
        <v>0</v>
      </c>
      <c r="S787" s="145"/>
      <c r="T787" s="147">
        <f>SUM(T788:T799)</f>
        <v>0</v>
      </c>
      <c r="U787" s="145"/>
      <c r="V787" s="147">
        <f>SUM(V788:V799)</f>
        <v>10.7894325</v>
      </c>
      <c r="W787" s="145"/>
      <c r="X787" s="148">
        <f>SUM(X788:X799)</f>
        <v>0</v>
      </c>
      <c r="AR787" s="140" t="s">
        <v>92</v>
      </c>
      <c r="AT787" s="149" t="s">
        <v>78</v>
      </c>
      <c r="AU787" s="149" t="s">
        <v>86</v>
      </c>
      <c r="AY787" s="140" t="s">
        <v>164</v>
      </c>
      <c r="BK787" s="150">
        <f>SUM(BK788:BK799)</f>
        <v>0</v>
      </c>
    </row>
    <row r="788" spans="1:65" s="2" customFormat="1" ht="24.2" customHeight="1">
      <c r="A788" s="32"/>
      <c r="B788" s="153"/>
      <c r="C788" s="154" t="s">
        <v>1325</v>
      </c>
      <c r="D788" s="154" t="s">
        <v>167</v>
      </c>
      <c r="E788" s="155" t="s">
        <v>1298</v>
      </c>
      <c r="F788" s="156" t="s">
        <v>1299</v>
      </c>
      <c r="G788" s="157" t="s">
        <v>177</v>
      </c>
      <c r="H788" s="158">
        <v>439.13</v>
      </c>
      <c r="I788" s="159"/>
      <c r="J788" s="159"/>
      <c r="K788" s="158">
        <f>ROUND(P788*H788,3)</f>
        <v>0</v>
      </c>
      <c r="L788" s="160"/>
      <c r="M788" s="33"/>
      <c r="N788" s="161" t="s">
        <v>1</v>
      </c>
      <c r="O788" s="162" t="s">
        <v>43</v>
      </c>
      <c r="P788" s="163">
        <f>I788+J788</f>
        <v>0</v>
      </c>
      <c r="Q788" s="163">
        <f>ROUND(I788*H788,3)</f>
        <v>0</v>
      </c>
      <c r="R788" s="163">
        <f>ROUND(J788*H788,3)</f>
        <v>0</v>
      </c>
      <c r="S788" s="58"/>
      <c r="T788" s="164">
        <f>S788*H788</f>
        <v>0</v>
      </c>
      <c r="U788" s="164">
        <v>3.15E-3</v>
      </c>
      <c r="V788" s="164">
        <f>U788*H788</f>
        <v>1.3832595000000001</v>
      </c>
      <c r="W788" s="164">
        <v>0</v>
      </c>
      <c r="X788" s="165">
        <f>W788*H788</f>
        <v>0</v>
      </c>
      <c r="Y788" s="32"/>
      <c r="Z788" s="32"/>
      <c r="AA788" s="32"/>
      <c r="AB788" s="32"/>
      <c r="AC788" s="32"/>
      <c r="AD788" s="32"/>
      <c r="AE788" s="32"/>
      <c r="AR788" s="166" t="s">
        <v>234</v>
      </c>
      <c r="AT788" s="166" t="s">
        <v>167</v>
      </c>
      <c r="AU788" s="166" t="s">
        <v>92</v>
      </c>
      <c r="AY788" s="17" t="s">
        <v>164</v>
      </c>
      <c r="BE788" s="167">
        <f>IF(O788="základná",K788,0)</f>
        <v>0</v>
      </c>
      <c r="BF788" s="167">
        <f>IF(O788="znížená",K788,0)</f>
        <v>0</v>
      </c>
      <c r="BG788" s="167">
        <f>IF(O788="zákl. prenesená",K788,0)</f>
        <v>0</v>
      </c>
      <c r="BH788" s="167">
        <f>IF(O788="zníž. prenesená",K788,0)</f>
        <v>0</v>
      </c>
      <c r="BI788" s="167">
        <f>IF(O788="nulová",K788,0)</f>
        <v>0</v>
      </c>
      <c r="BJ788" s="17" t="s">
        <v>92</v>
      </c>
      <c r="BK788" s="168">
        <f>ROUND(P788*H788,3)</f>
        <v>0</v>
      </c>
      <c r="BL788" s="17" t="s">
        <v>234</v>
      </c>
      <c r="BM788" s="166" t="s">
        <v>1300</v>
      </c>
    </row>
    <row r="789" spans="1:65" s="13" customFormat="1" ht="11.25">
      <c r="B789" s="169"/>
      <c r="D789" s="170" t="s">
        <v>173</v>
      </c>
      <c r="E789" s="171" t="s">
        <v>1</v>
      </c>
      <c r="F789" s="172" t="s">
        <v>2237</v>
      </c>
      <c r="H789" s="173">
        <v>23.1</v>
      </c>
      <c r="I789" s="174"/>
      <c r="J789" s="174"/>
      <c r="M789" s="169"/>
      <c r="N789" s="175"/>
      <c r="O789" s="176"/>
      <c r="P789" s="176"/>
      <c r="Q789" s="176"/>
      <c r="R789" s="176"/>
      <c r="S789" s="176"/>
      <c r="T789" s="176"/>
      <c r="U789" s="176"/>
      <c r="V789" s="176"/>
      <c r="W789" s="176"/>
      <c r="X789" s="177"/>
      <c r="AT789" s="171" t="s">
        <v>173</v>
      </c>
      <c r="AU789" s="171" t="s">
        <v>92</v>
      </c>
      <c r="AV789" s="13" t="s">
        <v>92</v>
      </c>
      <c r="AW789" s="13" t="s">
        <v>4</v>
      </c>
      <c r="AX789" s="13" t="s">
        <v>79</v>
      </c>
      <c r="AY789" s="171" t="s">
        <v>164</v>
      </c>
    </row>
    <row r="790" spans="1:65" s="13" customFormat="1" ht="11.25">
      <c r="B790" s="169"/>
      <c r="D790" s="170" t="s">
        <v>173</v>
      </c>
      <c r="E790" s="171" t="s">
        <v>1</v>
      </c>
      <c r="F790" s="172" t="s">
        <v>2238</v>
      </c>
      <c r="H790" s="173">
        <v>67.900000000000006</v>
      </c>
      <c r="I790" s="174"/>
      <c r="J790" s="174"/>
      <c r="M790" s="169"/>
      <c r="N790" s="175"/>
      <c r="O790" s="176"/>
      <c r="P790" s="176"/>
      <c r="Q790" s="176"/>
      <c r="R790" s="176"/>
      <c r="S790" s="176"/>
      <c r="T790" s="176"/>
      <c r="U790" s="176"/>
      <c r="V790" s="176"/>
      <c r="W790" s="176"/>
      <c r="X790" s="177"/>
      <c r="AT790" s="171" t="s">
        <v>173</v>
      </c>
      <c r="AU790" s="171" t="s">
        <v>92</v>
      </c>
      <c r="AV790" s="13" t="s">
        <v>92</v>
      </c>
      <c r="AW790" s="13" t="s">
        <v>4</v>
      </c>
      <c r="AX790" s="13" t="s">
        <v>79</v>
      </c>
      <c r="AY790" s="171" t="s">
        <v>164</v>
      </c>
    </row>
    <row r="791" spans="1:65" s="13" customFormat="1" ht="11.25">
      <c r="B791" s="169"/>
      <c r="D791" s="170" t="s">
        <v>173</v>
      </c>
      <c r="E791" s="171" t="s">
        <v>1</v>
      </c>
      <c r="F791" s="172" t="s">
        <v>2239</v>
      </c>
      <c r="H791" s="173">
        <v>69.5</v>
      </c>
      <c r="I791" s="174"/>
      <c r="J791" s="174"/>
      <c r="M791" s="169"/>
      <c r="N791" s="175"/>
      <c r="O791" s="176"/>
      <c r="P791" s="176"/>
      <c r="Q791" s="176"/>
      <c r="R791" s="176"/>
      <c r="S791" s="176"/>
      <c r="T791" s="176"/>
      <c r="U791" s="176"/>
      <c r="V791" s="176"/>
      <c r="W791" s="176"/>
      <c r="X791" s="177"/>
      <c r="AT791" s="171" t="s">
        <v>173</v>
      </c>
      <c r="AU791" s="171" t="s">
        <v>92</v>
      </c>
      <c r="AV791" s="13" t="s">
        <v>92</v>
      </c>
      <c r="AW791" s="13" t="s">
        <v>4</v>
      </c>
      <c r="AX791" s="13" t="s">
        <v>79</v>
      </c>
      <c r="AY791" s="171" t="s">
        <v>164</v>
      </c>
    </row>
    <row r="792" spans="1:65" s="13" customFormat="1" ht="11.25">
      <c r="B792" s="169"/>
      <c r="D792" s="170" t="s">
        <v>173</v>
      </c>
      <c r="E792" s="171" t="s">
        <v>1</v>
      </c>
      <c r="F792" s="172" t="s">
        <v>2240</v>
      </c>
      <c r="H792" s="173">
        <v>70</v>
      </c>
      <c r="I792" s="174"/>
      <c r="J792" s="174"/>
      <c r="M792" s="169"/>
      <c r="N792" s="175"/>
      <c r="O792" s="176"/>
      <c r="P792" s="176"/>
      <c r="Q792" s="176"/>
      <c r="R792" s="176"/>
      <c r="S792" s="176"/>
      <c r="T792" s="176"/>
      <c r="U792" s="176"/>
      <c r="V792" s="176"/>
      <c r="W792" s="176"/>
      <c r="X792" s="177"/>
      <c r="AT792" s="171" t="s">
        <v>173</v>
      </c>
      <c r="AU792" s="171" t="s">
        <v>92</v>
      </c>
      <c r="AV792" s="13" t="s">
        <v>92</v>
      </c>
      <c r="AW792" s="13" t="s">
        <v>4</v>
      </c>
      <c r="AX792" s="13" t="s">
        <v>79</v>
      </c>
      <c r="AY792" s="171" t="s">
        <v>164</v>
      </c>
    </row>
    <row r="793" spans="1:65" s="13" customFormat="1" ht="11.25">
      <c r="B793" s="169"/>
      <c r="D793" s="170" t="s">
        <v>173</v>
      </c>
      <c r="E793" s="171" t="s">
        <v>1</v>
      </c>
      <c r="F793" s="172" t="s">
        <v>2241</v>
      </c>
      <c r="H793" s="173">
        <v>68.430000000000007</v>
      </c>
      <c r="I793" s="174"/>
      <c r="J793" s="174"/>
      <c r="M793" s="169"/>
      <c r="N793" s="175"/>
      <c r="O793" s="176"/>
      <c r="P793" s="176"/>
      <c r="Q793" s="176"/>
      <c r="R793" s="176"/>
      <c r="S793" s="176"/>
      <c r="T793" s="176"/>
      <c r="U793" s="176"/>
      <c r="V793" s="176"/>
      <c r="W793" s="176"/>
      <c r="X793" s="177"/>
      <c r="AT793" s="171" t="s">
        <v>173</v>
      </c>
      <c r="AU793" s="171" t="s">
        <v>92</v>
      </c>
      <c r="AV793" s="13" t="s">
        <v>92</v>
      </c>
      <c r="AW793" s="13" t="s">
        <v>4</v>
      </c>
      <c r="AX793" s="13" t="s">
        <v>79</v>
      </c>
      <c r="AY793" s="171" t="s">
        <v>164</v>
      </c>
    </row>
    <row r="794" spans="1:65" s="13" customFormat="1" ht="11.25">
      <c r="B794" s="169"/>
      <c r="D794" s="170" t="s">
        <v>173</v>
      </c>
      <c r="E794" s="171" t="s">
        <v>1</v>
      </c>
      <c r="F794" s="172" t="s">
        <v>2242</v>
      </c>
      <c r="H794" s="173">
        <v>70</v>
      </c>
      <c r="I794" s="174"/>
      <c r="J794" s="174"/>
      <c r="M794" s="169"/>
      <c r="N794" s="175"/>
      <c r="O794" s="176"/>
      <c r="P794" s="176"/>
      <c r="Q794" s="176"/>
      <c r="R794" s="176"/>
      <c r="S794" s="176"/>
      <c r="T794" s="176"/>
      <c r="U794" s="176"/>
      <c r="V794" s="176"/>
      <c r="W794" s="176"/>
      <c r="X794" s="177"/>
      <c r="AT794" s="171" t="s">
        <v>173</v>
      </c>
      <c r="AU794" s="171" t="s">
        <v>92</v>
      </c>
      <c r="AV794" s="13" t="s">
        <v>92</v>
      </c>
      <c r="AW794" s="13" t="s">
        <v>4</v>
      </c>
      <c r="AX794" s="13" t="s">
        <v>79</v>
      </c>
      <c r="AY794" s="171" t="s">
        <v>164</v>
      </c>
    </row>
    <row r="795" spans="1:65" s="13" customFormat="1" ht="11.25">
      <c r="B795" s="169"/>
      <c r="D795" s="170" t="s">
        <v>173</v>
      </c>
      <c r="E795" s="171" t="s">
        <v>1</v>
      </c>
      <c r="F795" s="172" t="s">
        <v>2243</v>
      </c>
      <c r="H795" s="173">
        <v>70.2</v>
      </c>
      <c r="I795" s="174"/>
      <c r="J795" s="174"/>
      <c r="M795" s="169"/>
      <c r="N795" s="175"/>
      <c r="O795" s="176"/>
      <c r="P795" s="176"/>
      <c r="Q795" s="176"/>
      <c r="R795" s="176"/>
      <c r="S795" s="176"/>
      <c r="T795" s="176"/>
      <c r="U795" s="176"/>
      <c r="V795" s="176"/>
      <c r="W795" s="176"/>
      <c r="X795" s="177"/>
      <c r="AT795" s="171" t="s">
        <v>173</v>
      </c>
      <c r="AU795" s="171" t="s">
        <v>92</v>
      </c>
      <c r="AV795" s="13" t="s">
        <v>92</v>
      </c>
      <c r="AW795" s="13" t="s">
        <v>4</v>
      </c>
      <c r="AX795" s="13" t="s">
        <v>79</v>
      </c>
      <c r="AY795" s="171" t="s">
        <v>164</v>
      </c>
    </row>
    <row r="796" spans="1:65" s="15" customFormat="1" ht="11.25">
      <c r="B796" s="195"/>
      <c r="D796" s="170" t="s">
        <v>173</v>
      </c>
      <c r="E796" s="196" t="s">
        <v>1</v>
      </c>
      <c r="F796" s="197" t="s">
        <v>303</v>
      </c>
      <c r="H796" s="198">
        <v>439.13</v>
      </c>
      <c r="I796" s="199"/>
      <c r="J796" s="199"/>
      <c r="M796" s="195"/>
      <c r="N796" s="200"/>
      <c r="O796" s="201"/>
      <c r="P796" s="201"/>
      <c r="Q796" s="201"/>
      <c r="R796" s="201"/>
      <c r="S796" s="201"/>
      <c r="T796" s="201"/>
      <c r="U796" s="201"/>
      <c r="V796" s="201"/>
      <c r="W796" s="201"/>
      <c r="X796" s="202"/>
      <c r="AT796" s="196" t="s">
        <v>173</v>
      </c>
      <c r="AU796" s="196" t="s">
        <v>92</v>
      </c>
      <c r="AV796" s="15" t="s">
        <v>171</v>
      </c>
      <c r="AW796" s="15" t="s">
        <v>4</v>
      </c>
      <c r="AX796" s="15" t="s">
        <v>86</v>
      </c>
      <c r="AY796" s="196" t="s">
        <v>164</v>
      </c>
    </row>
    <row r="797" spans="1:65" s="2" customFormat="1" ht="14.45" customHeight="1">
      <c r="A797" s="32"/>
      <c r="B797" s="153"/>
      <c r="C797" s="178" t="s">
        <v>1329</v>
      </c>
      <c r="D797" s="178" t="s">
        <v>244</v>
      </c>
      <c r="E797" s="179" t="s">
        <v>1303</v>
      </c>
      <c r="F797" s="180" t="s">
        <v>1304</v>
      </c>
      <c r="G797" s="181" t="s">
        <v>177</v>
      </c>
      <c r="H797" s="182">
        <v>447.91300000000001</v>
      </c>
      <c r="I797" s="183"/>
      <c r="J797" s="184"/>
      <c r="K797" s="182">
        <f>ROUND(P797*H797,3)</f>
        <v>0</v>
      </c>
      <c r="L797" s="184"/>
      <c r="M797" s="185"/>
      <c r="N797" s="186" t="s">
        <v>1</v>
      </c>
      <c r="O797" s="162" t="s">
        <v>43</v>
      </c>
      <c r="P797" s="163">
        <f>I797+J797</f>
        <v>0</v>
      </c>
      <c r="Q797" s="163">
        <f>ROUND(I797*H797,3)</f>
        <v>0</v>
      </c>
      <c r="R797" s="163">
        <f>ROUND(J797*H797,3)</f>
        <v>0</v>
      </c>
      <c r="S797" s="58"/>
      <c r="T797" s="164">
        <f>S797*H797</f>
        <v>0</v>
      </c>
      <c r="U797" s="164">
        <v>2.1000000000000001E-2</v>
      </c>
      <c r="V797" s="164">
        <f>U797*H797</f>
        <v>9.4061730000000008</v>
      </c>
      <c r="W797" s="164">
        <v>0</v>
      </c>
      <c r="X797" s="165">
        <f>W797*H797</f>
        <v>0</v>
      </c>
      <c r="Y797" s="32"/>
      <c r="Z797" s="32"/>
      <c r="AA797" s="32"/>
      <c r="AB797" s="32"/>
      <c r="AC797" s="32"/>
      <c r="AD797" s="32"/>
      <c r="AE797" s="32"/>
      <c r="AR797" s="166" t="s">
        <v>321</v>
      </c>
      <c r="AT797" s="166" t="s">
        <v>244</v>
      </c>
      <c r="AU797" s="166" t="s">
        <v>92</v>
      </c>
      <c r="AY797" s="17" t="s">
        <v>164</v>
      </c>
      <c r="BE797" s="167">
        <f>IF(O797="základná",K797,0)</f>
        <v>0</v>
      </c>
      <c r="BF797" s="167">
        <f>IF(O797="znížená",K797,0)</f>
        <v>0</v>
      </c>
      <c r="BG797" s="167">
        <f>IF(O797="zákl. prenesená",K797,0)</f>
        <v>0</v>
      </c>
      <c r="BH797" s="167">
        <f>IF(O797="zníž. prenesená",K797,0)</f>
        <v>0</v>
      </c>
      <c r="BI797" s="167">
        <f>IF(O797="nulová",K797,0)</f>
        <v>0</v>
      </c>
      <c r="BJ797" s="17" t="s">
        <v>92</v>
      </c>
      <c r="BK797" s="168">
        <f>ROUND(P797*H797,3)</f>
        <v>0</v>
      </c>
      <c r="BL797" s="17" t="s">
        <v>234</v>
      </c>
      <c r="BM797" s="166" t="s">
        <v>1305</v>
      </c>
    </row>
    <row r="798" spans="1:65" s="13" customFormat="1" ht="11.25">
      <c r="B798" s="169"/>
      <c r="D798" s="170" t="s">
        <v>173</v>
      </c>
      <c r="F798" s="172" t="s">
        <v>2244</v>
      </c>
      <c r="H798" s="173">
        <v>447.91300000000001</v>
      </c>
      <c r="I798" s="174"/>
      <c r="J798" s="174"/>
      <c r="M798" s="169"/>
      <c r="N798" s="175"/>
      <c r="O798" s="176"/>
      <c r="P798" s="176"/>
      <c r="Q798" s="176"/>
      <c r="R798" s="176"/>
      <c r="S798" s="176"/>
      <c r="T798" s="176"/>
      <c r="U798" s="176"/>
      <c r="V798" s="176"/>
      <c r="W798" s="176"/>
      <c r="X798" s="177"/>
      <c r="AT798" s="171" t="s">
        <v>173</v>
      </c>
      <c r="AU798" s="171" t="s">
        <v>92</v>
      </c>
      <c r="AV798" s="13" t="s">
        <v>92</v>
      </c>
      <c r="AW798" s="13" t="s">
        <v>3</v>
      </c>
      <c r="AX798" s="13" t="s">
        <v>86</v>
      </c>
      <c r="AY798" s="171" t="s">
        <v>164</v>
      </c>
    </row>
    <row r="799" spans="1:65" s="2" customFormat="1" ht="24.2" customHeight="1">
      <c r="A799" s="32"/>
      <c r="B799" s="153"/>
      <c r="C799" s="154" t="s">
        <v>1333</v>
      </c>
      <c r="D799" s="154" t="s">
        <v>167</v>
      </c>
      <c r="E799" s="155" t="s">
        <v>1308</v>
      </c>
      <c r="F799" s="156" t="s">
        <v>1309</v>
      </c>
      <c r="G799" s="157" t="s">
        <v>499</v>
      </c>
      <c r="H799" s="159"/>
      <c r="I799" s="159"/>
      <c r="J799" s="159"/>
      <c r="K799" s="158">
        <f>ROUND(P799*H799,3)</f>
        <v>0</v>
      </c>
      <c r="L799" s="160"/>
      <c r="M799" s="33"/>
      <c r="N799" s="161" t="s">
        <v>1</v>
      </c>
      <c r="O799" s="162" t="s">
        <v>43</v>
      </c>
      <c r="P799" s="163">
        <f>I799+J799</f>
        <v>0</v>
      </c>
      <c r="Q799" s="163">
        <f>ROUND(I799*H799,3)</f>
        <v>0</v>
      </c>
      <c r="R799" s="163">
        <f>ROUND(J799*H799,3)</f>
        <v>0</v>
      </c>
      <c r="S799" s="58"/>
      <c r="T799" s="164">
        <f>S799*H799</f>
        <v>0</v>
      </c>
      <c r="U799" s="164">
        <v>0</v>
      </c>
      <c r="V799" s="164">
        <f>U799*H799</f>
        <v>0</v>
      </c>
      <c r="W799" s="164">
        <v>0</v>
      </c>
      <c r="X799" s="165">
        <f>W799*H799</f>
        <v>0</v>
      </c>
      <c r="Y799" s="32"/>
      <c r="Z799" s="32"/>
      <c r="AA799" s="32"/>
      <c r="AB799" s="32"/>
      <c r="AC799" s="32"/>
      <c r="AD799" s="32"/>
      <c r="AE799" s="32"/>
      <c r="AR799" s="166" t="s">
        <v>234</v>
      </c>
      <c r="AT799" s="166" t="s">
        <v>167</v>
      </c>
      <c r="AU799" s="166" t="s">
        <v>92</v>
      </c>
      <c r="AY799" s="17" t="s">
        <v>164</v>
      </c>
      <c r="BE799" s="167">
        <f>IF(O799="základná",K799,0)</f>
        <v>0</v>
      </c>
      <c r="BF799" s="167">
        <f>IF(O799="znížená",K799,0)</f>
        <v>0</v>
      </c>
      <c r="BG799" s="167">
        <f>IF(O799="zákl. prenesená",K799,0)</f>
        <v>0</v>
      </c>
      <c r="BH799" s="167">
        <f>IF(O799="zníž. prenesená",K799,0)</f>
        <v>0</v>
      </c>
      <c r="BI799" s="167">
        <f>IF(O799="nulová",K799,0)</f>
        <v>0</v>
      </c>
      <c r="BJ799" s="17" t="s">
        <v>92</v>
      </c>
      <c r="BK799" s="168">
        <f>ROUND(P799*H799,3)</f>
        <v>0</v>
      </c>
      <c r="BL799" s="17" t="s">
        <v>234</v>
      </c>
      <c r="BM799" s="166" t="s">
        <v>1310</v>
      </c>
    </row>
    <row r="800" spans="1:65" s="12" customFormat="1" ht="22.9" customHeight="1">
      <c r="B800" s="139"/>
      <c r="D800" s="140" t="s">
        <v>78</v>
      </c>
      <c r="E800" s="151" t="s">
        <v>1311</v>
      </c>
      <c r="F800" s="151" t="s">
        <v>1312</v>
      </c>
      <c r="I800" s="142"/>
      <c r="J800" s="142"/>
      <c r="K800" s="152">
        <f>BK800</f>
        <v>0</v>
      </c>
      <c r="M800" s="139"/>
      <c r="N800" s="144"/>
      <c r="O800" s="145"/>
      <c r="P800" s="145"/>
      <c r="Q800" s="146">
        <f>SUM(Q801:Q891)</f>
        <v>0</v>
      </c>
      <c r="R800" s="146">
        <f>SUM(R801:R891)</f>
        <v>0</v>
      </c>
      <c r="S800" s="145"/>
      <c r="T800" s="147">
        <f>SUM(T801:T891)</f>
        <v>0</v>
      </c>
      <c r="U800" s="145"/>
      <c r="V800" s="147">
        <f>SUM(V801:V891)</f>
        <v>8.6178560000000015E-2</v>
      </c>
      <c r="W800" s="145"/>
      <c r="X800" s="148">
        <f>SUM(X801:X891)</f>
        <v>0</v>
      </c>
      <c r="AR800" s="140" t="s">
        <v>92</v>
      </c>
      <c r="AT800" s="149" t="s">
        <v>78</v>
      </c>
      <c r="AU800" s="149" t="s">
        <v>86</v>
      </c>
      <c r="AY800" s="140" t="s">
        <v>164</v>
      </c>
      <c r="BK800" s="150">
        <f>SUM(BK801:BK891)</f>
        <v>0</v>
      </c>
    </row>
    <row r="801" spans="1:65" s="2" customFormat="1" ht="24.2" customHeight="1">
      <c r="A801" s="32"/>
      <c r="B801" s="153"/>
      <c r="C801" s="154" t="s">
        <v>1341</v>
      </c>
      <c r="D801" s="154" t="s">
        <v>167</v>
      </c>
      <c r="E801" s="155" t="s">
        <v>1314</v>
      </c>
      <c r="F801" s="156" t="s">
        <v>1315</v>
      </c>
      <c r="G801" s="157" t="s">
        <v>177</v>
      </c>
      <c r="H801" s="158">
        <v>52.116</v>
      </c>
      <c r="I801" s="159"/>
      <c r="J801" s="159"/>
      <c r="K801" s="158">
        <f>ROUND(P801*H801,3)</f>
        <v>0</v>
      </c>
      <c r="L801" s="160"/>
      <c r="M801" s="33"/>
      <c r="N801" s="161" t="s">
        <v>1</v>
      </c>
      <c r="O801" s="162" t="s">
        <v>43</v>
      </c>
      <c r="P801" s="163">
        <f>I801+J801</f>
        <v>0</v>
      </c>
      <c r="Q801" s="163">
        <f>ROUND(I801*H801,3)</f>
        <v>0</v>
      </c>
      <c r="R801" s="163">
        <f>ROUND(J801*H801,3)</f>
        <v>0</v>
      </c>
      <c r="S801" s="58"/>
      <c r="T801" s="164">
        <f>S801*H801</f>
        <v>0</v>
      </c>
      <c r="U801" s="164">
        <v>0</v>
      </c>
      <c r="V801" s="164">
        <f>U801*H801</f>
        <v>0</v>
      </c>
      <c r="W801" s="164">
        <v>0</v>
      </c>
      <c r="X801" s="165">
        <f>W801*H801</f>
        <v>0</v>
      </c>
      <c r="Y801" s="32"/>
      <c r="Z801" s="32"/>
      <c r="AA801" s="32"/>
      <c r="AB801" s="32"/>
      <c r="AC801" s="32"/>
      <c r="AD801" s="32"/>
      <c r="AE801" s="32"/>
      <c r="AR801" s="166" t="s">
        <v>234</v>
      </c>
      <c r="AT801" s="166" t="s">
        <v>167</v>
      </c>
      <c r="AU801" s="166" t="s">
        <v>92</v>
      </c>
      <c r="AY801" s="17" t="s">
        <v>164</v>
      </c>
      <c r="BE801" s="167">
        <f>IF(O801="základná",K801,0)</f>
        <v>0</v>
      </c>
      <c r="BF801" s="167">
        <f>IF(O801="znížená",K801,0)</f>
        <v>0</v>
      </c>
      <c r="BG801" s="167">
        <f>IF(O801="zákl. prenesená",K801,0)</f>
        <v>0</v>
      </c>
      <c r="BH801" s="167">
        <f>IF(O801="zníž. prenesená",K801,0)</f>
        <v>0</v>
      </c>
      <c r="BI801" s="167">
        <f>IF(O801="nulová",K801,0)</f>
        <v>0</v>
      </c>
      <c r="BJ801" s="17" t="s">
        <v>92</v>
      </c>
      <c r="BK801" s="168">
        <f>ROUND(P801*H801,3)</f>
        <v>0</v>
      </c>
      <c r="BL801" s="17" t="s">
        <v>234</v>
      </c>
      <c r="BM801" s="166" t="s">
        <v>1316</v>
      </c>
    </row>
    <row r="802" spans="1:65" s="13" customFormat="1" ht="22.5">
      <c r="B802" s="169"/>
      <c r="D802" s="170" t="s">
        <v>173</v>
      </c>
      <c r="E802" s="171" t="s">
        <v>1</v>
      </c>
      <c r="F802" s="172" t="s">
        <v>2245</v>
      </c>
      <c r="H802" s="173">
        <v>1.61</v>
      </c>
      <c r="I802" s="174"/>
      <c r="J802" s="174"/>
      <c r="M802" s="169"/>
      <c r="N802" s="175"/>
      <c r="O802" s="176"/>
      <c r="P802" s="176"/>
      <c r="Q802" s="176"/>
      <c r="R802" s="176"/>
      <c r="S802" s="176"/>
      <c r="T802" s="176"/>
      <c r="U802" s="176"/>
      <c r="V802" s="176"/>
      <c r="W802" s="176"/>
      <c r="X802" s="177"/>
      <c r="AT802" s="171" t="s">
        <v>173</v>
      </c>
      <c r="AU802" s="171" t="s">
        <v>92</v>
      </c>
      <c r="AV802" s="13" t="s">
        <v>92</v>
      </c>
      <c r="AW802" s="13" t="s">
        <v>4</v>
      </c>
      <c r="AX802" s="13" t="s">
        <v>79</v>
      </c>
      <c r="AY802" s="171" t="s">
        <v>164</v>
      </c>
    </row>
    <row r="803" spans="1:65" s="13" customFormat="1" ht="22.5">
      <c r="B803" s="169"/>
      <c r="D803" s="170" t="s">
        <v>173</v>
      </c>
      <c r="E803" s="171" t="s">
        <v>1</v>
      </c>
      <c r="F803" s="172" t="s">
        <v>2246</v>
      </c>
      <c r="H803" s="173">
        <v>1.61</v>
      </c>
      <c r="I803" s="174"/>
      <c r="J803" s="174"/>
      <c r="M803" s="169"/>
      <c r="N803" s="175"/>
      <c r="O803" s="176"/>
      <c r="P803" s="176"/>
      <c r="Q803" s="176"/>
      <c r="R803" s="176"/>
      <c r="S803" s="176"/>
      <c r="T803" s="176"/>
      <c r="U803" s="176"/>
      <c r="V803" s="176"/>
      <c r="W803" s="176"/>
      <c r="X803" s="177"/>
      <c r="AT803" s="171" t="s">
        <v>173</v>
      </c>
      <c r="AU803" s="171" t="s">
        <v>92</v>
      </c>
      <c r="AV803" s="13" t="s">
        <v>92</v>
      </c>
      <c r="AW803" s="13" t="s">
        <v>4</v>
      </c>
      <c r="AX803" s="13" t="s">
        <v>79</v>
      </c>
      <c r="AY803" s="171" t="s">
        <v>164</v>
      </c>
    </row>
    <row r="804" spans="1:65" s="13" customFormat="1" ht="22.5">
      <c r="B804" s="169"/>
      <c r="D804" s="170" t="s">
        <v>173</v>
      </c>
      <c r="E804" s="171" t="s">
        <v>1</v>
      </c>
      <c r="F804" s="172" t="s">
        <v>2247</v>
      </c>
      <c r="H804" s="173">
        <v>4.883</v>
      </c>
      <c r="I804" s="174"/>
      <c r="J804" s="174"/>
      <c r="M804" s="169"/>
      <c r="N804" s="175"/>
      <c r="O804" s="176"/>
      <c r="P804" s="176"/>
      <c r="Q804" s="176"/>
      <c r="R804" s="176"/>
      <c r="S804" s="176"/>
      <c r="T804" s="176"/>
      <c r="U804" s="176"/>
      <c r="V804" s="176"/>
      <c r="W804" s="176"/>
      <c r="X804" s="177"/>
      <c r="AT804" s="171" t="s">
        <v>173</v>
      </c>
      <c r="AU804" s="171" t="s">
        <v>92</v>
      </c>
      <c r="AV804" s="13" t="s">
        <v>92</v>
      </c>
      <c r="AW804" s="13" t="s">
        <v>4</v>
      </c>
      <c r="AX804" s="13" t="s">
        <v>79</v>
      </c>
      <c r="AY804" s="171" t="s">
        <v>164</v>
      </c>
    </row>
    <row r="805" spans="1:65" s="13" customFormat="1" ht="22.5">
      <c r="B805" s="169"/>
      <c r="D805" s="170" t="s">
        <v>173</v>
      </c>
      <c r="E805" s="171" t="s">
        <v>1</v>
      </c>
      <c r="F805" s="172" t="s">
        <v>2248</v>
      </c>
      <c r="H805" s="173">
        <v>4.883</v>
      </c>
      <c r="I805" s="174"/>
      <c r="J805" s="174"/>
      <c r="M805" s="169"/>
      <c r="N805" s="175"/>
      <c r="O805" s="176"/>
      <c r="P805" s="176"/>
      <c r="Q805" s="176"/>
      <c r="R805" s="176"/>
      <c r="S805" s="176"/>
      <c r="T805" s="176"/>
      <c r="U805" s="176"/>
      <c r="V805" s="176"/>
      <c r="W805" s="176"/>
      <c r="X805" s="177"/>
      <c r="AT805" s="171" t="s">
        <v>173</v>
      </c>
      <c r="AU805" s="171" t="s">
        <v>92</v>
      </c>
      <c r="AV805" s="13" t="s">
        <v>92</v>
      </c>
      <c r="AW805" s="13" t="s">
        <v>4</v>
      </c>
      <c r="AX805" s="13" t="s">
        <v>79</v>
      </c>
      <c r="AY805" s="171" t="s">
        <v>164</v>
      </c>
    </row>
    <row r="806" spans="1:65" s="13" customFormat="1" ht="22.5">
      <c r="B806" s="169"/>
      <c r="D806" s="170" t="s">
        <v>173</v>
      </c>
      <c r="E806" s="171" t="s">
        <v>1</v>
      </c>
      <c r="F806" s="172" t="s">
        <v>1317</v>
      </c>
      <c r="H806" s="173">
        <v>1.68</v>
      </c>
      <c r="I806" s="174"/>
      <c r="J806" s="174"/>
      <c r="M806" s="169"/>
      <c r="N806" s="175"/>
      <c r="O806" s="176"/>
      <c r="P806" s="176"/>
      <c r="Q806" s="176"/>
      <c r="R806" s="176"/>
      <c r="S806" s="176"/>
      <c r="T806" s="176"/>
      <c r="U806" s="176"/>
      <c r="V806" s="176"/>
      <c r="W806" s="176"/>
      <c r="X806" s="177"/>
      <c r="AT806" s="171" t="s">
        <v>173</v>
      </c>
      <c r="AU806" s="171" t="s">
        <v>92</v>
      </c>
      <c r="AV806" s="13" t="s">
        <v>92</v>
      </c>
      <c r="AW806" s="13" t="s">
        <v>4</v>
      </c>
      <c r="AX806" s="13" t="s">
        <v>79</v>
      </c>
      <c r="AY806" s="171" t="s">
        <v>164</v>
      </c>
    </row>
    <row r="807" spans="1:65" s="13" customFormat="1" ht="22.5">
      <c r="B807" s="169"/>
      <c r="D807" s="170" t="s">
        <v>173</v>
      </c>
      <c r="E807" s="171" t="s">
        <v>1</v>
      </c>
      <c r="F807" s="172" t="s">
        <v>1318</v>
      </c>
      <c r="H807" s="173">
        <v>1.68</v>
      </c>
      <c r="I807" s="174"/>
      <c r="J807" s="174"/>
      <c r="M807" s="169"/>
      <c r="N807" s="175"/>
      <c r="O807" s="176"/>
      <c r="P807" s="176"/>
      <c r="Q807" s="176"/>
      <c r="R807" s="176"/>
      <c r="S807" s="176"/>
      <c r="T807" s="176"/>
      <c r="U807" s="176"/>
      <c r="V807" s="176"/>
      <c r="W807" s="176"/>
      <c r="X807" s="177"/>
      <c r="AT807" s="171" t="s">
        <v>173</v>
      </c>
      <c r="AU807" s="171" t="s">
        <v>92</v>
      </c>
      <c r="AV807" s="13" t="s">
        <v>92</v>
      </c>
      <c r="AW807" s="13" t="s">
        <v>4</v>
      </c>
      <c r="AX807" s="13" t="s">
        <v>79</v>
      </c>
      <c r="AY807" s="171" t="s">
        <v>164</v>
      </c>
    </row>
    <row r="808" spans="1:65" s="13" customFormat="1" ht="22.5">
      <c r="B808" s="169"/>
      <c r="D808" s="170" t="s">
        <v>173</v>
      </c>
      <c r="E808" s="171" t="s">
        <v>1</v>
      </c>
      <c r="F808" s="172" t="s">
        <v>2249</v>
      </c>
      <c r="H808" s="173">
        <v>19.53</v>
      </c>
      <c r="I808" s="174"/>
      <c r="J808" s="174"/>
      <c r="M808" s="169"/>
      <c r="N808" s="175"/>
      <c r="O808" s="176"/>
      <c r="P808" s="176"/>
      <c r="Q808" s="176"/>
      <c r="R808" s="176"/>
      <c r="S808" s="176"/>
      <c r="T808" s="176"/>
      <c r="U808" s="176"/>
      <c r="V808" s="176"/>
      <c r="W808" s="176"/>
      <c r="X808" s="177"/>
      <c r="AT808" s="171" t="s">
        <v>173</v>
      </c>
      <c r="AU808" s="171" t="s">
        <v>92</v>
      </c>
      <c r="AV808" s="13" t="s">
        <v>92</v>
      </c>
      <c r="AW808" s="13" t="s">
        <v>4</v>
      </c>
      <c r="AX808" s="13" t="s">
        <v>79</v>
      </c>
      <c r="AY808" s="171" t="s">
        <v>164</v>
      </c>
    </row>
    <row r="809" spans="1:65" s="13" customFormat="1" ht="22.5">
      <c r="B809" s="169"/>
      <c r="D809" s="170" t="s">
        <v>173</v>
      </c>
      <c r="E809" s="171" t="s">
        <v>1</v>
      </c>
      <c r="F809" s="172" t="s">
        <v>2250</v>
      </c>
      <c r="H809" s="173">
        <v>3.2549999999999999</v>
      </c>
      <c r="I809" s="174"/>
      <c r="J809" s="174"/>
      <c r="M809" s="169"/>
      <c r="N809" s="175"/>
      <c r="O809" s="176"/>
      <c r="P809" s="176"/>
      <c r="Q809" s="176"/>
      <c r="R809" s="176"/>
      <c r="S809" s="176"/>
      <c r="T809" s="176"/>
      <c r="U809" s="176"/>
      <c r="V809" s="176"/>
      <c r="W809" s="176"/>
      <c r="X809" s="177"/>
      <c r="AT809" s="171" t="s">
        <v>173</v>
      </c>
      <c r="AU809" s="171" t="s">
        <v>92</v>
      </c>
      <c r="AV809" s="13" t="s">
        <v>92</v>
      </c>
      <c r="AW809" s="13" t="s">
        <v>4</v>
      </c>
      <c r="AX809" s="13" t="s">
        <v>79</v>
      </c>
      <c r="AY809" s="171" t="s">
        <v>164</v>
      </c>
    </row>
    <row r="810" spans="1:65" s="13" customFormat="1" ht="22.5">
      <c r="B810" s="169"/>
      <c r="D810" s="170" t="s">
        <v>173</v>
      </c>
      <c r="E810" s="171" t="s">
        <v>1</v>
      </c>
      <c r="F810" s="172" t="s">
        <v>2251</v>
      </c>
      <c r="H810" s="173">
        <v>3.2549999999999999</v>
      </c>
      <c r="I810" s="174"/>
      <c r="J810" s="174"/>
      <c r="M810" s="169"/>
      <c r="N810" s="175"/>
      <c r="O810" s="176"/>
      <c r="P810" s="176"/>
      <c r="Q810" s="176"/>
      <c r="R810" s="176"/>
      <c r="S810" s="176"/>
      <c r="T810" s="176"/>
      <c r="U810" s="176"/>
      <c r="V810" s="176"/>
      <c r="W810" s="176"/>
      <c r="X810" s="177"/>
      <c r="AT810" s="171" t="s">
        <v>173</v>
      </c>
      <c r="AU810" s="171" t="s">
        <v>92</v>
      </c>
      <c r="AV810" s="13" t="s">
        <v>92</v>
      </c>
      <c r="AW810" s="13" t="s">
        <v>4</v>
      </c>
      <c r="AX810" s="13" t="s">
        <v>79</v>
      </c>
      <c r="AY810" s="171" t="s">
        <v>164</v>
      </c>
    </row>
    <row r="811" spans="1:65" s="13" customFormat="1" ht="22.5">
      <c r="B811" s="169"/>
      <c r="D811" s="170" t="s">
        <v>173</v>
      </c>
      <c r="E811" s="171" t="s">
        <v>1</v>
      </c>
      <c r="F811" s="172" t="s">
        <v>2252</v>
      </c>
      <c r="H811" s="173">
        <v>1.61</v>
      </c>
      <c r="I811" s="174"/>
      <c r="J811" s="174"/>
      <c r="M811" s="169"/>
      <c r="N811" s="175"/>
      <c r="O811" s="176"/>
      <c r="P811" s="176"/>
      <c r="Q811" s="176"/>
      <c r="R811" s="176"/>
      <c r="S811" s="176"/>
      <c r="T811" s="176"/>
      <c r="U811" s="176"/>
      <c r="V811" s="176"/>
      <c r="W811" s="176"/>
      <c r="X811" s="177"/>
      <c r="AT811" s="171" t="s">
        <v>173</v>
      </c>
      <c r="AU811" s="171" t="s">
        <v>92</v>
      </c>
      <c r="AV811" s="13" t="s">
        <v>92</v>
      </c>
      <c r="AW811" s="13" t="s">
        <v>4</v>
      </c>
      <c r="AX811" s="13" t="s">
        <v>79</v>
      </c>
      <c r="AY811" s="171" t="s">
        <v>164</v>
      </c>
    </row>
    <row r="812" spans="1:65" s="13" customFormat="1" ht="22.5">
      <c r="B812" s="169"/>
      <c r="D812" s="170" t="s">
        <v>173</v>
      </c>
      <c r="E812" s="171" t="s">
        <v>1</v>
      </c>
      <c r="F812" s="172" t="s">
        <v>2253</v>
      </c>
      <c r="H812" s="173">
        <v>6.51</v>
      </c>
      <c r="I812" s="174"/>
      <c r="J812" s="174"/>
      <c r="M812" s="169"/>
      <c r="N812" s="175"/>
      <c r="O812" s="176"/>
      <c r="P812" s="176"/>
      <c r="Q812" s="176"/>
      <c r="R812" s="176"/>
      <c r="S812" s="176"/>
      <c r="T812" s="176"/>
      <c r="U812" s="176"/>
      <c r="V812" s="176"/>
      <c r="W812" s="176"/>
      <c r="X812" s="177"/>
      <c r="AT812" s="171" t="s">
        <v>173</v>
      </c>
      <c r="AU812" s="171" t="s">
        <v>92</v>
      </c>
      <c r="AV812" s="13" t="s">
        <v>92</v>
      </c>
      <c r="AW812" s="13" t="s">
        <v>4</v>
      </c>
      <c r="AX812" s="13" t="s">
        <v>79</v>
      </c>
      <c r="AY812" s="171" t="s">
        <v>164</v>
      </c>
    </row>
    <row r="813" spans="1:65" s="13" customFormat="1" ht="22.5">
      <c r="B813" s="169"/>
      <c r="D813" s="170" t="s">
        <v>173</v>
      </c>
      <c r="E813" s="171" t="s">
        <v>1</v>
      </c>
      <c r="F813" s="172" t="s">
        <v>2254</v>
      </c>
      <c r="H813" s="173">
        <v>1.61</v>
      </c>
      <c r="I813" s="174"/>
      <c r="J813" s="174"/>
      <c r="M813" s="169"/>
      <c r="N813" s="175"/>
      <c r="O813" s="176"/>
      <c r="P813" s="176"/>
      <c r="Q813" s="176"/>
      <c r="R813" s="176"/>
      <c r="S813" s="176"/>
      <c r="T813" s="176"/>
      <c r="U813" s="176"/>
      <c r="V813" s="176"/>
      <c r="W813" s="176"/>
      <c r="X813" s="177"/>
      <c r="AT813" s="171" t="s">
        <v>173</v>
      </c>
      <c r="AU813" s="171" t="s">
        <v>92</v>
      </c>
      <c r="AV813" s="13" t="s">
        <v>92</v>
      </c>
      <c r="AW813" s="13" t="s">
        <v>4</v>
      </c>
      <c r="AX813" s="13" t="s">
        <v>79</v>
      </c>
      <c r="AY813" s="171" t="s">
        <v>164</v>
      </c>
    </row>
    <row r="814" spans="1:65" s="15" customFormat="1" ht="11.25">
      <c r="B814" s="195"/>
      <c r="D814" s="170" t="s">
        <v>173</v>
      </c>
      <c r="E814" s="196" t="s">
        <v>1</v>
      </c>
      <c r="F814" s="197" t="s">
        <v>303</v>
      </c>
      <c r="H814" s="198">
        <v>52.116000000000007</v>
      </c>
      <c r="I814" s="199"/>
      <c r="J814" s="199"/>
      <c r="M814" s="195"/>
      <c r="N814" s="200"/>
      <c r="O814" s="201"/>
      <c r="P814" s="201"/>
      <c r="Q814" s="201"/>
      <c r="R814" s="201"/>
      <c r="S814" s="201"/>
      <c r="T814" s="201"/>
      <c r="U814" s="201"/>
      <c r="V814" s="201"/>
      <c r="W814" s="201"/>
      <c r="X814" s="202"/>
      <c r="AT814" s="196" t="s">
        <v>173</v>
      </c>
      <c r="AU814" s="196" t="s">
        <v>92</v>
      </c>
      <c r="AV814" s="15" t="s">
        <v>171</v>
      </c>
      <c r="AW814" s="15" t="s">
        <v>4</v>
      </c>
      <c r="AX814" s="15" t="s">
        <v>86</v>
      </c>
      <c r="AY814" s="196" t="s">
        <v>164</v>
      </c>
    </row>
    <row r="815" spans="1:65" s="2" customFormat="1" ht="24.2" customHeight="1">
      <c r="A815" s="32"/>
      <c r="B815" s="153"/>
      <c r="C815" s="154" t="s">
        <v>1347</v>
      </c>
      <c r="D815" s="154" t="s">
        <v>167</v>
      </c>
      <c r="E815" s="155" t="s">
        <v>1322</v>
      </c>
      <c r="F815" s="156" t="s">
        <v>1323</v>
      </c>
      <c r="G815" s="157" t="s">
        <v>177</v>
      </c>
      <c r="H815" s="158">
        <v>52.116</v>
      </c>
      <c r="I815" s="159"/>
      <c r="J815" s="159"/>
      <c r="K815" s="158">
        <f>ROUND(P815*H815,3)</f>
        <v>0</v>
      </c>
      <c r="L815" s="160"/>
      <c r="M815" s="33"/>
      <c r="N815" s="161" t="s">
        <v>1</v>
      </c>
      <c r="O815" s="162" t="s">
        <v>43</v>
      </c>
      <c r="P815" s="163">
        <f>I815+J815</f>
        <v>0</v>
      </c>
      <c r="Q815" s="163">
        <f>ROUND(I815*H815,3)</f>
        <v>0</v>
      </c>
      <c r="R815" s="163">
        <f>ROUND(J815*H815,3)</f>
        <v>0</v>
      </c>
      <c r="S815" s="58"/>
      <c r="T815" s="164">
        <f>S815*H815</f>
        <v>0</v>
      </c>
      <c r="U815" s="164">
        <v>0</v>
      </c>
      <c r="V815" s="164">
        <f>U815*H815</f>
        <v>0</v>
      </c>
      <c r="W815" s="164">
        <v>0</v>
      </c>
      <c r="X815" s="165">
        <f>W815*H815</f>
        <v>0</v>
      </c>
      <c r="Y815" s="32"/>
      <c r="Z815" s="32"/>
      <c r="AA815" s="32"/>
      <c r="AB815" s="32"/>
      <c r="AC815" s="32"/>
      <c r="AD815" s="32"/>
      <c r="AE815" s="32"/>
      <c r="AR815" s="166" t="s">
        <v>234</v>
      </c>
      <c r="AT815" s="166" t="s">
        <v>167</v>
      </c>
      <c r="AU815" s="166" t="s">
        <v>92</v>
      </c>
      <c r="AY815" s="17" t="s">
        <v>164</v>
      </c>
      <c r="BE815" s="167">
        <f>IF(O815="základná",K815,0)</f>
        <v>0</v>
      </c>
      <c r="BF815" s="167">
        <f>IF(O815="znížená",K815,0)</f>
        <v>0</v>
      </c>
      <c r="BG815" s="167">
        <f>IF(O815="zákl. prenesená",K815,0)</f>
        <v>0</v>
      </c>
      <c r="BH815" s="167">
        <f>IF(O815="zníž. prenesená",K815,0)</f>
        <v>0</v>
      </c>
      <c r="BI815" s="167">
        <f>IF(O815="nulová",K815,0)</f>
        <v>0</v>
      </c>
      <c r="BJ815" s="17" t="s">
        <v>92</v>
      </c>
      <c r="BK815" s="168">
        <f>ROUND(P815*H815,3)</f>
        <v>0</v>
      </c>
      <c r="BL815" s="17" t="s">
        <v>234</v>
      </c>
      <c r="BM815" s="166" t="s">
        <v>1324</v>
      </c>
    </row>
    <row r="816" spans="1:65" s="13" customFormat="1" ht="22.5">
      <c r="B816" s="169"/>
      <c r="D816" s="170" t="s">
        <v>173</v>
      </c>
      <c r="E816" s="171" t="s">
        <v>1</v>
      </c>
      <c r="F816" s="172" t="s">
        <v>2245</v>
      </c>
      <c r="H816" s="173">
        <v>1.61</v>
      </c>
      <c r="I816" s="174"/>
      <c r="J816" s="174"/>
      <c r="M816" s="169"/>
      <c r="N816" s="175"/>
      <c r="O816" s="176"/>
      <c r="P816" s="176"/>
      <c r="Q816" s="176"/>
      <c r="R816" s="176"/>
      <c r="S816" s="176"/>
      <c r="T816" s="176"/>
      <c r="U816" s="176"/>
      <c r="V816" s="176"/>
      <c r="W816" s="176"/>
      <c r="X816" s="177"/>
      <c r="AT816" s="171" t="s">
        <v>173</v>
      </c>
      <c r="AU816" s="171" t="s">
        <v>92</v>
      </c>
      <c r="AV816" s="13" t="s">
        <v>92</v>
      </c>
      <c r="AW816" s="13" t="s">
        <v>4</v>
      </c>
      <c r="AX816" s="13" t="s">
        <v>79</v>
      </c>
      <c r="AY816" s="171" t="s">
        <v>164</v>
      </c>
    </row>
    <row r="817" spans="1:65" s="13" customFormat="1" ht="22.5">
      <c r="B817" s="169"/>
      <c r="D817" s="170" t="s">
        <v>173</v>
      </c>
      <c r="E817" s="171" t="s">
        <v>1</v>
      </c>
      <c r="F817" s="172" t="s">
        <v>2246</v>
      </c>
      <c r="H817" s="173">
        <v>1.61</v>
      </c>
      <c r="I817" s="174"/>
      <c r="J817" s="174"/>
      <c r="M817" s="169"/>
      <c r="N817" s="175"/>
      <c r="O817" s="176"/>
      <c r="P817" s="176"/>
      <c r="Q817" s="176"/>
      <c r="R817" s="176"/>
      <c r="S817" s="176"/>
      <c r="T817" s="176"/>
      <c r="U817" s="176"/>
      <c r="V817" s="176"/>
      <c r="W817" s="176"/>
      <c r="X817" s="177"/>
      <c r="AT817" s="171" t="s">
        <v>173</v>
      </c>
      <c r="AU817" s="171" t="s">
        <v>92</v>
      </c>
      <c r="AV817" s="13" t="s">
        <v>92</v>
      </c>
      <c r="AW817" s="13" t="s">
        <v>4</v>
      </c>
      <c r="AX817" s="13" t="s">
        <v>79</v>
      </c>
      <c r="AY817" s="171" t="s">
        <v>164</v>
      </c>
    </row>
    <row r="818" spans="1:65" s="13" customFormat="1" ht="22.5">
      <c r="B818" s="169"/>
      <c r="D818" s="170" t="s">
        <v>173</v>
      </c>
      <c r="E818" s="171" t="s">
        <v>1</v>
      </c>
      <c r="F818" s="172" t="s">
        <v>2247</v>
      </c>
      <c r="H818" s="173">
        <v>4.883</v>
      </c>
      <c r="I818" s="174"/>
      <c r="J818" s="174"/>
      <c r="M818" s="169"/>
      <c r="N818" s="175"/>
      <c r="O818" s="176"/>
      <c r="P818" s="176"/>
      <c r="Q818" s="176"/>
      <c r="R818" s="176"/>
      <c r="S818" s="176"/>
      <c r="T818" s="176"/>
      <c r="U818" s="176"/>
      <c r="V818" s="176"/>
      <c r="W818" s="176"/>
      <c r="X818" s="177"/>
      <c r="AT818" s="171" t="s">
        <v>173</v>
      </c>
      <c r="AU818" s="171" t="s">
        <v>92</v>
      </c>
      <c r="AV818" s="13" t="s">
        <v>92</v>
      </c>
      <c r="AW818" s="13" t="s">
        <v>4</v>
      </c>
      <c r="AX818" s="13" t="s">
        <v>79</v>
      </c>
      <c r="AY818" s="171" t="s">
        <v>164</v>
      </c>
    </row>
    <row r="819" spans="1:65" s="13" customFormat="1" ht="22.5">
      <c r="B819" s="169"/>
      <c r="D819" s="170" t="s">
        <v>173</v>
      </c>
      <c r="E819" s="171" t="s">
        <v>1</v>
      </c>
      <c r="F819" s="172" t="s">
        <v>2248</v>
      </c>
      <c r="H819" s="173">
        <v>4.883</v>
      </c>
      <c r="I819" s="174"/>
      <c r="J819" s="174"/>
      <c r="M819" s="169"/>
      <c r="N819" s="175"/>
      <c r="O819" s="176"/>
      <c r="P819" s="176"/>
      <c r="Q819" s="176"/>
      <c r="R819" s="176"/>
      <c r="S819" s="176"/>
      <c r="T819" s="176"/>
      <c r="U819" s="176"/>
      <c r="V819" s="176"/>
      <c r="W819" s="176"/>
      <c r="X819" s="177"/>
      <c r="AT819" s="171" t="s">
        <v>173</v>
      </c>
      <c r="AU819" s="171" t="s">
        <v>92</v>
      </c>
      <c r="AV819" s="13" t="s">
        <v>92</v>
      </c>
      <c r="AW819" s="13" t="s">
        <v>4</v>
      </c>
      <c r="AX819" s="13" t="s">
        <v>79</v>
      </c>
      <c r="AY819" s="171" t="s">
        <v>164</v>
      </c>
    </row>
    <row r="820" spans="1:65" s="13" customFormat="1" ht="22.5">
      <c r="B820" s="169"/>
      <c r="D820" s="170" t="s">
        <v>173</v>
      </c>
      <c r="E820" s="171" t="s">
        <v>1</v>
      </c>
      <c r="F820" s="172" t="s">
        <v>1317</v>
      </c>
      <c r="H820" s="173">
        <v>1.68</v>
      </c>
      <c r="I820" s="174"/>
      <c r="J820" s="174"/>
      <c r="M820" s="169"/>
      <c r="N820" s="175"/>
      <c r="O820" s="176"/>
      <c r="P820" s="176"/>
      <c r="Q820" s="176"/>
      <c r="R820" s="176"/>
      <c r="S820" s="176"/>
      <c r="T820" s="176"/>
      <c r="U820" s="176"/>
      <c r="V820" s="176"/>
      <c r="W820" s="176"/>
      <c r="X820" s="177"/>
      <c r="AT820" s="171" t="s">
        <v>173</v>
      </c>
      <c r="AU820" s="171" t="s">
        <v>92</v>
      </c>
      <c r="AV820" s="13" t="s">
        <v>92</v>
      </c>
      <c r="AW820" s="13" t="s">
        <v>4</v>
      </c>
      <c r="AX820" s="13" t="s">
        <v>79</v>
      </c>
      <c r="AY820" s="171" t="s">
        <v>164</v>
      </c>
    </row>
    <row r="821" spans="1:65" s="13" customFormat="1" ht="22.5">
      <c r="B821" s="169"/>
      <c r="D821" s="170" t="s">
        <v>173</v>
      </c>
      <c r="E821" s="171" t="s">
        <v>1</v>
      </c>
      <c r="F821" s="172" t="s">
        <v>1318</v>
      </c>
      <c r="H821" s="173">
        <v>1.68</v>
      </c>
      <c r="I821" s="174"/>
      <c r="J821" s="174"/>
      <c r="M821" s="169"/>
      <c r="N821" s="175"/>
      <c r="O821" s="176"/>
      <c r="P821" s="176"/>
      <c r="Q821" s="176"/>
      <c r="R821" s="176"/>
      <c r="S821" s="176"/>
      <c r="T821" s="176"/>
      <c r="U821" s="176"/>
      <c r="V821" s="176"/>
      <c r="W821" s="176"/>
      <c r="X821" s="177"/>
      <c r="AT821" s="171" t="s">
        <v>173</v>
      </c>
      <c r="AU821" s="171" t="s">
        <v>92</v>
      </c>
      <c r="AV821" s="13" t="s">
        <v>92</v>
      </c>
      <c r="AW821" s="13" t="s">
        <v>4</v>
      </c>
      <c r="AX821" s="13" t="s">
        <v>79</v>
      </c>
      <c r="AY821" s="171" t="s">
        <v>164</v>
      </c>
    </row>
    <row r="822" spans="1:65" s="13" customFormat="1" ht="22.5">
      <c r="B822" s="169"/>
      <c r="D822" s="170" t="s">
        <v>173</v>
      </c>
      <c r="E822" s="171" t="s">
        <v>1</v>
      </c>
      <c r="F822" s="172" t="s">
        <v>2249</v>
      </c>
      <c r="H822" s="173">
        <v>19.53</v>
      </c>
      <c r="I822" s="174"/>
      <c r="J822" s="174"/>
      <c r="M822" s="169"/>
      <c r="N822" s="175"/>
      <c r="O822" s="176"/>
      <c r="P822" s="176"/>
      <c r="Q822" s="176"/>
      <c r="R822" s="176"/>
      <c r="S822" s="176"/>
      <c r="T822" s="176"/>
      <c r="U822" s="176"/>
      <c r="V822" s="176"/>
      <c r="W822" s="176"/>
      <c r="X822" s="177"/>
      <c r="AT822" s="171" t="s">
        <v>173</v>
      </c>
      <c r="AU822" s="171" t="s">
        <v>92</v>
      </c>
      <c r="AV822" s="13" t="s">
        <v>92</v>
      </c>
      <c r="AW822" s="13" t="s">
        <v>4</v>
      </c>
      <c r="AX822" s="13" t="s">
        <v>79</v>
      </c>
      <c r="AY822" s="171" t="s">
        <v>164</v>
      </c>
    </row>
    <row r="823" spans="1:65" s="13" customFormat="1" ht="22.5">
      <c r="B823" s="169"/>
      <c r="D823" s="170" t="s">
        <v>173</v>
      </c>
      <c r="E823" s="171" t="s">
        <v>1</v>
      </c>
      <c r="F823" s="172" t="s">
        <v>2250</v>
      </c>
      <c r="H823" s="173">
        <v>3.2549999999999999</v>
      </c>
      <c r="I823" s="174"/>
      <c r="J823" s="174"/>
      <c r="M823" s="169"/>
      <c r="N823" s="175"/>
      <c r="O823" s="176"/>
      <c r="P823" s="176"/>
      <c r="Q823" s="176"/>
      <c r="R823" s="176"/>
      <c r="S823" s="176"/>
      <c r="T823" s="176"/>
      <c r="U823" s="176"/>
      <c r="V823" s="176"/>
      <c r="W823" s="176"/>
      <c r="X823" s="177"/>
      <c r="AT823" s="171" t="s">
        <v>173</v>
      </c>
      <c r="AU823" s="171" t="s">
        <v>92</v>
      </c>
      <c r="AV823" s="13" t="s">
        <v>92</v>
      </c>
      <c r="AW823" s="13" t="s">
        <v>4</v>
      </c>
      <c r="AX823" s="13" t="s">
        <v>79</v>
      </c>
      <c r="AY823" s="171" t="s">
        <v>164</v>
      </c>
    </row>
    <row r="824" spans="1:65" s="13" customFormat="1" ht="22.5">
      <c r="B824" s="169"/>
      <c r="D824" s="170" t="s">
        <v>173</v>
      </c>
      <c r="E824" s="171" t="s">
        <v>1</v>
      </c>
      <c r="F824" s="172" t="s">
        <v>2251</v>
      </c>
      <c r="H824" s="173">
        <v>3.2549999999999999</v>
      </c>
      <c r="I824" s="174"/>
      <c r="J824" s="174"/>
      <c r="M824" s="169"/>
      <c r="N824" s="175"/>
      <c r="O824" s="176"/>
      <c r="P824" s="176"/>
      <c r="Q824" s="176"/>
      <c r="R824" s="176"/>
      <c r="S824" s="176"/>
      <c r="T824" s="176"/>
      <c r="U824" s="176"/>
      <c r="V824" s="176"/>
      <c r="W824" s="176"/>
      <c r="X824" s="177"/>
      <c r="AT824" s="171" t="s">
        <v>173</v>
      </c>
      <c r="AU824" s="171" t="s">
        <v>92</v>
      </c>
      <c r="AV824" s="13" t="s">
        <v>92</v>
      </c>
      <c r="AW824" s="13" t="s">
        <v>4</v>
      </c>
      <c r="AX824" s="13" t="s">
        <v>79</v>
      </c>
      <c r="AY824" s="171" t="s">
        <v>164</v>
      </c>
    </row>
    <row r="825" spans="1:65" s="13" customFormat="1" ht="22.5">
      <c r="B825" s="169"/>
      <c r="D825" s="170" t="s">
        <v>173</v>
      </c>
      <c r="E825" s="171" t="s">
        <v>1</v>
      </c>
      <c r="F825" s="172" t="s">
        <v>2252</v>
      </c>
      <c r="H825" s="173">
        <v>1.61</v>
      </c>
      <c r="I825" s="174"/>
      <c r="J825" s="174"/>
      <c r="M825" s="169"/>
      <c r="N825" s="175"/>
      <c r="O825" s="176"/>
      <c r="P825" s="176"/>
      <c r="Q825" s="176"/>
      <c r="R825" s="176"/>
      <c r="S825" s="176"/>
      <c r="T825" s="176"/>
      <c r="U825" s="176"/>
      <c r="V825" s="176"/>
      <c r="W825" s="176"/>
      <c r="X825" s="177"/>
      <c r="AT825" s="171" t="s">
        <v>173</v>
      </c>
      <c r="AU825" s="171" t="s">
        <v>92</v>
      </c>
      <c r="AV825" s="13" t="s">
        <v>92</v>
      </c>
      <c r="AW825" s="13" t="s">
        <v>4</v>
      </c>
      <c r="AX825" s="13" t="s">
        <v>79</v>
      </c>
      <c r="AY825" s="171" t="s">
        <v>164</v>
      </c>
    </row>
    <row r="826" spans="1:65" s="13" customFormat="1" ht="22.5">
      <c r="B826" s="169"/>
      <c r="D826" s="170" t="s">
        <v>173</v>
      </c>
      <c r="E826" s="171" t="s">
        <v>1</v>
      </c>
      <c r="F826" s="172" t="s">
        <v>2253</v>
      </c>
      <c r="H826" s="173">
        <v>6.51</v>
      </c>
      <c r="I826" s="174"/>
      <c r="J826" s="174"/>
      <c r="M826" s="169"/>
      <c r="N826" s="175"/>
      <c r="O826" s="176"/>
      <c r="P826" s="176"/>
      <c r="Q826" s="176"/>
      <c r="R826" s="176"/>
      <c r="S826" s="176"/>
      <c r="T826" s="176"/>
      <c r="U826" s="176"/>
      <c r="V826" s="176"/>
      <c r="W826" s="176"/>
      <c r="X826" s="177"/>
      <c r="AT826" s="171" t="s">
        <v>173</v>
      </c>
      <c r="AU826" s="171" t="s">
        <v>92</v>
      </c>
      <c r="AV826" s="13" t="s">
        <v>92</v>
      </c>
      <c r="AW826" s="13" t="s">
        <v>4</v>
      </c>
      <c r="AX826" s="13" t="s">
        <v>79</v>
      </c>
      <c r="AY826" s="171" t="s">
        <v>164</v>
      </c>
    </row>
    <row r="827" spans="1:65" s="13" customFormat="1" ht="22.5">
      <c r="B827" s="169"/>
      <c r="D827" s="170" t="s">
        <v>173</v>
      </c>
      <c r="E827" s="171" t="s">
        <v>1</v>
      </c>
      <c r="F827" s="172" t="s">
        <v>2254</v>
      </c>
      <c r="H827" s="173">
        <v>1.61</v>
      </c>
      <c r="I827" s="174"/>
      <c r="J827" s="174"/>
      <c r="M827" s="169"/>
      <c r="N827" s="175"/>
      <c r="O827" s="176"/>
      <c r="P827" s="176"/>
      <c r="Q827" s="176"/>
      <c r="R827" s="176"/>
      <c r="S827" s="176"/>
      <c r="T827" s="176"/>
      <c r="U827" s="176"/>
      <c r="V827" s="176"/>
      <c r="W827" s="176"/>
      <c r="X827" s="177"/>
      <c r="AT827" s="171" t="s">
        <v>173</v>
      </c>
      <c r="AU827" s="171" t="s">
        <v>92</v>
      </c>
      <c r="AV827" s="13" t="s">
        <v>92</v>
      </c>
      <c r="AW827" s="13" t="s">
        <v>4</v>
      </c>
      <c r="AX827" s="13" t="s">
        <v>79</v>
      </c>
      <c r="AY827" s="171" t="s">
        <v>164</v>
      </c>
    </row>
    <row r="828" spans="1:65" s="15" customFormat="1" ht="11.25">
      <c r="B828" s="195"/>
      <c r="D828" s="170" t="s">
        <v>173</v>
      </c>
      <c r="E828" s="196" t="s">
        <v>1</v>
      </c>
      <c r="F828" s="197" t="s">
        <v>303</v>
      </c>
      <c r="H828" s="198">
        <v>52.116000000000007</v>
      </c>
      <c r="I828" s="199"/>
      <c r="J828" s="199"/>
      <c r="M828" s="195"/>
      <c r="N828" s="200"/>
      <c r="O828" s="201"/>
      <c r="P828" s="201"/>
      <c r="Q828" s="201"/>
      <c r="R828" s="201"/>
      <c r="S828" s="201"/>
      <c r="T828" s="201"/>
      <c r="U828" s="201"/>
      <c r="V828" s="201"/>
      <c r="W828" s="201"/>
      <c r="X828" s="202"/>
      <c r="AT828" s="196" t="s">
        <v>173</v>
      </c>
      <c r="AU828" s="196" t="s">
        <v>92</v>
      </c>
      <c r="AV828" s="15" t="s">
        <v>171</v>
      </c>
      <c r="AW828" s="15" t="s">
        <v>4</v>
      </c>
      <c r="AX828" s="15" t="s">
        <v>86</v>
      </c>
      <c r="AY828" s="196" t="s">
        <v>164</v>
      </c>
    </row>
    <row r="829" spans="1:65" s="2" customFormat="1" ht="24.2" customHeight="1">
      <c r="A829" s="32"/>
      <c r="B829" s="153"/>
      <c r="C829" s="154" t="s">
        <v>1352</v>
      </c>
      <c r="D829" s="154" t="s">
        <v>167</v>
      </c>
      <c r="E829" s="155" t="s">
        <v>1326</v>
      </c>
      <c r="F829" s="156" t="s">
        <v>1327</v>
      </c>
      <c r="G829" s="157" t="s">
        <v>177</v>
      </c>
      <c r="H829" s="158">
        <v>52.116</v>
      </c>
      <c r="I829" s="159"/>
      <c r="J829" s="159"/>
      <c r="K829" s="158">
        <f>ROUND(P829*H829,3)</f>
        <v>0</v>
      </c>
      <c r="L829" s="160"/>
      <c r="M829" s="33"/>
      <c r="N829" s="161" t="s">
        <v>1</v>
      </c>
      <c r="O829" s="162" t="s">
        <v>43</v>
      </c>
      <c r="P829" s="163">
        <f>I829+J829</f>
        <v>0</v>
      </c>
      <c r="Q829" s="163">
        <f>ROUND(I829*H829,3)</f>
        <v>0</v>
      </c>
      <c r="R829" s="163">
        <f>ROUND(J829*H829,3)</f>
        <v>0</v>
      </c>
      <c r="S829" s="58"/>
      <c r="T829" s="164">
        <f>S829*H829</f>
        <v>0</v>
      </c>
      <c r="U829" s="164">
        <v>1.8000000000000001E-4</v>
      </c>
      <c r="V829" s="164">
        <f>U829*H829</f>
        <v>9.3808800000000012E-3</v>
      </c>
      <c r="W829" s="164">
        <v>0</v>
      </c>
      <c r="X829" s="165">
        <f>W829*H829</f>
        <v>0</v>
      </c>
      <c r="Y829" s="32"/>
      <c r="Z829" s="32"/>
      <c r="AA829" s="32"/>
      <c r="AB829" s="32"/>
      <c r="AC829" s="32"/>
      <c r="AD829" s="32"/>
      <c r="AE829" s="32"/>
      <c r="AR829" s="166" t="s">
        <v>234</v>
      </c>
      <c r="AT829" s="166" t="s">
        <v>167</v>
      </c>
      <c r="AU829" s="166" t="s">
        <v>92</v>
      </c>
      <c r="AY829" s="17" t="s">
        <v>164</v>
      </c>
      <c r="BE829" s="167">
        <f>IF(O829="základná",K829,0)</f>
        <v>0</v>
      </c>
      <c r="BF829" s="167">
        <f>IF(O829="znížená",K829,0)</f>
        <v>0</v>
      </c>
      <c r="BG829" s="167">
        <f>IF(O829="zákl. prenesená",K829,0)</f>
        <v>0</v>
      </c>
      <c r="BH829" s="167">
        <f>IF(O829="zníž. prenesená",K829,0)</f>
        <v>0</v>
      </c>
      <c r="BI829" s="167">
        <f>IF(O829="nulová",K829,0)</f>
        <v>0</v>
      </c>
      <c r="BJ829" s="17" t="s">
        <v>92</v>
      </c>
      <c r="BK829" s="168">
        <f>ROUND(P829*H829,3)</f>
        <v>0</v>
      </c>
      <c r="BL829" s="17" t="s">
        <v>234</v>
      </c>
      <c r="BM829" s="166" t="s">
        <v>1328</v>
      </c>
    </row>
    <row r="830" spans="1:65" s="13" customFormat="1" ht="22.5">
      <c r="B830" s="169"/>
      <c r="D830" s="170" t="s">
        <v>173</v>
      </c>
      <c r="E830" s="171" t="s">
        <v>1</v>
      </c>
      <c r="F830" s="172" t="s">
        <v>2245</v>
      </c>
      <c r="H830" s="173">
        <v>1.61</v>
      </c>
      <c r="I830" s="174"/>
      <c r="J830" s="174"/>
      <c r="M830" s="169"/>
      <c r="N830" s="175"/>
      <c r="O830" s="176"/>
      <c r="P830" s="176"/>
      <c r="Q830" s="176"/>
      <c r="R830" s="176"/>
      <c r="S830" s="176"/>
      <c r="T830" s="176"/>
      <c r="U830" s="176"/>
      <c r="V830" s="176"/>
      <c r="W830" s="176"/>
      <c r="X830" s="177"/>
      <c r="AT830" s="171" t="s">
        <v>173</v>
      </c>
      <c r="AU830" s="171" t="s">
        <v>92</v>
      </c>
      <c r="AV830" s="13" t="s">
        <v>92</v>
      </c>
      <c r="AW830" s="13" t="s">
        <v>4</v>
      </c>
      <c r="AX830" s="13" t="s">
        <v>79</v>
      </c>
      <c r="AY830" s="171" t="s">
        <v>164</v>
      </c>
    </row>
    <row r="831" spans="1:65" s="13" customFormat="1" ht="22.5">
      <c r="B831" s="169"/>
      <c r="D831" s="170" t="s">
        <v>173</v>
      </c>
      <c r="E831" s="171" t="s">
        <v>1</v>
      </c>
      <c r="F831" s="172" t="s">
        <v>2246</v>
      </c>
      <c r="H831" s="173">
        <v>1.61</v>
      </c>
      <c r="I831" s="174"/>
      <c r="J831" s="174"/>
      <c r="M831" s="169"/>
      <c r="N831" s="175"/>
      <c r="O831" s="176"/>
      <c r="P831" s="176"/>
      <c r="Q831" s="176"/>
      <c r="R831" s="176"/>
      <c r="S831" s="176"/>
      <c r="T831" s="176"/>
      <c r="U831" s="176"/>
      <c r="V831" s="176"/>
      <c r="W831" s="176"/>
      <c r="X831" s="177"/>
      <c r="AT831" s="171" t="s">
        <v>173</v>
      </c>
      <c r="AU831" s="171" t="s">
        <v>92</v>
      </c>
      <c r="AV831" s="13" t="s">
        <v>92</v>
      </c>
      <c r="AW831" s="13" t="s">
        <v>4</v>
      </c>
      <c r="AX831" s="13" t="s">
        <v>79</v>
      </c>
      <c r="AY831" s="171" t="s">
        <v>164</v>
      </c>
    </row>
    <row r="832" spans="1:65" s="13" customFormat="1" ht="22.5">
      <c r="B832" s="169"/>
      <c r="D832" s="170" t="s">
        <v>173</v>
      </c>
      <c r="E832" s="171" t="s">
        <v>1</v>
      </c>
      <c r="F832" s="172" t="s">
        <v>2247</v>
      </c>
      <c r="H832" s="173">
        <v>4.883</v>
      </c>
      <c r="I832" s="174"/>
      <c r="J832" s="174"/>
      <c r="M832" s="169"/>
      <c r="N832" s="175"/>
      <c r="O832" s="176"/>
      <c r="P832" s="176"/>
      <c r="Q832" s="176"/>
      <c r="R832" s="176"/>
      <c r="S832" s="176"/>
      <c r="T832" s="176"/>
      <c r="U832" s="176"/>
      <c r="V832" s="176"/>
      <c r="W832" s="176"/>
      <c r="X832" s="177"/>
      <c r="AT832" s="171" t="s">
        <v>173</v>
      </c>
      <c r="AU832" s="171" t="s">
        <v>92</v>
      </c>
      <c r="AV832" s="13" t="s">
        <v>92</v>
      </c>
      <c r="AW832" s="13" t="s">
        <v>4</v>
      </c>
      <c r="AX832" s="13" t="s">
        <v>79</v>
      </c>
      <c r="AY832" s="171" t="s">
        <v>164</v>
      </c>
    </row>
    <row r="833" spans="1:65" s="13" customFormat="1" ht="22.5">
      <c r="B833" s="169"/>
      <c r="D833" s="170" t="s">
        <v>173</v>
      </c>
      <c r="E833" s="171" t="s">
        <v>1</v>
      </c>
      <c r="F833" s="172" t="s">
        <v>2248</v>
      </c>
      <c r="H833" s="173">
        <v>4.883</v>
      </c>
      <c r="I833" s="174"/>
      <c r="J833" s="174"/>
      <c r="M833" s="169"/>
      <c r="N833" s="175"/>
      <c r="O833" s="176"/>
      <c r="P833" s="176"/>
      <c r="Q833" s="176"/>
      <c r="R833" s="176"/>
      <c r="S833" s="176"/>
      <c r="T833" s="176"/>
      <c r="U833" s="176"/>
      <c r="V833" s="176"/>
      <c r="W833" s="176"/>
      <c r="X833" s="177"/>
      <c r="AT833" s="171" t="s">
        <v>173</v>
      </c>
      <c r="AU833" s="171" t="s">
        <v>92</v>
      </c>
      <c r="AV833" s="13" t="s">
        <v>92</v>
      </c>
      <c r="AW833" s="13" t="s">
        <v>4</v>
      </c>
      <c r="AX833" s="13" t="s">
        <v>79</v>
      </c>
      <c r="AY833" s="171" t="s">
        <v>164</v>
      </c>
    </row>
    <row r="834" spans="1:65" s="13" customFormat="1" ht="22.5">
      <c r="B834" s="169"/>
      <c r="D834" s="170" t="s">
        <v>173</v>
      </c>
      <c r="E834" s="171" t="s">
        <v>1</v>
      </c>
      <c r="F834" s="172" t="s">
        <v>1317</v>
      </c>
      <c r="H834" s="173">
        <v>1.68</v>
      </c>
      <c r="I834" s="174"/>
      <c r="J834" s="174"/>
      <c r="M834" s="169"/>
      <c r="N834" s="175"/>
      <c r="O834" s="176"/>
      <c r="P834" s="176"/>
      <c r="Q834" s="176"/>
      <c r="R834" s="176"/>
      <c r="S834" s="176"/>
      <c r="T834" s="176"/>
      <c r="U834" s="176"/>
      <c r="V834" s="176"/>
      <c r="W834" s="176"/>
      <c r="X834" s="177"/>
      <c r="AT834" s="171" t="s">
        <v>173</v>
      </c>
      <c r="AU834" s="171" t="s">
        <v>92</v>
      </c>
      <c r="AV834" s="13" t="s">
        <v>92</v>
      </c>
      <c r="AW834" s="13" t="s">
        <v>4</v>
      </c>
      <c r="AX834" s="13" t="s">
        <v>79</v>
      </c>
      <c r="AY834" s="171" t="s">
        <v>164</v>
      </c>
    </row>
    <row r="835" spans="1:65" s="13" customFormat="1" ht="22.5">
      <c r="B835" s="169"/>
      <c r="D835" s="170" t="s">
        <v>173</v>
      </c>
      <c r="E835" s="171" t="s">
        <v>1</v>
      </c>
      <c r="F835" s="172" t="s">
        <v>1318</v>
      </c>
      <c r="H835" s="173">
        <v>1.68</v>
      </c>
      <c r="I835" s="174"/>
      <c r="J835" s="174"/>
      <c r="M835" s="169"/>
      <c r="N835" s="175"/>
      <c r="O835" s="176"/>
      <c r="P835" s="176"/>
      <c r="Q835" s="176"/>
      <c r="R835" s="176"/>
      <c r="S835" s="176"/>
      <c r="T835" s="176"/>
      <c r="U835" s="176"/>
      <c r="V835" s="176"/>
      <c r="W835" s="176"/>
      <c r="X835" s="177"/>
      <c r="AT835" s="171" t="s">
        <v>173</v>
      </c>
      <c r="AU835" s="171" t="s">
        <v>92</v>
      </c>
      <c r="AV835" s="13" t="s">
        <v>92</v>
      </c>
      <c r="AW835" s="13" t="s">
        <v>4</v>
      </c>
      <c r="AX835" s="13" t="s">
        <v>79</v>
      </c>
      <c r="AY835" s="171" t="s">
        <v>164</v>
      </c>
    </row>
    <row r="836" spans="1:65" s="13" customFormat="1" ht="22.5">
      <c r="B836" s="169"/>
      <c r="D836" s="170" t="s">
        <v>173</v>
      </c>
      <c r="E836" s="171" t="s">
        <v>1</v>
      </c>
      <c r="F836" s="172" t="s">
        <v>2249</v>
      </c>
      <c r="H836" s="173">
        <v>19.53</v>
      </c>
      <c r="I836" s="174"/>
      <c r="J836" s="174"/>
      <c r="M836" s="169"/>
      <c r="N836" s="175"/>
      <c r="O836" s="176"/>
      <c r="P836" s="176"/>
      <c r="Q836" s="176"/>
      <c r="R836" s="176"/>
      <c r="S836" s="176"/>
      <c r="T836" s="176"/>
      <c r="U836" s="176"/>
      <c r="V836" s="176"/>
      <c r="W836" s="176"/>
      <c r="X836" s="177"/>
      <c r="AT836" s="171" t="s">
        <v>173</v>
      </c>
      <c r="AU836" s="171" t="s">
        <v>92</v>
      </c>
      <c r="AV836" s="13" t="s">
        <v>92</v>
      </c>
      <c r="AW836" s="13" t="s">
        <v>4</v>
      </c>
      <c r="AX836" s="13" t="s">
        <v>79</v>
      </c>
      <c r="AY836" s="171" t="s">
        <v>164</v>
      </c>
    </row>
    <row r="837" spans="1:65" s="13" customFormat="1" ht="22.5">
      <c r="B837" s="169"/>
      <c r="D837" s="170" t="s">
        <v>173</v>
      </c>
      <c r="E837" s="171" t="s">
        <v>1</v>
      </c>
      <c r="F837" s="172" t="s">
        <v>2250</v>
      </c>
      <c r="H837" s="173">
        <v>3.2549999999999999</v>
      </c>
      <c r="I837" s="174"/>
      <c r="J837" s="174"/>
      <c r="M837" s="169"/>
      <c r="N837" s="175"/>
      <c r="O837" s="176"/>
      <c r="P837" s="176"/>
      <c r="Q837" s="176"/>
      <c r="R837" s="176"/>
      <c r="S837" s="176"/>
      <c r="T837" s="176"/>
      <c r="U837" s="176"/>
      <c r="V837" s="176"/>
      <c r="W837" s="176"/>
      <c r="X837" s="177"/>
      <c r="AT837" s="171" t="s">
        <v>173</v>
      </c>
      <c r="AU837" s="171" t="s">
        <v>92</v>
      </c>
      <c r="AV837" s="13" t="s">
        <v>92</v>
      </c>
      <c r="AW837" s="13" t="s">
        <v>4</v>
      </c>
      <c r="AX837" s="13" t="s">
        <v>79</v>
      </c>
      <c r="AY837" s="171" t="s">
        <v>164</v>
      </c>
    </row>
    <row r="838" spans="1:65" s="13" customFormat="1" ht="22.5">
      <c r="B838" s="169"/>
      <c r="D838" s="170" t="s">
        <v>173</v>
      </c>
      <c r="E838" s="171" t="s">
        <v>1</v>
      </c>
      <c r="F838" s="172" t="s">
        <v>2251</v>
      </c>
      <c r="H838" s="173">
        <v>3.2549999999999999</v>
      </c>
      <c r="I838" s="174"/>
      <c r="J838" s="174"/>
      <c r="M838" s="169"/>
      <c r="N838" s="175"/>
      <c r="O838" s="176"/>
      <c r="P838" s="176"/>
      <c r="Q838" s="176"/>
      <c r="R838" s="176"/>
      <c r="S838" s="176"/>
      <c r="T838" s="176"/>
      <c r="U838" s="176"/>
      <c r="V838" s="176"/>
      <c r="W838" s="176"/>
      <c r="X838" s="177"/>
      <c r="AT838" s="171" t="s">
        <v>173</v>
      </c>
      <c r="AU838" s="171" t="s">
        <v>92</v>
      </c>
      <c r="AV838" s="13" t="s">
        <v>92</v>
      </c>
      <c r="AW838" s="13" t="s">
        <v>4</v>
      </c>
      <c r="AX838" s="13" t="s">
        <v>79</v>
      </c>
      <c r="AY838" s="171" t="s">
        <v>164</v>
      </c>
    </row>
    <row r="839" spans="1:65" s="13" customFormat="1" ht="22.5">
      <c r="B839" s="169"/>
      <c r="D839" s="170" t="s">
        <v>173</v>
      </c>
      <c r="E839" s="171" t="s">
        <v>1</v>
      </c>
      <c r="F839" s="172" t="s">
        <v>2252</v>
      </c>
      <c r="H839" s="173">
        <v>1.61</v>
      </c>
      <c r="I839" s="174"/>
      <c r="J839" s="174"/>
      <c r="M839" s="169"/>
      <c r="N839" s="175"/>
      <c r="O839" s="176"/>
      <c r="P839" s="176"/>
      <c r="Q839" s="176"/>
      <c r="R839" s="176"/>
      <c r="S839" s="176"/>
      <c r="T839" s="176"/>
      <c r="U839" s="176"/>
      <c r="V839" s="176"/>
      <c r="W839" s="176"/>
      <c r="X839" s="177"/>
      <c r="AT839" s="171" t="s">
        <v>173</v>
      </c>
      <c r="AU839" s="171" t="s">
        <v>92</v>
      </c>
      <c r="AV839" s="13" t="s">
        <v>92</v>
      </c>
      <c r="AW839" s="13" t="s">
        <v>4</v>
      </c>
      <c r="AX839" s="13" t="s">
        <v>79</v>
      </c>
      <c r="AY839" s="171" t="s">
        <v>164</v>
      </c>
    </row>
    <row r="840" spans="1:65" s="13" customFormat="1" ht="22.5">
      <c r="B840" s="169"/>
      <c r="D840" s="170" t="s">
        <v>173</v>
      </c>
      <c r="E840" s="171" t="s">
        <v>1</v>
      </c>
      <c r="F840" s="172" t="s">
        <v>2253</v>
      </c>
      <c r="H840" s="173">
        <v>6.51</v>
      </c>
      <c r="I840" s="174"/>
      <c r="J840" s="174"/>
      <c r="M840" s="169"/>
      <c r="N840" s="175"/>
      <c r="O840" s="176"/>
      <c r="P840" s="176"/>
      <c r="Q840" s="176"/>
      <c r="R840" s="176"/>
      <c r="S840" s="176"/>
      <c r="T840" s="176"/>
      <c r="U840" s="176"/>
      <c r="V840" s="176"/>
      <c r="W840" s="176"/>
      <c r="X840" s="177"/>
      <c r="AT840" s="171" t="s">
        <v>173</v>
      </c>
      <c r="AU840" s="171" t="s">
        <v>92</v>
      </c>
      <c r="AV840" s="13" t="s">
        <v>92</v>
      </c>
      <c r="AW840" s="13" t="s">
        <v>4</v>
      </c>
      <c r="AX840" s="13" t="s">
        <v>79</v>
      </c>
      <c r="AY840" s="171" t="s">
        <v>164</v>
      </c>
    </row>
    <row r="841" spans="1:65" s="13" customFormat="1" ht="22.5">
      <c r="B841" s="169"/>
      <c r="D841" s="170" t="s">
        <v>173</v>
      </c>
      <c r="E841" s="171" t="s">
        <v>1</v>
      </c>
      <c r="F841" s="172" t="s">
        <v>2254</v>
      </c>
      <c r="H841" s="173">
        <v>1.61</v>
      </c>
      <c r="I841" s="174"/>
      <c r="J841" s="174"/>
      <c r="M841" s="169"/>
      <c r="N841" s="175"/>
      <c r="O841" s="176"/>
      <c r="P841" s="176"/>
      <c r="Q841" s="176"/>
      <c r="R841" s="176"/>
      <c r="S841" s="176"/>
      <c r="T841" s="176"/>
      <c r="U841" s="176"/>
      <c r="V841" s="176"/>
      <c r="W841" s="176"/>
      <c r="X841" s="177"/>
      <c r="AT841" s="171" t="s">
        <v>173</v>
      </c>
      <c r="AU841" s="171" t="s">
        <v>92</v>
      </c>
      <c r="AV841" s="13" t="s">
        <v>92</v>
      </c>
      <c r="AW841" s="13" t="s">
        <v>4</v>
      </c>
      <c r="AX841" s="13" t="s">
        <v>79</v>
      </c>
      <c r="AY841" s="171" t="s">
        <v>164</v>
      </c>
    </row>
    <row r="842" spans="1:65" s="15" customFormat="1" ht="11.25">
      <c r="B842" s="195"/>
      <c r="D842" s="170" t="s">
        <v>173</v>
      </c>
      <c r="E842" s="196" t="s">
        <v>1</v>
      </c>
      <c r="F842" s="197" t="s">
        <v>303</v>
      </c>
      <c r="H842" s="198">
        <v>52.116000000000007</v>
      </c>
      <c r="I842" s="199"/>
      <c r="J842" s="199"/>
      <c r="M842" s="195"/>
      <c r="N842" s="200"/>
      <c r="O842" s="201"/>
      <c r="P842" s="201"/>
      <c r="Q842" s="201"/>
      <c r="R842" s="201"/>
      <c r="S842" s="201"/>
      <c r="T842" s="201"/>
      <c r="U842" s="201"/>
      <c r="V842" s="201"/>
      <c r="W842" s="201"/>
      <c r="X842" s="202"/>
      <c r="AT842" s="196" t="s">
        <v>173</v>
      </c>
      <c r="AU842" s="196" t="s">
        <v>92</v>
      </c>
      <c r="AV842" s="15" t="s">
        <v>171</v>
      </c>
      <c r="AW842" s="15" t="s">
        <v>4</v>
      </c>
      <c r="AX842" s="15" t="s">
        <v>86</v>
      </c>
      <c r="AY842" s="196" t="s">
        <v>164</v>
      </c>
    </row>
    <row r="843" spans="1:65" s="2" customFormat="1" ht="24.2" customHeight="1">
      <c r="A843" s="32"/>
      <c r="B843" s="153"/>
      <c r="C843" s="154" t="s">
        <v>1357</v>
      </c>
      <c r="D843" s="154" t="s">
        <v>167</v>
      </c>
      <c r="E843" s="155" t="s">
        <v>1330</v>
      </c>
      <c r="F843" s="156" t="s">
        <v>1331</v>
      </c>
      <c r="G843" s="157" t="s">
        <v>177</v>
      </c>
      <c r="H843" s="158">
        <v>52.116</v>
      </c>
      <c r="I843" s="159"/>
      <c r="J843" s="159"/>
      <c r="K843" s="158">
        <f>ROUND(P843*H843,3)</f>
        <v>0</v>
      </c>
      <c r="L843" s="160"/>
      <c r="M843" s="33"/>
      <c r="N843" s="161" t="s">
        <v>1</v>
      </c>
      <c r="O843" s="162" t="s">
        <v>43</v>
      </c>
      <c r="P843" s="163">
        <f>I843+J843</f>
        <v>0</v>
      </c>
      <c r="Q843" s="163">
        <f>ROUND(I843*H843,3)</f>
        <v>0</v>
      </c>
      <c r="R843" s="163">
        <f>ROUND(J843*H843,3)</f>
        <v>0</v>
      </c>
      <c r="S843" s="58"/>
      <c r="T843" s="164">
        <f>S843*H843</f>
        <v>0</v>
      </c>
      <c r="U843" s="164">
        <v>9.0000000000000006E-5</v>
      </c>
      <c r="V843" s="164">
        <f>U843*H843</f>
        <v>4.6904400000000006E-3</v>
      </c>
      <c r="W843" s="164">
        <v>0</v>
      </c>
      <c r="X843" s="165">
        <f>W843*H843</f>
        <v>0</v>
      </c>
      <c r="Y843" s="32"/>
      <c r="Z843" s="32"/>
      <c r="AA843" s="32"/>
      <c r="AB843" s="32"/>
      <c r="AC843" s="32"/>
      <c r="AD843" s="32"/>
      <c r="AE843" s="32"/>
      <c r="AR843" s="166" t="s">
        <v>234</v>
      </c>
      <c r="AT843" s="166" t="s">
        <v>167</v>
      </c>
      <c r="AU843" s="166" t="s">
        <v>92</v>
      </c>
      <c r="AY843" s="17" t="s">
        <v>164</v>
      </c>
      <c r="BE843" s="167">
        <f>IF(O843="základná",K843,0)</f>
        <v>0</v>
      </c>
      <c r="BF843" s="167">
        <f>IF(O843="znížená",K843,0)</f>
        <v>0</v>
      </c>
      <c r="BG843" s="167">
        <f>IF(O843="zákl. prenesená",K843,0)</f>
        <v>0</v>
      </c>
      <c r="BH843" s="167">
        <f>IF(O843="zníž. prenesená",K843,0)</f>
        <v>0</v>
      </c>
      <c r="BI843" s="167">
        <f>IF(O843="nulová",K843,0)</f>
        <v>0</v>
      </c>
      <c r="BJ843" s="17" t="s">
        <v>92</v>
      </c>
      <c r="BK843" s="168">
        <f>ROUND(P843*H843,3)</f>
        <v>0</v>
      </c>
      <c r="BL843" s="17" t="s">
        <v>234</v>
      </c>
      <c r="BM843" s="166" t="s">
        <v>1332</v>
      </c>
    </row>
    <row r="844" spans="1:65" s="13" customFormat="1" ht="22.5">
      <c r="B844" s="169"/>
      <c r="D844" s="170" t="s">
        <v>173</v>
      </c>
      <c r="E844" s="171" t="s">
        <v>1</v>
      </c>
      <c r="F844" s="172" t="s">
        <v>2245</v>
      </c>
      <c r="H844" s="173">
        <v>1.61</v>
      </c>
      <c r="I844" s="174"/>
      <c r="J844" s="174"/>
      <c r="M844" s="169"/>
      <c r="N844" s="175"/>
      <c r="O844" s="176"/>
      <c r="P844" s="176"/>
      <c r="Q844" s="176"/>
      <c r="R844" s="176"/>
      <c r="S844" s="176"/>
      <c r="T844" s="176"/>
      <c r="U844" s="176"/>
      <c r="V844" s="176"/>
      <c r="W844" s="176"/>
      <c r="X844" s="177"/>
      <c r="AT844" s="171" t="s">
        <v>173</v>
      </c>
      <c r="AU844" s="171" t="s">
        <v>92</v>
      </c>
      <c r="AV844" s="13" t="s">
        <v>92</v>
      </c>
      <c r="AW844" s="13" t="s">
        <v>4</v>
      </c>
      <c r="AX844" s="13" t="s">
        <v>79</v>
      </c>
      <c r="AY844" s="171" t="s">
        <v>164</v>
      </c>
    </row>
    <row r="845" spans="1:65" s="13" customFormat="1" ht="22.5">
      <c r="B845" s="169"/>
      <c r="D845" s="170" t="s">
        <v>173</v>
      </c>
      <c r="E845" s="171" t="s">
        <v>1</v>
      </c>
      <c r="F845" s="172" t="s">
        <v>2246</v>
      </c>
      <c r="H845" s="173">
        <v>1.61</v>
      </c>
      <c r="I845" s="174"/>
      <c r="J845" s="174"/>
      <c r="M845" s="169"/>
      <c r="N845" s="175"/>
      <c r="O845" s="176"/>
      <c r="P845" s="176"/>
      <c r="Q845" s="176"/>
      <c r="R845" s="176"/>
      <c r="S845" s="176"/>
      <c r="T845" s="176"/>
      <c r="U845" s="176"/>
      <c r="V845" s="176"/>
      <c r="W845" s="176"/>
      <c r="X845" s="177"/>
      <c r="AT845" s="171" t="s">
        <v>173</v>
      </c>
      <c r="AU845" s="171" t="s">
        <v>92</v>
      </c>
      <c r="AV845" s="13" t="s">
        <v>92</v>
      </c>
      <c r="AW845" s="13" t="s">
        <v>4</v>
      </c>
      <c r="AX845" s="13" t="s">
        <v>79</v>
      </c>
      <c r="AY845" s="171" t="s">
        <v>164</v>
      </c>
    </row>
    <row r="846" spans="1:65" s="13" customFormat="1" ht="22.5">
      <c r="B846" s="169"/>
      <c r="D846" s="170" t="s">
        <v>173</v>
      </c>
      <c r="E846" s="171" t="s">
        <v>1</v>
      </c>
      <c r="F846" s="172" t="s">
        <v>2247</v>
      </c>
      <c r="H846" s="173">
        <v>4.883</v>
      </c>
      <c r="I846" s="174"/>
      <c r="J846" s="174"/>
      <c r="M846" s="169"/>
      <c r="N846" s="175"/>
      <c r="O846" s="176"/>
      <c r="P846" s="176"/>
      <c r="Q846" s="176"/>
      <c r="R846" s="176"/>
      <c r="S846" s="176"/>
      <c r="T846" s="176"/>
      <c r="U846" s="176"/>
      <c r="V846" s="176"/>
      <c r="W846" s="176"/>
      <c r="X846" s="177"/>
      <c r="AT846" s="171" t="s">
        <v>173</v>
      </c>
      <c r="AU846" s="171" t="s">
        <v>92</v>
      </c>
      <c r="AV846" s="13" t="s">
        <v>92</v>
      </c>
      <c r="AW846" s="13" t="s">
        <v>4</v>
      </c>
      <c r="AX846" s="13" t="s">
        <v>79</v>
      </c>
      <c r="AY846" s="171" t="s">
        <v>164</v>
      </c>
    </row>
    <row r="847" spans="1:65" s="13" customFormat="1" ht="22.5">
      <c r="B847" s="169"/>
      <c r="D847" s="170" t="s">
        <v>173</v>
      </c>
      <c r="E847" s="171" t="s">
        <v>1</v>
      </c>
      <c r="F847" s="172" t="s">
        <v>2248</v>
      </c>
      <c r="H847" s="173">
        <v>4.883</v>
      </c>
      <c r="I847" s="174"/>
      <c r="J847" s="174"/>
      <c r="M847" s="169"/>
      <c r="N847" s="175"/>
      <c r="O847" s="176"/>
      <c r="P847" s="176"/>
      <c r="Q847" s="176"/>
      <c r="R847" s="176"/>
      <c r="S847" s="176"/>
      <c r="T847" s="176"/>
      <c r="U847" s="176"/>
      <c r="V847" s="176"/>
      <c r="W847" s="176"/>
      <c r="X847" s="177"/>
      <c r="AT847" s="171" t="s">
        <v>173</v>
      </c>
      <c r="AU847" s="171" t="s">
        <v>92</v>
      </c>
      <c r="AV847" s="13" t="s">
        <v>92</v>
      </c>
      <c r="AW847" s="13" t="s">
        <v>4</v>
      </c>
      <c r="AX847" s="13" t="s">
        <v>79</v>
      </c>
      <c r="AY847" s="171" t="s">
        <v>164</v>
      </c>
    </row>
    <row r="848" spans="1:65" s="13" customFormat="1" ht="22.5">
      <c r="B848" s="169"/>
      <c r="D848" s="170" t="s">
        <v>173</v>
      </c>
      <c r="E848" s="171" t="s">
        <v>1</v>
      </c>
      <c r="F848" s="172" t="s">
        <v>1317</v>
      </c>
      <c r="H848" s="173">
        <v>1.68</v>
      </c>
      <c r="I848" s="174"/>
      <c r="J848" s="174"/>
      <c r="M848" s="169"/>
      <c r="N848" s="175"/>
      <c r="O848" s="176"/>
      <c r="P848" s="176"/>
      <c r="Q848" s="176"/>
      <c r="R848" s="176"/>
      <c r="S848" s="176"/>
      <c r="T848" s="176"/>
      <c r="U848" s="176"/>
      <c r="V848" s="176"/>
      <c r="W848" s="176"/>
      <c r="X848" s="177"/>
      <c r="AT848" s="171" t="s">
        <v>173</v>
      </c>
      <c r="AU848" s="171" t="s">
        <v>92</v>
      </c>
      <c r="AV848" s="13" t="s">
        <v>92</v>
      </c>
      <c r="AW848" s="13" t="s">
        <v>4</v>
      </c>
      <c r="AX848" s="13" t="s">
        <v>79</v>
      </c>
      <c r="AY848" s="171" t="s">
        <v>164</v>
      </c>
    </row>
    <row r="849" spans="1:65" s="13" customFormat="1" ht="22.5">
      <c r="B849" s="169"/>
      <c r="D849" s="170" t="s">
        <v>173</v>
      </c>
      <c r="E849" s="171" t="s">
        <v>1</v>
      </c>
      <c r="F849" s="172" t="s">
        <v>1318</v>
      </c>
      <c r="H849" s="173">
        <v>1.68</v>
      </c>
      <c r="I849" s="174"/>
      <c r="J849" s="174"/>
      <c r="M849" s="169"/>
      <c r="N849" s="175"/>
      <c r="O849" s="176"/>
      <c r="P849" s="176"/>
      <c r="Q849" s="176"/>
      <c r="R849" s="176"/>
      <c r="S849" s="176"/>
      <c r="T849" s="176"/>
      <c r="U849" s="176"/>
      <c r="V849" s="176"/>
      <c r="W849" s="176"/>
      <c r="X849" s="177"/>
      <c r="AT849" s="171" t="s">
        <v>173</v>
      </c>
      <c r="AU849" s="171" t="s">
        <v>92</v>
      </c>
      <c r="AV849" s="13" t="s">
        <v>92</v>
      </c>
      <c r="AW849" s="13" t="s">
        <v>4</v>
      </c>
      <c r="AX849" s="13" t="s">
        <v>79</v>
      </c>
      <c r="AY849" s="171" t="s">
        <v>164</v>
      </c>
    </row>
    <row r="850" spans="1:65" s="13" customFormat="1" ht="22.5">
      <c r="B850" s="169"/>
      <c r="D850" s="170" t="s">
        <v>173</v>
      </c>
      <c r="E850" s="171" t="s">
        <v>1</v>
      </c>
      <c r="F850" s="172" t="s">
        <v>2249</v>
      </c>
      <c r="H850" s="173">
        <v>19.53</v>
      </c>
      <c r="I850" s="174"/>
      <c r="J850" s="174"/>
      <c r="M850" s="169"/>
      <c r="N850" s="175"/>
      <c r="O850" s="176"/>
      <c r="P850" s="176"/>
      <c r="Q850" s="176"/>
      <c r="R850" s="176"/>
      <c r="S850" s="176"/>
      <c r="T850" s="176"/>
      <c r="U850" s="176"/>
      <c r="V850" s="176"/>
      <c r="W850" s="176"/>
      <c r="X850" s="177"/>
      <c r="AT850" s="171" t="s">
        <v>173</v>
      </c>
      <c r="AU850" s="171" t="s">
        <v>92</v>
      </c>
      <c r="AV850" s="13" t="s">
        <v>92</v>
      </c>
      <c r="AW850" s="13" t="s">
        <v>4</v>
      </c>
      <c r="AX850" s="13" t="s">
        <v>79</v>
      </c>
      <c r="AY850" s="171" t="s">
        <v>164</v>
      </c>
    </row>
    <row r="851" spans="1:65" s="13" customFormat="1" ht="22.5">
      <c r="B851" s="169"/>
      <c r="D851" s="170" t="s">
        <v>173</v>
      </c>
      <c r="E851" s="171" t="s">
        <v>1</v>
      </c>
      <c r="F851" s="172" t="s">
        <v>2250</v>
      </c>
      <c r="H851" s="173">
        <v>3.2549999999999999</v>
      </c>
      <c r="I851" s="174"/>
      <c r="J851" s="174"/>
      <c r="M851" s="169"/>
      <c r="N851" s="175"/>
      <c r="O851" s="176"/>
      <c r="P851" s="176"/>
      <c r="Q851" s="176"/>
      <c r="R851" s="176"/>
      <c r="S851" s="176"/>
      <c r="T851" s="176"/>
      <c r="U851" s="176"/>
      <c r="V851" s="176"/>
      <c r="W851" s="176"/>
      <c r="X851" s="177"/>
      <c r="AT851" s="171" t="s">
        <v>173</v>
      </c>
      <c r="AU851" s="171" t="s">
        <v>92</v>
      </c>
      <c r="AV851" s="13" t="s">
        <v>92</v>
      </c>
      <c r="AW851" s="13" t="s">
        <v>4</v>
      </c>
      <c r="AX851" s="13" t="s">
        <v>79</v>
      </c>
      <c r="AY851" s="171" t="s">
        <v>164</v>
      </c>
    </row>
    <row r="852" spans="1:65" s="13" customFormat="1" ht="22.5">
      <c r="B852" s="169"/>
      <c r="D852" s="170" t="s">
        <v>173</v>
      </c>
      <c r="E852" s="171" t="s">
        <v>1</v>
      </c>
      <c r="F852" s="172" t="s">
        <v>2251</v>
      </c>
      <c r="H852" s="173">
        <v>3.2549999999999999</v>
      </c>
      <c r="I852" s="174"/>
      <c r="J852" s="174"/>
      <c r="M852" s="169"/>
      <c r="N852" s="175"/>
      <c r="O852" s="176"/>
      <c r="P852" s="176"/>
      <c r="Q852" s="176"/>
      <c r="R852" s="176"/>
      <c r="S852" s="176"/>
      <c r="T852" s="176"/>
      <c r="U852" s="176"/>
      <c r="V852" s="176"/>
      <c r="W852" s="176"/>
      <c r="X852" s="177"/>
      <c r="AT852" s="171" t="s">
        <v>173</v>
      </c>
      <c r="AU852" s="171" t="s">
        <v>92</v>
      </c>
      <c r="AV852" s="13" t="s">
        <v>92</v>
      </c>
      <c r="AW852" s="13" t="s">
        <v>4</v>
      </c>
      <c r="AX852" s="13" t="s">
        <v>79</v>
      </c>
      <c r="AY852" s="171" t="s">
        <v>164</v>
      </c>
    </row>
    <row r="853" spans="1:65" s="13" customFormat="1" ht="22.5">
      <c r="B853" s="169"/>
      <c r="D853" s="170" t="s">
        <v>173</v>
      </c>
      <c r="E853" s="171" t="s">
        <v>1</v>
      </c>
      <c r="F853" s="172" t="s">
        <v>2252</v>
      </c>
      <c r="H853" s="173">
        <v>1.61</v>
      </c>
      <c r="I853" s="174"/>
      <c r="J853" s="174"/>
      <c r="M853" s="169"/>
      <c r="N853" s="175"/>
      <c r="O853" s="176"/>
      <c r="P853" s="176"/>
      <c r="Q853" s="176"/>
      <c r="R853" s="176"/>
      <c r="S853" s="176"/>
      <c r="T853" s="176"/>
      <c r="U853" s="176"/>
      <c r="V853" s="176"/>
      <c r="W853" s="176"/>
      <c r="X853" s="177"/>
      <c r="AT853" s="171" t="s">
        <v>173</v>
      </c>
      <c r="AU853" s="171" t="s">
        <v>92</v>
      </c>
      <c r="AV853" s="13" t="s">
        <v>92</v>
      </c>
      <c r="AW853" s="13" t="s">
        <v>4</v>
      </c>
      <c r="AX853" s="13" t="s">
        <v>79</v>
      </c>
      <c r="AY853" s="171" t="s">
        <v>164</v>
      </c>
    </row>
    <row r="854" spans="1:65" s="13" customFormat="1" ht="22.5">
      <c r="B854" s="169"/>
      <c r="D854" s="170" t="s">
        <v>173</v>
      </c>
      <c r="E854" s="171" t="s">
        <v>1</v>
      </c>
      <c r="F854" s="172" t="s">
        <v>2253</v>
      </c>
      <c r="H854" s="173">
        <v>6.51</v>
      </c>
      <c r="I854" s="174"/>
      <c r="J854" s="174"/>
      <c r="M854" s="169"/>
      <c r="N854" s="175"/>
      <c r="O854" s="176"/>
      <c r="P854" s="176"/>
      <c r="Q854" s="176"/>
      <c r="R854" s="176"/>
      <c r="S854" s="176"/>
      <c r="T854" s="176"/>
      <c r="U854" s="176"/>
      <c r="V854" s="176"/>
      <c r="W854" s="176"/>
      <c r="X854" s="177"/>
      <c r="AT854" s="171" t="s">
        <v>173</v>
      </c>
      <c r="AU854" s="171" t="s">
        <v>92</v>
      </c>
      <c r="AV854" s="13" t="s">
        <v>92</v>
      </c>
      <c r="AW854" s="13" t="s">
        <v>4</v>
      </c>
      <c r="AX854" s="13" t="s">
        <v>79</v>
      </c>
      <c r="AY854" s="171" t="s">
        <v>164</v>
      </c>
    </row>
    <row r="855" spans="1:65" s="13" customFormat="1" ht="22.5">
      <c r="B855" s="169"/>
      <c r="D855" s="170" t="s">
        <v>173</v>
      </c>
      <c r="E855" s="171" t="s">
        <v>1</v>
      </c>
      <c r="F855" s="172" t="s">
        <v>2254</v>
      </c>
      <c r="H855" s="173">
        <v>1.61</v>
      </c>
      <c r="I855" s="174"/>
      <c r="J855" s="174"/>
      <c r="M855" s="169"/>
      <c r="N855" s="175"/>
      <c r="O855" s="176"/>
      <c r="P855" s="176"/>
      <c r="Q855" s="176"/>
      <c r="R855" s="176"/>
      <c r="S855" s="176"/>
      <c r="T855" s="176"/>
      <c r="U855" s="176"/>
      <c r="V855" s="176"/>
      <c r="W855" s="176"/>
      <c r="X855" s="177"/>
      <c r="AT855" s="171" t="s">
        <v>173</v>
      </c>
      <c r="AU855" s="171" t="s">
        <v>92</v>
      </c>
      <c r="AV855" s="13" t="s">
        <v>92</v>
      </c>
      <c r="AW855" s="13" t="s">
        <v>4</v>
      </c>
      <c r="AX855" s="13" t="s">
        <v>79</v>
      </c>
      <c r="AY855" s="171" t="s">
        <v>164</v>
      </c>
    </row>
    <row r="856" spans="1:65" s="15" customFormat="1" ht="11.25">
      <c r="B856" s="195"/>
      <c r="D856" s="170" t="s">
        <v>173</v>
      </c>
      <c r="E856" s="196" t="s">
        <v>1</v>
      </c>
      <c r="F856" s="197" t="s">
        <v>303</v>
      </c>
      <c r="H856" s="198">
        <v>52.116000000000007</v>
      </c>
      <c r="I856" s="199"/>
      <c r="J856" s="199"/>
      <c r="M856" s="195"/>
      <c r="N856" s="200"/>
      <c r="O856" s="201"/>
      <c r="P856" s="201"/>
      <c r="Q856" s="201"/>
      <c r="R856" s="201"/>
      <c r="S856" s="201"/>
      <c r="T856" s="201"/>
      <c r="U856" s="201"/>
      <c r="V856" s="201"/>
      <c r="W856" s="201"/>
      <c r="X856" s="202"/>
      <c r="AT856" s="196" t="s">
        <v>173</v>
      </c>
      <c r="AU856" s="196" t="s">
        <v>92</v>
      </c>
      <c r="AV856" s="15" t="s">
        <v>171</v>
      </c>
      <c r="AW856" s="15" t="s">
        <v>4</v>
      </c>
      <c r="AX856" s="15" t="s">
        <v>86</v>
      </c>
      <c r="AY856" s="196" t="s">
        <v>164</v>
      </c>
    </row>
    <row r="857" spans="1:65" s="2" customFormat="1" ht="24.2" customHeight="1">
      <c r="A857" s="32"/>
      <c r="B857" s="153"/>
      <c r="C857" s="154" t="s">
        <v>1361</v>
      </c>
      <c r="D857" s="154" t="s">
        <v>167</v>
      </c>
      <c r="E857" s="155" t="s">
        <v>1771</v>
      </c>
      <c r="F857" s="156" t="s">
        <v>1772</v>
      </c>
      <c r="G857" s="157" t="s">
        <v>177</v>
      </c>
      <c r="H857" s="158">
        <v>47.585999999999999</v>
      </c>
      <c r="I857" s="159"/>
      <c r="J857" s="159"/>
      <c r="K857" s="158">
        <f>ROUND(P857*H857,3)</f>
        <v>0</v>
      </c>
      <c r="L857" s="160"/>
      <c r="M857" s="33"/>
      <c r="N857" s="161" t="s">
        <v>1</v>
      </c>
      <c r="O857" s="162" t="s">
        <v>43</v>
      </c>
      <c r="P857" s="163">
        <f>I857+J857</f>
        <v>0</v>
      </c>
      <c r="Q857" s="163">
        <f>ROUND(I857*H857,3)</f>
        <v>0</v>
      </c>
      <c r="R857" s="163">
        <f>ROUND(J857*H857,3)</f>
        <v>0</v>
      </c>
      <c r="S857" s="58"/>
      <c r="T857" s="164">
        <f>S857*H857</f>
        <v>0</v>
      </c>
      <c r="U857" s="164">
        <v>0</v>
      </c>
      <c r="V857" s="164">
        <f>U857*H857</f>
        <v>0</v>
      </c>
      <c r="W857" s="164">
        <v>0</v>
      </c>
      <c r="X857" s="165">
        <f>W857*H857</f>
        <v>0</v>
      </c>
      <c r="Y857" s="32"/>
      <c r="Z857" s="32"/>
      <c r="AA857" s="32"/>
      <c r="AB857" s="32"/>
      <c r="AC857" s="32"/>
      <c r="AD857" s="32"/>
      <c r="AE857" s="32"/>
      <c r="AR857" s="166" t="s">
        <v>234</v>
      </c>
      <c r="AT857" s="166" t="s">
        <v>167</v>
      </c>
      <c r="AU857" s="166" t="s">
        <v>92</v>
      </c>
      <c r="AY857" s="17" t="s">
        <v>164</v>
      </c>
      <c r="BE857" s="167">
        <f>IF(O857="základná",K857,0)</f>
        <v>0</v>
      </c>
      <c r="BF857" s="167">
        <f>IF(O857="znížená",K857,0)</f>
        <v>0</v>
      </c>
      <c r="BG857" s="167">
        <f>IF(O857="zákl. prenesená",K857,0)</f>
        <v>0</v>
      </c>
      <c r="BH857" s="167">
        <f>IF(O857="zníž. prenesená",K857,0)</f>
        <v>0</v>
      </c>
      <c r="BI857" s="167">
        <f>IF(O857="nulová",K857,0)</f>
        <v>0</v>
      </c>
      <c r="BJ857" s="17" t="s">
        <v>92</v>
      </c>
      <c r="BK857" s="168">
        <f>ROUND(P857*H857,3)</f>
        <v>0</v>
      </c>
      <c r="BL857" s="17" t="s">
        <v>234</v>
      </c>
      <c r="BM857" s="166" t="s">
        <v>1773</v>
      </c>
    </row>
    <row r="858" spans="1:65" s="13" customFormat="1" ht="11.25">
      <c r="B858" s="169"/>
      <c r="D858" s="170" t="s">
        <v>173</v>
      </c>
      <c r="E858" s="171" t="s">
        <v>1</v>
      </c>
      <c r="F858" s="172" t="s">
        <v>2255</v>
      </c>
      <c r="H858" s="173">
        <v>47.585999999999999</v>
      </c>
      <c r="I858" s="174"/>
      <c r="J858" s="174"/>
      <c r="M858" s="169"/>
      <c r="N858" s="175"/>
      <c r="O858" s="176"/>
      <c r="P858" s="176"/>
      <c r="Q858" s="176"/>
      <c r="R858" s="176"/>
      <c r="S858" s="176"/>
      <c r="T858" s="176"/>
      <c r="U858" s="176"/>
      <c r="V858" s="176"/>
      <c r="W858" s="176"/>
      <c r="X858" s="177"/>
      <c r="AT858" s="171" t="s">
        <v>173</v>
      </c>
      <c r="AU858" s="171" t="s">
        <v>92</v>
      </c>
      <c r="AV858" s="13" t="s">
        <v>92</v>
      </c>
      <c r="AW858" s="13" t="s">
        <v>4</v>
      </c>
      <c r="AX858" s="13" t="s">
        <v>86</v>
      </c>
      <c r="AY858" s="171" t="s">
        <v>164</v>
      </c>
    </row>
    <row r="859" spans="1:65" s="2" customFormat="1" ht="24.2" customHeight="1">
      <c r="A859" s="32"/>
      <c r="B859" s="153"/>
      <c r="C859" s="154" t="s">
        <v>1365</v>
      </c>
      <c r="D859" s="154" t="s">
        <v>167</v>
      </c>
      <c r="E859" s="155" t="s">
        <v>1334</v>
      </c>
      <c r="F859" s="156" t="s">
        <v>1335</v>
      </c>
      <c r="G859" s="157" t="s">
        <v>177</v>
      </c>
      <c r="H859" s="158">
        <v>84.2</v>
      </c>
      <c r="I859" s="159"/>
      <c r="J859" s="159"/>
      <c r="K859" s="158">
        <f>ROUND(P859*H859,3)</f>
        <v>0</v>
      </c>
      <c r="L859" s="160"/>
      <c r="M859" s="33"/>
      <c r="N859" s="161" t="s">
        <v>1</v>
      </c>
      <c r="O859" s="162" t="s">
        <v>43</v>
      </c>
      <c r="P859" s="163">
        <f>I859+J859</f>
        <v>0</v>
      </c>
      <c r="Q859" s="163">
        <f>ROUND(I859*H859,3)</f>
        <v>0</v>
      </c>
      <c r="R859" s="163">
        <f>ROUND(J859*H859,3)</f>
        <v>0</v>
      </c>
      <c r="S859" s="58"/>
      <c r="T859" s="164">
        <f>S859*H859</f>
        <v>0</v>
      </c>
      <c r="U859" s="164">
        <v>0</v>
      </c>
      <c r="V859" s="164">
        <f>U859*H859</f>
        <v>0</v>
      </c>
      <c r="W859" s="164">
        <v>0</v>
      </c>
      <c r="X859" s="165">
        <f>W859*H859</f>
        <v>0</v>
      </c>
      <c r="Y859" s="32"/>
      <c r="Z859" s="32"/>
      <c r="AA859" s="32"/>
      <c r="AB859" s="32"/>
      <c r="AC859" s="32"/>
      <c r="AD859" s="32"/>
      <c r="AE859" s="32"/>
      <c r="AR859" s="166" t="s">
        <v>234</v>
      </c>
      <c r="AT859" s="166" t="s">
        <v>167</v>
      </c>
      <c r="AU859" s="166" t="s">
        <v>92</v>
      </c>
      <c r="AY859" s="17" t="s">
        <v>164</v>
      </c>
      <c r="BE859" s="167">
        <f>IF(O859="základná",K859,0)</f>
        <v>0</v>
      </c>
      <c r="BF859" s="167">
        <f>IF(O859="znížená",K859,0)</f>
        <v>0</v>
      </c>
      <c r="BG859" s="167">
        <f>IF(O859="zákl. prenesená",K859,0)</f>
        <v>0</v>
      </c>
      <c r="BH859" s="167">
        <f>IF(O859="zníž. prenesená",K859,0)</f>
        <v>0</v>
      </c>
      <c r="BI859" s="167">
        <f>IF(O859="nulová",K859,0)</f>
        <v>0</v>
      </c>
      <c r="BJ859" s="17" t="s">
        <v>92</v>
      </c>
      <c r="BK859" s="168">
        <f>ROUND(P859*H859,3)</f>
        <v>0</v>
      </c>
      <c r="BL859" s="17" t="s">
        <v>234</v>
      </c>
      <c r="BM859" s="166" t="s">
        <v>1336</v>
      </c>
    </row>
    <row r="860" spans="1:65" s="13" customFormat="1" ht="11.25">
      <c r="B860" s="169"/>
      <c r="D860" s="170" t="s">
        <v>173</v>
      </c>
      <c r="E860" s="171" t="s">
        <v>1</v>
      </c>
      <c r="F860" s="172" t="s">
        <v>2256</v>
      </c>
      <c r="H860" s="173">
        <v>2.6</v>
      </c>
      <c r="I860" s="174"/>
      <c r="J860" s="174"/>
      <c r="M860" s="169"/>
      <c r="N860" s="175"/>
      <c r="O860" s="176"/>
      <c r="P860" s="176"/>
      <c r="Q860" s="176"/>
      <c r="R860" s="176"/>
      <c r="S860" s="176"/>
      <c r="T860" s="176"/>
      <c r="U860" s="176"/>
      <c r="V860" s="176"/>
      <c r="W860" s="176"/>
      <c r="X860" s="177"/>
      <c r="AT860" s="171" t="s">
        <v>173</v>
      </c>
      <c r="AU860" s="171" t="s">
        <v>92</v>
      </c>
      <c r="AV860" s="13" t="s">
        <v>92</v>
      </c>
      <c r="AW860" s="13" t="s">
        <v>4</v>
      </c>
      <c r="AX860" s="13" t="s">
        <v>79</v>
      </c>
      <c r="AY860" s="171" t="s">
        <v>164</v>
      </c>
    </row>
    <row r="861" spans="1:65" s="13" customFormat="1" ht="11.25">
      <c r="B861" s="169"/>
      <c r="D861" s="170" t="s">
        <v>173</v>
      </c>
      <c r="E861" s="171" t="s">
        <v>1</v>
      </c>
      <c r="F861" s="172" t="s">
        <v>2257</v>
      </c>
      <c r="H861" s="173">
        <v>2.6</v>
      </c>
      <c r="I861" s="174"/>
      <c r="J861" s="174"/>
      <c r="M861" s="169"/>
      <c r="N861" s="175"/>
      <c r="O861" s="176"/>
      <c r="P861" s="176"/>
      <c r="Q861" s="176"/>
      <c r="R861" s="176"/>
      <c r="S861" s="176"/>
      <c r="T861" s="176"/>
      <c r="U861" s="176"/>
      <c r="V861" s="176"/>
      <c r="W861" s="176"/>
      <c r="X861" s="177"/>
      <c r="AT861" s="171" t="s">
        <v>173</v>
      </c>
      <c r="AU861" s="171" t="s">
        <v>92</v>
      </c>
      <c r="AV861" s="13" t="s">
        <v>92</v>
      </c>
      <c r="AW861" s="13" t="s">
        <v>4</v>
      </c>
      <c r="AX861" s="13" t="s">
        <v>79</v>
      </c>
      <c r="AY861" s="171" t="s">
        <v>164</v>
      </c>
    </row>
    <row r="862" spans="1:65" s="13" customFormat="1" ht="11.25">
      <c r="B862" s="169"/>
      <c r="D862" s="170" t="s">
        <v>173</v>
      </c>
      <c r="E862" s="171" t="s">
        <v>1</v>
      </c>
      <c r="F862" s="172" t="s">
        <v>2258</v>
      </c>
      <c r="H862" s="173">
        <v>7.8</v>
      </c>
      <c r="I862" s="174"/>
      <c r="J862" s="174"/>
      <c r="M862" s="169"/>
      <c r="N862" s="175"/>
      <c r="O862" s="176"/>
      <c r="P862" s="176"/>
      <c r="Q862" s="176"/>
      <c r="R862" s="176"/>
      <c r="S862" s="176"/>
      <c r="T862" s="176"/>
      <c r="U862" s="176"/>
      <c r="V862" s="176"/>
      <c r="W862" s="176"/>
      <c r="X862" s="177"/>
      <c r="AT862" s="171" t="s">
        <v>173</v>
      </c>
      <c r="AU862" s="171" t="s">
        <v>92</v>
      </c>
      <c r="AV862" s="13" t="s">
        <v>92</v>
      </c>
      <c r="AW862" s="13" t="s">
        <v>4</v>
      </c>
      <c r="AX862" s="13" t="s">
        <v>79</v>
      </c>
      <c r="AY862" s="171" t="s">
        <v>164</v>
      </c>
    </row>
    <row r="863" spans="1:65" s="13" customFormat="1" ht="11.25">
      <c r="B863" s="169"/>
      <c r="D863" s="170" t="s">
        <v>173</v>
      </c>
      <c r="E863" s="171" t="s">
        <v>1</v>
      </c>
      <c r="F863" s="172" t="s">
        <v>2259</v>
      </c>
      <c r="H863" s="173">
        <v>7.8</v>
      </c>
      <c r="I863" s="174"/>
      <c r="J863" s="174"/>
      <c r="M863" s="169"/>
      <c r="N863" s="175"/>
      <c r="O863" s="176"/>
      <c r="P863" s="176"/>
      <c r="Q863" s="176"/>
      <c r="R863" s="176"/>
      <c r="S863" s="176"/>
      <c r="T863" s="176"/>
      <c r="U863" s="176"/>
      <c r="V863" s="176"/>
      <c r="W863" s="176"/>
      <c r="X863" s="177"/>
      <c r="AT863" s="171" t="s">
        <v>173</v>
      </c>
      <c r="AU863" s="171" t="s">
        <v>92</v>
      </c>
      <c r="AV863" s="13" t="s">
        <v>92</v>
      </c>
      <c r="AW863" s="13" t="s">
        <v>4</v>
      </c>
      <c r="AX863" s="13" t="s">
        <v>79</v>
      </c>
      <c r="AY863" s="171" t="s">
        <v>164</v>
      </c>
    </row>
    <row r="864" spans="1:65" s="13" customFormat="1" ht="11.25">
      <c r="B864" s="169"/>
      <c r="D864" s="170" t="s">
        <v>173</v>
      </c>
      <c r="E864" s="171" t="s">
        <v>1</v>
      </c>
      <c r="F864" s="172" t="s">
        <v>1337</v>
      </c>
      <c r="H864" s="173">
        <v>3.2</v>
      </c>
      <c r="I864" s="174"/>
      <c r="J864" s="174"/>
      <c r="M864" s="169"/>
      <c r="N864" s="175"/>
      <c r="O864" s="176"/>
      <c r="P864" s="176"/>
      <c r="Q864" s="176"/>
      <c r="R864" s="176"/>
      <c r="S864" s="176"/>
      <c r="T864" s="176"/>
      <c r="U864" s="176"/>
      <c r="V864" s="176"/>
      <c r="W864" s="176"/>
      <c r="X864" s="177"/>
      <c r="AT864" s="171" t="s">
        <v>173</v>
      </c>
      <c r="AU864" s="171" t="s">
        <v>92</v>
      </c>
      <c r="AV864" s="13" t="s">
        <v>92</v>
      </c>
      <c r="AW864" s="13" t="s">
        <v>4</v>
      </c>
      <c r="AX864" s="13" t="s">
        <v>79</v>
      </c>
      <c r="AY864" s="171" t="s">
        <v>164</v>
      </c>
    </row>
    <row r="865" spans="1:65" s="13" customFormat="1" ht="11.25">
      <c r="B865" s="169"/>
      <c r="D865" s="170" t="s">
        <v>173</v>
      </c>
      <c r="E865" s="171" t="s">
        <v>1</v>
      </c>
      <c r="F865" s="172" t="s">
        <v>1338</v>
      </c>
      <c r="H865" s="173">
        <v>3.2</v>
      </c>
      <c r="I865" s="174"/>
      <c r="J865" s="174"/>
      <c r="M865" s="169"/>
      <c r="N865" s="175"/>
      <c r="O865" s="176"/>
      <c r="P865" s="176"/>
      <c r="Q865" s="176"/>
      <c r="R865" s="176"/>
      <c r="S865" s="176"/>
      <c r="T865" s="176"/>
      <c r="U865" s="176"/>
      <c r="V865" s="176"/>
      <c r="W865" s="176"/>
      <c r="X865" s="177"/>
      <c r="AT865" s="171" t="s">
        <v>173</v>
      </c>
      <c r="AU865" s="171" t="s">
        <v>92</v>
      </c>
      <c r="AV865" s="13" t="s">
        <v>92</v>
      </c>
      <c r="AW865" s="13" t="s">
        <v>4</v>
      </c>
      <c r="AX865" s="13" t="s">
        <v>79</v>
      </c>
      <c r="AY865" s="171" t="s">
        <v>164</v>
      </c>
    </row>
    <row r="866" spans="1:65" s="13" customFormat="1" ht="11.25">
      <c r="B866" s="169"/>
      <c r="D866" s="170" t="s">
        <v>173</v>
      </c>
      <c r="E866" s="171" t="s">
        <v>1</v>
      </c>
      <c r="F866" s="172" t="s">
        <v>2260</v>
      </c>
      <c r="H866" s="173">
        <v>31.2</v>
      </c>
      <c r="I866" s="174"/>
      <c r="J866" s="174"/>
      <c r="M866" s="169"/>
      <c r="N866" s="175"/>
      <c r="O866" s="176"/>
      <c r="P866" s="176"/>
      <c r="Q866" s="176"/>
      <c r="R866" s="176"/>
      <c r="S866" s="176"/>
      <c r="T866" s="176"/>
      <c r="U866" s="176"/>
      <c r="V866" s="176"/>
      <c r="W866" s="176"/>
      <c r="X866" s="177"/>
      <c r="AT866" s="171" t="s">
        <v>173</v>
      </c>
      <c r="AU866" s="171" t="s">
        <v>92</v>
      </c>
      <c r="AV866" s="13" t="s">
        <v>92</v>
      </c>
      <c r="AW866" s="13" t="s">
        <v>4</v>
      </c>
      <c r="AX866" s="13" t="s">
        <v>79</v>
      </c>
      <c r="AY866" s="171" t="s">
        <v>164</v>
      </c>
    </row>
    <row r="867" spans="1:65" s="13" customFormat="1" ht="11.25">
      <c r="B867" s="169"/>
      <c r="D867" s="170" t="s">
        <v>173</v>
      </c>
      <c r="E867" s="171" t="s">
        <v>1</v>
      </c>
      <c r="F867" s="172" t="s">
        <v>2261</v>
      </c>
      <c r="H867" s="173">
        <v>5.2</v>
      </c>
      <c r="I867" s="174"/>
      <c r="J867" s="174"/>
      <c r="M867" s="169"/>
      <c r="N867" s="175"/>
      <c r="O867" s="176"/>
      <c r="P867" s="176"/>
      <c r="Q867" s="176"/>
      <c r="R867" s="176"/>
      <c r="S867" s="176"/>
      <c r="T867" s="176"/>
      <c r="U867" s="176"/>
      <c r="V867" s="176"/>
      <c r="W867" s="176"/>
      <c r="X867" s="177"/>
      <c r="AT867" s="171" t="s">
        <v>173</v>
      </c>
      <c r="AU867" s="171" t="s">
        <v>92</v>
      </c>
      <c r="AV867" s="13" t="s">
        <v>92</v>
      </c>
      <c r="AW867" s="13" t="s">
        <v>4</v>
      </c>
      <c r="AX867" s="13" t="s">
        <v>79</v>
      </c>
      <c r="AY867" s="171" t="s">
        <v>164</v>
      </c>
    </row>
    <row r="868" spans="1:65" s="13" customFormat="1" ht="11.25">
      <c r="B868" s="169"/>
      <c r="D868" s="170" t="s">
        <v>173</v>
      </c>
      <c r="E868" s="171" t="s">
        <v>1</v>
      </c>
      <c r="F868" s="172" t="s">
        <v>2262</v>
      </c>
      <c r="H868" s="173">
        <v>5.2</v>
      </c>
      <c r="I868" s="174"/>
      <c r="J868" s="174"/>
      <c r="M868" s="169"/>
      <c r="N868" s="175"/>
      <c r="O868" s="176"/>
      <c r="P868" s="176"/>
      <c r="Q868" s="176"/>
      <c r="R868" s="176"/>
      <c r="S868" s="176"/>
      <c r="T868" s="176"/>
      <c r="U868" s="176"/>
      <c r="V868" s="176"/>
      <c r="W868" s="176"/>
      <c r="X868" s="177"/>
      <c r="AT868" s="171" t="s">
        <v>173</v>
      </c>
      <c r="AU868" s="171" t="s">
        <v>92</v>
      </c>
      <c r="AV868" s="13" t="s">
        <v>92</v>
      </c>
      <c r="AW868" s="13" t="s">
        <v>4</v>
      </c>
      <c r="AX868" s="13" t="s">
        <v>79</v>
      </c>
      <c r="AY868" s="171" t="s">
        <v>164</v>
      </c>
    </row>
    <row r="869" spans="1:65" s="13" customFormat="1" ht="11.25">
      <c r="B869" s="169"/>
      <c r="D869" s="170" t="s">
        <v>173</v>
      </c>
      <c r="E869" s="171" t="s">
        <v>1</v>
      </c>
      <c r="F869" s="172" t="s">
        <v>2263</v>
      </c>
      <c r="H869" s="173">
        <v>2.6</v>
      </c>
      <c r="I869" s="174"/>
      <c r="J869" s="174"/>
      <c r="M869" s="169"/>
      <c r="N869" s="175"/>
      <c r="O869" s="176"/>
      <c r="P869" s="176"/>
      <c r="Q869" s="176"/>
      <c r="R869" s="176"/>
      <c r="S869" s="176"/>
      <c r="T869" s="176"/>
      <c r="U869" s="176"/>
      <c r="V869" s="176"/>
      <c r="W869" s="176"/>
      <c r="X869" s="177"/>
      <c r="AT869" s="171" t="s">
        <v>173</v>
      </c>
      <c r="AU869" s="171" t="s">
        <v>92</v>
      </c>
      <c r="AV869" s="13" t="s">
        <v>92</v>
      </c>
      <c r="AW869" s="13" t="s">
        <v>4</v>
      </c>
      <c r="AX869" s="13" t="s">
        <v>79</v>
      </c>
      <c r="AY869" s="171" t="s">
        <v>164</v>
      </c>
    </row>
    <row r="870" spans="1:65" s="13" customFormat="1" ht="11.25">
      <c r="B870" s="169"/>
      <c r="D870" s="170" t="s">
        <v>173</v>
      </c>
      <c r="E870" s="171" t="s">
        <v>1</v>
      </c>
      <c r="F870" s="172" t="s">
        <v>2264</v>
      </c>
      <c r="H870" s="173">
        <v>10.4</v>
      </c>
      <c r="I870" s="174"/>
      <c r="J870" s="174"/>
      <c r="M870" s="169"/>
      <c r="N870" s="175"/>
      <c r="O870" s="176"/>
      <c r="P870" s="176"/>
      <c r="Q870" s="176"/>
      <c r="R870" s="176"/>
      <c r="S870" s="176"/>
      <c r="T870" s="176"/>
      <c r="U870" s="176"/>
      <c r="V870" s="176"/>
      <c r="W870" s="176"/>
      <c r="X870" s="177"/>
      <c r="AT870" s="171" t="s">
        <v>173</v>
      </c>
      <c r="AU870" s="171" t="s">
        <v>92</v>
      </c>
      <c r="AV870" s="13" t="s">
        <v>92</v>
      </c>
      <c r="AW870" s="13" t="s">
        <v>4</v>
      </c>
      <c r="AX870" s="13" t="s">
        <v>79</v>
      </c>
      <c r="AY870" s="171" t="s">
        <v>164</v>
      </c>
    </row>
    <row r="871" spans="1:65" s="13" customFormat="1" ht="11.25">
      <c r="B871" s="169"/>
      <c r="D871" s="170" t="s">
        <v>173</v>
      </c>
      <c r="E871" s="171" t="s">
        <v>1</v>
      </c>
      <c r="F871" s="172" t="s">
        <v>2265</v>
      </c>
      <c r="H871" s="173">
        <v>2.4</v>
      </c>
      <c r="I871" s="174"/>
      <c r="J871" s="174"/>
      <c r="M871" s="169"/>
      <c r="N871" s="175"/>
      <c r="O871" s="176"/>
      <c r="P871" s="176"/>
      <c r="Q871" s="176"/>
      <c r="R871" s="176"/>
      <c r="S871" s="176"/>
      <c r="T871" s="176"/>
      <c r="U871" s="176"/>
      <c r="V871" s="176"/>
      <c r="W871" s="176"/>
      <c r="X871" s="177"/>
      <c r="AT871" s="171" t="s">
        <v>173</v>
      </c>
      <c r="AU871" s="171" t="s">
        <v>92</v>
      </c>
      <c r="AV871" s="13" t="s">
        <v>92</v>
      </c>
      <c r="AW871" s="13" t="s">
        <v>4</v>
      </c>
      <c r="AX871" s="13" t="s">
        <v>79</v>
      </c>
      <c r="AY871" s="171" t="s">
        <v>164</v>
      </c>
    </row>
    <row r="872" spans="1:65" s="15" customFormat="1" ht="11.25">
      <c r="B872" s="195"/>
      <c r="D872" s="170" t="s">
        <v>173</v>
      </c>
      <c r="E872" s="196" t="s">
        <v>1</v>
      </c>
      <c r="F872" s="197" t="s">
        <v>303</v>
      </c>
      <c r="H872" s="198">
        <v>84.2</v>
      </c>
      <c r="I872" s="199"/>
      <c r="J872" s="199"/>
      <c r="M872" s="195"/>
      <c r="N872" s="200"/>
      <c r="O872" s="201"/>
      <c r="P872" s="201"/>
      <c r="Q872" s="201"/>
      <c r="R872" s="201"/>
      <c r="S872" s="201"/>
      <c r="T872" s="201"/>
      <c r="U872" s="201"/>
      <c r="V872" s="201"/>
      <c r="W872" s="201"/>
      <c r="X872" s="202"/>
      <c r="AT872" s="196" t="s">
        <v>173</v>
      </c>
      <c r="AU872" s="196" t="s">
        <v>92</v>
      </c>
      <c r="AV872" s="15" t="s">
        <v>171</v>
      </c>
      <c r="AW872" s="15" t="s">
        <v>4</v>
      </c>
      <c r="AX872" s="15" t="s">
        <v>86</v>
      </c>
      <c r="AY872" s="196" t="s">
        <v>164</v>
      </c>
    </row>
    <row r="873" spans="1:65" s="2" customFormat="1" ht="24.2" customHeight="1">
      <c r="A873" s="32"/>
      <c r="B873" s="153"/>
      <c r="C873" s="154" t="s">
        <v>1369</v>
      </c>
      <c r="D873" s="154" t="s">
        <v>167</v>
      </c>
      <c r="E873" s="155" t="s">
        <v>1342</v>
      </c>
      <c r="F873" s="156" t="s">
        <v>1343</v>
      </c>
      <c r="G873" s="157" t="s">
        <v>177</v>
      </c>
      <c r="H873" s="158">
        <v>131.786</v>
      </c>
      <c r="I873" s="159"/>
      <c r="J873" s="159"/>
      <c r="K873" s="158">
        <f>ROUND(P873*H873,3)</f>
        <v>0</v>
      </c>
      <c r="L873" s="160"/>
      <c r="M873" s="33"/>
      <c r="N873" s="161" t="s">
        <v>1</v>
      </c>
      <c r="O873" s="162" t="s">
        <v>43</v>
      </c>
      <c r="P873" s="163">
        <f>I873+J873</f>
        <v>0</v>
      </c>
      <c r="Q873" s="163">
        <f>ROUND(I873*H873,3)</f>
        <v>0</v>
      </c>
      <c r="R873" s="163">
        <f>ROUND(J873*H873,3)</f>
        <v>0</v>
      </c>
      <c r="S873" s="58"/>
      <c r="T873" s="164">
        <f>S873*H873</f>
        <v>0</v>
      </c>
      <c r="U873" s="164">
        <v>3.4000000000000002E-4</v>
      </c>
      <c r="V873" s="164">
        <f>U873*H873</f>
        <v>4.4807240000000005E-2</v>
      </c>
      <c r="W873" s="164">
        <v>0</v>
      </c>
      <c r="X873" s="165">
        <f>W873*H873</f>
        <v>0</v>
      </c>
      <c r="Y873" s="32"/>
      <c r="Z873" s="32"/>
      <c r="AA873" s="32"/>
      <c r="AB873" s="32"/>
      <c r="AC873" s="32"/>
      <c r="AD873" s="32"/>
      <c r="AE873" s="32"/>
      <c r="AR873" s="166" t="s">
        <v>234</v>
      </c>
      <c r="AT873" s="166" t="s">
        <v>167</v>
      </c>
      <c r="AU873" s="166" t="s">
        <v>92</v>
      </c>
      <c r="AY873" s="17" t="s">
        <v>164</v>
      </c>
      <c r="BE873" s="167">
        <f>IF(O873="základná",K873,0)</f>
        <v>0</v>
      </c>
      <c r="BF873" s="167">
        <f>IF(O873="znížená",K873,0)</f>
        <v>0</v>
      </c>
      <c r="BG873" s="167">
        <f>IF(O873="zákl. prenesená",K873,0)</f>
        <v>0</v>
      </c>
      <c r="BH873" s="167">
        <f>IF(O873="zníž. prenesená",K873,0)</f>
        <v>0</v>
      </c>
      <c r="BI873" s="167">
        <f>IF(O873="nulová",K873,0)</f>
        <v>0</v>
      </c>
      <c r="BJ873" s="17" t="s">
        <v>92</v>
      </c>
      <c r="BK873" s="168">
        <f>ROUND(P873*H873,3)</f>
        <v>0</v>
      </c>
      <c r="BL873" s="17" t="s">
        <v>234</v>
      </c>
      <c r="BM873" s="166" t="s">
        <v>1344</v>
      </c>
    </row>
    <row r="874" spans="1:65" s="13" customFormat="1" ht="11.25">
      <c r="B874" s="169"/>
      <c r="D874" s="170" t="s">
        <v>173</v>
      </c>
      <c r="E874" s="171" t="s">
        <v>1</v>
      </c>
      <c r="F874" s="172" t="s">
        <v>2256</v>
      </c>
      <c r="H874" s="173">
        <v>2.6</v>
      </c>
      <c r="I874" s="174"/>
      <c r="J874" s="174"/>
      <c r="M874" s="169"/>
      <c r="N874" s="175"/>
      <c r="O874" s="176"/>
      <c r="P874" s="176"/>
      <c r="Q874" s="176"/>
      <c r="R874" s="176"/>
      <c r="S874" s="176"/>
      <c r="T874" s="176"/>
      <c r="U874" s="176"/>
      <c r="V874" s="176"/>
      <c r="W874" s="176"/>
      <c r="X874" s="177"/>
      <c r="AT874" s="171" t="s">
        <v>173</v>
      </c>
      <c r="AU874" s="171" t="s">
        <v>92</v>
      </c>
      <c r="AV874" s="13" t="s">
        <v>92</v>
      </c>
      <c r="AW874" s="13" t="s">
        <v>4</v>
      </c>
      <c r="AX874" s="13" t="s">
        <v>79</v>
      </c>
      <c r="AY874" s="171" t="s">
        <v>164</v>
      </c>
    </row>
    <row r="875" spans="1:65" s="13" customFormat="1" ht="11.25">
      <c r="B875" s="169"/>
      <c r="D875" s="170" t="s">
        <v>173</v>
      </c>
      <c r="E875" s="171" t="s">
        <v>1</v>
      </c>
      <c r="F875" s="172" t="s">
        <v>2257</v>
      </c>
      <c r="H875" s="173">
        <v>2.6</v>
      </c>
      <c r="I875" s="174"/>
      <c r="J875" s="174"/>
      <c r="M875" s="169"/>
      <c r="N875" s="175"/>
      <c r="O875" s="176"/>
      <c r="P875" s="176"/>
      <c r="Q875" s="176"/>
      <c r="R875" s="176"/>
      <c r="S875" s="176"/>
      <c r="T875" s="176"/>
      <c r="U875" s="176"/>
      <c r="V875" s="176"/>
      <c r="W875" s="176"/>
      <c r="X875" s="177"/>
      <c r="AT875" s="171" t="s">
        <v>173</v>
      </c>
      <c r="AU875" s="171" t="s">
        <v>92</v>
      </c>
      <c r="AV875" s="13" t="s">
        <v>92</v>
      </c>
      <c r="AW875" s="13" t="s">
        <v>4</v>
      </c>
      <c r="AX875" s="13" t="s">
        <v>79</v>
      </c>
      <c r="AY875" s="171" t="s">
        <v>164</v>
      </c>
    </row>
    <row r="876" spans="1:65" s="13" customFormat="1" ht="11.25">
      <c r="B876" s="169"/>
      <c r="D876" s="170" t="s">
        <v>173</v>
      </c>
      <c r="E876" s="171" t="s">
        <v>1</v>
      </c>
      <c r="F876" s="172" t="s">
        <v>2258</v>
      </c>
      <c r="H876" s="173">
        <v>7.8</v>
      </c>
      <c r="I876" s="174"/>
      <c r="J876" s="174"/>
      <c r="M876" s="169"/>
      <c r="N876" s="175"/>
      <c r="O876" s="176"/>
      <c r="P876" s="176"/>
      <c r="Q876" s="176"/>
      <c r="R876" s="176"/>
      <c r="S876" s="176"/>
      <c r="T876" s="176"/>
      <c r="U876" s="176"/>
      <c r="V876" s="176"/>
      <c r="W876" s="176"/>
      <c r="X876" s="177"/>
      <c r="AT876" s="171" t="s">
        <v>173</v>
      </c>
      <c r="AU876" s="171" t="s">
        <v>92</v>
      </c>
      <c r="AV876" s="13" t="s">
        <v>92</v>
      </c>
      <c r="AW876" s="13" t="s">
        <v>4</v>
      </c>
      <c r="AX876" s="13" t="s">
        <v>79</v>
      </c>
      <c r="AY876" s="171" t="s">
        <v>164</v>
      </c>
    </row>
    <row r="877" spans="1:65" s="13" customFormat="1" ht="11.25">
      <c r="B877" s="169"/>
      <c r="D877" s="170" t="s">
        <v>173</v>
      </c>
      <c r="E877" s="171" t="s">
        <v>1</v>
      </c>
      <c r="F877" s="172" t="s">
        <v>2259</v>
      </c>
      <c r="H877" s="173">
        <v>7.8</v>
      </c>
      <c r="I877" s="174"/>
      <c r="J877" s="174"/>
      <c r="M877" s="169"/>
      <c r="N877" s="175"/>
      <c r="O877" s="176"/>
      <c r="P877" s="176"/>
      <c r="Q877" s="176"/>
      <c r="R877" s="176"/>
      <c r="S877" s="176"/>
      <c r="T877" s="176"/>
      <c r="U877" s="176"/>
      <c r="V877" s="176"/>
      <c r="W877" s="176"/>
      <c r="X877" s="177"/>
      <c r="AT877" s="171" t="s">
        <v>173</v>
      </c>
      <c r="AU877" s="171" t="s">
        <v>92</v>
      </c>
      <c r="AV877" s="13" t="s">
        <v>92</v>
      </c>
      <c r="AW877" s="13" t="s">
        <v>4</v>
      </c>
      <c r="AX877" s="13" t="s">
        <v>79</v>
      </c>
      <c r="AY877" s="171" t="s">
        <v>164</v>
      </c>
    </row>
    <row r="878" spans="1:65" s="13" customFormat="1" ht="11.25">
      <c r="B878" s="169"/>
      <c r="D878" s="170" t="s">
        <v>173</v>
      </c>
      <c r="E878" s="171" t="s">
        <v>1</v>
      </c>
      <c r="F878" s="172" t="s">
        <v>1337</v>
      </c>
      <c r="H878" s="173">
        <v>3.2</v>
      </c>
      <c r="I878" s="174"/>
      <c r="J878" s="174"/>
      <c r="M878" s="169"/>
      <c r="N878" s="175"/>
      <c r="O878" s="176"/>
      <c r="P878" s="176"/>
      <c r="Q878" s="176"/>
      <c r="R878" s="176"/>
      <c r="S878" s="176"/>
      <c r="T878" s="176"/>
      <c r="U878" s="176"/>
      <c r="V878" s="176"/>
      <c r="W878" s="176"/>
      <c r="X878" s="177"/>
      <c r="AT878" s="171" t="s">
        <v>173</v>
      </c>
      <c r="AU878" s="171" t="s">
        <v>92</v>
      </c>
      <c r="AV878" s="13" t="s">
        <v>92</v>
      </c>
      <c r="AW878" s="13" t="s">
        <v>4</v>
      </c>
      <c r="AX878" s="13" t="s">
        <v>79</v>
      </c>
      <c r="AY878" s="171" t="s">
        <v>164</v>
      </c>
    </row>
    <row r="879" spans="1:65" s="13" customFormat="1" ht="11.25">
      <c r="B879" s="169"/>
      <c r="D879" s="170" t="s">
        <v>173</v>
      </c>
      <c r="E879" s="171" t="s">
        <v>1</v>
      </c>
      <c r="F879" s="172" t="s">
        <v>1338</v>
      </c>
      <c r="H879" s="173">
        <v>3.2</v>
      </c>
      <c r="I879" s="174"/>
      <c r="J879" s="174"/>
      <c r="M879" s="169"/>
      <c r="N879" s="175"/>
      <c r="O879" s="176"/>
      <c r="P879" s="176"/>
      <c r="Q879" s="176"/>
      <c r="R879" s="176"/>
      <c r="S879" s="176"/>
      <c r="T879" s="176"/>
      <c r="U879" s="176"/>
      <c r="V879" s="176"/>
      <c r="W879" s="176"/>
      <c r="X879" s="177"/>
      <c r="AT879" s="171" t="s">
        <v>173</v>
      </c>
      <c r="AU879" s="171" t="s">
        <v>92</v>
      </c>
      <c r="AV879" s="13" t="s">
        <v>92</v>
      </c>
      <c r="AW879" s="13" t="s">
        <v>4</v>
      </c>
      <c r="AX879" s="13" t="s">
        <v>79</v>
      </c>
      <c r="AY879" s="171" t="s">
        <v>164</v>
      </c>
    </row>
    <row r="880" spans="1:65" s="13" customFormat="1" ht="11.25">
      <c r="B880" s="169"/>
      <c r="D880" s="170" t="s">
        <v>173</v>
      </c>
      <c r="E880" s="171" t="s">
        <v>1</v>
      </c>
      <c r="F880" s="172" t="s">
        <v>2260</v>
      </c>
      <c r="H880" s="173">
        <v>31.2</v>
      </c>
      <c r="I880" s="174"/>
      <c r="J880" s="174"/>
      <c r="M880" s="169"/>
      <c r="N880" s="175"/>
      <c r="O880" s="176"/>
      <c r="P880" s="176"/>
      <c r="Q880" s="176"/>
      <c r="R880" s="176"/>
      <c r="S880" s="176"/>
      <c r="T880" s="176"/>
      <c r="U880" s="176"/>
      <c r="V880" s="176"/>
      <c r="W880" s="176"/>
      <c r="X880" s="177"/>
      <c r="AT880" s="171" t="s">
        <v>173</v>
      </c>
      <c r="AU880" s="171" t="s">
        <v>92</v>
      </c>
      <c r="AV880" s="13" t="s">
        <v>92</v>
      </c>
      <c r="AW880" s="13" t="s">
        <v>4</v>
      </c>
      <c r="AX880" s="13" t="s">
        <v>79</v>
      </c>
      <c r="AY880" s="171" t="s">
        <v>164</v>
      </c>
    </row>
    <row r="881" spans="1:65" s="13" customFormat="1" ht="11.25">
      <c r="B881" s="169"/>
      <c r="D881" s="170" t="s">
        <v>173</v>
      </c>
      <c r="E881" s="171" t="s">
        <v>1</v>
      </c>
      <c r="F881" s="172" t="s">
        <v>2261</v>
      </c>
      <c r="H881" s="173">
        <v>5.2</v>
      </c>
      <c r="I881" s="174"/>
      <c r="J881" s="174"/>
      <c r="M881" s="169"/>
      <c r="N881" s="175"/>
      <c r="O881" s="176"/>
      <c r="P881" s="176"/>
      <c r="Q881" s="176"/>
      <c r="R881" s="176"/>
      <c r="S881" s="176"/>
      <c r="T881" s="176"/>
      <c r="U881" s="176"/>
      <c r="V881" s="176"/>
      <c r="W881" s="176"/>
      <c r="X881" s="177"/>
      <c r="AT881" s="171" t="s">
        <v>173</v>
      </c>
      <c r="AU881" s="171" t="s">
        <v>92</v>
      </c>
      <c r="AV881" s="13" t="s">
        <v>92</v>
      </c>
      <c r="AW881" s="13" t="s">
        <v>4</v>
      </c>
      <c r="AX881" s="13" t="s">
        <v>79</v>
      </c>
      <c r="AY881" s="171" t="s">
        <v>164</v>
      </c>
    </row>
    <row r="882" spans="1:65" s="13" customFormat="1" ht="11.25">
      <c r="B882" s="169"/>
      <c r="D882" s="170" t="s">
        <v>173</v>
      </c>
      <c r="E882" s="171" t="s">
        <v>1</v>
      </c>
      <c r="F882" s="172" t="s">
        <v>2262</v>
      </c>
      <c r="H882" s="173">
        <v>5.2</v>
      </c>
      <c r="I882" s="174"/>
      <c r="J882" s="174"/>
      <c r="M882" s="169"/>
      <c r="N882" s="175"/>
      <c r="O882" s="176"/>
      <c r="P882" s="176"/>
      <c r="Q882" s="176"/>
      <c r="R882" s="176"/>
      <c r="S882" s="176"/>
      <c r="T882" s="176"/>
      <c r="U882" s="176"/>
      <c r="V882" s="176"/>
      <c r="W882" s="176"/>
      <c r="X882" s="177"/>
      <c r="AT882" s="171" t="s">
        <v>173</v>
      </c>
      <c r="AU882" s="171" t="s">
        <v>92</v>
      </c>
      <c r="AV882" s="13" t="s">
        <v>92</v>
      </c>
      <c r="AW882" s="13" t="s">
        <v>4</v>
      </c>
      <c r="AX882" s="13" t="s">
        <v>79</v>
      </c>
      <c r="AY882" s="171" t="s">
        <v>164</v>
      </c>
    </row>
    <row r="883" spans="1:65" s="13" customFormat="1" ht="11.25">
      <c r="B883" s="169"/>
      <c r="D883" s="170" t="s">
        <v>173</v>
      </c>
      <c r="E883" s="171" t="s">
        <v>1</v>
      </c>
      <c r="F883" s="172" t="s">
        <v>2263</v>
      </c>
      <c r="H883" s="173">
        <v>2.6</v>
      </c>
      <c r="I883" s="174"/>
      <c r="J883" s="174"/>
      <c r="M883" s="169"/>
      <c r="N883" s="175"/>
      <c r="O883" s="176"/>
      <c r="P883" s="176"/>
      <c r="Q883" s="176"/>
      <c r="R883" s="176"/>
      <c r="S883" s="176"/>
      <c r="T883" s="176"/>
      <c r="U883" s="176"/>
      <c r="V883" s="176"/>
      <c r="W883" s="176"/>
      <c r="X883" s="177"/>
      <c r="AT883" s="171" t="s">
        <v>173</v>
      </c>
      <c r="AU883" s="171" t="s">
        <v>92</v>
      </c>
      <c r="AV883" s="13" t="s">
        <v>92</v>
      </c>
      <c r="AW883" s="13" t="s">
        <v>4</v>
      </c>
      <c r="AX883" s="13" t="s">
        <v>79</v>
      </c>
      <c r="AY883" s="171" t="s">
        <v>164</v>
      </c>
    </row>
    <row r="884" spans="1:65" s="13" customFormat="1" ht="11.25">
      <c r="B884" s="169"/>
      <c r="D884" s="170" t="s">
        <v>173</v>
      </c>
      <c r="E884" s="171" t="s">
        <v>1</v>
      </c>
      <c r="F884" s="172" t="s">
        <v>2264</v>
      </c>
      <c r="H884" s="173">
        <v>10.4</v>
      </c>
      <c r="I884" s="174"/>
      <c r="J884" s="174"/>
      <c r="M884" s="169"/>
      <c r="N884" s="175"/>
      <c r="O884" s="176"/>
      <c r="P884" s="176"/>
      <c r="Q884" s="176"/>
      <c r="R884" s="176"/>
      <c r="S884" s="176"/>
      <c r="T884" s="176"/>
      <c r="U884" s="176"/>
      <c r="V884" s="176"/>
      <c r="W884" s="176"/>
      <c r="X884" s="177"/>
      <c r="AT884" s="171" t="s">
        <v>173</v>
      </c>
      <c r="AU884" s="171" t="s">
        <v>92</v>
      </c>
      <c r="AV884" s="13" t="s">
        <v>92</v>
      </c>
      <c r="AW884" s="13" t="s">
        <v>4</v>
      </c>
      <c r="AX884" s="13" t="s">
        <v>79</v>
      </c>
      <c r="AY884" s="171" t="s">
        <v>164</v>
      </c>
    </row>
    <row r="885" spans="1:65" s="13" customFormat="1" ht="11.25">
      <c r="B885" s="169"/>
      <c r="D885" s="170" t="s">
        <v>173</v>
      </c>
      <c r="E885" s="171" t="s">
        <v>1</v>
      </c>
      <c r="F885" s="172" t="s">
        <v>2265</v>
      </c>
      <c r="H885" s="173">
        <v>2.4</v>
      </c>
      <c r="I885" s="174"/>
      <c r="J885" s="174"/>
      <c r="M885" s="169"/>
      <c r="N885" s="175"/>
      <c r="O885" s="176"/>
      <c r="P885" s="176"/>
      <c r="Q885" s="176"/>
      <c r="R885" s="176"/>
      <c r="S885" s="176"/>
      <c r="T885" s="176"/>
      <c r="U885" s="176"/>
      <c r="V885" s="176"/>
      <c r="W885" s="176"/>
      <c r="X885" s="177"/>
      <c r="AT885" s="171" t="s">
        <v>173</v>
      </c>
      <c r="AU885" s="171" t="s">
        <v>92</v>
      </c>
      <c r="AV885" s="13" t="s">
        <v>92</v>
      </c>
      <c r="AW885" s="13" t="s">
        <v>4</v>
      </c>
      <c r="AX885" s="13" t="s">
        <v>79</v>
      </c>
      <c r="AY885" s="171" t="s">
        <v>164</v>
      </c>
    </row>
    <row r="886" spans="1:65" s="14" customFormat="1" ht="11.25">
      <c r="B886" s="187"/>
      <c r="D886" s="170" t="s">
        <v>173</v>
      </c>
      <c r="E886" s="188" t="s">
        <v>1</v>
      </c>
      <c r="F886" s="189" t="s">
        <v>1780</v>
      </c>
      <c r="H886" s="190">
        <v>84.2</v>
      </c>
      <c r="I886" s="191"/>
      <c r="J886" s="191"/>
      <c r="M886" s="187"/>
      <c r="N886" s="192"/>
      <c r="O886" s="193"/>
      <c r="P886" s="193"/>
      <c r="Q886" s="193"/>
      <c r="R886" s="193"/>
      <c r="S886" s="193"/>
      <c r="T886" s="193"/>
      <c r="U886" s="193"/>
      <c r="V886" s="193"/>
      <c r="W886" s="193"/>
      <c r="X886" s="194"/>
      <c r="AT886" s="188" t="s">
        <v>173</v>
      </c>
      <c r="AU886" s="188" t="s">
        <v>92</v>
      </c>
      <c r="AV886" s="14" t="s">
        <v>165</v>
      </c>
      <c r="AW886" s="14" t="s">
        <v>4</v>
      </c>
      <c r="AX886" s="14" t="s">
        <v>79</v>
      </c>
      <c r="AY886" s="188" t="s">
        <v>164</v>
      </c>
    </row>
    <row r="887" spans="1:65" s="13" customFormat="1" ht="11.25">
      <c r="B887" s="169"/>
      <c r="D887" s="170" t="s">
        <v>173</v>
      </c>
      <c r="E887" s="171" t="s">
        <v>1</v>
      </c>
      <c r="F887" s="172" t="s">
        <v>2255</v>
      </c>
      <c r="H887" s="173">
        <v>47.585999999999999</v>
      </c>
      <c r="I887" s="174"/>
      <c r="J887" s="174"/>
      <c r="M887" s="169"/>
      <c r="N887" s="175"/>
      <c r="O887" s="176"/>
      <c r="P887" s="176"/>
      <c r="Q887" s="176"/>
      <c r="R887" s="176"/>
      <c r="S887" s="176"/>
      <c r="T887" s="176"/>
      <c r="U887" s="176"/>
      <c r="V887" s="176"/>
      <c r="W887" s="176"/>
      <c r="X887" s="177"/>
      <c r="AT887" s="171" t="s">
        <v>173</v>
      </c>
      <c r="AU887" s="171" t="s">
        <v>92</v>
      </c>
      <c r="AV887" s="13" t="s">
        <v>92</v>
      </c>
      <c r="AW887" s="13" t="s">
        <v>4</v>
      </c>
      <c r="AX887" s="13" t="s">
        <v>79</v>
      </c>
      <c r="AY887" s="171" t="s">
        <v>164</v>
      </c>
    </row>
    <row r="888" spans="1:65" s="14" customFormat="1" ht="11.25">
      <c r="B888" s="187"/>
      <c r="D888" s="170" t="s">
        <v>173</v>
      </c>
      <c r="E888" s="188" t="s">
        <v>1</v>
      </c>
      <c r="F888" s="189" t="s">
        <v>1781</v>
      </c>
      <c r="H888" s="190">
        <v>47.585999999999999</v>
      </c>
      <c r="I888" s="191"/>
      <c r="J888" s="191"/>
      <c r="M888" s="187"/>
      <c r="N888" s="192"/>
      <c r="O888" s="193"/>
      <c r="P888" s="193"/>
      <c r="Q888" s="193"/>
      <c r="R888" s="193"/>
      <c r="S888" s="193"/>
      <c r="T888" s="193"/>
      <c r="U888" s="193"/>
      <c r="V888" s="193"/>
      <c r="W888" s="193"/>
      <c r="X888" s="194"/>
      <c r="AT888" s="188" t="s">
        <v>173</v>
      </c>
      <c r="AU888" s="188" t="s">
        <v>92</v>
      </c>
      <c r="AV888" s="14" t="s">
        <v>165</v>
      </c>
      <c r="AW888" s="14" t="s">
        <v>4</v>
      </c>
      <c r="AX888" s="14" t="s">
        <v>79</v>
      </c>
      <c r="AY888" s="188" t="s">
        <v>164</v>
      </c>
    </row>
    <row r="889" spans="1:65" s="15" customFormat="1" ht="11.25">
      <c r="B889" s="195"/>
      <c r="D889" s="170" t="s">
        <v>173</v>
      </c>
      <c r="E889" s="196" t="s">
        <v>1</v>
      </c>
      <c r="F889" s="197" t="s">
        <v>303</v>
      </c>
      <c r="H889" s="198">
        <v>131.786</v>
      </c>
      <c r="I889" s="199"/>
      <c r="J889" s="199"/>
      <c r="M889" s="195"/>
      <c r="N889" s="200"/>
      <c r="O889" s="201"/>
      <c r="P889" s="201"/>
      <c r="Q889" s="201"/>
      <c r="R889" s="201"/>
      <c r="S889" s="201"/>
      <c r="T889" s="201"/>
      <c r="U889" s="201"/>
      <c r="V889" s="201"/>
      <c r="W889" s="201"/>
      <c r="X889" s="202"/>
      <c r="AT889" s="196" t="s">
        <v>173</v>
      </c>
      <c r="AU889" s="196" t="s">
        <v>92</v>
      </c>
      <c r="AV889" s="15" t="s">
        <v>171</v>
      </c>
      <c r="AW889" s="15" t="s">
        <v>4</v>
      </c>
      <c r="AX889" s="15" t="s">
        <v>86</v>
      </c>
      <c r="AY889" s="196" t="s">
        <v>164</v>
      </c>
    </row>
    <row r="890" spans="1:65" s="2" customFormat="1" ht="24.2" customHeight="1">
      <c r="A890" s="32"/>
      <c r="B890" s="153"/>
      <c r="C890" s="154" t="s">
        <v>1379</v>
      </c>
      <c r="D890" s="154" t="s">
        <v>167</v>
      </c>
      <c r="E890" s="155" t="s">
        <v>2266</v>
      </c>
      <c r="F890" s="156" t="s">
        <v>2267</v>
      </c>
      <c r="G890" s="157" t="s">
        <v>177</v>
      </c>
      <c r="H890" s="158">
        <v>65</v>
      </c>
      <c r="I890" s="159"/>
      <c r="J890" s="159"/>
      <c r="K890" s="158">
        <f>ROUND(P890*H890,3)</f>
        <v>0</v>
      </c>
      <c r="L890" s="160"/>
      <c r="M890" s="33"/>
      <c r="N890" s="161" t="s">
        <v>1</v>
      </c>
      <c r="O890" s="162" t="s">
        <v>43</v>
      </c>
      <c r="P890" s="163">
        <f>I890+J890</f>
        <v>0</v>
      </c>
      <c r="Q890" s="163">
        <f>ROUND(I890*H890,3)</f>
        <v>0</v>
      </c>
      <c r="R890" s="163">
        <f>ROUND(J890*H890,3)</f>
        <v>0</v>
      </c>
      <c r="S890" s="58"/>
      <c r="T890" s="164">
        <f>S890*H890</f>
        <v>0</v>
      </c>
      <c r="U890" s="164">
        <v>4.2000000000000002E-4</v>
      </c>
      <c r="V890" s="164">
        <f>U890*H890</f>
        <v>2.7300000000000001E-2</v>
      </c>
      <c r="W890" s="164">
        <v>0</v>
      </c>
      <c r="X890" s="165">
        <f>W890*H890</f>
        <v>0</v>
      </c>
      <c r="Y890" s="32"/>
      <c r="Z890" s="32"/>
      <c r="AA890" s="32"/>
      <c r="AB890" s="32"/>
      <c r="AC890" s="32"/>
      <c r="AD890" s="32"/>
      <c r="AE890" s="32"/>
      <c r="AR890" s="166" t="s">
        <v>234</v>
      </c>
      <c r="AT890" s="166" t="s">
        <v>167</v>
      </c>
      <c r="AU890" s="166" t="s">
        <v>92</v>
      </c>
      <c r="AY890" s="17" t="s">
        <v>164</v>
      </c>
      <c r="BE890" s="167">
        <f>IF(O890="základná",K890,0)</f>
        <v>0</v>
      </c>
      <c r="BF890" s="167">
        <f>IF(O890="znížená",K890,0)</f>
        <v>0</v>
      </c>
      <c r="BG890" s="167">
        <f>IF(O890="zákl. prenesená",K890,0)</f>
        <v>0</v>
      </c>
      <c r="BH890" s="167">
        <f>IF(O890="zníž. prenesená",K890,0)</f>
        <v>0</v>
      </c>
      <c r="BI890" s="167">
        <f>IF(O890="nulová",K890,0)</f>
        <v>0</v>
      </c>
      <c r="BJ890" s="17" t="s">
        <v>92</v>
      </c>
      <c r="BK890" s="168">
        <f>ROUND(P890*H890,3)</f>
        <v>0</v>
      </c>
      <c r="BL890" s="17" t="s">
        <v>234</v>
      </c>
      <c r="BM890" s="166" t="s">
        <v>2268</v>
      </c>
    </row>
    <row r="891" spans="1:65" s="13" customFormat="1" ht="11.25">
      <c r="B891" s="169"/>
      <c r="D891" s="170" t="s">
        <v>173</v>
      </c>
      <c r="E891" s="171" t="s">
        <v>1</v>
      </c>
      <c r="F891" s="172" t="s">
        <v>2269</v>
      </c>
      <c r="H891" s="173">
        <v>65</v>
      </c>
      <c r="I891" s="174"/>
      <c r="J891" s="174"/>
      <c r="M891" s="169"/>
      <c r="N891" s="175"/>
      <c r="O891" s="176"/>
      <c r="P891" s="176"/>
      <c r="Q891" s="176"/>
      <c r="R891" s="176"/>
      <c r="S891" s="176"/>
      <c r="T891" s="176"/>
      <c r="U891" s="176"/>
      <c r="V891" s="176"/>
      <c r="W891" s="176"/>
      <c r="X891" s="177"/>
      <c r="AT891" s="171" t="s">
        <v>173</v>
      </c>
      <c r="AU891" s="171" t="s">
        <v>92</v>
      </c>
      <c r="AV891" s="13" t="s">
        <v>92</v>
      </c>
      <c r="AW891" s="13" t="s">
        <v>4</v>
      </c>
      <c r="AX891" s="13" t="s">
        <v>86</v>
      </c>
      <c r="AY891" s="171" t="s">
        <v>164</v>
      </c>
    </row>
    <row r="892" spans="1:65" s="12" customFormat="1" ht="22.9" customHeight="1">
      <c r="B892" s="139"/>
      <c r="D892" s="140" t="s">
        <v>78</v>
      </c>
      <c r="E892" s="151" t="s">
        <v>1345</v>
      </c>
      <c r="F892" s="151" t="s">
        <v>1346</v>
      </c>
      <c r="I892" s="142"/>
      <c r="J892" s="142"/>
      <c r="K892" s="152">
        <f>BK892</f>
        <v>0</v>
      </c>
      <c r="M892" s="139"/>
      <c r="N892" s="144"/>
      <c r="O892" s="145"/>
      <c r="P892" s="145"/>
      <c r="Q892" s="146">
        <f>SUM(Q893:Q921)</f>
        <v>0</v>
      </c>
      <c r="R892" s="146">
        <f>SUM(R893:R921)</f>
        <v>0</v>
      </c>
      <c r="S892" s="145"/>
      <c r="T892" s="147">
        <f>SUM(T893:T921)</f>
        <v>0</v>
      </c>
      <c r="U892" s="145"/>
      <c r="V892" s="147">
        <f>SUM(V893:V921)</f>
        <v>0.1602914</v>
      </c>
      <c r="W892" s="145"/>
      <c r="X892" s="148">
        <f>SUM(X893:X921)</f>
        <v>0</v>
      </c>
      <c r="AR892" s="140" t="s">
        <v>92</v>
      </c>
      <c r="AT892" s="149" t="s">
        <v>78</v>
      </c>
      <c r="AU892" s="149" t="s">
        <v>86</v>
      </c>
      <c r="AY892" s="140" t="s">
        <v>164</v>
      </c>
      <c r="BK892" s="150">
        <f>SUM(BK893:BK921)</f>
        <v>0</v>
      </c>
    </row>
    <row r="893" spans="1:65" s="2" customFormat="1" ht="37.9" customHeight="1">
      <c r="A893" s="32"/>
      <c r="B893" s="153"/>
      <c r="C893" s="154" t="s">
        <v>1383</v>
      </c>
      <c r="D893" s="154" t="s">
        <v>167</v>
      </c>
      <c r="E893" s="155" t="s">
        <v>1348</v>
      </c>
      <c r="F893" s="156" t="s">
        <v>1349</v>
      </c>
      <c r="G893" s="157" t="s">
        <v>177</v>
      </c>
      <c r="H893" s="158">
        <v>86</v>
      </c>
      <c r="I893" s="159"/>
      <c r="J893" s="159"/>
      <c r="K893" s="158">
        <f>ROUND(P893*H893,3)</f>
        <v>0</v>
      </c>
      <c r="L893" s="160"/>
      <c r="M893" s="33"/>
      <c r="N893" s="161" t="s">
        <v>1</v>
      </c>
      <c r="O893" s="162" t="s">
        <v>43</v>
      </c>
      <c r="P893" s="163">
        <f>I893+J893</f>
        <v>0</v>
      </c>
      <c r="Q893" s="163">
        <f>ROUND(I893*H893,3)</f>
        <v>0</v>
      </c>
      <c r="R893" s="163">
        <f>ROUND(J893*H893,3)</f>
        <v>0</v>
      </c>
      <c r="S893" s="58"/>
      <c r="T893" s="164">
        <f>S893*H893</f>
        <v>0</v>
      </c>
      <c r="U893" s="164">
        <v>2.5999999999999998E-4</v>
      </c>
      <c r="V893" s="164">
        <f>U893*H893</f>
        <v>2.2359999999999998E-2</v>
      </c>
      <c r="W893" s="164">
        <v>0</v>
      </c>
      <c r="X893" s="165">
        <f>W893*H893</f>
        <v>0</v>
      </c>
      <c r="Y893" s="32"/>
      <c r="Z893" s="32"/>
      <c r="AA893" s="32"/>
      <c r="AB893" s="32"/>
      <c r="AC893" s="32"/>
      <c r="AD893" s="32"/>
      <c r="AE893" s="32"/>
      <c r="AR893" s="166" t="s">
        <v>234</v>
      </c>
      <c r="AT893" s="166" t="s">
        <v>167</v>
      </c>
      <c r="AU893" s="166" t="s">
        <v>92</v>
      </c>
      <c r="AY893" s="17" t="s">
        <v>164</v>
      </c>
      <c r="BE893" s="167">
        <f>IF(O893="základná",K893,0)</f>
        <v>0</v>
      </c>
      <c r="BF893" s="167">
        <f>IF(O893="znížená",K893,0)</f>
        <v>0</v>
      </c>
      <c r="BG893" s="167">
        <f>IF(O893="zákl. prenesená",K893,0)</f>
        <v>0</v>
      </c>
      <c r="BH893" s="167">
        <f>IF(O893="zníž. prenesená",K893,0)</f>
        <v>0</v>
      </c>
      <c r="BI893" s="167">
        <f>IF(O893="nulová",K893,0)</f>
        <v>0</v>
      </c>
      <c r="BJ893" s="17" t="s">
        <v>92</v>
      </c>
      <c r="BK893" s="168">
        <f>ROUND(P893*H893,3)</f>
        <v>0</v>
      </c>
      <c r="BL893" s="17" t="s">
        <v>234</v>
      </c>
      <c r="BM893" s="166" t="s">
        <v>1350</v>
      </c>
    </row>
    <row r="894" spans="1:65" s="13" customFormat="1" ht="11.25">
      <c r="B894" s="169"/>
      <c r="D894" s="170" t="s">
        <v>173</v>
      </c>
      <c r="E894" s="171" t="s">
        <v>1</v>
      </c>
      <c r="F894" s="172" t="s">
        <v>2270</v>
      </c>
      <c r="H894" s="173">
        <v>86</v>
      </c>
      <c r="I894" s="174"/>
      <c r="J894" s="174"/>
      <c r="M894" s="169"/>
      <c r="N894" s="175"/>
      <c r="O894" s="176"/>
      <c r="P894" s="176"/>
      <c r="Q894" s="176"/>
      <c r="R894" s="176"/>
      <c r="S894" s="176"/>
      <c r="T894" s="176"/>
      <c r="U894" s="176"/>
      <c r="V894" s="176"/>
      <c r="W894" s="176"/>
      <c r="X894" s="177"/>
      <c r="AT894" s="171" t="s">
        <v>173</v>
      </c>
      <c r="AU894" s="171" t="s">
        <v>92</v>
      </c>
      <c r="AV894" s="13" t="s">
        <v>92</v>
      </c>
      <c r="AW894" s="13" t="s">
        <v>4</v>
      </c>
      <c r="AX894" s="13" t="s">
        <v>86</v>
      </c>
      <c r="AY894" s="171" t="s">
        <v>164</v>
      </c>
    </row>
    <row r="895" spans="1:65" s="2" customFormat="1" ht="24.2" customHeight="1">
      <c r="A895" s="32"/>
      <c r="B895" s="153"/>
      <c r="C895" s="154" t="s">
        <v>1387</v>
      </c>
      <c r="D895" s="154" t="s">
        <v>167</v>
      </c>
      <c r="E895" s="155" t="s">
        <v>1353</v>
      </c>
      <c r="F895" s="156" t="s">
        <v>1354</v>
      </c>
      <c r="G895" s="157" t="s">
        <v>177</v>
      </c>
      <c r="H895" s="158">
        <v>86</v>
      </c>
      <c r="I895" s="159"/>
      <c r="J895" s="159"/>
      <c r="K895" s="158">
        <f>ROUND(P895*H895,3)</f>
        <v>0</v>
      </c>
      <c r="L895" s="160"/>
      <c r="M895" s="33"/>
      <c r="N895" s="161" t="s">
        <v>1</v>
      </c>
      <c r="O895" s="162" t="s">
        <v>43</v>
      </c>
      <c r="P895" s="163">
        <f>I895+J895</f>
        <v>0</v>
      </c>
      <c r="Q895" s="163">
        <f>ROUND(I895*H895,3)</f>
        <v>0</v>
      </c>
      <c r="R895" s="163">
        <f>ROUND(J895*H895,3)</f>
        <v>0</v>
      </c>
      <c r="S895" s="58"/>
      <c r="T895" s="164">
        <f>S895*H895</f>
        <v>0</v>
      </c>
      <c r="U895" s="164">
        <v>0</v>
      </c>
      <c r="V895" s="164">
        <f>U895*H895</f>
        <v>0</v>
      </c>
      <c r="W895" s="164">
        <v>0</v>
      </c>
      <c r="X895" s="165">
        <f>W895*H895</f>
        <v>0</v>
      </c>
      <c r="Y895" s="32"/>
      <c r="Z895" s="32"/>
      <c r="AA895" s="32"/>
      <c r="AB895" s="32"/>
      <c r="AC895" s="32"/>
      <c r="AD895" s="32"/>
      <c r="AE895" s="32"/>
      <c r="AR895" s="166" t="s">
        <v>234</v>
      </c>
      <c r="AT895" s="166" t="s">
        <v>167</v>
      </c>
      <c r="AU895" s="166" t="s">
        <v>92</v>
      </c>
      <c r="AY895" s="17" t="s">
        <v>164</v>
      </c>
      <c r="BE895" s="167">
        <f>IF(O895="základná",K895,0)</f>
        <v>0</v>
      </c>
      <c r="BF895" s="167">
        <f>IF(O895="znížená",K895,0)</f>
        <v>0</v>
      </c>
      <c r="BG895" s="167">
        <f>IF(O895="zákl. prenesená",K895,0)</f>
        <v>0</v>
      </c>
      <c r="BH895" s="167">
        <f>IF(O895="zníž. prenesená",K895,0)</f>
        <v>0</v>
      </c>
      <c r="BI895" s="167">
        <f>IF(O895="nulová",K895,0)</f>
        <v>0</v>
      </c>
      <c r="BJ895" s="17" t="s">
        <v>92</v>
      </c>
      <c r="BK895" s="168">
        <f>ROUND(P895*H895,3)</f>
        <v>0</v>
      </c>
      <c r="BL895" s="17" t="s">
        <v>234</v>
      </c>
      <c r="BM895" s="166" t="s">
        <v>1355</v>
      </c>
    </row>
    <row r="896" spans="1:65" s="13" customFormat="1" ht="11.25">
      <c r="B896" s="169"/>
      <c r="D896" s="170" t="s">
        <v>173</v>
      </c>
      <c r="E896" s="171" t="s">
        <v>1</v>
      </c>
      <c r="F896" s="172" t="s">
        <v>2270</v>
      </c>
      <c r="H896" s="173">
        <v>86</v>
      </c>
      <c r="I896" s="174"/>
      <c r="J896" s="174"/>
      <c r="M896" s="169"/>
      <c r="N896" s="175"/>
      <c r="O896" s="176"/>
      <c r="P896" s="176"/>
      <c r="Q896" s="176"/>
      <c r="R896" s="176"/>
      <c r="S896" s="176"/>
      <c r="T896" s="176"/>
      <c r="U896" s="176"/>
      <c r="V896" s="176"/>
      <c r="W896" s="176"/>
      <c r="X896" s="177"/>
      <c r="AT896" s="171" t="s">
        <v>173</v>
      </c>
      <c r="AU896" s="171" t="s">
        <v>92</v>
      </c>
      <c r="AV896" s="13" t="s">
        <v>92</v>
      </c>
      <c r="AW896" s="13" t="s">
        <v>4</v>
      </c>
      <c r="AX896" s="13" t="s">
        <v>86</v>
      </c>
      <c r="AY896" s="171" t="s">
        <v>164</v>
      </c>
    </row>
    <row r="897" spans="1:65" s="2" customFormat="1" ht="24.2" customHeight="1">
      <c r="A897" s="32"/>
      <c r="B897" s="153"/>
      <c r="C897" s="154" t="s">
        <v>1391</v>
      </c>
      <c r="D897" s="154" t="s">
        <v>167</v>
      </c>
      <c r="E897" s="155" t="s">
        <v>1358</v>
      </c>
      <c r="F897" s="156" t="s">
        <v>1359</v>
      </c>
      <c r="G897" s="157" t="s">
        <v>177</v>
      </c>
      <c r="H897" s="158">
        <v>126.34</v>
      </c>
      <c r="I897" s="159"/>
      <c r="J897" s="159"/>
      <c r="K897" s="158">
        <f>ROUND(P897*H897,3)</f>
        <v>0</v>
      </c>
      <c r="L897" s="160"/>
      <c r="M897" s="33"/>
      <c r="N897" s="161" t="s">
        <v>1</v>
      </c>
      <c r="O897" s="162" t="s">
        <v>43</v>
      </c>
      <c r="P897" s="163">
        <f>I897+J897</f>
        <v>0</v>
      </c>
      <c r="Q897" s="163">
        <f>ROUND(I897*H897,3)</f>
        <v>0</v>
      </c>
      <c r="R897" s="163">
        <f>ROUND(J897*H897,3)</f>
        <v>0</v>
      </c>
      <c r="S897" s="58"/>
      <c r="T897" s="164">
        <f>S897*H897</f>
        <v>0</v>
      </c>
      <c r="U897" s="164">
        <v>1E-4</v>
      </c>
      <c r="V897" s="164">
        <f>U897*H897</f>
        <v>1.2634000000000001E-2</v>
      </c>
      <c r="W897" s="164">
        <v>0</v>
      </c>
      <c r="X897" s="165">
        <f>W897*H897</f>
        <v>0</v>
      </c>
      <c r="Y897" s="32"/>
      <c r="Z897" s="32"/>
      <c r="AA897" s="32"/>
      <c r="AB897" s="32"/>
      <c r="AC897" s="32"/>
      <c r="AD897" s="32"/>
      <c r="AE897" s="32"/>
      <c r="AR897" s="166" t="s">
        <v>234</v>
      </c>
      <c r="AT897" s="166" t="s">
        <v>167</v>
      </c>
      <c r="AU897" s="166" t="s">
        <v>92</v>
      </c>
      <c r="AY897" s="17" t="s">
        <v>164</v>
      </c>
      <c r="BE897" s="167">
        <f>IF(O897="základná",K897,0)</f>
        <v>0</v>
      </c>
      <c r="BF897" s="167">
        <f>IF(O897="znížená",K897,0)</f>
        <v>0</v>
      </c>
      <c r="BG897" s="167">
        <f>IF(O897="zákl. prenesená",K897,0)</f>
        <v>0</v>
      </c>
      <c r="BH897" s="167">
        <f>IF(O897="zníž. prenesená",K897,0)</f>
        <v>0</v>
      </c>
      <c r="BI897" s="167">
        <f>IF(O897="nulová",K897,0)</f>
        <v>0</v>
      </c>
      <c r="BJ897" s="17" t="s">
        <v>92</v>
      </c>
      <c r="BK897" s="168">
        <f>ROUND(P897*H897,3)</f>
        <v>0</v>
      </c>
      <c r="BL897" s="17" t="s">
        <v>234</v>
      </c>
      <c r="BM897" s="166" t="s">
        <v>1360</v>
      </c>
    </row>
    <row r="898" spans="1:65" s="13" customFormat="1" ht="11.25">
      <c r="B898" s="169"/>
      <c r="D898" s="170" t="s">
        <v>173</v>
      </c>
      <c r="E898" s="171" t="s">
        <v>1</v>
      </c>
      <c r="F898" s="172" t="s">
        <v>1867</v>
      </c>
      <c r="H898" s="173">
        <v>9.4</v>
      </c>
      <c r="I898" s="174"/>
      <c r="J898" s="174"/>
      <c r="M898" s="169"/>
      <c r="N898" s="175"/>
      <c r="O898" s="176"/>
      <c r="P898" s="176"/>
      <c r="Q898" s="176"/>
      <c r="R898" s="176"/>
      <c r="S898" s="176"/>
      <c r="T898" s="176"/>
      <c r="U898" s="176"/>
      <c r="V898" s="176"/>
      <c r="W898" s="176"/>
      <c r="X898" s="177"/>
      <c r="AT898" s="171" t="s">
        <v>173</v>
      </c>
      <c r="AU898" s="171" t="s">
        <v>92</v>
      </c>
      <c r="AV898" s="13" t="s">
        <v>92</v>
      </c>
      <c r="AW898" s="13" t="s">
        <v>4</v>
      </c>
      <c r="AX898" s="13" t="s">
        <v>79</v>
      </c>
      <c r="AY898" s="171" t="s">
        <v>164</v>
      </c>
    </row>
    <row r="899" spans="1:65" s="13" customFormat="1" ht="11.25">
      <c r="B899" s="169"/>
      <c r="D899" s="170" t="s">
        <v>173</v>
      </c>
      <c r="E899" s="171" t="s">
        <v>1</v>
      </c>
      <c r="F899" s="172" t="s">
        <v>1868</v>
      </c>
      <c r="H899" s="173">
        <v>20</v>
      </c>
      <c r="I899" s="174"/>
      <c r="J899" s="174"/>
      <c r="M899" s="169"/>
      <c r="N899" s="175"/>
      <c r="O899" s="176"/>
      <c r="P899" s="176"/>
      <c r="Q899" s="176"/>
      <c r="R899" s="176"/>
      <c r="S899" s="176"/>
      <c r="T899" s="176"/>
      <c r="U899" s="176"/>
      <c r="V899" s="176"/>
      <c r="W899" s="176"/>
      <c r="X899" s="177"/>
      <c r="AT899" s="171" t="s">
        <v>173</v>
      </c>
      <c r="AU899" s="171" t="s">
        <v>92</v>
      </c>
      <c r="AV899" s="13" t="s">
        <v>92</v>
      </c>
      <c r="AW899" s="13" t="s">
        <v>4</v>
      </c>
      <c r="AX899" s="13" t="s">
        <v>79</v>
      </c>
      <c r="AY899" s="171" t="s">
        <v>164</v>
      </c>
    </row>
    <row r="900" spans="1:65" s="13" customFormat="1" ht="11.25">
      <c r="B900" s="169"/>
      <c r="D900" s="170" t="s">
        <v>173</v>
      </c>
      <c r="E900" s="171" t="s">
        <v>1</v>
      </c>
      <c r="F900" s="172" t="s">
        <v>1869</v>
      </c>
      <c r="H900" s="173">
        <v>14.14</v>
      </c>
      <c r="I900" s="174"/>
      <c r="J900" s="174"/>
      <c r="M900" s="169"/>
      <c r="N900" s="175"/>
      <c r="O900" s="176"/>
      <c r="P900" s="176"/>
      <c r="Q900" s="176"/>
      <c r="R900" s="176"/>
      <c r="S900" s="176"/>
      <c r="T900" s="176"/>
      <c r="U900" s="176"/>
      <c r="V900" s="176"/>
      <c r="W900" s="176"/>
      <c r="X900" s="177"/>
      <c r="AT900" s="171" t="s">
        <v>173</v>
      </c>
      <c r="AU900" s="171" t="s">
        <v>92</v>
      </c>
      <c r="AV900" s="13" t="s">
        <v>92</v>
      </c>
      <c r="AW900" s="13" t="s">
        <v>4</v>
      </c>
      <c r="AX900" s="13" t="s">
        <v>79</v>
      </c>
      <c r="AY900" s="171" t="s">
        <v>164</v>
      </c>
    </row>
    <row r="901" spans="1:65" s="13" customFormat="1" ht="11.25">
      <c r="B901" s="169"/>
      <c r="D901" s="170" t="s">
        <v>173</v>
      </c>
      <c r="E901" s="171" t="s">
        <v>1</v>
      </c>
      <c r="F901" s="172" t="s">
        <v>1870</v>
      </c>
      <c r="H901" s="173">
        <v>53.74</v>
      </c>
      <c r="I901" s="174"/>
      <c r="J901" s="174"/>
      <c r="M901" s="169"/>
      <c r="N901" s="175"/>
      <c r="O901" s="176"/>
      <c r="P901" s="176"/>
      <c r="Q901" s="176"/>
      <c r="R901" s="176"/>
      <c r="S901" s="176"/>
      <c r="T901" s="176"/>
      <c r="U901" s="176"/>
      <c r="V901" s="176"/>
      <c r="W901" s="176"/>
      <c r="X901" s="177"/>
      <c r="AT901" s="171" t="s">
        <v>173</v>
      </c>
      <c r="AU901" s="171" t="s">
        <v>92</v>
      </c>
      <c r="AV901" s="13" t="s">
        <v>92</v>
      </c>
      <c r="AW901" s="13" t="s">
        <v>4</v>
      </c>
      <c r="AX901" s="13" t="s">
        <v>79</v>
      </c>
      <c r="AY901" s="171" t="s">
        <v>164</v>
      </c>
    </row>
    <row r="902" spans="1:65" s="13" customFormat="1" ht="11.25">
      <c r="B902" s="169"/>
      <c r="D902" s="170" t="s">
        <v>173</v>
      </c>
      <c r="E902" s="171" t="s">
        <v>1</v>
      </c>
      <c r="F902" s="172" t="s">
        <v>1871</v>
      </c>
      <c r="H902" s="173">
        <v>8.26</v>
      </c>
      <c r="I902" s="174"/>
      <c r="J902" s="174"/>
      <c r="M902" s="169"/>
      <c r="N902" s="175"/>
      <c r="O902" s="176"/>
      <c r="P902" s="176"/>
      <c r="Q902" s="176"/>
      <c r="R902" s="176"/>
      <c r="S902" s="176"/>
      <c r="T902" s="176"/>
      <c r="U902" s="176"/>
      <c r="V902" s="176"/>
      <c r="W902" s="176"/>
      <c r="X902" s="177"/>
      <c r="AT902" s="171" t="s">
        <v>173</v>
      </c>
      <c r="AU902" s="171" t="s">
        <v>92</v>
      </c>
      <c r="AV902" s="13" t="s">
        <v>92</v>
      </c>
      <c r="AW902" s="13" t="s">
        <v>4</v>
      </c>
      <c r="AX902" s="13" t="s">
        <v>79</v>
      </c>
      <c r="AY902" s="171" t="s">
        <v>164</v>
      </c>
    </row>
    <row r="903" spans="1:65" s="13" customFormat="1" ht="11.25">
      <c r="B903" s="169"/>
      <c r="D903" s="170" t="s">
        <v>173</v>
      </c>
      <c r="E903" s="171" t="s">
        <v>1</v>
      </c>
      <c r="F903" s="172" t="s">
        <v>1872</v>
      </c>
      <c r="H903" s="173">
        <v>14.8</v>
      </c>
      <c r="I903" s="174"/>
      <c r="J903" s="174"/>
      <c r="M903" s="169"/>
      <c r="N903" s="175"/>
      <c r="O903" s="176"/>
      <c r="P903" s="176"/>
      <c r="Q903" s="176"/>
      <c r="R903" s="176"/>
      <c r="S903" s="176"/>
      <c r="T903" s="176"/>
      <c r="U903" s="176"/>
      <c r="V903" s="176"/>
      <c r="W903" s="176"/>
      <c r="X903" s="177"/>
      <c r="AT903" s="171" t="s">
        <v>173</v>
      </c>
      <c r="AU903" s="171" t="s">
        <v>92</v>
      </c>
      <c r="AV903" s="13" t="s">
        <v>92</v>
      </c>
      <c r="AW903" s="13" t="s">
        <v>4</v>
      </c>
      <c r="AX903" s="13" t="s">
        <v>79</v>
      </c>
      <c r="AY903" s="171" t="s">
        <v>164</v>
      </c>
    </row>
    <row r="904" spans="1:65" s="13" customFormat="1" ht="11.25">
      <c r="B904" s="169"/>
      <c r="D904" s="170" t="s">
        <v>173</v>
      </c>
      <c r="E904" s="171" t="s">
        <v>1</v>
      </c>
      <c r="F904" s="172" t="s">
        <v>1873</v>
      </c>
      <c r="H904" s="173">
        <v>6</v>
      </c>
      <c r="I904" s="174"/>
      <c r="J904" s="174"/>
      <c r="M904" s="169"/>
      <c r="N904" s="175"/>
      <c r="O904" s="176"/>
      <c r="P904" s="176"/>
      <c r="Q904" s="176"/>
      <c r="R904" s="176"/>
      <c r="S904" s="176"/>
      <c r="T904" s="176"/>
      <c r="U904" s="176"/>
      <c r="V904" s="176"/>
      <c r="W904" s="176"/>
      <c r="X904" s="177"/>
      <c r="AT904" s="171" t="s">
        <v>173</v>
      </c>
      <c r="AU904" s="171" t="s">
        <v>92</v>
      </c>
      <c r="AV904" s="13" t="s">
        <v>92</v>
      </c>
      <c r="AW904" s="13" t="s">
        <v>4</v>
      </c>
      <c r="AX904" s="13" t="s">
        <v>79</v>
      </c>
      <c r="AY904" s="171" t="s">
        <v>164</v>
      </c>
    </row>
    <row r="905" spans="1:65" s="15" customFormat="1" ht="11.25">
      <c r="B905" s="195"/>
      <c r="D905" s="170" t="s">
        <v>173</v>
      </c>
      <c r="E905" s="196" t="s">
        <v>1</v>
      </c>
      <c r="F905" s="197" t="s">
        <v>303</v>
      </c>
      <c r="H905" s="198">
        <v>126.34</v>
      </c>
      <c r="I905" s="199"/>
      <c r="J905" s="199"/>
      <c r="M905" s="195"/>
      <c r="N905" s="200"/>
      <c r="O905" s="201"/>
      <c r="P905" s="201"/>
      <c r="Q905" s="201"/>
      <c r="R905" s="201"/>
      <c r="S905" s="201"/>
      <c r="T905" s="201"/>
      <c r="U905" s="201"/>
      <c r="V905" s="201"/>
      <c r="W905" s="201"/>
      <c r="X905" s="202"/>
      <c r="AT905" s="196" t="s">
        <v>173</v>
      </c>
      <c r="AU905" s="196" t="s">
        <v>92</v>
      </c>
      <c r="AV905" s="15" t="s">
        <v>171</v>
      </c>
      <c r="AW905" s="15" t="s">
        <v>4</v>
      </c>
      <c r="AX905" s="15" t="s">
        <v>86</v>
      </c>
      <c r="AY905" s="196" t="s">
        <v>164</v>
      </c>
    </row>
    <row r="906" spans="1:65" s="2" customFormat="1" ht="24.2" customHeight="1">
      <c r="A906" s="32"/>
      <c r="B906" s="153"/>
      <c r="C906" s="154" t="s">
        <v>1395</v>
      </c>
      <c r="D906" s="154" t="s">
        <v>167</v>
      </c>
      <c r="E906" s="155" t="s">
        <v>1362</v>
      </c>
      <c r="F906" s="156" t="s">
        <v>1363</v>
      </c>
      <c r="G906" s="157" t="s">
        <v>177</v>
      </c>
      <c r="H906" s="158">
        <v>162</v>
      </c>
      <c r="I906" s="159"/>
      <c r="J906" s="159"/>
      <c r="K906" s="158">
        <f>ROUND(P906*H906,3)</f>
        <v>0</v>
      </c>
      <c r="L906" s="160"/>
      <c r="M906" s="33"/>
      <c r="N906" s="161" t="s">
        <v>1</v>
      </c>
      <c r="O906" s="162" t="s">
        <v>43</v>
      </c>
      <c r="P906" s="163">
        <f>I906+J906</f>
        <v>0</v>
      </c>
      <c r="Q906" s="163">
        <f>ROUND(I906*H906,3)</f>
        <v>0</v>
      </c>
      <c r="R906" s="163">
        <f>ROUND(J906*H906,3)</f>
        <v>0</v>
      </c>
      <c r="S906" s="58"/>
      <c r="T906" s="164">
        <f>S906*H906</f>
        <v>0</v>
      </c>
      <c r="U906" s="164">
        <v>3.0000000000000001E-5</v>
      </c>
      <c r="V906" s="164">
        <f>U906*H906</f>
        <v>4.8599999999999997E-3</v>
      </c>
      <c r="W906" s="164">
        <v>0</v>
      </c>
      <c r="X906" s="165">
        <f>W906*H906</f>
        <v>0</v>
      </c>
      <c r="Y906" s="32"/>
      <c r="Z906" s="32"/>
      <c r="AA906" s="32"/>
      <c r="AB906" s="32"/>
      <c r="AC906" s="32"/>
      <c r="AD906" s="32"/>
      <c r="AE906" s="32"/>
      <c r="AR906" s="166" t="s">
        <v>234</v>
      </c>
      <c r="AT906" s="166" t="s">
        <v>167</v>
      </c>
      <c r="AU906" s="166" t="s">
        <v>92</v>
      </c>
      <c r="AY906" s="17" t="s">
        <v>164</v>
      </c>
      <c r="BE906" s="167">
        <f>IF(O906="základná",K906,0)</f>
        <v>0</v>
      </c>
      <c r="BF906" s="167">
        <f>IF(O906="znížená",K906,0)</f>
        <v>0</v>
      </c>
      <c r="BG906" s="167">
        <f>IF(O906="zákl. prenesená",K906,0)</f>
        <v>0</v>
      </c>
      <c r="BH906" s="167">
        <f>IF(O906="zníž. prenesená",K906,0)</f>
        <v>0</v>
      </c>
      <c r="BI906" s="167">
        <f>IF(O906="nulová",K906,0)</f>
        <v>0</v>
      </c>
      <c r="BJ906" s="17" t="s">
        <v>92</v>
      </c>
      <c r="BK906" s="168">
        <f>ROUND(P906*H906,3)</f>
        <v>0</v>
      </c>
      <c r="BL906" s="17" t="s">
        <v>234</v>
      </c>
      <c r="BM906" s="166" t="s">
        <v>1364</v>
      </c>
    </row>
    <row r="907" spans="1:65" s="2" customFormat="1" ht="24.2" customHeight="1">
      <c r="A907" s="32"/>
      <c r="B907" s="153"/>
      <c r="C907" s="154" t="s">
        <v>1399</v>
      </c>
      <c r="D907" s="154" t="s">
        <v>167</v>
      </c>
      <c r="E907" s="155" t="s">
        <v>1366</v>
      </c>
      <c r="F907" s="156" t="s">
        <v>1367</v>
      </c>
      <c r="G907" s="157" t="s">
        <v>177</v>
      </c>
      <c r="H907" s="158">
        <v>126.34</v>
      </c>
      <c r="I907" s="159"/>
      <c r="J907" s="159"/>
      <c r="K907" s="158">
        <f>ROUND(P907*H907,3)</f>
        <v>0</v>
      </c>
      <c r="L907" s="160"/>
      <c r="M907" s="33"/>
      <c r="N907" s="161" t="s">
        <v>1</v>
      </c>
      <c r="O907" s="162" t="s">
        <v>43</v>
      </c>
      <c r="P907" s="163">
        <f>I907+J907</f>
        <v>0</v>
      </c>
      <c r="Q907" s="163">
        <f>ROUND(I907*H907,3)</f>
        <v>0</v>
      </c>
      <c r="R907" s="163">
        <f>ROUND(J907*H907,3)</f>
        <v>0</v>
      </c>
      <c r="S907" s="58"/>
      <c r="T907" s="164">
        <f>S907*H907</f>
        <v>0</v>
      </c>
      <c r="U907" s="164">
        <v>1.2E-4</v>
      </c>
      <c r="V907" s="164">
        <f>U907*H907</f>
        <v>1.51608E-2</v>
      </c>
      <c r="W907" s="164">
        <v>0</v>
      </c>
      <c r="X907" s="165">
        <f>W907*H907</f>
        <v>0</v>
      </c>
      <c r="Y907" s="32"/>
      <c r="Z907" s="32"/>
      <c r="AA907" s="32"/>
      <c r="AB907" s="32"/>
      <c r="AC907" s="32"/>
      <c r="AD907" s="32"/>
      <c r="AE907" s="32"/>
      <c r="AR907" s="166" t="s">
        <v>234</v>
      </c>
      <c r="AT907" s="166" t="s">
        <v>167</v>
      </c>
      <c r="AU907" s="166" t="s">
        <v>92</v>
      </c>
      <c r="AY907" s="17" t="s">
        <v>164</v>
      </c>
      <c r="BE907" s="167">
        <f>IF(O907="základná",K907,0)</f>
        <v>0</v>
      </c>
      <c r="BF907" s="167">
        <f>IF(O907="znížená",K907,0)</f>
        <v>0</v>
      </c>
      <c r="BG907" s="167">
        <f>IF(O907="zákl. prenesená",K907,0)</f>
        <v>0</v>
      </c>
      <c r="BH907" s="167">
        <f>IF(O907="zníž. prenesená",K907,0)</f>
        <v>0</v>
      </c>
      <c r="BI907" s="167">
        <f>IF(O907="nulová",K907,0)</f>
        <v>0</v>
      </c>
      <c r="BJ907" s="17" t="s">
        <v>92</v>
      </c>
      <c r="BK907" s="168">
        <f>ROUND(P907*H907,3)</f>
        <v>0</v>
      </c>
      <c r="BL907" s="17" t="s">
        <v>234</v>
      </c>
      <c r="BM907" s="166" t="s">
        <v>1368</v>
      </c>
    </row>
    <row r="908" spans="1:65" s="13" customFormat="1" ht="11.25">
      <c r="B908" s="169"/>
      <c r="D908" s="170" t="s">
        <v>173</v>
      </c>
      <c r="E908" s="171" t="s">
        <v>1</v>
      </c>
      <c r="F908" s="172" t="s">
        <v>1867</v>
      </c>
      <c r="H908" s="173">
        <v>9.4</v>
      </c>
      <c r="I908" s="174"/>
      <c r="J908" s="174"/>
      <c r="M908" s="169"/>
      <c r="N908" s="175"/>
      <c r="O908" s="176"/>
      <c r="P908" s="176"/>
      <c r="Q908" s="176"/>
      <c r="R908" s="176"/>
      <c r="S908" s="176"/>
      <c r="T908" s="176"/>
      <c r="U908" s="176"/>
      <c r="V908" s="176"/>
      <c r="W908" s="176"/>
      <c r="X908" s="177"/>
      <c r="AT908" s="171" t="s">
        <v>173</v>
      </c>
      <c r="AU908" s="171" t="s">
        <v>92</v>
      </c>
      <c r="AV908" s="13" t="s">
        <v>92</v>
      </c>
      <c r="AW908" s="13" t="s">
        <v>4</v>
      </c>
      <c r="AX908" s="13" t="s">
        <v>79</v>
      </c>
      <c r="AY908" s="171" t="s">
        <v>164</v>
      </c>
    </row>
    <row r="909" spans="1:65" s="13" customFormat="1" ht="11.25">
      <c r="B909" s="169"/>
      <c r="D909" s="170" t="s">
        <v>173</v>
      </c>
      <c r="E909" s="171" t="s">
        <v>1</v>
      </c>
      <c r="F909" s="172" t="s">
        <v>1868</v>
      </c>
      <c r="H909" s="173">
        <v>20</v>
      </c>
      <c r="I909" s="174"/>
      <c r="J909" s="174"/>
      <c r="M909" s="169"/>
      <c r="N909" s="175"/>
      <c r="O909" s="176"/>
      <c r="P909" s="176"/>
      <c r="Q909" s="176"/>
      <c r="R909" s="176"/>
      <c r="S909" s="176"/>
      <c r="T909" s="176"/>
      <c r="U909" s="176"/>
      <c r="V909" s="176"/>
      <c r="W909" s="176"/>
      <c r="X909" s="177"/>
      <c r="AT909" s="171" t="s">
        <v>173</v>
      </c>
      <c r="AU909" s="171" t="s">
        <v>92</v>
      </c>
      <c r="AV909" s="13" t="s">
        <v>92</v>
      </c>
      <c r="AW909" s="13" t="s">
        <v>4</v>
      </c>
      <c r="AX909" s="13" t="s">
        <v>79</v>
      </c>
      <c r="AY909" s="171" t="s">
        <v>164</v>
      </c>
    </row>
    <row r="910" spans="1:65" s="13" customFormat="1" ht="11.25">
      <c r="B910" s="169"/>
      <c r="D910" s="170" t="s">
        <v>173</v>
      </c>
      <c r="E910" s="171" t="s">
        <v>1</v>
      </c>
      <c r="F910" s="172" t="s">
        <v>1869</v>
      </c>
      <c r="H910" s="173">
        <v>14.14</v>
      </c>
      <c r="I910" s="174"/>
      <c r="J910" s="174"/>
      <c r="M910" s="169"/>
      <c r="N910" s="175"/>
      <c r="O910" s="176"/>
      <c r="P910" s="176"/>
      <c r="Q910" s="176"/>
      <c r="R910" s="176"/>
      <c r="S910" s="176"/>
      <c r="T910" s="176"/>
      <c r="U910" s="176"/>
      <c r="V910" s="176"/>
      <c r="W910" s="176"/>
      <c r="X910" s="177"/>
      <c r="AT910" s="171" t="s">
        <v>173</v>
      </c>
      <c r="AU910" s="171" t="s">
        <v>92</v>
      </c>
      <c r="AV910" s="13" t="s">
        <v>92</v>
      </c>
      <c r="AW910" s="13" t="s">
        <v>4</v>
      </c>
      <c r="AX910" s="13" t="s">
        <v>79</v>
      </c>
      <c r="AY910" s="171" t="s">
        <v>164</v>
      </c>
    </row>
    <row r="911" spans="1:65" s="13" customFormat="1" ht="11.25">
      <c r="B911" s="169"/>
      <c r="D911" s="170" t="s">
        <v>173</v>
      </c>
      <c r="E911" s="171" t="s">
        <v>1</v>
      </c>
      <c r="F911" s="172" t="s">
        <v>1870</v>
      </c>
      <c r="H911" s="173">
        <v>53.74</v>
      </c>
      <c r="I911" s="174"/>
      <c r="J911" s="174"/>
      <c r="M911" s="169"/>
      <c r="N911" s="175"/>
      <c r="O911" s="176"/>
      <c r="P911" s="176"/>
      <c r="Q911" s="176"/>
      <c r="R911" s="176"/>
      <c r="S911" s="176"/>
      <c r="T911" s="176"/>
      <c r="U911" s="176"/>
      <c r="V911" s="176"/>
      <c r="W911" s="176"/>
      <c r="X911" s="177"/>
      <c r="AT911" s="171" t="s">
        <v>173</v>
      </c>
      <c r="AU911" s="171" t="s">
        <v>92</v>
      </c>
      <c r="AV911" s="13" t="s">
        <v>92</v>
      </c>
      <c r="AW911" s="13" t="s">
        <v>4</v>
      </c>
      <c r="AX911" s="13" t="s">
        <v>79</v>
      </c>
      <c r="AY911" s="171" t="s">
        <v>164</v>
      </c>
    </row>
    <row r="912" spans="1:65" s="13" customFormat="1" ht="11.25">
      <c r="B912" s="169"/>
      <c r="D912" s="170" t="s">
        <v>173</v>
      </c>
      <c r="E912" s="171" t="s">
        <v>1</v>
      </c>
      <c r="F912" s="172" t="s">
        <v>1871</v>
      </c>
      <c r="H912" s="173">
        <v>8.26</v>
      </c>
      <c r="I912" s="174"/>
      <c r="J912" s="174"/>
      <c r="M912" s="169"/>
      <c r="N912" s="175"/>
      <c r="O912" s="176"/>
      <c r="P912" s="176"/>
      <c r="Q912" s="176"/>
      <c r="R912" s="176"/>
      <c r="S912" s="176"/>
      <c r="T912" s="176"/>
      <c r="U912" s="176"/>
      <c r="V912" s="176"/>
      <c r="W912" s="176"/>
      <c r="X912" s="177"/>
      <c r="AT912" s="171" t="s">
        <v>173</v>
      </c>
      <c r="AU912" s="171" t="s">
        <v>92</v>
      </c>
      <c r="AV912" s="13" t="s">
        <v>92</v>
      </c>
      <c r="AW912" s="13" t="s">
        <v>4</v>
      </c>
      <c r="AX912" s="13" t="s">
        <v>79</v>
      </c>
      <c r="AY912" s="171" t="s">
        <v>164</v>
      </c>
    </row>
    <row r="913" spans="1:65" s="13" customFormat="1" ht="11.25">
      <c r="B913" s="169"/>
      <c r="D913" s="170" t="s">
        <v>173</v>
      </c>
      <c r="E913" s="171" t="s">
        <v>1</v>
      </c>
      <c r="F913" s="172" t="s">
        <v>1872</v>
      </c>
      <c r="H913" s="173">
        <v>14.8</v>
      </c>
      <c r="I913" s="174"/>
      <c r="J913" s="174"/>
      <c r="M913" s="169"/>
      <c r="N913" s="175"/>
      <c r="O913" s="176"/>
      <c r="P913" s="176"/>
      <c r="Q913" s="176"/>
      <c r="R913" s="176"/>
      <c r="S913" s="176"/>
      <c r="T913" s="176"/>
      <c r="U913" s="176"/>
      <c r="V913" s="176"/>
      <c r="W913" s="176"/>
      <c r="X913" s="177"/>
      <c r="AT913" s="171" t="s">
        <v>173</v>
      </c>
      <c r="AU913" s="171" t="s">
        <v>92</v>
      </c>
      <c r="AV913" s="13" t="s">
        <v>92</v>
      </c>
      <c r="AW913" s="13" t="s">
        <v>4</v>
      </c>
      <c r="AX913" s="13" t="s">
        <v>79</v>
      </c>
      <c r="AY913" s="171" t="s">
        <v>164</v>
      </c>
    </row>
    <row r="914" spans="1:65" s="13" customFormat="1" ht="11.25">
      <c r="B914" s="169"/>
      <c r="D914" s="170" t="s">
        <v>173</v>
      </c>
      <c r="E914" s="171" t="s">
        <v>1</v>
      </c>
      <c r="F914" s="172" t="s">
        <v>1873</v>
      </c>
      <c r="H914" s="173">
        <v>6</v>
      </c>
      <c r="I914" s="174"/>
      <c r="J914" s="174"/>
      <c r="M914" s="169"/>
      <c r="N914" s="175"/>
      <c r="O914" s="176"/>
      <c r="P914" s="176"/>
      <c r="Q914" s="176"/>
      <c r="R914" s="176"/>
      <c r="S914" s="176"/>
      <c r="T914" s="176"/>
      <c r="U914" s="176"/>
      <c r="V914" s="176"/>
      <c r="W914" s="176"/>
      <c r="X914" s="177"/>
      <c r="AT914" s="171" t="s">
        <v>173</v>
      </c>
      <c r="AU914" s="171" t="s">
        <v>92</v>
      </c>
      <c r="AV914" s="13" t="s">
        <v>92</v>
      </c>
      <c r="AW914" s="13" t="s">
        <v>4</v>
      </c>
      <c r="AX914" s="13" t="s">
        <v>79</v>
      </c>
      <c r="AY914" s="171" t="s">
        <v>164</v>
      </c>
    </row>
    <row r="915" spans="1:65" s="15" customFormat="1" ht="11.25">
      <c r="B915" s="195"/>
      <c r="D915" s="170" t="s">
        <v>173</v>
      </c>
      <c r="E915" s="196" t="s">
        <v>1</v>
      </c>
      <c r="F915" s="197" t="s">
        <v>303</v>
      </c>
      <c r="H915" s="198">
        <v>126.34</v>
      </c>
      <c r="I915" s="199"/>
      <c r="J915" s="199"/>
      <c r="M915" s="195"/>
      <c r="N915" s="200"/>
      <c r="O915" s="201"/>
      <c r="P915" s="201"/>
      <c r="Q915" s="201"/>
      <c r="R915" s="201"/>
      <c r="S915" s="201"/>
      <c r="T915" s="201"/>
      <c r="U915" s="201"/>
      <c r="V915" s="201"/>
      <c r="W915" s="201"/>
      <c r="X915" s="202"/>
      <c r="AT915" s="196" t="s">
        <v>173</v>
      </c>
      <c r="AU915" s="196" t="s">
        <v>92</v>
      </c>
      <c r="AV915" s="15" t="s">
        <v>171</v>
      </c>
      <c r="AW915" s="15" t="s">
        <v>4</v>
      </c>
      <c r="AX915" s="15" t="s">
        <v>86</v>
      </c>
      <c r="AY915" s="196" t="s">
        <v>164</v>
      </c>
    </row>
    <row r="916" spans="1:65" s="2" customFormat="1" ht="37.9" customHeight="1">
      <c r="A916" s="32"/>
      <c r="B916" s="153"/>
      <c r="C916" s="154" t="s">
        <v>1403</v>
      </c>
      <c r="D916" s="154" t="s">
        <v>167</v>
      </c>
      <c r="E916" s="155" t="s">
        <v>1370</v>
      </c>
      <c r="F916" s="156" t="s">
        <v>1371</v>
      </c>
      <c r="G916" s="157" t="s">
        <v>177</v>
      </c>
      <c r="H916" s="158">
        <v>319.02</v>
      </c>
      <c r="I916" s="159"/>
      <c r="J916" s="159"/>
      <c r="K916" s="158">
        <f>ROUND(P916*H916,3)</f>
        <v>0</v>
      </c>
      <c r="L916" s="160"/>
      <c r="M916" s="33"/>
      <c r="N916" s="161" t="s">
        <v>1</v>
      </c>
      <c r="O916" s="162" t="s">
        <v>43</v>
      </c>
      <c r="P916" s="163">
        <f>I916+J916</f>
        <v>0</v>
      </c>
      <c r="Q916" s="163">
        <f>ROUND(I916*H916,3)</f>
        <v>0</v>
      </c>
      <c r="R916" s="163">
        <f>ROUND(J916*H916,3)</f>
        <v>0</v>
      </c>
      <c r="S916" s="58"/>
      <c r="T916" s="164">
        <f>S916*H916</f>
        <v>0</v>
      </c>
      <c r="U916" s="164">
        <v>3.3E-4</v>
      </c>
      <c r="V916" s="164">
        <f>U916*H916</f>
        <v>0.1052766</v>
      </c>
      <c r="W916" s="164">
        <v>0</v>
      </c>
      <c r="X916" s="165">
        <f>W916*H916</f>
        <v>0</v>
      </c>
      <c r="Y916" s="32"/>
      <c r="Z916" s="32"/>
      <c r="AA916" s="32"/>
      <c r="AB916" s="32"/>
      <c r="AC916" s="32"/>
      <c r="AD916" s="32"/>
      <c r="AE916" s="32"/>
      <c r="AR916" s="166" t="s">
        <v>234</v>
      </c>
      <c r="AT916" s="166" t="s">
        <v>167</v>
      </c>
      <c r="AU916" s="166" t="s">
        <v>92</v>
      </c>
      <c r="AY916" s="17" t="s">
        <v>164</v>
      </c>
      <c r="BE916" s="167">
        <f>IF(O916="základná",K916,0)</f>
        <v>0</v>
      </c>
      <c r="BF916" s="167">
        <f>IF(O916="znížená",K916,0)</f>
        <v>0</v>
      </c>
      <c r="BG916" s="167">
        <f>IF(O916="zákl. prenesená",K916,0)</f>
        <v>0</v>
      </c>
      <c r="BH916" s="167">
        <f>IF(O916="zníž. prenesená",K916,0)</f>
        <v>0</v>
      </c>
      <c r="BI916" s="167">
        <f>IF(O916="nulová",K916,0)</f>
        <v>0</v>
      </c>
      <c r="BJ916" s="17" t="s">
        <v>92</v>
      </c>
      <c r="BK916" s="168">
        <f>ROUND(P916*H916,3)</f>
        <v>0</v>
      </c>
      <c r="BL916" s="17" t="s">
        <v>234</v>
      </c>
      <c r="BM916" s="166" t="s">
        <v>1372</v>
      </c>
    </row>
    <row r="917" spans="1:65" s="13" customFormat="1" ht="11.25">
      <c r="B917" s="169"/>
      <c r="D917" s="170" t="s">
        <v>173</v>
      </c>
      <c r="E917" s="171" t="s">
        <v>1</v>
      </c>
      <c r="F917" s="172" t="s">
        <v>2271</v>
      </c>
      <c r="H917" s="173">
        <v>126.34</v>
      </c>
      <c r="I917" s="174"/>
      <c r="J917" s="174"/>
      <c r="M917" s="169"/>
      <c r="N917" s="175"/>
      <c r="O917" s="176"/>
      <c r="P917" s="176"/>
      <c r="Q917" s="176"/>
      <c r="R917" s="176"/>
      <c r="S917" s="176"/>
      <c r="T917" s="176"/>
      <c r="U917" s="176"/>
      <c r="V917" s="176"/>
      <c r="W917" s="176"/>
      <c r="X917" s="177"/>
      <c r="AT917" s="171" t="s">
        <v>173</v>
      </c>
      <c r="AU917" s="171" t="s">
        <v>92</v>
      </c>
      <c r="AV917" s="13" t="s">
        <v>92</v>
      </c>
      <c r="AW917" s="13" t="s">
        <v>4</v>
      </c>
      <c r="AX917" s="13" t="s">
        <v>79</v>
      </c>
      <c r="AY917" s="171" t="s">
        <v>164</v>
      </c>
    </row>
    <row r="918" spans="1:65" s="13" customFormat="1" ht="11.25">
      <c r="B918" s="169"/>
      <c r="D918" s="170" t="s">
        <v>173</v>
      </c>
      <c r="E918" s="171" t="s">
        <v>1</v>
      </c>
      <c r="F918" s="172" t="s">
        <v>2272</v>
      </c>
      <c r="H918" s="173">
        <v>54.39</v>
      </c>
      <c r="I918" s="174"/>
      <c r="J918" s="174"/>
      <c r="M918" s="169"/>
      <c r="N918" s="175"/>
      <c r="O918" s="176"/>
      <c r="P918" s="176"/>
      <c r="Q918" s="176"/>
      <c r="R918" s="176"/>
      <c r="S918" s="176"/>
      <c r="T918" s="176"/>
      <c r="U918" s="176"/>
      <c r="V918" s="176"/>
      <c r="W918" s="176"/>
      <c r="X918" s="177"/>
      <c r="AT918" s="171" t="s">
        <v>173</v>
      </c>
      <c r="AU918" s="171" t="s">
        <v>92</v>
      </c>
      <c r="AV918" s="13" t="s">
        <v>92</v>
      </c>
      <c r="AW918" s="13" t="s">
        <v>4</v>
      </c>
      <c r="AX918" s="13" t="s">
        <v>79</v>
      </c>
      <c r="AY918" s="171" t="s">
        <v>164</v>
      </c>
    </row>
    <row r="919" spans="1:65" s="13" customFormat="1" ht="11.25">
      <c r="B919" s="169"/>
      <c r="D919" s="170" t="s">
        <v>173</v>
      </c>
      <c r="E919" s="171" t="s">
        <v>1</v>
      </c>
      <c r="F919" s="172" t="s">
        <v>2273</v>
      </c>
      <c r="H919" s="173">
        <v>116.1</v>
      </c>
      <c r="I919" s="174"/>
      <c r="J919" s="174"/>
      <c r="M919" s="169"/>
      <c r="N919" s="175"/>
      <c r="O919" s="176"/>
      <c r="P919" s="176"/>
      <c r="Q919" s="176"/>
      <c r="R919" s="176"/>
      <c r="S919" s="176"/>
      <c r="T919" s="176"/>
      <c r="U919" s="176"/>
      <c r="V919" s="176"/>
      <c r="W919" s="176"/>
      <c r="X919" s="177"/>
      <c r="AT919" s="171" t="s">
        <v>173</v>
      </c>
      <c r="AU919" s="171" t="s">
        <v>92</v>
      </c>
      <c r="AV919" s="13" t="s">
        <v>92</v>
      </c>
      <c r="AW919" s="13" t="s">
        <v>4</v>
      </c>
      <c r="AX919" s="13" t="s">
        <v>79</v>
      </c>
      <c r="AY919" s="171" t="s">
        <v>164</v>
      </c>
    </row>
    <row r="920" spans="1:65" s="13" customFormat="1" ht="11.25">
      <c r="B920" s="169"/>
      <c r="D920" s="170" t="s">
        <v>173</v>
      </c>
      <c r="E920" s="171" t="s">
        <v>1</v>
      </c>
      <c r="F920" s="172" t="s">
        <v>2274</v>
      </c>
      <c r="H920" s="173">
        <v>22.19</v>
      </c>
      <c r="I920" s="174"/>
      <c r="J920" s="174"/>
      <c r="M920" s="169"/>
      <c r="N920" s="175"/>
      <c r="O920" s="176"/>
      <c r="P920" s="176"/>
      <c r="Q920" s="176"/>
      <c r="R920" s="176"/>
      <c r="S920" s="176"/>
      <c r="T920" s="176"/>
      <c r="U920" s="176"/>
      <c r="V920" s="176"/>
      <c r="W920" s="176"/>
      <c r="X920" s="177"/>
      <c r="AT920" s="171" t="s">
        <v>173</v>
      </c>
      <c r="AU920" s="171" t="s">
        <v>92</v>
      </c>
      <c r="AV920" s="13" t="s">
        <v>92</v>
      </c>
      <c r="AW920" s="13" t="s">
        <v>4</v>
      </c>
      <c r="AX920" s="13" t="s">
        <v>79</v>
      </c>
      <c r="AY920" s="171" t="s">
        <v>164</v>
      </c>
    </row>
    <row r="921" spans="1:65" s="15" customFormat="1" ht="11.25">
      <c r="B921" s="195"/>
      <c r="D921" s="170" t="s">
        <v>173</v>
      </c>
      <c r="E921" s="196" t="s">
        <v>1</v>
      </c>
      <c r="F921" s="197" t="s">
        <v>303</v>
      </c>
      <c r="H921" s="198">
        <v>319.02000000000004</v>
      </c>
      <c r="I921" s="199"/>
      <c r="J921" s="199"/>
      <c r="M921" s="195"/>
      <c r="N921" s="200"/>
      <c r="O921" s="201"/>
      <c r="P921" s="201"/>
      <c r="Q921" s="201"/>
      <c r="R921" s="201"/>
      <c r="S921" s="201"/>
      <c r="T921" s="201"/>
      <c r="U921" s="201"/>
      <c r="V921" s="201"/>
      <c r="W921" s="201"/>
      <c r="X921" s="202"/>
      <c r="AT921" s="196" t="s">
        <v>173</v>
      </c>
      <c r="AU921" s="196" t="s">
        <v>92</v>
      </c>
      <c r="AV921" s="15" t="s">
        <v>171</v>
      </c>
      <c r="AW921" s="15" t="s">
        <v>4</v>
      </c>
      <c r="AX921" s="15" t="s">
        <v>86</v>
      </c>
      <c r="AY921" s="196" t="s">
        <v>164</v>
      </c>
    </row>
    <row r="922" spans="1:65" s="12" customFormat="1" ht="25.9" customHeight="1">
      <c r="B922" s="139"/>
      <c r="D922" s="140" t="s">
        <v>78</v>
      </c>
      <c r="E922" s="141" t="s">
        <v>244</v>
      </c>
      <c r="F922" s="141" t="s">
        <v>1376</v>
      </c>
      <c r="I922" s="142"/>
      <c r="J922" s="142"/>
      <c r="K922" s="143">
        <f>BK922</f>
        <v>0</v>
      </c>
      <c r="M922" s="139"/>
      <c r="N922" s="144"/>
      <c r="O922" s="145"/>
      <c r="P922" s="145"/>
      <c r="Q922" s="146">
        <f>Q923+Q968</f>
        <v>0</v>
      </c>
      <c r="R922" s="146">
        <f>R923+R968</f>
        <v>0</v>
      </c>
      <c r="S922" s="145"/>
      <c r="T922" s="147">
        <f>T923+T968</f>
        <v>0</v>
      </c>
      <c r="U922" s="145"/>
      <c r="V922" s="147">
        <f>V923+V968</f>
        <v>0</v>
      </c>
      <c r="W922" s="145"/>
      <c r="X922" s="148">
        <f>X923+X968</f>
        <v>0</v>
      </c>
      <c r="AR922" s="140" t="s">
        <v>165</v>
      </c>
      <c r="AT922" s="149" t="s">
        <v>78</v>
      </c>
      <c r="AU922" s="149" t="s">
        <v>79</v>
      </c>
      <c r="AY922" s="140" t="s">
        <v>164</v>
      </c>
      <c r="BK922" s="150">
        <f>BK923+BK968</f>
        <v>0</v>
      </c>
    </row>
    <row r="923" spans="1:65" s="12" customFormat="1" ht="22.9" customHeight="1">
      <c r="B923" s="139"/>
      <c r="D923" s="140" t="s">
        <v>78</v>
      </c>
      <c r="E923" s="151" t="s">
        <v>1377</v>
      </c>
      <c r="F923" s="151" t="s">
        <v>1378</v>
      </c>
      <c r="I923" s="142"/>
      <c r="J923" s="142"/>
      <c r="K923" s="152">
        <f>BK923</f>
        <v>0</v>
      </c>
      <c r="M923" s="139"/>
      <c r="N923" s="144"/>
      <c r="O923" s="145"/>
      <c r="P923" s="145"/>
      <c r="Q923" s="146">
        <f>SUM(Q924:Q967)</f>
        <v>0</v>
      </c>
      <c r="R923" s="146">
        <f>SUM(R924:R967)</f>
        <v>0</v>
      </c>
      <c r="S923" s="145"/>
      <c r="T923" s="147">
        <f>SUM(T924:T967)</f>
        <v>0</v>
      </c>
      <c r="U923" s="145"/>
      <c r="V923" s="147">
        <f>SUM(V924:V967)</f>
        <v>0</v>
      </c>
      <c r="W923" s="145"/>
      <c r="X923" s="148">
        <f>SUM(X924:X967)</f>
        <v>0</v>
      </c>
      <c r="AR923" s="140" t="s">
        <v>165</v>
      </c>
      <c r="AT923" s="149" t="s">
        <v>78</v>
      </c>
      <c r="AU923" s="149" t="s">
        <v>86</v>
      </c>
      <c r="AY923" s="140" t="s">
        <v>164</v>
      </c>
      <c r="BK923" s="150">
        <f>SUM(BK924:BK967)</f>
        <v>0</v>
      </c>
    </row>
    <row r="924" spans="1:65" s="2" customFormat="1" ht="14.45" customHeight="1">
      <c r="A924" s="32"/>
      <c r="B924" s="153"/>
      <c r="C924" s="178" t="s">
        <v>1407</v>
      </c>
      <c r="D924" s="178" t="s">
        <v>244</v>
      </c>
      <c r="E924" s="179" t="s">
        <v>1380</v>
      </c>
      <c r="F924" s="180" t="s">
        <v>1381</v>
      </c>
      <c r="G924" s="181" t="s">
        <v>199</v>
      </c>
      <c r="H924" s="182">
        <v>50</v>
      </c>
      <c r="I924" s="183"/>
      <c r="J924" s="184"/>
      <c r="K924" s="182">
        <f t="shared" ref="K924:K967" si="92">ROUND(P924*H924,3)</f>
        <v>0</v>
      </c>
      <c r="L924" s="184"/>
      <c r="M924" s="185"/>
      <c r="N924" s="186" t="s">
        <v>1</v>
      </c>
      <c r="O924" s="162" t="s">
        <v>43</v>
      </c>
      <c r="P924" s="163">
        <f t="shared" ref="P924:P967" si="93">I924+J924</f>
        <v>0</v>
      </c>
      <c r="Q924" s="163">
        <f t="shared" ref="Q924:Q967" si="94">ROUND(I924*H924,3)</f>
        <v>0</v>
      </c>
      <c r="R924" s="163">
        <f t="shared" ref="R924:R967" si="95">ROUND(J924*H924,3)</f>
        <v>0</v>
      </c>
      <c r="S924" s="58"/>
      <c r="T924" s="164">
        <f t="shared" ref="T924:T967" si="96">S924*H924</f>
        <v>0</v>
      </c>
      <c r="U924" s="164">
        <v>0</v>
      </c>
      <c r="V924" s="164">
        <f t="shared" ref="V924:V967" si="97">U924*H924</f>
        <v>0</v>
      </c>
      <c r="W924" s="164">
        <v>0</v>
      </c>
      <c r="X924" s="165">
        <f t="shared" ref="X924:X967" si="98">W924*H924</f>
        <v>0</v>
      </c>
      <c r="Y924" s="32"/>
      <c r="Z924" s="32"/>
      <c r="AA924" s="32"/>
      <c r="AB924" s="32"/>
      <c r="AC924" s="32"/>
      <c r="AD924" s="32"/>
      <c r="AE924" s="32"/>
      <c r="AR924" s="166" t="s">
        <v>1297</v>
      </c>
      <c r="AT924" s="166" t="s">
        <v>244</v>
      </c>
      <c r="AU924" s="166" t="s">
        <v>92</v>
      </c>
      <c r="AY924" s="17" t="s">
        <v>164</v>
      </c>
      <c r="BE924" s="167">
        <f t="shared" ref="BE924:BE967" si="99">IF(O924="základná",K924,0)</f>
        <v>0</v>
      </c>
      <c r="BF924" s="167">
        <f t="shared" ref="BF924:BF967" si="100">IF(O924="znížená",K924,0)</f>
        <v>0</v>
      </c>
      <c r="BG924" s="167">
        <f t="shared" ref="BG924:BG967" si="101">IF(O924="zákl. prenesená",K924,0)</f>
        <v>0</v>
      </c>
      <c r="BH924" s="167">
        <f t="shared" ref="BH924:BH967" si="102">IF(O924="zníž. prenesená",K924,0)</f>
        <v>0</v>
      </c>
      <c r="BI924" s="167">
        <f t="shared" ref="BI924:BI967" si="103">IF(O924="nulová",K924,0)</f>
        <v>0</v>
      </c>
      <c r="BJ924" s="17" t="s">
        <v>92</v>
      </c>
      <c r="BK924" s="168">
        <f t="shared" ref="BK924:BK967" si="104">ROUND(P924*H924,3)</f>
        <v>0</v>
      </c>
      <c r="BL924" s="17" t="s">
        <v>472</v>
      </c>
      <c r="BM924" s="166" t="s">
        <v>2275</v>
      </c>
    </row>
    <row r="925" spans="1:65" s="2" customFormat="1" ht="14.45" customHeight="1">
      <c r="A925" s="32"/>
      <c r="B925" s="153"/>
      <c r="C925" s="178" t="s">
        <v>1411</v>
      </c>
      <c r="D925" s="178" t="s">
        <v>244</v>
      </c>
      <c r="E925" s="179" t="s">
        <v>1384</v>
      </c>
      <c r="F925" s="180" t="s">
        <v>1385</v>
      </c>
      <c r="G925" s="181" t="s">
        <v>199</v>
      </c>
      <c r="H925" s="182">
        <v>50</v>
      </c>
      <c r="I925" s="183"/>
      <c r="J925" s="184"/>
      <c r="K925" s="182">
        <f t="shared" si="92"/>
        <v>0</v>
      </c>
      <c r="L925" s="184"/>
      <c r="M925" s="185"/>
      <c r="N925" s="186" t="s">
        <v>1</v>
      </c>
      <c r="O925" s="162" t="s">
        <v>43</v>
      </c>
      <c r="P925" s="163">
        <f t="shared" si="93"/>
        <v>0</v>
      </c>
      <c r="Q925" s="163">
        <f t="shared" si="94"/>
        <v>0</v>
      </c>
      <c r="R925" s="163">
        <f t="shared" si="95"/>
        <v>0</v>
      </c>
      <c r="S925" s="58"/>
      <c r="T925" s="164">
        <f t="shared" si="96"/>
        <v>0</v>
      </c>
      <c r="U925" s="164">
        <v>0</v>
      </c>
      <c r="V925" s="164">
        <f t="shared" si="97"/>
        <v>0</v>
      </c>
      <c r="W925" s="164">
        <v>0</v>
      </c>
      <c r="X925" s="165">
        <f t="shared" si="98"/>
        <v>0</v>
      </c>
      <c r="Y925" s="32"/>
      <c r="Z925" s="32"/>
      <c r="AA925" s="32"/>
      <c r="AB925" s="32"/>
      <c r="AC925" s="32"/>
      <c r="AD925" s="32"/>
      <c r="AE925" s="32"/>
      <c r="AR925" s="166" t="s">
        <v>1297</v>
      </c>
      <c r="AT925" s="166" t="s">
        <v>244</v>
      </c>
      <c r="AU925" s="166" t="s">
        <v>92</v>
      </c>
      <c r="AY925" s="17" t="s">
        <v>164</v>
      </c>
      <c r="BE925" s="167">
        <f t="shared" si="99"/>
        <v>0</v>
      </c>
      <c r="BF925" s="167">
        <f t="shared" si="100"/>
        <v>0</v>
      </c>
      <c r="BG925" s="167">
        <f t="shared" si="101"/>
        <v>0</v>
      </c>
      <c r="BH925" s="167">
        <f t="shared" si="102"/>
        <v>0</v>
      </c>
      <c r="BI925" s="167">
        <f t="shared" si="103"/>
        <v>0</v>
      </c>
      <c r="BJ925" s="17" t="s">
        <v>92</v>
      </c>
      <c r="BK925" s="168">
        <f t="shared" si="104"/>
        <v>0</v>
      </c>
      <c r="BL925" s="17" t="s">
        <v>472</v>
      </c>
      <c r="BM925" s="166" t="s">
        <v>2276</v>
      </c>
    </row>
    <row r="926" spans="1:65" s="2" customFormat="1" ht="24.2" customHeight="1">
      <c r="A926" s="32"/>
      <c r="B926" s="153"/>
      <c r="C926" s="178" t="s">
        <v>1415</v>
      </c>
      <c r="D926" s="178" t="s">
        <v>244</v>
      </c>
      <c r="E926" s="179" t="s">
        <v>1388</v>
      </c>
      <c r="F926" s="180" t="s">
        <v>1389</v>
      </c>
      <c r="G926" s="181" t="s">
        <v>199</v>
      </c>
      <c r="H926" s="182">
        <v>21</v>
      </c>
      <c r="I926" s="183"/>
      <c r="J926" s="184"/>
      <c r="K926" s="182">
        <f t="shared" si="92"/>
        <v>0</v>
      </c>
      <c r="L926" s="184"/>
      <c r="M926" s="185"/>
      <c r="N926" s="186" t="s">
        <v>1</v>
      </c>
      <c r="O926" s="162" t="s">
        <v>43</v>
      </c>
      <c r="P926" s="163">
        <f t="shared" si="93"/>
        <v>0</v>
      </c>
      <c r="Q926" s="163">
        <f t="shared" si="94"/>
        <v>0</v>
      </c>
      <c r="R926" s="163">
        <f t="shared" si="95"/>
        <v>0</v>
      </c>
      <c r="S926" s="58"/>
      <c r="T926" s="164">
        <f t="shared" si="96"/>
        <v>0</v>
      </c>
      <c r="U926" s="164">
        <v>0</v>
      </c>
      <c r="V926" s="164">
        <f t="shared" si="97"/>
        <v>0</v>
      </c>
      <c r="W926" s="164">
        <v>0</v>
      </c>
      <c r="X926" s="165">
        <f t="shared" si="98"/>
        <v>0</v>
      </c>
      <c r="Y926" s="32"/>
      <c r="Z926" s="32"/>
      <c r="AA926" s="32"/>
      <c r="AB926" s="32"/>
      <c r="AC926" s="32"/>
      <c r="AD926" s="32"/>
      <c r="AE926" s="32"/>
      <c r="AR926" s="166" t="s">
        <v>1297</v>
      </c>
      <c r="AT926" s="166" t="s">
        <v>244</v>
      </c>
      <c r="AU926" s="166" t="s">
        <v>92</v>
      </c>
      <c r="AY926" s="17" t="s">
        <v>164</v>
      </c>
      <c r="BE926" s="167">
        <f t="shared" si="99"/>
        <v>0</v>
      </c>
      <c r="BF926" s="167">
        <f t="shared" si="100"/>
        <v>0</v>
      </c>
      <c r="BG926" s="167">
        <f t="shared" si="101"/>
        <v>0</v>
      </c>
      <c r="BH926" s="167">
        <f t="shared" si="102"/>
        <v>0</v>
      </c>
      <c r="BI926" s="167">
        <f t="shared" si="103"/>
        <v>0</v>
      </c>
      <c r="BJ926" s="17" t="s">
        <v>92</v>
      </c>
      <c r="BK926" s="168">
        <f t="shared" si="104"/>
        <v>0</v>
      </c>
      <c r="BL926" s="17" t="s">
        <v>472</v>
      </c>
      <c r="BM926" s="166" t="s">
        <v>2277</v>
      </c>
    </row>
    <row r="927" spans="1:65" s="2" customFormat="1" ht="14.45" customHeight="1">
      <c r="A927" s="32"/>
      <c r="B927" s="153"/>
      <c r="C927" s="178" t="s">
        <v>1419</v>
      </c>
      <c r="D927" s="178" t="s">
        <v>244</v>
      </c>
      <c r="E927" s="179" t="s">
        <v>1392</v>
      </c>
      <c r="F927" s="180" t="s">
        <v>1393</v>
      </c>
      <c r="G927" s="181" t="s">
        <v>199</v>
      </c>
      <c r="H927" s="182">
        <v>21</v>
      </c>
      <c r="I927" s="183"/>
      <c r="J927" s="184"/>
      <c r="K927" s="182">
        <f t="shared" si="92"/>
        <v>0</v>
      </c>
      <c r="L927" s="184"/>
      <c r="M927" s="185"/>
      <c r="N927" s="186" t="s">
        <v>1</v>
      </c>
      <c r="O927" s="162" t="s">
        <v>43</v>
      </c>
      <c r="P927" s="163">
        <f t="shared" si="93"/>
        <v>0</v>
      </c>
      <c r="Q927" s="163">
        <f t="shared" si="94"/>
        <v>0</v>
      </c>
      <c r="R927" s="163">
        <f t="shared" si="95"/>
        <v>0</v>
      </c>
      <c r="S927" s="58"/>
      <c r="T927" s="164">
        <f t="shared" si="96"/>
        <v>0</v>
      </c>
      <c r="U927" s="164">
        <v>0</v>
      </c>
      <c r="V927" s="164">
        <f t="shared" si="97"/>
        <v>0</v>
      </c>
      <c r="W927" s="164">
        <v>0</v>
      </c>
      <c r="X927" s="165">
        <f t="shared" si="98"/>
        <v>0</v>
      </c>
      <c r="Y927" s="32"/>
      <c r="Z927" s="32"/>
      <c r="AA927" s="32"/>
      <c r="AB927" s="32"/>
      <c r="AC927" s="32"/>
      <c r="AD927" s="32"/>
      <c r="AE927" s="32"/>
      <c r="AR927" s="166" t="s">
        <v>1297</v>
      </c>
      <c r="AT927" s="166" t="s">
        <v>244</v>
      </c>
      <c r="AU927" s="166" t="s">
        <v>92</v>
      </c>
      <c r="AY927" s="17" t="s">
        <v>164</v>
      </c>
      <c r="BE927" s="167">
        <f t="shared" si="99"/>
        <v>0</v>
      </c>
      <c r="BF927" s="167">
        <f t="shared" si="100"/>
        <v>0</v>
      </c>
      <c r="BG927" s="167">
        <f t="shared" si="101"/>
        <v>0</v>
      </c>
      <c r="BH927" s="167">
        <f t="shared" si="102"/>
        <v>0</v>
      </c>
      <c r="BI927" s="167">
        <f t="shared" si="103"/>
        <v>0</v>
      </c>
      <c r="BJ927" s="17" t="s">
        <v>92</v>
      </c>
      <c r="BK927" s="168">
        <f t="shared" si="104"/>
        <v>0</v>
      </c>
      <c r="BL927" s="17" t="s">
        <v>472</v>
      </c>
      <c r="BM927" s="166" t="s">
        <v>2278</v>
      </c>
    </row>
    <row r="928" spans="1:65" s="2" customFormat="1" ht="24.2" customHeight="1">
      <c r="A928" s="32"/>
      <c r="B928" s="153"/>
      <c r="C928" s="178" t="s">
        <v>1423</v>
      </c>
      <c r="D928" s="178" t="s">
        <v>244</v>
      </c>
      <c r="E928" s="179" t="s">
        <v>1396</v>
      </c>
      <c r="F928" s="180" t="s">
        <v>1397</v>
      </c>
      <c r="G928" s="181" t="s">
        <v>199</v>
      </c>
      <c r="H928" s="182">
        <v>21</v>
      </c>
      <c r="I928" s="183"/>
      <c r="J928" s="184"/>
      <c r="K928" s="182">
        <f t="shared" si="92"/>
        <v>0</v>
      </c>
      <c r="L928" s="184"/>
      <c r="M928" s="185"/>
      <c r="N928" s="186" t="s">
        <v>1</v>
      </c>
      <c r="O928" s="162" t="s">
        <v>43</v>
      </c>
      <c r="P928" s="163">
        <f t="shared" si="93"/>
        <v>0</v>
      </c>
      <c r="Q928" s="163">
        <f t="shared" si="94"/>
        <v>0</v>
      </c>
      <c r="R928" s="163">
        <f t="shared" si="95"/>
        <v>0</v>
      </c>
      <c r="S928" s="58"/>
      <c r="T928" s="164">
        <f t="shared" si="96"/>
        <v>0</v>
      </c>
      <c r="U928" s="164">
        <v>0</v>
      </c>
      <c r="V928" s="164">
        <f t="shared" si="97"/>
        <v>0</v>
      </c>
      <c r="W928" s="164">
        <v>0</v>
      </c>
      <c r="X928" s="165">
        <f t="shared" si="98"/>
        <v>0</v>
      </c>
      <c r="Y928" s="32"/>
      <c r="Z928" s="32"/>
      <c r="AA928" s="32"/>
      <c r="AB928" s="32"/>
      <c r="AC928" s="32"/>
      <c r="AD928" s="32"/>
      <c r="AE928" s="32"/>
      <c r="AR928" s="166" t="s">
        <v>1297</v>
      </c>
      <c r="AT928" s="166" t="s">
        <v>244</v>
      </c>
      <c r="AU928" s="166" t="s">
        <v>92</v>
      </c>
      <c r="AY928" s="17" t="s">
        <v>164</v>
      </c>
      <c r="BE928" s="167">
        <f t="shared" si="99"/>
        <v>0</v>
      </c>
      <c r="BF928" s="167">
        <f t="shared" si="100"/>
        <v>0</v>
      </c>
      <c r="BG928" s="167">
        <f t="shared" si="101"/>
        <v>0</v>
      </c>
      <c r="BH928" s="167">
        <f t="shared" si="102"/>
        <v>0</v>
      </c>
      <c r="BI928" s="167">
        <f t="shared" si="103"/>
        <v>0</v>
      </c>
      <c r="BJ928" s="17" t="s">
        <v>92</v>
      </c>
      <c r="BK928" s="168">
        <f t="shared" si="104"/>
        <v>0</v>
      </c>
      <c r="BL928" s="17" t="s">
        <v>472</v>
      </c>
      <c r="BM928" s="166" t="s">
        <v>2279</v>
      </c>
    </row>
    <row r="929" spans="1:65" s="2" customFormat="1" ht="14.45" customHeight="1">
      <c r="A929" s="32"/>
      <c r="B929" s="153"/>
      <c r="C929" s="178" t="s">
        <v>1427</v>
      </c>
      <c r="D929" s="178" t="s">
        <v>244</v>
      </c>
      <c r="E929" s="179" t="s">
        <v>1400</v>
      </c>
      <c r="F929" s="180" t="s">
        <v>1401</v>
      </c>
      <c r="G929" s="181" t="s">
        <v>199</v>
      </c>
      <c r="H929" s="182">
        <v>21</v>
      </c>
      <c r="I929" s="183"/>
      <c r="J929" s="184"/>
      <c r="K929" s="182">
        <f t="shared" si="92"/>
        <v>0</v>
      </c>
      <c r="L929" s="184"/>
      <c r="M929" s="185"/>
      <c r="N929" s="186" t="s">
        <v>1</v>
      </c>
      <c r="O929" s="162" t="s">
        <v>43</v>
      </c>
      <c r="P929" s="163">
        <f t="shared" si="93"/>
        <v>0</v>
      </c>
      <c r="Q929" s="163">
        <f t="shared" si="94"/>
        <v>0</v>
      </c>
      <c r="R929" s="163">
        <f t="shared" si="95"/>
        <v>0</v>
      </c>
      <c r="S929" s="58"/>
      <c r="T929" s="164">
        <f t="shared" si="96"/>
        <v>0</v>
      </c>
      <c r="U929" s="164">
        <v>0</v>
      </c>
      <c r="V929" s="164">
        <f t="shared" si="97"/>
        <v>0</v>
      </c>
      <c r="W929" s="164">
        <v>0</v>
      </c>
      <c r="X929" s="165">
        <f t="shared" si="98"/>
        <v>0</v>
      </c>
      <c r="Y929" s="32"/>
      <c r="Z929" s="32"/>
      <c r="AA929" s="32"/>
      <c r="AB929" s="32"/>
      <c r="AC929" s="32"/>
      <c r="AD929" s="32"/>
      <c r="AE929" s="32"/>
      <c r="AR929" s="166" t="s">
        <v>1297</v>
      </c>
      <c r="AT929" s="166" t="s">
        <v>244</v>
      </c>
      <c r="AU929" s="166" t="s">
        <v>92</v>
      </c>
      <c r="AY929" s="17" t="s">
        <v>164</v>
      </c>
      <c r="BE929" s="167">
        <f t="shared" si="99"/>
        <v>0</v>
      </c>
      <c r="BF929" s="167">
        <f t="shared" si="100"/>
        <v>0</v>
      </c>
      <c r="BG929" s="167">
        <f t="shared" si="101"/>
        <v>0</v>
      </c>
      <c r="BH929" s="167">
        <f t="shared" si="102"/>
        <v>0</v>
      </c>
      <c r="BI929" s="167">
        <f t="shared" si="103"/>
        <v>0</v>
      </c>
      <c r="BJ929" s="17" t="s">
        <v>92</v>
      </c>
      <c r="BK929" s="168">
        <f t="shared" si="104"/>
        <v>0</v>
      </c>
      <c r="BL929" s="17" t="s">
        <v>472</v>
      </c>
      <c r="BM929" s="166" t="s">
        <v>2280</v>
      </c>
    </row>
    <row r="930" spans="1:65" s="2" customFormat="1" ht="24.2" customHeight="1">
      <c r="A930" s="32"/>
      <c r="B930" s="153"/>
      <c r="C930" s="178" t="s">
        <v>1431</v>
      </c>
      <c r="D930" s="178" t="s">
        <v>244</v>
      </c>
      <c r="E930" s="179" t="s">
        <v>1404</v>
      </c>
      <c r="F930" s="180" t="s">
        <v>1405</v>
      </c>
      <c r="G930" s="181" t="s">
        <v>199</v>
      </c>
      <c r="H930" s="182">
        <v>14</v>
      </c>
      <c r="I930" s="183"/>
      <c r="J930" s="184"/>
      <c r="K930" s="182">
        <f t="shared" si="92"/>
        <v>0</v>
      </c>
      <c r="L930" s="184"/>
      <c r="M930" s="185"/>
      <c r="N930" s="186" t="s">
        <v>1</v>
      </c>
      <c r="O930" s="162" t="s">
        <v>43</v>
      </c>
      <c r="P930" s="163">
        <f t="shared" si="93"/>
        <v>0</v>
      </c>
      <c r="Q930" s="163">
        <f t="shared" si="94"/>
        <v>0</v>
      </c>
      <c r="R930" s="163">
        <f t="shared" si="95"/>
        <v>0</v>
      </c>
      <c r="S930" s="58"/>
      <c r="T930" s="164">
        <f t="shared" si="96"/>
        <v>0</v>
      </c>
      <c r="U930" s="164">
        <v>0</v>
      </c>
      <c r="V930" s="164">
        <f t="shared" si="97"/>
        <v>0</v>
      </c>
      <c r="W930" s="164">
        <v>0</v>
      </c>
      <c r="X930" s="165">
        <f t="shared" si="98"/>
        <v>0</v>
      </c>
      <c r="Y930" s="32"/>
      <c r="Z930" s="32"/>
      <c r="AA930" s="32"/>
      <c r="AB930" s="32"/>
      <c r="AC930" s="32"/>
      <c r="AD930" s="32"/>
      <c r="AE930" s="32"/>
      <c r="AR930" s="166" t="s">
        <v>1297</v>
      </c>
      <c r="AT930" s="166" t="s">
        <v>244</v>
      </c>
      <c r="AU930" s="166" t="s">
        <v>92</v>
      </c>
      <c r="AY930" s="17" t="s">
        <v>164</v>
      </c>
      <c r="BE930" s="167">
        <f t="shared" si="99"/>
        <v>0</v>
      </c>
      <c r="BF930" s="167">
        <f t="shared" si="100"/>
        <v>0</v>
      </c>
      <c r="BG930" s="167">
        <f t="shared" si="101"/>
        <v>0</v>
      </c>
      <c r="BH930" s="167">
        <f t="shared" si="102"/>
        <v>0</v>
      </c>
      <c r="BI930" s="167">
        <f t="shared" si="103"/>
        <v>0</v>
      </c>
      <c r="BJ930" s="17" t="s">
        <v>92</v>
      </c>
      <c r="BK930" s="168">
        <f t="shared" si="104"/>
        <v>0</v>
      </c>
      <c r="BL930" s="17" t="s">
        <v>472</v>
      </c>
      <c r="BM930" s="166" t="s">
        <v>2281</v>
      </c>
    </row>
    <row r="931" spans="1:65" s="2" customFormat="1" ht="14.45" customHeight="1">
      <c r="A931" s="32"/>
      <c r="B931" s="153"/>
      <c r="C931" s="178" t="s">
        <v>1435</v>
      </c>
      <c r="D931" s="178" t="s">
        <v>244</v>
      </c>
      <c r="E931" s="179" t="s">
        <v>1408</v>
      </c>
      <c r="F931" s="180" t="s">
        <v>1409</v>
      </c>
      <c r="G931" s="181" t="s">
        <v>199</v>
      </c>
      <c r="H931" s="182">
        <v>14</v>
      </c>
      <c r="I931" s="183"/>
      <c r="J931" s="184"/>
      <c r="K931" s="182">
        <f t="shared" si="92"/>
        <v>0</v>
      </c>
      <c r="L931" s="184"/>
      <c r="M931" s="185"/>
      <c r="N931" s="186" t="s">
        <v>1</v>
      </c>
      <c r="O931" s="162" t="s">
        <v>43</v>
      </c>
      <c r="P931" s="163">
        <f t="shared" si="93"/>
        <v>0</v>
      </c>
      <c r="Q931" s="163">
        <f t="shared" si="94"/>
        <v>0</v>
      </c>
      <c r="R931" s="163">
        <f t="shared" si="95"/>
        <v>0</v>
      </c>
      <c r="S931" s="58"/>
      <c r="T931" s="164">
        <f t="shared" si="96"/>
        <v>0</v>
      </c>
      <c r="U931" s="164">
        <v>0</v>
      </c>
      <c r="V931" s="164">
        <f t="shared" si="97"/>
        <v>0</v>
      </c>
      <c r="W931" s="164">
        <v>0</v>
      </c>
      <c r="X931" s="165">
        <f t="shared" si="98"/>
        <v>0</v>
      </c>
      <c r="Y931" s="32"/>
      <c r="Z931" s="32"/>
      <c r="AA931" s="32"/>
      <c r="AB931" s="32"/>
      <c r="AC931" s="32"/>
      <c r="AD931" s="32"/>
      <c r="AE931" s="32"/>
      <c r="AR931" s="166" t="s">
        <v>1297</v>
      </c>
      <c r="AT931" s="166" t="s">
        <v>244</v>
      </c>
      <c r="AU931" s="166" t="s">
        <v>92</v>
      </c>
      <c r="AY931" s="17" t="s">
        <v>164</v>
      </c>
      <c r="BE931" s="167">
        <f t="shared" si="99"/>
        <v>0</v>
      </c>
      <c r="BF931" s="167">
        <f t="shared" si="100"/>
        <v>0</v>
      </c>
      <c r="BG931" s="167">
        <f t="shared" si="101"/>
        <v>0</v>
      </c>
      <c r="BH931" s="167">
        <f t="shared" si="102"/>
        <v>0</v>
      </c>
      <c r="BI931" s="167">
        <f t="shared" si="103"/>
        <v>0</v>
      </c>
      <c r="BJ931" s="17" t="s">
        <v>92</v>
      </c>
      <c r="BK931" s="168">
        <f t="shared" si="104"/>
        <v>0</v>
      </c>
      <c r="BL931" s="17" t="s">
        <v>472</v>
      </c>
      <c r="BM931" s="166" t="s">
        <v>2282</v>
      </c>
    </row>
    <row r="932" spans="1:65" s="2" customFormat="1" ht="24.2" customHeight="1">
      <c r="A932" s="32"/>
      <c r="B932" s="153"/>
      <c r="C932" s="178" t="s">
        <v>1438</v>
      </c>
      <c r="D932" s="178" t="s">
        <v>244</v>
      </c>
      <c r="E932" s="179" t="s">
        <v>1412</v>
      </c>
      <c r="F932" s="180" t="s">
        <v>1413</v>
      </c>
      <c r="G932" s="181" t="s">
        <v>199</v>
      </c>
      <c r="H932" s="182">
        <v>14</v>
      </c>
      <c r="I932" s="183"/>
      <c r="J932" s="184"/>
      <c r="K932" s="182">
        <f t="shared" si="92"/>
        <v>0</v>
      </c>
      <c r="L932" s="184"/>
      <c r="M932" s="185"/>
      <c r="N932" s="186" t="s">
        <v>1</v>
      </c>
      <c r="O932" s="162" t="s">
        <v>43</v>
      </c>
      <c r="P932" s="163">
        <f t="shared" si="93"/>
        <v>0</v>
      </c>
      <c r="Q932" s="163">
        <f t="shared" si="94"/>
        <v>0</v>
      </c>
      <c r="R932" s="163">
        <f t="shared" si="95"/>
        <v>0</v>
      </c>
      <c r="S932" s="58"/>
      <c r="T932" s="164">
        <f t="shared" si="96"/>
        <v>0</v>
      </c>
      <c r="U932" s="164">
        <v>0</v>
      </c>
      <c r="V932" s="164">
        <f t="shared" si="97"/>
        <v>0</v>
      </c>
      <c r="W932" s="164">
        <v>0</v>
      </c>
      <c r="X932" s="165">
        <f t="shared" si="98"/>
        <v>0</v>
      </c>
      <c r="Y932" s="32"/>
      <c r="Z932" s="32"/>
      <c r="AA932" s="32"/>
      <c r="AB932" s="32"/>
      <c r="AC932" s="32"/>
      <c r="AD932" s="32"/>
      <c r="AE932" s="32"/>
      <c r="AR932" s="166" t="s">
        <v>1297</v>
      </c>
      <c r="AT932" s="166" t="s">
        <v>244</v>
      </c>
      <c r="AU932" s="166" t="s">
        <v>92</v>
      </c>
      <c r="AY932" s="17" t="s">
        <v>164</v>
      </c>
      <c r="BE932" s="167">
        <f t="shared" si="99"/>
        <v>0</v>
      </c>
      <c r="BF932" s="167">
        <f t="shared" si="100"/>
        <v>0</v>
      </c>
      <c r="BG932" s="167">
        <f t="shared" si="101"/>
        <v>0</v>
      </c>
      <c r="BH932" s="167">
        <f t="shared" si="102"/>
        <v>0</v>
      </c>
      <c r="BI932" s="167">
        <f t="shared" si="103"/>
        <v>0</v>
      </c>
      <c r="BJ932" s="17" t="s">
        <v>92</v>
      </c>
      <c r="BK932" s="168">
        <f t="shared" si="104"/>
        <v>0</v>
      </c>
      <c r="BL932" s="17" t="s">
        <v>472</v>
      </c>
      <c r="BM932" s="166" t="s">
        <v>2283</v>
      </c>
    </row>
    <row r="933" spans="1:65" s="2" customFormat="1" ht="24.2" customHeight="1">
      <c r="A933" s="32"/>
      <c r="B933" s="153"/>
      <c r="C933" s="178" t="s">
        <v>1442</v>
      </c>
      <c r="D933" s="178" t="s">
        <v>244</v>
      </c>
      <c r="E933" s="179" t="s">
        <v>1416</v>
      </c>
      <c r="F933" s="180" t="s">
        <v>1417</v>
      </c>
      <c r="G933" s="181" t="s">
        <v>199</v>
      </c>
      <c r="H933" s="182">
        <v>2</v>
      </c>
      <c r="I933" s="183"/>
      <c r="J933" s="184"/>
      <c r="K933" s="182">
        <f t="shared" si="92"/>
        <v>0</v>
      </c>
      <c r="L933" s="184"/>
      <c r="M933" s="185"/>
      <c r="N933" s="186" t="s">
        <v>1</v>
      </c>
      <c r="O933" s="162" t="s">
        <v>43</v>
      </c>
      <c r="P933" s="163">
        <f t="shared" si="93"/>
        <v>0</v>
      </c>
      <c r="Q933" s="163">
        <f t="shared" si="94"/>
        <v>0</v>
      </c>
      <c r="R933" s="163">
        <f t="shared" si="95"/>
        <v>0</v>
      </c>
      <c r="S933" s="58"/>
      <c r="T933" s="164">
        <f t="shared" si="96"/>
        <v>0</v>
      </c>
      <c r="U933" s="164">
        <v>0</v>
      </c>
      <c r="V933" s="164">
        <f t="shared" si="97"/>
        <v>0</v>
      </c>
      <c r="W933" s="164">
        <v>0</v>
      </c>
      <c r="X933" s="165">
        <f t="shared" si="98"/>
        <v>0</v>
      </c>
      <c r="Y933" s="32"/>
      <c r="Z933" s="32"/>
      <c r="AA933" s="32"/>
      <c r="AB933" s="32"/>
      <c r="AC933" s="32"/>
      <c r="AD933" s="32"/>
      <c r="AE933" s="32"/>
      <c r="AR933" s="166" t="s">
        <v>1297</v>
      </c>
      <c r="AT933" s="166" t="s">
        <v>244</v>
      </c>
      <c r="AU933" s="166" t="s">
        <v>92</v>
      </c>
      <c r="AY933" s="17" t="s">
        <v>164</v>
      </c>
      <c r="BE933" s="167">
        <f t="shared" si="99"/>
        <v>0</v>
      </c>
      <c r="BF933" s="167">
        <f t="shared" si="100"/>
        <v>0</v>
      </c>
      <c r="BG933" s="167">
        <f t="shared" si="101"/>
        <v>0</v>
      </c>
      <c r="BH933" s="167">
        <f t="shared" si="102"/>
        <v>0</v>
      </c>
      <c r="BI933" s="167">
        <f t="shared" si="103"/>
        <v>0</v>
      </c>
      <c r="BJ933" s="17" t="s">
        <v>92</v>
      </c>
      <c r="BK933" s="168">
        <f t="shared" si="104"/>
        <v>0</v>
      </c>
      <c r="BL933" s="17" t="s">
        <v>472</v>
      </c>
      <c r="BM933" s="166" t="s">
        <v>2284</v>
      </c>
    </row>
    <row r="934" spans="1:65" s="2" customFormat="1" ht="14.45" customHeight="1">
      <c r="A934" s="32"/>
      <c r="B934" s="153"/>
      <c r="C934" s="178" t="s">
        <v>1445</v>
      </c>
      <c r="D934" s="178" t="s">
        <v>244</v>
      </c>
      <c r="E934" s="179" t="s">
        <v>1420</v>
      </c>
      <c r="F934" s="180" t="s">
        <v>1421</v>
      </c>
      <c r="G934" s="181" t="s">
        <v>199</v>
      </c>
      <c r="H934" s="182">
        <v>2</v>
      </c>
      <c r="I934" s="183"/>
      <c r="J934" s="184"/>
      <c r="K934" s="182">
        <f t="shared" si="92"/>
        <v>0</v>
      </c>
      <c r="L934" s="184"/>
      <c r="M934" s="185"/>
      <c r="N934" s="186" t="s">
        <v>1</v>
      </c>
      <c r="O934" s="162" t="s">
        <v>43</v>
      </c>
      <c r="P934" s="163">
        <f t="shared" si="93"/>
        <v>0</v>
      </c>
      <c r="Q934" s="163">
        <f t="shared" si="94"/>
        <v>0</v>
      </c>
      <c r="R934" s="163">
        <f t="shared" si="95"/>
        <v>0</v>
      </c>
      <c r="S934" s="58"/>
      <c r="T934" s="164">
        <f t="shared" si="96"/>
        <v>0</v>
      </c>
      <c r="U934" s="164">
        <v>0</v>
      </c>
      <c r="V934" s="164">
        <f t="shared" si="97"/>
        <v>0</v>
      </c>
      <c r="W934" s="164">
        <v>0</v>
      </c>
      <c r="X934" s="165">
        <f t="shared" si="98"/>
        <v>0</v>
      </c>
      <c r="Y934" s="32"/>
      <c r="Z934" s="32"/>
      <c r="AA934" s="32"/>
      <c r="AB934" s="32"/>
      <c r="AC934" s="32"/>
      <c r="AD934" s="32"/>
      <c r="AE934" s="32"/>
      <c r="AR934" s="166" t="s">
        <v>1297</v>
      </c>
      <c r="AT934" s="166" t="s">
        <v>244</v>
      </c>
      <c r="AU934" s="166" t="s">
        <v>92</v>
      </c>
      <c r="AY934" s="17" t="s">
        <v>164</v>
      </c>
      <c r="BE934" s="167">
        <f t="shared" si="99"/>
        <v>0</v>
      </c>
      <c r="BF934" s="167">
        <f t="shared" si="100"/>
        <v>0</v>
      </c>
      <c r="BG934" s="167">
        <f t="shared" si="101"/>
        <v>0</v>
      </c>
      <c r="BH934" s="167">
        <f t="shared" si="102"/>
        <v>0</v>
      </c>
      <c r="BI934" s="167">
        <f t="shared" si="103"/>
        <v>0</v>
      </c>
      <c r="BJ934" s="17" t="s">
        <v>92</v>
      </c>
      <c r="BK934" s="168">
        <f t="shared" si="104"/>
        <v>0</v>
      </c>
      <c r="BL934" s="17" t="s">
        <v>472</v>
      </c>
      <c r="BM934" s="166" t="s">
        <v>2285</v>
      </c>
    </row>
    <row r="935" spans="1:65" s="2" customFormat="1" ht="24.2" customHeight="1">
      <c r="A935" s="32"/>
      <c r="B935" s="153"/>
      <c r="C935" s="178" t="s">
        <v>1449</v>
      </c>
      <c r="D935" s="178" t="s">
        <v>244</v>
      </c>
      <c r="E935" s="179" t="s">
        <v>1424</v>
      </c>
      <c r="F935" s="180" t="s">
        <v>1425</v>
      </c>
      <c r="G935" s="181" t="s">
        <v>199</v>
      </c>
      <c r="H935" s="182">
        <v>7</v>
      </c>
      <c r="I935" s="183"/>
      <c r="J935" s="184"/>
      <c r="K935" s="182">
        <f t="shared" si="92"/>
        <v>0</v>
      </c>
      <c r="L935" s="184"/>
      <c r="M935" s="185"/>
      <c r="N935" s="186" t="s">
        <v>1</v>
      </c>
      <c r="O935" s="162" t="s">
        <v>43</v>
      </c>
      <c r="P935" s="163">
        <f t="shared" si="93"/>
        <v>0</v>
      </c>
      <c r="Q935" s="163">
        <f t="shared" si="94"/>
        <v>0</v>
      </c>
      <c r="R935" s="163">
        <f t="shared" si="95"/>
        <v>0</v>
      </c>
      <c r="S935" s="58"/>
      <c r="T935" s="164">
        <f t="shared" si="96"/>
        <v>0</v>
      </c>
      <c r="U935" s="164">
        <v>0</v>
      </c>
      <c r="V935" s="164">
        <f t="shared" si="97"/>
        <v>0</v>
      </c>
      <c r="W935" s="164">
        <v>0</v>
      </c>
      <c r="X935" s="165">
        <f t="shared" si="98"/>
        <v>0</v>
      </c>
      <c r="Y935" s="32"/>
      <c r="Z935" s="32"/>
      <c r="AA935" s="32"/>
      <c r="AB935" s="32"/>
      <c r="AC935" s="32"/>
      <c r="AD935" s="32"/>
      <c r="AE935" s="32"/>
      <c r="AR935" s="166" t="s">
        <v>1297</v>
      </c>
      <c r="AT935" s="166" t="s">
        <v>244</v>
      </c>
      <c r="AU935" s="166" t="s">
        <v>92</v>
      </c>
      <c r="AY935" s="17" t="s">
        <v>164</v>
      </c>
      <c r="BE935" s="167">
        <f t="shared" si="99"/>
        <v>0</v>
      </c>
      <c r="BF935" s="167">
        <f t="shared" si="100"/>
        <v>0</v>
      </c>
      <c r="BG935" s="167">
        <f t="shared" si="101"/>
        <v>0</v>
      </c>
      <c r="BH935" s="167">
        <f t="shared" si="102"/>
        <v>0</v>
      </c>
      <c r="BI935" s="167">
        <f t="shared" si="103"/>
        <v>0</v>
      </c>
      <c r="BJ935" s="17" t="s">
        <v>92</v>
      </c>
      <c r="BK935" s="168">
        <f t="shared" si="104"/>
        <v>0</v>
      </c>
      <c r="BL935" s="17" t="s">
        <v>472</v>
      </c>
      <c r="BM935" s="166" t="s">
        <v>2286</v>
      </c>
    </row>
    <row r="936" spans="1:65" s="2" customFormat="1" ht="14.45" customHeight="1">
      <c r="A936" s="32"/>
      <c r="B936" s="153"/>
      <c r="C936" s="178" t="s">
        <v>1452</v>
      </c>
      <c r="D936" s="178" t="s">
        <v>244</v>
      </c>
      <c r="E936" s="179" t="s">
        <v>1428</v>
      </c>
      <c r="F936" s="180" t="s">
        <v>1429</v>
      </c>
      <c r="G936" s="181" t="s">
        <v>199</v>
      </c>
      <c r="H936" s="182">
        <v>7</v>
      </c>
      <c r="I936" s="183"/>
      <c r="J936" s="184"/>
      <c r="K936" s="182">
        <f t="shared" si="92"/>
        <v>0</v>
      </c>
      <c r="L936" s="184"/>
      <c r="M936" s="185"/>
      <c r="N936" s="186" t="s">
        <v>1</v>
      </c>
      <c r="O936" s="162" t="s">
        <v>43</v>
      </c>
      <c r="P936" s="163">
        <f t="shared" si="93"/>
        <v>0</v>
      </c>
      <c r="Q936" s="163">
        <f t="shared" si="94"/>
        <v>0</v>
      </c>
      <c r="R936" s="163">
        <f t="shared" si="95"/>
        <v>0</v>
      </c>
      <c r="S936" s="58"/>
      <c r="T936" s="164">
        <f t="shared" si="96"/>
        <v>0</v>
      </c>
      <c r="U936" s="164">
        <v>0</v>
      </c>
      <c r="V936" s="164">
        <f t="shared" si="97"/>
        <v>0</v>
      </c>
      <c r="W936" s="164">
        <v>0</v>
      </c>
      <c r="X936" s="165">
        <f t="shared" si="98"/>
        <v>0</v>
      </c>
      <c r="Y936" s="32"/>
      <c r="Z936" s="32"/>
      <c r="AA936" s="32"/>
      <c r="AB936" s="32"/>
      <c r="AC936" s="32"/>
      <c r="AD936" s="32"/>
      <c r="AE936" s="32"/>
      <c r="AR936" s="166" t="s">
        <v>1297</v>
      </c>
      <c r="AT936" s="166" t="s">
        <v>244</v>
      </c>
      <c r="AU936" s="166" t="s">
        <v>92</v>
      </c>
      <c r="AY936" s="17" t="s">
        <v>164</v>
      </c>
      <c r="BE936" s="167">
        <f t="shared" si="99"/>
        <v>0</v>
      </c>
      <c r="BF936" s="167">
        <f t="shared" si="100"/>
        <v>0</v>
      </c>
      <c r="BG936" s="167">
        <f t="shared" si="101"/>
        <v>0</v>
      </c>
      <c r="BH936" s="167">
        <f t="shared" si="102"/>
        <v>0</v>
      </c>
      <c r="BI936" s="167">
        <f t="shared" si="103"/>
        <v>0</v>
      </c>
      <c r="BJ936" s="17" t="s">
        <v>92</v>
      </c>
      <c r="BK936" s="168">
        <f t="shared" si="104"/>
        <v>0</v>
      </c>
      <c r="BL936" s="17" t="s">
        <v>472</v>
      </c>
      <c r="BM936" s="166" t="s">
        <v>2287</v>
      </c>
    </row>
    <row r="937" spans="1:65" s="2" customFormat="1" ht="14.45" customHeight="1">
      <c r="A937" s="32"/>
      <c r="B937" s="153"/>
      <c r="C937" s="178" t="s">
        <v>1456</v>
      </c>
      <c r="D937" s="178" t="s">
        <v>244</v>
      </c>
      <c r="E937" s="179" t="s">
        <v>1432</v>
      </c>
      <c r="F937" s="180" t="s">
        <v>1433</v>
      </c>
      <c r="G937" s="181" t="s">
        <v>199</v>
      </c>
      <c r="H937" s="182">
        <v>30</v>
      </c>
      <c r="I937" s="183"/>
      <c r="J937" s="184"/>
      <c r="K937" s="182">
        <f t="shared" si="92"/>
        <v>0</v>
      </c>
      <c r="L937" s="184"/>
      <c r="M937" s="185"/>
      <c r="N937" s="186" t="s">
        <v>1</v>
      </c>
      <c r="O937" s="162" t="s">
        <v>43</v>
      </c>
      <c r="P937" s="163">
        <f t="shared" si="93"/>
        <v>0</v>
      </c>
      <c r="Q937" s="163">
        <f t="shared" si="94"/>
        <v>0</v>
      </c>
      <c r="R937" s="163">
        <f t="shared" si="95"/>
        <v>0</v>
      </c>
      <c r="S937" s="58"/>
      <c r="T937" s="164">
        <f t="shared" si="96"/>
        <v>0</v>
      </c>
      <c r="U937" s="164">
        <v>0</v>
      </c>
      <c r="V937" s="164">
        <f t="shared" si="97"/>
        <v>0</v>
      </c>
      <c r="W937" s="164">
        <v>0</v>
      </c>
      <c r="X937" s="165">
        <f t="shared" si="98"/>
        <v>0</v>
      </c>
      <c r="Y937" s="32"/>
      <c r="Z937" s="32"/>
      <c r="AA937" s="32"/>
      <c r="AB937" s="32"/>
      <c r="AC937" s="32"/>
      <c r="AD937" s="32"/>
      <c r="AE937" s="32"/>
      <c r="AR937" s="166" t="s">
        <v>1297</v>
      </c>
      <c r="AT937" s="166" t="s">
        <v>244</v>
      </c>
      <c r="AU937" s="166" t="s">
        <v>92</v>
      </c>
      <c r="AY937" s="17" t="s">
        <v>164</v>
      </c>
      <c r="BE937" s="167">
        <f t="shared" si="99"/>
        <v>0</v>
      </c>
      <c r="BF937" s="167">
        <f t="shared" si="100"/>
        <v>0</v>
      </c>
      <c r="BG937" s="167">
        <f t="shared" si="101"/>
        <v>0</v>
      </c>
      <c r="BH937" s="167">
        <f t="shared" si="102"/>
        <v>0</v>
      </c>
      <c r="BI937" s="167">
        <f t="shared" si="103"/>
        <v>0</v>
      </c>
      <c r="BJ937" s="17" t="s">
        <v>92</v>
      </c>
      <c r="BK937" s="168">
        <f t="shared" si="104"/>
        <v>0</v>
      </c>
      <c r="BL937" s="17" t="s">
        <v>472</v>
      </c>
      <c r="BM937" s="166" t="s">
        <v>2288</v>
      </c>
    </row>
    <row r="938" spans="1:65" s="2" customFormat="1" ht="14.45" customHeight="1">
      <c r="A938" s="32"/>
      <c r="B938" s="153"/>
      <c r="C938" s="178" t="s">
        <v>1459</v>
      </c>
      <c r="D938" s="178" t="s">
        <v>244</v>
      </c>
      <c r="E938" s="179" t="s">
        <v>1436</v>
      </c>
      <c r="F938" s="180" t="s">
        <v>1433</v>
      </c>
      <c r="G938" s="181" t="s">
        <v>199</v>
      </c>
      <c r="H938" s="182">
        <v>30</v>
      </c>
      <c r="I938" s="183"/>
      <c r="J938" s="184"/>
      <c r="K938" s="182">
        <f t="shared" si="92"/>
        <v>0</v>
      </c>
      <c r="L938" s="184"/>
      <c r="M938" s="185"/>
      <c r="N938" s="186" t="s">
        <v>1</v>
      </c>
      <c r="O938" s="162" t="s">
        <v>43</v>
      </c>
      <c r="P938" s="163">
        <f t="shared" si="93"/>
        <v>0</v>
      </c>
      <c r="Q938" s="163">
        <f t="shared" si="94"/>
        <v>0</v>
      </c>
      <c r="R938" s="163">
        <f t="shared" si="95"/>
        <v>0</v>
      </c>
      <c r="S938" s="58"/>
      <c r="T938" s="164">
        <f t="shared" si="96"/>
        <v>0</v>
      </c>
      <c r="U938" s="164">
        <v>0</v>
      </c>
      <c r="V938" s="164">
        <f t="shared" si="97"/>
        <v>0</v>
      </c>
      <c r="W938" s="164">
        <v>0</v>
      </c>
      <c r="X938" s="165">
        <f t="shared" si="98"/>
        <v>0</v>
      </c>
      <c r="Y938" s="32"/>
      <c r="Z938" s="32"/>
      <c r="AA938" s="32"/>
      <c r="AB938" s="32"/>
      <c r="AC938" s="32"/>
      <c r="AD938" s="32"/>
      <c r="AE938" s="32"/>
      <c r="AR938" s="166" t="s">
        <v>1297</v>
      </c>
      <c r="AT938" s="166" t="s">
        <v>244</v>
      </c>
      <c r="AU938" s="166" t="s">
        <v>92</v>
      </c>
      <c r="AY938" s="17" t="s">
        <v>164</v>
      </c>
      <c r="BE938" s="167">
        <f t="shared" si="99"/>
        <v>0</v>
      </c>
      <c r="BF938" s="167">
        <f t="shared" si="100"/>
        <v>0</v>
      </c>
      <c r="BG938" s="167">
        <f t="shared" si="101"/>
        <v>0</v>
      </c>
      <c r="BH938" s="167">
        <f t="shared" si="102"/>
        <v>0</v>
      </c>
      <c r="BI938" s="167">
        <f t="shared" si="103"/>
        <v>0</v>
      </c>
      <c r="BJ938" s="17" t="s">
        <v>92</v>
      </c>
      <c r="BK938" s="168">
        <f t="shared" si="104"/>
        <v>0</v>
      </c>
      <c r="BL938" s="17" t="s">
        <v>472</v>
      </c>
      <c r="BM938" s="166" t="s">
        <v>2289</v>
      </c>
    </row>
    <row r="939" spans="1:65" s="2" customFormat="1" ht="14.45" customHeight="1">
      <c r="A939" s="32"/>
      <c r="B939" s="153"/>
      <c r="C939" s="178" t="s">
        <v>1463</v>
      </c>
      <c r="D939" s="178" t="s">
        <v>244</v>
      </c>
      <c r="E939" s="179" t="s">
        <v>1439</v>
      </c>
      <c r="F939" s="180" t="s">
        <v>1440</v>
      </c>
      <c r="G939" s="181" t="s">
        <v>199</v>
      </c>
      <c r="H939" s="182">
        <v>8</v>
      </c>
      <c r="I939" s="183"/>
      <c r="J939" s="184"/>
      <c r="K939" s="182">
        <f t="shared" si="92"/>
        <v>0</v>
      </c>
      <c r="L939" s="184"/>
      <c r="M939" s="185"/>
      <c r="N939" s="186" t="s">
        <v>1</v>
      </c>
      <c r="O939" s="162" t="s">
        <v>43</v>
      </c>
      <c r="P939" s="163">
        <f t="shared" si="93"/>
        <v>0</v>
      </c>
      <c r="Q939" s="163">
        <f t="shared" si="94"/>
        <v>0</v>
      </c>
      <c r="R939" s="163">
        <f t="shared" si="95"/>
        <v>0</v>
      </c>
      <c r="S939" s="58"/>
      <c r="T939" s="164">
        <f t="shared" si="96"/>
        <v>0</v>
      </c>
      <c r="U939" s="164">
        <v>0</v>
      </c>
      <c r="V939" s="164">
        <f t="shared" si="97"/>
        <v>0</v>
      </c>
      <c r="W939" s="164">
        <v>0</v>
      </c>
      <c r="X939" s="165">
        <f t="shared" si="98"/>
        <v>0</v>
      </c>
      <c r="Y939" s="32"/>
      <c r="Z939" s="32"/>
      <c r="AA939" s="32"/>
      <c r="AB939" s="32"/>
      <c r="AC939" s="32"/>
      <c r="AD939" s="32"/>
      <c r="AE939" s="32"/>
      <c r="AR939" s="166" t="s">
        <v>1297</v>
      </c>
      <c r="AT939" s="166" t="s">
        <v>244</v>
      </c>
      <c r="AU939" s="166" t="s">
        <v>92</v>
      </c>
      <c r="AY939" s="17" t="s">
        <v>164</v>
      </c>
      <c r="BE939" s="167">
        <f t="shared" si="99"/>
        <v>0</v>
      </c>
      <c r="BF939" s="167">
        <f t="shared" si="100"/>
        <v>0</v>
      </c>
      <c r="BG939" s="167">
        <f t="shared" si="101"/>
        <v>0</v>
      </c>
      <c r="BH939" s="167">
        <f t="shared" si="102"/>
        <v>0</v>
      </c>
      <c r="BI939" s="167">
        <f t="shared" si="103"/>
        <v>0</v>
      </c>
      <c r="BJ939" s="17" t="s">
        <v>92</v>
      </c>
      <c r="BK939" s="168">
        <f t="shared" si="104"/>
        <v>0</v>
      </c>
      <c r="BL939" s="17" t="s">
        <v>472</v>
      </c>
      <c r="BM939" s="166" t="s">
        <v>2290</v>
      </c>
    </row>
    <row r="940" spans="1:65" s="2" customFormat="1" ht="14.45" customHeight="1">
      <c r="A940" s="32"/>
      <c r="B940" s="153"/>
      <c r="C940" s="178" t="s">
        <v>1466</v>
      </c>
      <c r="D940" s="178" t="s">
        <v>244</v>
      </c>
      <c r="E940" s="179" t="s">
        <v>1443</v>
      </c>
      <c r="F940" s="180" t="s">
        <v>1440</v>
      </c>
      <c r="G940" s="181" t="s">
        <v>199</v>
      </c>
      <c r="H940" s="182">
        <v>8</v>
      </c>
      <c r="I940" s="183"/>
      <c r="J940" s="184"/>
      <c r="K940" s="182">
        <f t="shared" si="92"/>
        <v>0</v>
      </c>
      <c r="L940" s="184"/>
      <c r="M940" s="185"/>
      <c r="N940" s="186" t="s">
        <v>1</v>
      </c>
      <c r="O940" s="162" t="s">
        <v>43</v>
      </c>
      <c r="P940" s="163">
        <f t="shared" si="93"/>
        <v>0</v>
      </c>
      <c r="Q940" s="163">
        <f t="shared" si="94"/>
        <v>0</v>
      </c>
      <c r="R940" s="163">
        <f t="shared" si="95"/>
        <v>0</v>
      </c>
      <c r="S940" s="58"/>
      <c r="T940" s="164">
        <f t="shared" si="96"/>
        <v>0</v>
      </c>
      <c r="U940" s="164">
        <v>0</v>
      </c>
      <c r="V940" s="164">
        <f t="shared" si="97"/>
        <v>0</v>
      </c>
      <c r="W940" s="164">
        <v>0</v>
      </c>
      <c r="X940" s="165">
        <f t="shared" si="98"/>
        <v>0</v>
      </c>
      <c r="Y940" s="32"/>
      <c r="Z940" s="32"/>
      <c r="AA940" s="32"/>
      <c r="AB940" s="32"/>
      <c r="AC940" s="32"/>
      <c r="AD940" s="32"/>
      <c r="AE940" s="32"/>
      <c r="AR940" s="166" t="s">
        <v>1297</v>
      </c>
      <c r="AT940" s="166" t="s">
        <v>244</v>
      </c>
      <c r="AU940" s="166" t="s">
        <v>92</v>
      </c>
      <c r="AY940" s="17" t="s">
        <v>164</v>
      </c>
      <c r="BE940" s="167">
        <f t="shared" si="99"/>
        <v>0</v>
      </c>
      <c r="BF940" s="167">
        <f t="shared" si="100"/>
        <v>0</v>
      </c>
      <c r="BG940" s="167">
        <f t="shared" si="101"/>
        <v>0</v>
      </c>
      <c r="BH940" s="167">
        <f t="shared" si="102"/>
        <v>0</v>
      </c>
      <c r="BI940" s="167">
        <f t="shared" si="103"/>
        <v>0</v>
      </c>
      <c r="BJ940" s="17" t="s">
        <v>92</v>
      </c>
      <c r="BK940" s="168">
        <f t="shared" si="104"/>
        <v>0</v>
      </c>
      <c r="BL940" s="17" t="s">
        <v>472</v>
      </c>
      <c r="BM940" s="166" t="s">
        <v>2291</v>
      </c>
    </row>
    <row r="941" spans="1:65" s="2" customFormat="1" ht="14.45" customHeight="1">
      <c r="A941" s="32"/>
      <c r="B941" s="153"/>
      <c r="C941" s="178" t="s">
        <v>1470</v>
      </c>
      <c r="D941" s="178" t="s">
        <v>244</v>
      </c>
      <c r="E941" s="179" t="s">
        <v>1446</v>
      </c>
      <c r="F941" s="180" t="s">
        <v>1447</v>
      </c>
      <c r="G941" s="181" t="s">
        <v>354</v>
      </c>
      <c r="H941" s="182">
        <v>50</v>
      </c>
      <c r="I941" s="183"/>
      <c r="J941" s="184"/>
      <c r="K941" s="182">
        <f t="shared" si="92"/>
        <v>0</v>
      </c>
      <c r="L941" s="184"/>
      <c r="M941" s="185"/>
      <c r="N941" s="186" t="s">
        <v>1</v>
      </c>
      <c r="O941" s="162" t="s">
        <v>43</v>
      </c>
      <c r="P941" s="163">
        <f t="shared" si="93"/>
        <v>0</v>
      </c>
      <c r="Q941" s="163">
        <f t="shared" si="94"/>
        <v>0</v>
      </c>
      <c r="R941" s="163">
        <f t="shared" si="95"/>
        <v>0</v>
      </c>
      <c r="S941" s="58"/>
      <c r="T941" s="164">
        <f t="shared" si="96"/>
        <v>0</v>
      </c>
      <c r="U941" s="164">
        <v>0</v>
      </c>
      <c r="V941" s="164">
        <f t="shared" si="97"/>
        <v>0</v>
      </c>
      <c r="W941" s="164">
        <v>0</v>
      </c>
      <c r="X941" s="165">
        <f t="shared" si="98"/>
        <v>0</v>
      </c>
      <c r="Y941" s="32"/>
      <c r="Z941" s="32"/>
      <c r="AA941" s="32"/>
      <c r="AB941" s="32"/>
      <c r="AC941" s="32"/>
      <c r="AD941" s="32"/>
      <c r="AE941" s="32"/>
      <c r="AR941" s="166" t="s">
        <v>1297</v>
      </c>
      <c r="AT941" s="166" t="s">
        <v>244</v>
      </c>
      <c r="AU941" s="166" t="s">
        <v>92</v>
      </c>
      <c r="AY941" s="17" t="s">
        <v>164</v>
      </c>
      <c r="BE941" s="167">
        <f t="shared" si="99"/>
        <v>0</v>
      </c>
      <c r="BF941" s="167">
        <f t="shared" si="100"/>
        <v>0</v>
      </c>
      <c r="BG941" s="167">
        <f t="shared" si="101"/>
        <v>0</v>
      </c>
      <c r="BH941" s="167">
        <f t="shared" si="102"/>
        <v>0</v>
      </c>
      <c r="BI941" s="167">
        <f t="shared" si="103"/>
        <v>0</v>
      </c>
      <c r="BJ941" s="17" t="s">
        <v>92</v>
      </c>
      <c r="BK941" s="168">
        <f t="shared" si="104"/>
        <v>0</v>
      </c>
      <c r="BL941" s="17" t="s">
        <v>472</v>
      </c>
      <c r="BM941" s="166" t="s">
        <v>2292</v>
      </c>
    </row>
    <row r="942" spans="1:65" s="2" customFormat="1" ht="14.45" customHeight="1">
      <c r="A942" s="32"/>
      <c r="B942" s="153"/>
      <c r="C942" s="178" t="s">
        <v>1473</v>
      </c>
      <c r="D942" s="178" t="s">
        <v>244</v>
      </c>
      <c r="E942" s="179" t="s">
        <v>1450</v>
      </c>
      <c r="F942" s="180" t="s">
        <v>1447</v>
      </c>
      <c r="G942" s="181" t="s">
        <v>354</v>
      </c>
      <c r="H942" s="182">
        <v>50</v>
      </c>
      <c r="I942" s="183"/>
      <c r="J942" s="184"/>
      <c r="K942" s="182">
        <f t="shared" si="92"/>
        <v>0</v>
      </c>
      <c r="L942" s="184"/>
      <c r="M942" s="185"/>
      <c r="N942" s="186" t="s">
        <v>1</v>
      </c>
      <c r="O942" s="162" t="s">
        <v>43</v>
      </c>
      <c r="P942" s="163">
        <f t="shared" si="93"/>
        <v>0</v>
      </c>
      <c r="Q942" s="163">
        <f t="shared" si="94"/>
        <v>0</v>
      </c>
      <c r="R942" s="163">
        <f t="shared" si="95"/>
        <v>0</v>
      </c>
      <c r="S942" s="58"/>
      <c r="T942" s="164">
        <f t="shared" si="96"/>
        <v>0</v>
      </c>
      <c r="U942" s="164">
        <v>0</v>
      </c>
      <c r="V942" s="164">
        <f t="shared" si="97"/>
        <v>0</v>
      </c>
      <c r="W942" s="164">
        <v>0</v>
      </c>
      <c r="X942" s="165">
        <f t="shared" si="98"/>
        <v>0</v>
      </c>
      <c r="Y942" s="32"/>
      <c r="Z942" s="32"/>
      <c r="AA942" s="32"/>
      <c r="AB942" s="32"/>
      <c r="AC942" s="32"/>
      <c r="AD942" s="32"/>
      <c r="AE942" s="32"/>
      <c r="AR942" s="166" t="s">
        <v>1297</v>
      </c>
      <c r="AT942" s="166" t="s">
        <v>244</v>
      </c>
      <c r="AU942" s="166" t="s">
        <v>92</v>
      </c>
      <c r="AY942" s="17" t="s">
        <v>164</v>
      </c>
      <c r="BE942" s="167">
        <f t="shared" si="99"/>
        <v>0</v>
      </c>
      <c r="BF942" s="167">
        <f t="shared" si="100"/>
        <v>0</v>
      </c>
      <c r="BG942" s="167">
        <f t="shared" si="101"/>
        <v>0</v>
      </c>
      <c r="BH942" s="167">
        <f t="shared" si="102"/>
        <v>0</v>
      </c>
      <c r="BI942" s="167">
        <f t="shared" si="103"/>
        <v>0</v>
      </c>
      <c r="BJ942" s="17" t="s">
        <v>92</v>
      </c>
      <c r="BK942" s="168">
        <f t="shared" si="104"/>
        <v>0</v>
      </c>
      <c r="BL942" s="17" t="s">
        <v>472</v>
      </c>
      <c r="BM942" s="166" t="s">
        <v>2293</v>
      </c>
    </row>
    <row r="943" spans="1:65" s="2" customFormat="1" ht="14.45" customHeight="1">
      <c r="A943" s="32"/>
      <c r="B943" s="153"/>
      <c r="C943" s="178" t="s">
        <v>1477</v>
      </c>
      <c r="D943" s="178" t="s">
        <v>244</v>
      </c>
      <c r="E943" s="179" t="s">
        <v>1453</v>
      </c>
      <c r="F943" s="180" t="s">
        <v>1454</v>
      </c>
      <c r="G943" s="181" t="s">
        <v>199</v>
      </c>
      <c r="H943" s="182">
        <v>25</v>
      </c>
      <c r="I943" s="183"/>
      <c r="J943" s="184"/>
      <c r="K943" s="182">
        <f t="shared" si="92"/>
        <v>0</v>
      </c>
      <c r="L943" s="184"/>
      <c r="M943" s="185"/>
      <c r="N943" s="186" t="s">
        <v>1</v>
      </c>
      <c r="O943" s="162" t="s">
        <v>43</v>
      </c>
      <c r="P943" s="163">
        <f t="shared" si="93"/>
        <v>0</v>
      </c>
      <c r="Q943" s="163">
        <f t="shared" si="94"/>
        <v>0</v>
      </c>
      <c r="R943" s="163">
        <f t="shared" si="95"/>
        <v>0</v>
      </c>
      <c r="S943" s="58"/>
      <c r="T943" s="164">
        <f t="shared" si="96"/>
        <v>0</v>
      </c>
      <c r="U943" s="164">
        <v>0</v>
      </c>
      <c r="V943" s="164">
        <f t="shared" si="97"/>
        <v>0</v>
      </c>
      <c r="W943" s="164">
        <v>0</v>
      </c>
      <c r="X943" s="165">
        <f t="shared" si="98"/>
        <v>0</v>
      </c>
      <c r="Y943" s="32"/>
      <c r="Z943" s="32"/>
      <c r="AA943" s="32"/>
      <c r="AB943" s="32"/>
      <c r="AC943" s="32"/>
      <c r="AD943" s="32"/>
      <c r="AE943" s="32"/>
      <c r="AR943" s="166" t="s">
        <v>1297</v>
      </c>
      <c r="AT943" s="166" t="s">
        <v>244</v>
      </c>
      <c r="AU943" s="166" t="s">
        <v>92</v>
      </c>
      <c r="AY943" s="17" t="s">
        <v>164</v>
      </c>
      <c r="BE943" s="167">
        <f t="shared" si="99"/>
        <v>0</v>
      </c>
      <c r="BF943" s="167">
        <f t="shared" si="100"/>
        <v>0</v>
      </c>
      <c r="BG943" s="167">
        <f t="shared" si="101"/>
        <v>0</v>
      </c>
      <c r="BH943" s="167">
        <f t="shared" si="102"/>
        <v>0</v>
      </c>
      <c r="BI943" s="167">
        <f t="shared" si="103"/>
        <v>0</v>
      </c>
      <c r="BJ943" s="17" t="s">
        <v>92</v>
      </c>
      <c r="BK943" s="168">
        <f t="shared" si="104"/>
        <v>0</v>
      </c>
      <c r="BL943" s="17" t="s">
        <v>472</v>
      </c>
      <c r="BM943" s="166" t="s">
        <v>2294</v>
      </c>
    </row>
    <row r="944" spans="1:65" s="2" customFormat="1" ht="14.45" customHeight="1">
      <c r="A944" s="32"/>
      <c r="B944" s="153"/>
      <c r="C944" s="178" t="s">
        <v>1481</v>
      </c>
      <c r="D944" s="178" t="s">
        <v>244</v>
      </c>
      <c r="E944" s="179" t="s">
        <v>2295</v>
      </c>
      <c r="F944" s="180" t="s">
        <v>1454</v>
      </c>
      <c r="G944" s="181" t="s">
        <v>199</v>
      </c>
      <c r="H944" s="182">
        <v>25</v>
      </c>
      <c r="I944" s="183"/>
      <c r="J944" s="184"/>
      <c r="K944" s="182">
        <f t="shared" si="92"/>
        <v>0</v>
      </c>
      <c r="L944" s="184"/>
      <c r="M944" s="185"/>
      <c r="N944" s="186" t="s">
        <v>1</v>
      </c>
      <c r="O944" s="162" t="s">
        <v>43</v>
      </c>
      <c r="P944" s="163">
        <f t="shared" si="93"/>
        <v>0</v>
      </c>
      <c r="Q944" s="163">
        <f t="shared" si="94"/>
        <v>0</v>
      </c>
      <c r="R944" s="163">
        <f t="shared" si="95"/>
        <v>0</v>
      </c>
      <c r="S944" s="58"/>
      <c r="T944" s="164">
        <f t="shared" si="96"/>
        <v>0</v>
      </c>
      <c r="U944" s="164">
        <v>0</v>
      </c>
      <c r="V944" s="164">
        <f t="shared" si="97"/>
        <v>0</v>
      </c>
      <c r="W944" s="164">
        <v>0</v>
      </c>
      <c r="X944" s="165">
        <f t="shared" si="98"/>
        <v>0</v>
      </c>
      <c r="Y944" s="32"/>
      <c r="Z944" s="32"/>
      <c r="AA944" s="32"/>
      <c r="AB944" s="32"/>
      <c r="AC944" s="32"/>
      <c r="AD944" s="32"/>
      <c r="AE944" s="32"/>
      <c r="AR944" s="166" t="s">
        <v>1297</v>
      </c>
      <c r="AT944" s="166" t="s">
        <v>244</v>
      </c>
      <c r="AU944" s="166" t="s">
        <v>92</v>
      </c>
      <c r="AY944" s="17" t="s">
        <v>164</v>
      </c>
      <c r="BE944" s="167">
        <f t="shared" si="99"/>
        <v>0</v>
      </c>
      <c r="BF944" s="167">
        <f t="shared" si="100"/>
        <v>0</v>
      </c>
      <c r="BG944" s="167">
        <f t="shared" si="101"/>
        <v>0</v>
      </c>
      <c r="BH944" s="167">
        <f t="shared" si="102"/>
        <v>0</v>
      </c>
      <c r="BI944" s="167">
        <f t="shared" si="103"/>
        <v>0</v>
      </c>
      <c r="BJ944" s="17" t="s">
        <v>92</v>
      </c>
      <c r="BK944" s="168">
        <f t="shared" si="104"/>
        <v>0</v>
      </c>
      <c r="BL944" s="17" t="s">
        <v>472</v>
      </c>
      <c r="BM944" s="166" t="s">
        <v>2296</v>
      </c>
    </row>
    <row r="945" spans="1:65" s="2" customFormat="1" ht="24.2" customHeight="1">
      <c r="A945" s="32"/>
      <c r="B945" s="153"/>
      <c r="C945" s="178" t="s">
        <v>1485</v>
      </c>
      <c r="D945" s="178" t="s">
        <v>244</v>
      </c>
      <c r="E945" s="179" t="s">
        <v>1460</v>
      </c>
      <c r="F945" s="180" t="s">
        <v>1461</v>
      </c>
      <c r="G945" s="181" t="s">
        <v>199</v>
      </c>
      <c r="H945" s="182">
        <v>0</v>
      </c>
      <c r="I945" s="183"/>
      <c r="J945" s="184"/>
      <c r="K945" s="182">
        <f t="shared" si="92"/>
        <v>0</v>
      </c>
      <c r="L945" s="184"/>
      <c r="M945" s="185"/>
      <c r="N945" s="186" t="s">
        <v>1</v>
      </c>
      <c r="O945" s="162" t="s">
        <v>43</v>
      </c>
      <c r="P945" s="163">
        <f t="shared" si="93"/>
        <v>0</v>
      </c>
      <c r="Q945" s="163">
        <f t="shared" si="94"/>
        <v>0</v>
      </c>
      <c r="R945" s="163">
        <f t="shared" si="95"/>
        <v>0</v>
      </c>
      <c r="S945" s="58"/>
      <c r="T945" s="164">
        <f t="shared" si="96"/>
        <v>0</v>
      </c>
      <c r="U945" s="164">
        <v>0</v>
      </c>
      <c r="V945" s="164">
        <f t="shared" si="97"/>
        <v>0</v>
      </c>
      <c r="W945" s="164">
        <v>0</v>
      </c>
      <c r="X945" s="165">
        <f t="shared" si="98"/>
        <v>0</v>
      </c>
      <c r="Y945" s="32"/>
      <c r="Z945" s="32"/>
      <c r="AA945" s="32"/>
      <c r="AB945" s="32"/>
      <c r="AC945" s="32"/>
      <c r="AD945" s="32"/>
      <c r="AE945" s="32"/>
      <c r="AR945" s="166" t="s">
        <v>1297</v>
      </c>
      <c r="AT945" s="166" t="s">
        <v>244</v>
      </c>
      <c r="AU945" s="166" t="s">
        <v>92</v>
      </c>
      <c r="AY945" s="17" t="s">
        <v>164</v>
      </c>
      <c r="BE945" s="167">
        <f t="shared" si="99"/>
        <v>0</v>
      </c>
      <c r="BF945" s="167">
        <f t="shared" si="100"/>
        <v>0</v>
      </c>
      <c r="BG945" s="167">
        <f t="shared" si="101"/>
        <v>0</v>
      </c>
      <c r="BH945" s="167">
        <f t="shared" si="102"/>
        <v>0</v>
      </c>
      <c r="BI945" s="167">
        <f t="shared" si="103"/>
        <v>0</v>
      </c>
      <c r="BJ945" s="17" t="s">
        <v>92</v>
      </c>
      <c r="BK945" s="168">
        <f t="shared" si="104"/>
        <v>0</v>
      </c>
      <c r="BL945" s="17" t="s">
        <v>472</v>
      </c>
      <c r="BM945" s="166" t="s">
        <v>2297</v>
      </c>
    </row>
    <row r="946" spans="1:65" s="2" customFormat="1" ht="24.2" customHeight="1">
      <c r="A946" s="32"/>
      <c r="B946" s="153"/>
      <c r="C946" s="178" t="s">
        <v>1489</v>
      </c>
      <c r="D946" s="178" t="s">
        <v>244</v>
      </c>
      <c r="E946" s="179" t="s">
        <v>1464</v>
      </c>
      <c r="F946" s="180" t="s">
        <v>1461</v>
      </c>
      <c r="G946" s="181" t="s">
        <v>199</v>
      </c>
      <c r="H946" s="182">
        <v>0</v>
      </c>
      <c r="I946" s="183"/>
      <c r="J946" s="184"/>
      <c r="K946" s="182">
        <f t="shared" si="92"/>
        <v>0</v>
      </c>
      <c r="L946" s="184"/>
      <c r="M946" s="185"/>
      <c r="N946" s="186" t="s">
        <v>1</v>
      </c>
      <c r="O946" s="162" t="s">
        <v>43</v>
      </c>
      <c r="P946" s="163">
        <f t="shared" si="93"/>
        <v>0</v>
      </c>
      <c r="Q946" s="163">
        <f t="shared" si="94"/>
        <v>0</v>
      </c>
      <c r="R946" s="163">
        <f t="shared" si="95"/>
        <v>0</v>
      </c>
      <c r="S946" s="58"/>
      <c r="T946" s="164">
        <f t="shared" si="96"/>
        <v>0</v>
      </c>
      <c r="U946" s="164">
        <v>0</v>
      </c>
      <c r="V946" s="164">
        <f t="shared" si="97"/>
        <v>0</v>
      </c>
      <c r="W946" s="164">
        <v>0</v>
      </c>
      <c r="X946" s="165">
        <f t="shared" si="98"/>
        <v>0</v>
      </c>
      <c r="Y946" s="32"/>
      <c r="Z946" s="32"/>
      <c r="AA946" s="32"/>
      <c r="AB946" s="32"/>
      <c r="AC946" s="32"/>
      <c r="AD946" s="32"/>
      <c r="AE946" s="32"/>
      <c r="AR946" s="166" t="s">
        <v>1297</v>
      </c>
      <c r="AT946" s="166" t="s">
        <v>244</v>
      </c>
      <c r="AU946" s="166" t="s">
        <v>92</v>
      </c>
      <c r="AY946" s="17" t="s">
        <v>164</v>
      </c>
      <c r="BE946" s="167">
        <f t="shared" si="99"/>
        <v>0</v>
      </c>
      <c r="BF946" s="167">
        <f t="shared" si="100"/>
        <v>0</v>
      </c>
      <c r="BG946" s="167">
        <f t="shared" si="101"/>
        <v>0</v>
      </c>
      <c r="BH946" s="167">
        <f t="shared" si="102"/>
        <v>0</v>
      </c>
      <c r="BI946" s="167">
        <f t="shared" si="103"/>
        <v>0</v>
      </c>
      <c r="BJ946" s="17" t="s">
        <v>92</v>
      </c>
      <c r="BK946" s="168">
        <f t="shared" si="104"/>
        <v>0</v>
      </c>
      <c r="BL946" s="17" t="s">
        <v>472</v>
      </c>
      <c r="BM946" s="166" t="s">
        <v>2298</v>
      </c>
    </row>
    <row r="947" spans="1:65" s="2" customFormat="1" ht="24.2" customHeight="1">
      <c r="A947" s="32"/>
      <c r="B947" s="153"/>
      <c r="C947" s="178" t="s">
        <v>1493</v>
      </c>
      <c r="D947" s="178" t="s">
        <v>244</v>
      </c>
      <c r="E947" s="179" t="s">
        <v>1467</v>
      </c>
      <c r="F947" s="180" t="s">
        <v>1468</v>
      </c>
      <c r="G947" s="181" t="s">
        <v>199</v>
      </c>
      <c r="H947" s="182">
        <v>0</v>
      </c>
      <c r="I947" s="183"/>
      <c r="J947" s="184"/>
      <c r="K947" s="182">
        <f t="shared" si="92"/>
        <v>0</v>
      </c>
      <c r="L947" s="184"/>
      <c r="M947" s="185"/>
      <c r="N947" s="186" t="s">
        <v>1</v>
      </c>
      <c r="O947" s="162" t="s">
        <v>43</v>
      </c>
      <c r="P947" s="163">
        <f t="shared" si="93"/>
        <v>0</v>
      </c>
      <c r="Q947" s="163">
        <f t="shared" si="94"/>
        <v>0</v>
      </c>
      <c r="R947" s="163">
        <f t="shared" si="95"/>
        <v>0</v>
      </c>
      <c r="S947" s="58"/>
      <c r="T947" s="164">
        <f t="shared" si="96"/>
        <v>0</v>
      </c>
      <c r="U947" s="164">
        <v>0</v>
      </c>
      <c r="V947" s="164">
        <f t="shared" si="97"/>
        <v>0</v>
      </c>
      <c r="W947" s="164">
        <v>0</v>
      </c>
      <c r="X947" s="165">
        <f t="shared" si="98"/>
        <v>0</v>
      </c>
      <c r="Y947" s="32"/>
      <c r="Z947" s="32"/>
      <c r="AA947" s="32"/>
      <c r="AB947" s="32"/>
      <c r="AC947" s="32"/>
      <c r="AD947" s="32"/>
      <c r="AE947" s="32"/>
      <c r="AR947" s="166" t="s">
        <v>1297</v>
      </c>
      <c r="AT947" s="166" t="s">
        <v>244</v>
      </c>
      <c r="AU947" s="166" t="s">
        <v>92</v>
      </c>
      <c r="AY947" s="17" t="s">
        <v>164</v>
      </c>
      <c r="BE947" s="167">
        <f t="shared" si="99"/>
        <v>0</v>
      </c>
      <c r="BF947" s="167">
        <f t="shared" si="100"/>
        <v>0</v>
      </c>
      <c r="BG947" s="167">
        <f t="shared" si="101"/>
        <v>0</v>
      </c>
      <c r="BH947" s="167">
        <f t="shared" si="102"/>
        <v>0</v>
      </c>
      <c r="BI947" s="167">
        <f t="shared" si="103"/>
        <v>0</v>
      </c>
      <c r="BJ947" s="17" t="s">
        <v>92</v>
      </c>
      <c r="BK947" s="168">
        <f t="shared" si="104"/>
        <v>0</v>
      </c>
      <c r="BL947" s="17" t="s">
        <v>472</v>
      </c>
      <c r="BM947" s="166" t="s">
        <v>2299</v>
      </c>
    </row>
    <row r="948" spans="1:65" s="2" customFormat="1" ht="24.2" customHeight="1">
      <c r="A948" s="32"/>
      <c r="B948" s="153"/>
      <c r="C948" s="178" t="s">
        <v>1497</v>
      </c>
      <c r="D948" s="178" t="s">
        <v>244</v>
      </c>
      <c r="E948" s="179" t="s">
        <v>1471</v>
      </c>
      <c r="F948" s="180" t="s">
        <v>1468</v>
      </c>
      <c r="G948" s="181" t="s">
        <v>199</v>
      </c>
      <c r="H948" s="182">
        <v>0</v>
      </c>
      <c r="I948" s="183"/>
      <c r="J948" s="184"/>
      <c r="K948" s="182">
        <f t="shared" si="92"/>
        <v>0</v>
      </c>
      <c r="L948" s="184"/>
      <c r="M948" s="185"/>
      <c r="N948" s="186" t="s">
        <v>1</v>
      </c>
      <c r="O948" s="162" t="s">
        <v>43</v>
      </c>
      <c r="P948" s="163">
        <f t="shared" si="93"/>
        <v>0</v>
      </c>
      <c r="Q948" s="163">
        <f t="shared" si="94"/>
        <v>0</v>
      </c>
      <c r="R948" s="163">
        <f t="shared" si="95"/>
        <v>0</v>
      </c>
      <c r="S948" s="58"/>
      <c r="T948" s="164">
        <f t="shared" si="96"/>
        <v>0</v>
      </c>
      <c r="U948" s="164">
        <v>0</v>
      </c>
      <c r="V948" s="164">
        <f t="shared" si="97"/>
        <v>0</v>
      </c>
      <c r="W948" s="164">
        <v>0</v>
      </c>
      <c r="X948" s="165">
        <f t="shared" si="98"/>
        <v>0</v>
      </c>
      <c r="Y948" s="32"/>
      <c r="Z948" s="32"/>
      <c r="AA948" s="32"/>
      <c r="AB948" s="32"/>
      <c r="AC948" s="32"/>
      <c r="AD948" s="32"/>
      <c r="AE948" s="32"/>
      <c r="AR948" s="166" t="s">
        <v>1297</v>
      </c>
      <c r="AT948" s="166" t="s">
        <v>244</v>
      </c>
      <c r="AU948" s="166" t="s">
        <v>92</v>
      </c>
      <c r="AY948" s="17" t="s">
        <v>164</v>
      </c>
      <c r="BE948" s="167">
        <f t="shared" si="99"/>
        <v>0</v>
      </c>
      <c r="BF948" s="167">
        <f t="shared" si="100"/>
        <v>0</v>
      </c>
      <c r="BG948" s="167">
        <f t="shared" si="101"/>
        <v>0</v>
      </c>
      <c r="BH948" s="167">
        <f t="shared" si="102"/>
        <v>0</v>
      </c>
      <c r="BI948" s="167">
        <f t="shared" si="103"/>
        <v>0</v>
      </c>
      <c r="BJ948" s="17" t="s">
        <v>92</v>
      </c>
      <c r="BK948" s="168">
        <f t="shared" si="104"/>
        <v>0</v>
      </c>
      <c r="BL948" s="17" t="s">
        <v>472</v>
      </c>
      <c r="BM948" s="166" t="s">
        <v>2300</v>
      </c>
    </row>
    <row r="949" spans="1:65" s="2" customFormat="1" ht="24.2" customHeight="1">
      <c r="A949" s="32"/>
      <c r="B949" s="153"/>
      <c r="C949" s="178" t="s">
        <v>1501</v>
      </c>
      <c r="D949" s="178" t="s">
        <v>244</v>
      </c>
      <c r="E949" s="179" t="s">
        <v>1474</v>
      </c>
      <c r="F949" s="180" t="s">
        <v>1475</v>
      </c>
      <c r="G949" s="181" t="s">
        <v>199</v>
      </c>
      <c r="H949" s="182">
        <v>30</v>
      </c>
      <c r="I949" s="183"/>
      <c r="J949" s="184"/>
      <c r="K949" s="182">
        <f t="shared" si="92"/>
        <v>0</v>
      </c>
      <c r="L949" s="184"/>
      <c r="M949" s="185"/>
      <c r="N949" s="186" t="s">
        <v>1</v>
      </c>
      <c r="O949" s="162" t="s">
        <v>43</v>
      </c>
      <c r="P949" s="163">
        <f t="shared" si="93"/>
        <v>0</v>
      </c>
      <c r="Q949" s="163">
        <f t="shared" si="94"/>
        <v>0</v>
      </c>
      <c r="R949" s="163">
        <f t="shared" si="95"/>
        <v>0</v>
      </c>
      <c r="S949" s="58"/>
      <c r="T949" s="164">
        <f t="shared" si="96"/>
        <v>0</v>
      </c>
      <c r="U949" s="164">
        <v>0</v>
      </c>
      <c r="V949" s="164">
        <f t="shared" si="97"/>
        <v>0</v>
      </c>
      <c r="W949" s="164">
        <v>0</v>
      </c>
      <c r="X949" s="165">
        <f t="shared" si="98"/>
        <v>0</v>
      </c>
      <c r="Y949" s="32"/>
      <c r="Z949" s="32"/>
      <c r="AA949" s="32"/>
      <c r="AB949" s="32"/>
      <c r="AC949" s="32"/>
      <c r="AD949" s="32"/>
      <c r="AE949" s="32"/>
      <c r="AR949" s="166" t="s">
        <v>1297</v>
      </c>
      <c r="AT949" s="166" t="s">
        <v>244</v>
      </c>
      <c r="AU949" s="166" t="s">
        <v>92</v>
      </c>
      <c r="AY949" s="17" t="s">
        <v>164</v>
      </c>
      <c r="BE949" s="167">
        <f t="shared" si="99"/>
        <v>0</v>
      </c>
      <c r="BF949" s="167">
        <f t="shared" si="100"/>
        <v>0</v>
      </c>
      <c r="BG949" s="167">
        <f t="shared" si="101"/>
        <v>0</v>
      </c>
      <c r="BH949" s="167">
        <f t="shared" si="102"/>
        <v>0</v>
      </c>
      <c r="BI949" s="167">
        <f t="shared" si="103"/>
        <v>0</v>
      </c>
      <c r="BJ949" s="17" t="s">
        <v>92</v>
      </c>
      <c r="BK949" s="168">
        <f t="shared" si="104"/>
        <v>0</v>
      </c>
      <c r="BL949" s="17" t="s">
        <v>472</v>
      </c>
      <c r="BM949" s="166" t="s">
        <v>2301</v>
      </c>
    </row>
    <row r="950" spans="1:65" s="2" customFormat="1" ht="24.2" customHeight="1">
      <c r="A950" s="32"/>
      <c r="B950" s="153"/>
      <c r="C950" s="178" t="s">
        <v>1505</v>
      </c>
      <c r="D950" s="178" t="s">
        <v>244</v>
      </c>
      <c r="E950" s="179" t="s">
        <v>1478</v>
      </c>
      <c r="F950" s="180" t="s">
        <v>1479</v>
      </c>
      <c r="G950" s="181" t="s">
        <v>354</v>
      </c>
      <c r="H950" s="182">
        <v>920</v>
      </c>
      <c r="I950" s="183"/>
      <c r="J950" s="184"/>
      <c r="K950" s="182">
        <f t="shared" si="92"/>
        <v>0</v>
      </c>
      <c r="L950" s="184"/>
      <c r="M950" s="185"/>
      <c r="N950" s="186" t="s">
        <v>1</v>
      </c>
      <c r="O950" s="162" t="s">
        <v>43</v>
      </c>
      <c r="P950" s="163">
        <f t="shared" si="93"/>
        <v>0</v>
      </c>
      <c r="Q950" s="163">
        <f t="shared" si="94"/>
        <v>0</v>
      </c>
      <c r="R950" s="163">
        <f t="shared" si="95"/>
        <v>0</v>
      </c>
      <c r="S950" s="58"/>
      <c r="T950" s="164">
        <f t="shared" si="96"/>
        <v>0</v>
      </c>
      <c r="U950" s="164">
        <v>0</v>
      </c>
      <c r="V950" s="164">
        <f t="shared" si="97"/>
        <v>0</v>
      </c>
      <c r="W950" s="164">
        <v>0</v>
      </c>
      <c r="X950" s="165">
        <f t="shared" si="98"/>
        <v>0</v>
      </c>
      <c r="Y950" s="32"/>
      <c r="Z950" s="32"/>
      <c r="AA950" s="32"/>
      <c r="AB950" s="32"/>
      <c r="AC950" s="32"/>
      <c r="AD950" s="32"/>
      <c r="AE950" s="32"/>
      <c r="AR950" s="166" t="s">
        <v>1297</v>
      </c>
      <c r="AT950" s="166" t="s">
        <v>244</v>
      </c>
      <c r="AU950" s="166" t="s">
        <v>92</v>
      </c>
      <c r="AY950" s="17" t="s">
        <v>164</v>
      </c>
      <c r="BE950" s="167">
        <f t="shared" si="99"/>
        <v>0</v>
      </c>
      <c r="BF950" s="167">
        <f t="shared" si="100"/>
        <v>0</v>
      </c>
      <c r="BG950" s="167">
        <f t="shared" si="101"/>
        <v>0</v>
      </c>
      <c r="BH950" s="167">
        <f t="shared" si="102"/>
        <v>0</v>
      </c>
      <c r="BI950" s="167">
        <f t="shared" si="103"/>
        <v>0</v>
      </c>
      <c r="BJ950" s="17" t="s">
        <v>92</v>
      </c>
      <c r="BK950" s="168">
        <f t="shared" si="104"/>
        <v>0</v>
      </c>
      <c r="BL950" s="17" t="s">
        <v>472</v>
      </c>
      <c r="BM950" s="166" t="s">
        <v>2302</v>
      </c>
    </row>
    <row r="951" spans="1:65" s="2" customFormat="1" ht="24.2" customHeight="1">
      <c r="A951" s="32"/>
      <c r="B951" s="153"/>
      <c r="C951" s="178" t="s">
        <v>1509</v>
      </c>
      <c r="D951" s="178" t="s">
        <v>244</v>
      </c>
      <c r="E951" s="179" t="s">
        <v>1482</v>
      </c>
      <c r="F951" s="180" t="s">
        <v>1483</v>
      </c>
      <c r="G951" s="181" t="s">
        <v>354</v>
      </c>
      <c r="H951" s="182">
        <v>42</v>
      </c>
      <c r="I951" s="183"/>
      <c r="J951" s="184"/>
      <c r="K951" s="182">
        <f t="shared" si="92"/>
        <v>0</v>
      </c>
      <c r="L951" s="184"/>
      <c r="M951" s="185"/>
      <c r="N951" s="186" t="s">
        <v>1</v>
      </c>
      <c r="O951" s="162" t="s">
        <v>43</v>
      </c>
      <c r="P951" s="163">
        <f t="shared" si="93"/>
        <v>0</v>
      </c>
      <c r="Q951" s="163">
        <f t="shared" si="94"/>
        <v>0</v>
      </c>
      <c r="R951" s="163">
        <f t="shared" si="95"/>
        <v>0</v>
      </c>
      <c r="S951" s="58"/>
      <c r="T951" s="164">
        <f t="shared" si="96"/>
        <v>0</v>
      </c>
      <c r="U951" s="164">
        <v>0</v>
      </c>
      <c r="V951" s="164">
        <f t="shared" si="97"/>
        <v>0</v>
      </c>
      <c r="W951" s="164">
        <v>0</v>
      </c>
      <c r="X951" s="165">
        <f t="shared" si="98"/>
        <v>0</v>
      </c>
      <c r="Y951" s="32"/>
      <c r="Z951" s="32"/>
      <c r="AA951" s="32"/>
      <c r="AB951" s="32"/>
      <c r="AC951" s="32"/>
      <c r="AD951" s="32"/>
      <c r="AE951" s="32"/>
      <c r="AR951" s="166" t="s">
        <v>1297</v>
      </c>
      <c r="AT951" s="166" t="s">
        <v>244</v>
      </c>
      <c r="AU951" s="166" t="s">
        <v>92</v>
      </c>
      <c r="AY951" s="17" t="s">
        <v>164</v>
      </c>
      <c r="BE951" s="167">
        <f t="shared" si="99"/>
        <v>0</v>
      </c>
      <c r="BF951" s="167">
        <f t="shared" si="100"/>
        <v>0</v>
      </c>
      <c r="BG951" s="167">
        <f t="shared" si="101"/>
        <v>0</v>
      </c>
      <c r="BH951" s="167">
        <f t="shared" si="102"/>
        <v>0</v>
      </c>
      <c r="BI951" s="167">
        <f t="shared" si="103"/>
        <v>0</v>
      </c>
      <c r="BJ951" s="17" t="s">
        <v>92</v>
      </c>
      <c r="BK951" s="168">
        <f t="shared" si="104"/>
        <v>0</v>
      </c>
      <c r="BL951" s="17" t="s">
        <v>472</v>
      </c>
      <c r="BM951" s="166" t="s">
        <v>2303</v>
      </c>
    </row>
    <row r="952" spans="1:65" s="2" customFormat="1" ht="24.2" customHeight="1">
      <c r="A952" s="32"/>
      <c r="B952" s="153"/>
      <c r="C952" s="178" t="s">
        <v>1513</v>
      </c>
      <c r="D952" s="178" t="s">
        <v>244</v>
      </c>
      <c r="E952" s="179" t="s">
        <v>1486</v>
      </c>
      <c r="F952" s="180" t="s">
        <v>1487</v>
      </c>
      <c r="G952" s="181" t="s">
        <v>354</v>
      </c>
      <c r="H952" s="182">
        <v>875</v>
      </c>
      <c r="I952" s="183"/>
      <c r="J952" s="184"/>
      <c r="K952" s="182">
        <f t="shared" si="92"/>
        <v>0</v>
      </c>
      <c r="L952" s="184"/>
      <c r="M952" s="185"/>
      <c r="N952" s="186" t="s">
        <v>1</v>
      </c>
      <c r="O952" s="162" t="s">
        <v>43</v>
      </c>
      <c r="P952" s="163">
        <f t="shared" si="93"/>
        <v>0</v>
      </c>
      <c r="Q952" s="163">
        <f t="shared" si="94"/>
        <v>0</v>
      </c>
      <c r="R952" s="163">
        <f t="shared" si="95"/>
        <v>0</v>
      </c>
      <c r="S952" s="58"/>
      <c r="T952" s="164">
        <f t="shared" si="96"/>
        <v>0</v>
      </c>
      <c r="U952" s="164">
        <v>0</v>
      </c>
      <c r="V952" s="164">
        <f t="shared" si="97"/>
        <v>0</v>
      </c>
      <c r="W952" s="164">
        <v>0</v>
      </c>
      <c r="X952" s="165">
        <f t="shared" si="98"/>
        <v>0</v>
      </c>
      <c r="Y952" s="32"/>
      <c r="Z952" s="32"/>
      <c r="AA952" s="32"/>
      <c r="AB952" s="32"/>
      <c r="AC952" s="32"/>
      <c r="AD952" s="32"/>
      <c r="AE952" s="32"/>
      <c r="AR952" s="166" t="s">
        <v>1297</v>
      </c>
      <c r="AT952" s="166" t="s">
        <v>244</v>
      </c>
      <c r="AU952" s="166" t="s">
        <v>92</v>
      </c>
      <c r="AY952" s="17" t="s">
        <v>164</v>
      </c>
      <c r="BE952" s="167">
        <f t="shared" si="99"/>
        <v>0</v>
      </c>
      <c r="BF952" s="167">
        <f t="shared" si="100"/>
        <v>0</v>
      </c>
      <c r="BG952" s="167">
        <f t="shared" si="101"/>
        <v>0</v>
      </c>
      <c r="BH952" s="167">
        <f t="shared" si="102"/>
        <v>0</v>
      </c>
      <c r="BI952" s="167">
        <f t="shared" si="103"/>
        <v>0</v>
      </c>
      <c r="BJ952" s="17" t="s">
        <v>92</v>
      </c>
      <c r="BK952" s="168">
        <f t="shared" si="104"/>
        <v>0</v>
      </c>
      <c r="BL952" s="17" t="s">
        <v>472</v>
      </c>
      <c r="BM952" s="166" t="s">
        <v>2304</v>
      </c>
    </row>
    <row r="953" spans="1:65" s="2" customFormat="1" ht="24.2" customHeight="1">
      <c r="A953" s="32"/>
      <c r="B953" s="153"/>
      <c r="C953" s="178" t="s">
        <v>1517</v>
      </c>
      <c r="D953" s="178" t="s">
        <v>244</v>
      </c>
      <c r="E953" s="179" t="s">
        <v>1490</v>
      </c>
      <c r="F953" s="180" t="s">
        <v>1491</v>
      </c>
      <c r="G953" s="181" t="s">
        <v>354</v>
      </c>
      <c r="H953" s="182">
        <v>340</v>
      </c>
      <c r="I953" s="183"/>
      <c r="J953" s="184"/>
      <c r="K953" s="182">
        <f t="shared" si="92"/>
        <v>0</v>
      </c>
      <c r="L953" s="184"/>
      <c r="M953" s="185"/>
      <c r="N953" s="186" t="s">
        <v>1</v>
      </c>
      <c r="O953" s="162" t="s">
        <v>43</v>
      </c>
      <c r="P953" s="163">
        <f t="shared" si="93"/>
        <v>0</v>
      </c>
      <c r="Q953" s="163">
        <f t="shared" si="94"/>
        <v>0</v>
      </c>
      <c r="R953" s="163">
        <f t="shared" si="95"/>
        <v>0</v>
      </c>
      <c r="S953" s="58"/>
      <c r="T953" s="164">
        <f t="shared" si="96"/>
        <v>0</v>
      </c>
      <c r="U953" s="164">
        <v>0</v>
      </c>
      <c r="V953" s="164">
        <f t="shared" si="97"/>
        <v>0</v>
      </c>
      <c r="W953" s="164">
        <v>0</v>
      </c>
      <c r="X953" s="165">
        <f t="shared" si="98"/>
        <v>0</v>
      </c>
      <c r="Y953" s="32"/>
      <c r="Z953" s="32"/>
      <c r="AA953" s="32"/>
      <c r="AB953" s="32"/>
      <c r="AC953" s="32"/>
      <c r="AD953" s="32"/>
      <c r="AE953" s="32"/>
      <c r="AR953" s="166" t="s">
        <v>1297</v>
      </c>
      <c r="AT953" s="166" t="s">
        <v>244</v>
      </c>
      <c r="AU953" s="166" t="s">
        <v>92</v>
      </c>
      <c r="AY953" s="17" t="s">
        <v>164</v>
      </c>
      <c r="BE953" s="167">
        <f t="shared" si="99"/>
        <v>0</v>
      </c>
      <c r="BF953" s="167">
        <f t="shared" si="100"/>
        <v>0</v>
      </c>
      <c r="BG953" s="167">
        <f t="shared" si="101"/>
        <v>0</v>
      </c>
      <c r="BH953" s="167">
        <f t="shared" si="102"/>
        <v>0</v>
      </c>
      <c r="BI953" s="167">
        <f t="shared" si="103"/>
        <v>0</v>
      </c>
      <c r="BJ953" s="17" t="s">
        <v>92</v>
      </c>
      <c r="BK953" s="168">
        <f t="shared" si="104"/>
        <v>0</v>
      </c>
      <c r="BL953" s="17" t="s">
        <v>472</v>
      </c>
      <c r="BM953" s="166" t="s">
        <v>2305</v>
      </c>
    </row>
    <row r="954" spans="1:65" s="2" customFormat="1" ht="24.2" customHeight="1">
      <c r="A954" s="32"/>
      <c r="B954" s="153"/>
      <c r="C954" s="178" t="s">
        <v>1521</v>
      </c>
      <c r="D954" s="178" t="s">
        <v>244</v>
      </c>
      <c r="E954" s="179" t="s">
        <v>1494</v>
      </c>
      <c r="F954" s="180" t="s">
        <v>1495</v>
      </c>
      <c r="G954" s="181" t="s">
        <v>354</v>
      </c>
      <c r="H954" s="182">
        <v>340</v>
      </c>
      <c r="I954" s="183"/>
      <c r="J954" s="184"/>
      <c r="K954" s="182">
        <f t="shared" si="92"/>
        <v>0</v>
      </c>
      <c r="L954" s="184"/>
      <c r="M954" s="185"/>
      <c r="N954" s="186" t="s">
        <v>1</v>
      </c>
      <c r="O954" s="162" t="s">
        <v>43</v>
      </c>
      <c r="P954" s="163">
        <f t="shared" si="93"/>
        <v>0</v>
      </c>
      <c r="Q954" s="163">
        <f t="shared" si="94"/>
        <v>0</v>
      </c>
      <c r="R954" s="163">
        <f t="shared" si="95"/>
        <v>0</v>
      </c>
      <c r="S954" s="58"/>
      <c r="T954" s="164">
        <f t="shared" si="96"/>
        <v>0</v>
      </c>
      <c r="U954" s="164">
        <v>0</v>
      </c>
      <c r="V954" s="164">
        <f t="shared" si="97"/>
        <v>0</v>
      </c>
      <c r="W954" s="164">
        <v>0</v>
      </c>
      <c r="X954" s="165">
        <f t="shared" si="98"/>
        <v>0</v>
      </c>
      <c r="Y954" s="32"/>
      <c r="Z954" s="32"/>
      <c r="AA954" s="32"/>
      <c r="AB954" s="32"/>
      <c r="AC954" s="32"/>
      <c r="AD954" s="32"/>
      <c r="AE954" s="32"/>
      <c r="AR954" s="166" t="s">
        <v>1297</v>
      </c>
      <c r="AT954" s="166" t="s">
        <v>244</v>
      </c>
      <c r="AU954" s="166" t="s">
        <v>92</v>
      </c>
      <c r="AY954" s="17" t="s">
        <v>164</v>
      </c>
      <c r="BE954" s="167">
        <f t="shared" si="99"/>
        <v>0</v>
      </c>
      <c r="BF954" s="167">
        <f t="shared" si="100"/>
        <v>0</v>
      </c>
      <c r="BG954" s="167">
        <f t="shared" si="101"/>
        <v>0</v>
      </c>
      <c r="BH954" s="167">
        <f t="shared" si="102"/>
        <v>0</v>
      </c>
      <c r="BI954" s="167">
        <f t="shared" si="103"/>
        <v>0</v>
      </c>
      <c r="BJ954" s="17" t="s">
        <v>92</v>
      </c>
      <c r="BK954" s="168">
        <f t="shared" si="104"/>
        <v>0</v>
      </c>
      <c r="BL954" s="17" t="s">
        <v>472</v>
      </c>
      <c r="BM954" s="166" t="s">
        <v>2306</v>
      </c>
    </row>
    <row r="955" spans="1:65" s="2" customFormat="1" ht="24.2" customHeight="1">
      <c r="A955" s="32"/>
      <c r="B955" s="153"/>
      <c r="C955" s="178" t="s">
        <v>1525</v>
      </c>
      <c r="D955" s="178" t="s">
        <v>244</v>
      </c>
      <c r="E955" s="179" t="s">
        <v>1498</v>
      </c>
      <c r="F955" s="180" t="s">
        <v>1499</v>
      </c>
      <c r="G955" s="181" t="s">
        <v>354</v>
      </c>
      <c r="H955" s="182">
        <v>70</v>
      </c>
      <c r="I955" s="183"/>
      <c r="J955" s="184"/>
      <c r="K955" s="182">
        <f t="shared" si="92"/>
        <v>0</v>
      </c>
      <c r="L955" s="184"/>
      <c r="M955" s="185"/>
      <c r="N955" s="186" t="s">
        <v>1</v>
      </c>
      <c r="O955" s="162" t="s">
        <v>43</v>
      </c>
      <c r="P955" s="163">
        <f t="shared" si="93"/>
        <v>0</v>
      </c>
      <c r="Q955" s="163">
        <f t="shared" si="94"/>
        <v>0</v>
      </c>
      <c r="R955" s="163">
        <f t="shared" si="95"/>
        <v>0</v>
      </c>
      <c r="S955" s="58"/>
      <c r="T955" s="164">
        <f t="shared" si="96"/>
        <v>0</v>
      </c>
      <c r="U955" s="164">
        <v>0</v>
      </c>
      <c r="V955" s="164">
        <f t="shared" si="97"/>
        <v>0</v>
      </c>
      <c r="W955" s="164">
        <v>0</v>
      </c>
      <c r="X955" s="165">
        <f t="shared" si="98"/>
        <v>0</v>
      </c>
      <c r="Y955" s="32"/>
      <c r="Z955" s="32"/>
      <c r="AA955" s="32"/>
      <c r="AB955" s="32"/>
      <c r="AC955" s="32"/>
      <c r="AD955" s="32"/>
      <c r="AE955" s="32"/>
      <c r="AR955" s="166" t="s">
        <v>1297</v>
      </c>
      <c r="AT955" s="166" t="s">
        <v>244</v>
      </c>
      <c r="AU955" s="166" t="s">
        <v>92</v>
      </c>
      <c r="AY955" s="17" t="s">
        <v>164</v>
      </c>
      <c r="BE955" s="167">
        <f t="shared" si="99"/>
        <v>0</v>
      </c>
      <c r="BF955" s="167">
        <f t="shared" si="100"/>
        <v>0</v>
      </c>
      <c r="BG955" s="167">
        <f t="shared" si="101"/>
        <v>0</v>
      </c>
      <c r="BH955" s="167">
        <f t="shared" si="102"/>
        <v>0</v>
      </c>
      <c r="BI955" s="167">
        <f t="shared" si="103"/>
        <v>0</v>
      </c>
      <c r="BJ955" s="17" t="s">
        <v>92</v>
      </c>
      <c r="BK955" s="168">
        <f t="shared" si="104"/>
        <v>0</v>
      </c>
      <c r="BL955" s="17" t="s">
        <v>472</v>
      </c>
      <c r="BM955" s="166" t="s">
        <v>2307</v>
      </c>
    </row>
    <row r="956" spans="1:65" s="2" customFormat="1" ht="24.2" customHeight="1">
      <c r="A956" s="32"/>
      <c r="B956" s="153"/>
      <c r="C956" s="178" t="s">
        <v>1529</v>
      </c>
      <c r="D956" s="178" t="s">
        <v>244</v>
      </c>
      <c r="E956" s="179" t="s">
        <v>1502</v>
      </c>
      <c r="F956" s="180" t="s">
        <v>1503</v>
      </c>
      <c r="G956" s="181" t="s">
        <v>354</v>
      </c>
      <c r="H956" s="182">
        <v>70</v>
      </c>
      <c r="I956" s="183"/>
      <c r="J956" s="184"/>
      <c r="K956" s="182">
        <f t="shared" si="92"/>
        <v>0</v>
      </c>
      <c r="L956" s="184"/>
      <c r="M956" s="185"/>
      <c r="N956" s="186" t="s">
        <v>1</v>
      </c>
      <c r="O956" s="162" t="s">
        <v>43</v>
      </c>
      <c r="P956" s="163">
        <f t="shared" si="93"/>
        <v>0</v>
      </c>
      <c r="Q956" s="163">
        <f t="shared" si="94"/>
        <v>0</v>
      </c>
      <c r="R956" s="163">
        <f t="shared" si="95"/>
        <v>0</v>
      </c>
      <c r="S956" s="58"/>
      <c r="T956" s="164">
        <f t="shared" si="96"/>
        <v>0</v>
      </c>
      <c r="U956" s="164">
        <v>0</v>
      </c>
      <c r="V956" s="164">
        <f t="shared" si="97"/>
        <v>0</v>
      </c>
      <c r="W956" s="164">
        <v>0</v>
      </c>
      <c r="X956" s="165">
        <f t="shared" si="98"/>
        <v>0</v>
      </c>
      <c r="Y956" s="32"/>
      <c r="Z956" s="32"/>
      <c r="AA956" s="32"/>
      <c r="AB956" s="32"/>
      <c r="AC956" s="32"/>
      <c r="AD956" s="32"/>
      <c r="AE956" s="32"/>
      <c r="AR956" s="166" t="s">
        <v>1297</v>
      </c>
      <c r="AT956" s="166" t="s">
        <v>244</v>
      </c>
      <c r="AU956" s="166" t="s">
        <v>92</v>
      </c>
      <c r="AY956" s="17" t="s">
        <v>164</v>
      </c>
      <c r="BE956" s="167">
        <f t="shared" si="99"/>
        <v>0</v>
      </c>
      <c r="BF956" s="167">
        <f t="shared" si="100"/>
        <v>0</v>
      </c>
      <c r="BG956" s="167">
        <f t="shared" si="101"/>
        <v>0</v>
      </c>
      <c r="BH956" s="167">
        <f t="shared" si="102"/>
        <v>0</v>
      </c>
      <c r="BI956" s="167">
        <f t="shared" si="103"/>
        <v>0</v>
      </c>
      <c r="BJ956" s="17" t="s">
        <v>92</v>
      </c>
      <c r="BK956" s="168">
        <f t="shared" si="104"/>
        <v>0</v>
      </c>
      <c r="BL956" s="17" t="s">
        <v>472</v>
      </c>
      <c r="BM956" s="166" t="s">
        <v>2308</v>
      </c>
    </row>
    <row r="957" spans="1:65" s="2" customFormat="1" ht="14.45" customHeight="1">
      <c r="A957" s="32"/>
      <c r="B957" s="153"/>
      <c r="C957" s="178" t="s">
        <v>1533</v>
      </c>
      <c r="D957" s="178" t="s">
        <v>244</v>
      </c>
      <c r="E957" s="179" t="s">
        <v>1506</v>
      </c>
      <c r="F957" s="180" t="s">
        <v>1507</v>
      </c>
      <c r="G957" s="181" t="s">
        <v>354</v>
      </c>
      <c r="H957" s="182">
        <v>300</v>
      </c>
      <c r="I957" s="183"/>
      <c r="J957" s="184"/>
      <c r="K957" s="182">
        <f t="shared" si="92"/>
        <v>0</v>
      </c>
      <c r="L957" s="184"/>
      <c r="M957" s="185"/>
      <c r="N957" s="186" t="s">
        <v>1</v>
      </c>
      <c r="O957" s="162" t="s">
        <v>43</v>
      </c>
      <c r="P957" s="163">
        <f t="shared" si="93"/>
        <v>0</v>
      </c>
      <c r="Q957" s="163">
        <f t="shared" si="94"/>
        <v>0</v>
      </c>
      <c r="R957" s="163">
        <f t="shared" si="95"/>
        <v>0</v>
      </c>
      <c r="S957" s="58"/>
      <c r="T957" s="164">
        <f t="shared" si="96"/>
        <v>0</v>
      </c>
      <c r="U957" s="164">
        <v>0</v>
      </c>
      <c r="V957" s="164">
        <f t="shared" si="97"/>
        <v>0</v>
      </c>
      <c r="W957" s="164">
        <v>0</v>
      </c>
      <c r="X957" s="165">
        <f t="shared" si="98"/>
        <v>0</v>
      </c>
      <c r="Y957" s="32"/>
      <c r="Z957" s="32"/>
      <c r="AA957" s="32"/>
      <c r="AB957" s="32"/>
      <c r="AC957" s="32"/>
      <c r="AD957" s="32"/>
      <c r="AE957" s="32"/>
      <c r="AR957" s="166" t="s">
        <v>1297</v>
      </c>
      <c r="AT957" s="166" t="s">
        <v>244</v>
      </c>
      <c r="AU957" s="166" t="s">
        <v>92</v>
      </c>
      <c r="AY957" s="17" t="s">
        <v>164</v>
      </c>
      <c r="BE957" s="167">
        <f t="shared" si="99"/>
        <v>0</v>
      </c>
      <c r="BF957" s="167">
        <f t="shared" si="100"/>
        <v>0</v>
      </c>
      <c r="BG957" s="167">
        <f t="shared" si="101"/>
        <v>0</v>
      </c>
      <c r="BH957" s="167">
        <f t="shared" si="102"/>
        <v>0</v>
      </c>
      <c r="BI957" s="167">
        <f t="shared" si="103"/>
        <v>0</v>
      </c>
      <c r="BJ957" s="17" t="s">
        <v>92</v>
      </c>
      <c r="BK957" s="168">
        <f t="shared" si="104"/>
        <v>0</v>
      </c>
      <c r="BL957" s="17" t="s">
        <v>472</v>
      </c>
      <c r="BM957" s="166" t="s">
        <v>2309</v>
      </c>
    </row>
    <row r="958" spans="1:65" s="2" customFormat="1" ht="14.45" customHeight="1">
      <c r="A958" s="32"/>
      <c r="B958" s="153"/>
      <c r="C958" s="178" t="s">
        <v>1537</v>
      </c>
      <c r="D958" s="178" t="s">
        <v>244</v>
      </c>
      <c r="E958" s="179" t="s">
        <v>1510</v>
      </c>
      <c r="F958" s="180" t="s">
        <v>1511</v>
      </c>
      <c r="G958" s="181" t="s">
        <v>354</v>
      </c>
      <c r="H958" s="182">
        <v>300</v>
      </c>
      <c r="I958" s="183"/>
      <c r="J958" s="184"/>
      <c r="K958" s="182">
        <f t="shared" si="92"/>
        <v>0</v>
      </c>
      <c r="L958" s="184"/>
      <c r="M958" s="185"/>
      <c r="N958" s="186" t="s">
        <v>1</v>
      </c>
      <c r="O958" s="162" t="s">
        <v>43</v>
      </c>
      <c r="P958" s="163">
        <f t="shared" si="93"/>
        <v>0</v>
      </c>
      <c r="Q958" s="163">
        <f t="shared" si="94"/>
        <v>0</v>
      </c>
      <c r="R958" s="163">
        <f t="shared" si="95"/>
        <v>0</v>
      </c>
      <c r="S958" s="58"/>
      <c r="T958" s="164">
        <f t="shared" si="96"/>
        <v>0</v>
      </c>
      <c r="U958" s="164">
        <v>0</v>
      </c>
      <c r="V958" s="164">
        <f t="shared" si="97"/>
        <v>0</v>
      </c>
      <c r="W958" s="164">
        <v>0</v>
      </c>
      <c r="X958" s="165">
        <f t="shared" si="98"/>
        <v>0</v>
      </c>
      <c r="Y958" s="32"/>
      <c r="Z958" s="32"/>
      <c r="AA958" s="32"/>
      <c r="AB958" s="32"/>
      <c r="AC958" s="32"/>
      <c r="AD958" s="32"/>
      <c r="AE958" s="32"/>
      <c r="AR958" s="166" t="s">
        <v>1297</v>
      </c>
      <c r="AT958" s="166" t="s">
        <v>244</v>
      </c>
      <c r="AU958" s="166" t="s">
        <v>92</v>
      </c>
      <c r="AY958" s="17" t="s">
        <v>164</v>
      </c>
      <c r="BE958" s="167">
        <f t="shared" si="99"/>
        <v>0</v>
      </c>
      <c r="BF958" s="167">
        <f t="shared" si="100"/>
        <v>0</v>
      </c>
      <c r="BG958" s="167">
        <f t="shared" si="101"/>
        <v>0</v>
      </c>
      <c r="BH958" s="167">
        <f t="shared" si="102"/>
        <v>0</v>
      </c>
      <c r="BI958" s="167">
        <f t="shared" si="103"/>
        <v>0</v>
      </c>
      <c r="BJ958" s="17" t="s">
        <v>92</v>
      </c>
      <c r="BK958" s="168">
        <f t="shared" si="104"/>
        <v>0</v>
      </c>
      <c r="BL958" s="17" t="s">
        <v>472</v>
      </c>
      <c r="BM958" s="166" t="s">
        <v>2310</v>
      </c>
    </row>
    <row r="959" spans="1:65" s="2" customFormat="1" ht="14.45" customHeight="1">
      <c r="A959" s="32"/>
      <c r="B959" s="153"/>
      <c r="C959" s="178" t="s">
        <v>1541</v>
      </c>
      <c r="D959" s="178" t="s">
        <v>244</v>
      </c>
      <c r="E959" s="179" t="s">
        <v>1514</v>
      </c>
      <c r="F959" s="180" t="s">
        <v>1515</v>
      </c>
      <c r="G959" s="181" t="s">
        <v>199</v>
      </c>
      <c r="H959" s="182">
        <v>7</v>
      </c>
      <c r="I959" s="183"/>
      <c r="J959" s="184"/>
      <c r="K959" s="182">
        <f t="shared" si="92"/>
        <v>0</v>
      </c>
      <c r="L959" s="184"/>
      <c r="M959" s="185"/>
      <c r="N959" s="186" t="s">
        <v>1</v>
      </c>
      <c r="O959" s="162" t="s">
        <v>43</v>
      </c>
      <c r="P959" s="163">
        <f t="shared" si="93"/>
        <v>0</v>
      </c>
      <c r="Q959" s="163">
        <f t="shared" si="94"/>
        <v>0</v>
      </c>
      <c r="R959" s="163">
        <f t="shared" si="95"/>
        <v>0</v>
      </c>
      <c r="S959" s="58"/>
      <c r="T959" s="164">
        <f t="shared" si="96"/>
        <v>0</v>
      </c>
      <c r="U959" s="164">
        <v>0</v>
      </c>
      <c r="V959" s="164">
        <f t="shared" si="97"/>
        <v>0</v>
      </c>
      <c r="W959" s="164">
        <v>0</v>
      </c>
      <c r="X959" s="165">
        <f t="shared" si="98"/>
        <v>0</v>
      </c>
      <c r="Y959" s="32"/>
      <c r="Z959" s="32"/>
      <c r="AA959" s="32"/>
      <c r="AB959" s="32"/>
      <c r="AC959" s="32"/>
      <c r="AD959" s="32"/>
      <c r="AE959" s="32"/>
      <c r="AR959" s="166" t="s">
        <v>1297</v>
      </c>
      <c r="AT959" s="166" t="s">
        <v>244</v>
      </c>
      <c r="AU959" s="166" t="s">
        <v>92</v>
      </c>
      <c r="AY959" s="17" t="s">
        <v>164</v>
      </c>
      <c r="BE959" s="167">
        <f t="shared" si="99"/>
        <v>0</v>
      </c>
      <c r="BF959" s="167">
        <f t="shared" si="100"/>
        <v>0</v>
      </c>
      <c r="BG959" s="167">
        <f t="shared" si="101"/>
        <v>0</v>
      </c>
      <c r="BH959" s="167">
        <f t="shared" si="102"/>
        <v>0</v>
      </c>
      <c r="BI959" s="167">
        <f t="shared" si="103"/>
        <v>0</v>
      </c>
      <c r="BJ959" s="17" t="s">
        <v>92</v>
      </c>
      <c r="BK959" s="168">
        <f t="shared" si="104"/>
        <v>0</v>
      </c>
      <c r="BL959" s="17" t="s">
        <v>472</v>
      </c>
      <c r="BM959" s="166" t="s">
        <v>2311</v>
      </c>
    </row>
    <row r="960" spans="1:65" s="2" customFormat="1" ht="24.2" customHeight="1">
      <c r="A960" s="32"/>
      <c r="B960" s="153"/>
      <c r="C960" s="178" t="s">
        <v>1545</v>
      </c>
      <c r="D960" s="178" t="s">
        <v>244</v>
      </c>
      <c r="E960" s="179" t="s">
        <v>1518</v>
      </c>
      <c r="F960" s="180" t="s">
        <v>1519</v>
      </c>
      <c r="G960" s="181" t="s">
        <v>199</v>
      </c>
      <c r="H960" s="182">
        <v>8</v>
      </c>
      <c r="I960" s="183"/>
      <c r="J960" s="184"/>
      <c r="K960" s="182">
        <f t="shared" si="92"/>
        <v>0</v>
      </c>
      <c r="L960" s="184"/>
      <c r="M960" s="185"/>
      <c r="N960" s="186" t="s">
        <v>1</v>
      </c>
      <c r="O960" s="162" t="s">
        <v>43</v>
      </c>
      <c r="P960" s="163">
        <f t="shared" si="93"/>
        <v>0</v>
      </c>
      <c r="Q960" s="163">
        <f t="shared" si="94"/>
        <v>0</v>
      </c>
      <c r="R960" s="163">
        <f t="shared" si="95"/>
        <v>0</v>
      </c>
      <c r="S960" s="58"/>
      <c r="T960" s="164">
        <f t="shared" si="96"/>
        <v>0</v>
      </c>
      <c r="U960" s="164">
        <v>0</v>
      </c>
      <c r="V960" s="164">
        <f t="shared" si="97"/>
        <v>0</v>
      </c>
      <c r="W960" s="164">
        <v>0</v>
      </c>
      <c r="X960" s="165">
        <f t="shared" si="98"/>
        <v>0</v>
      </c>
      <c r="Y960" s="32"/>
      <c r="Z960" s="32"/>
      <c r="AA960" s="32"/>
      <c r="AB960" s="32"/>
      <c r="AC960" s="32"/>
      <c r="AD960" s="32"/>
      <c r="AE960" s="32"/>
      <c r="AR960" s="166" t="s">
        <v>1297</v>
      </c>
      <c r="AT960" s="166" t="s">
        <v>244</v>
      </c>
      <c r="AU960" s="166" t="s">
        <v>92</v>
      </c>
      <c r="AY960" s="17" t="s">
        <v>164</v>
      </c>
      <c r="BE960" s="167">
        <f t="shared" si="99"/>
        <v>0</v>
      </c>
      <c r="BF960" s="167">
        <f t="shared" si="100"/>
        <v>0</v>
      </c>
      <c r="BG960" s="167">
        <f t="shared" si="101"/>
        <v>0</v>
      </c>
      <c r="BH960" s="167">
        <f t="shared" si="102"/>
        <v>0</v>
      </c>
      <c r="BI960" s="167">
        <f t="shared" si="103"/>
        <v>0</v>
      </c>
      <c r="BJ960" s="17" t="s">
        <v>92</v>
      </c>
      <c r="BK960" s="168">
        <f t="shared" si="104"/>
        <v>0</v>
      </c>
      <c r="BL960" s="17" t="s">
        <v>472</v>
      </c>
      <c r="BM960" s="166" t="s">
        <v>2312</v>
      </c>
    </row>
    <row r="961" spans="1:65" s="2" customFormat="1" ht="24.2" customHeight="1">
      <c r="A961" s="32"/>
      <c r="B961" s="153"/>
      <c r="C961" s="178" t="s">
        <v>1551</v>
      </c>
      <c r="D961" s="178" t="s">
        <v>244</v>
      </c>
      <c r="E961" s="179" t="s">
        <v>1522</v>
      </c>
      <c r="F961" s="180" t="s">
        <v>1523</v>
      </c>
      <c r="G961" s="181" t="s">
        <v>199</v>
      </c>
      <c r="H961" s="182">
        <v>6</v>
      </c>
      <c r="I961" s="183"/>
      <c r="J961" s="184"/>
      <c r="K961" s="182">
        <f t="shared" si="92"/>
        <v>0</v>
      </c>
      <c r="L961" s="184"/>
      <c r="M961" s="185"/>
      <c r="N961" s="186" t="s">
        <v>1</v>
      </c>
      <c r="O961" s="162" t="s">
        <v>43</v>
      </c>
      <c r="P961" s="163">
        <f t="shared" si="93"/>
        <v>0</v>
      </c>
      <c r="Q961" s="163">
        <f t="shared" si="94"/>
        <v>0</v>
      </c>
      <c r="R961" s="163">
        <f t="shared" si="95"/>
        <v>0</v>
      </c>
      <c r="S961" s="58"/>
      <c r="T961" s="164">
        <f t="shared" si="96"/>
        <v>0</v>
      </c>
      <c r="U961" s="164">
        <v>0</v>
      </c>
      <c r="V961" s="164">
        <f t="shared" si="97"/>
        <v>0</v>
      </c>
      <c r="W961" s="164">
        <v>0</v>
      </c>
      <c r="X961" s="165">
        <f t="shared" si="98"/>
        <v>0</v>
      </c>
      <c r="Y961" s="32"/>
      <c r="Z961" s="32"/>
      <c r="AA961" s="32"/>
      <c r="AB961" s="32"/>
      <c r="AC961" s="32"/>
      <c r="AD961" s="32"/>
      <c r="AE961" s="32"/>
      <c r="AR961" s="166" t="s">
        <v>1297</v>
      </c>
      <c r="AT961" s="166" t="s">
        <v>244</v>
      </c>
      <c r="AU961" s="166" t="s">
        <v>92</v>
      </c>
      <c r="AY961" s="17" t="s">
        <v>164</v>
      </c>
      <c r="BE961" s="167">
        <f t="shared" si="99"/>
        <v>0</v>
      </c>
      <c r="BF961" s="167">
        <f t="shared" si="100"/>
        <v>0</v>
      </c>
      <c r="BG961" s="167">
        <f t="shared" si="101"/>
        <v>0</v>
      </c>
      <c r="BH961" s="167">
        <f t="shared" si="102"/>
        <v>0</v>
      </c>
      <c r="BI961" s="167">
        <f t="shared" si="103"/>
        <v>0</v>
      </c>
      <c r="BJ961" s="17" t="s">
        <v>92</v>
      </c>
      <c r="BK961" s="168">
        <f t="shared" si="104"/>
        <v>0</v>
      </c>
      <c r="BL961" s="17" t="s">
        <v>472</v>
      </c>
      <c r="BM961" s="166" t="s">
        <v>2313</v>
      </c>
    </row>
    <row r="962" spans="1:65" s="2" customFormat="1" ht="24.2" customHeight="1">
      <c r="A962" s="32"/>
      <c r="B962" s="153"/>
      <c r="C962" s="178" t="s">
        <v>1555</v>
      </c>
      <c r="D962" s="178" t="s">
        <v>244</v>
      </c>
      <c r="E962" s="179" t="s">
        <v>1526</v>
      </c>
      <c r="F962" s="180" t="s">
        <v>1527</v>
      </c>
      <c r="G962" s="181" t="s">
        <v>199</v>
      </c>
      <c r="H962" s="182">
        <v>7</v>
      </c>
      <c r="I962" s="183"/>
      <c r="J962" s="184"/>
      <c r="K962" s="182">
        <f t="shared" si="92"/>
        <v>0</v>
      </c>
      <c r="L962" s="184"/>
      <c r="M962" s="185"/>
      <c r="N962" s="186" t="s">
        <v>1</v>
      </c>
      <c r="O962" s="162" t="s">
        <v>43</v>
      </c>
      <c r="P962" s="163">
        <f t="shared" si="93"/>
        <v>0</v>
      </c>
      <c r="Q962" s="163">
        <f t="shared" si="94"/>
        <v>0</v>
      </c>
      <c r="R962" s="163">
        <f t="shared" si="95"/>
        <v>0</v>
      </c>
      <c r="S962" s="58"/>
      <c r="T962" s="164">
        <f t="shared" si="96"/>
        <v>0</v>
      </c>
      <c r="U962" s="164">
        <v>0</v>
      </c>
      <c r="V962" s="164">
        <f t="shared" si="97"/>
        <v>0</v>
      </c>
      <c r="W962" s="164">
        <v>0</v>
      </c>
      <c r="X962" s="165">
        <f t="shared" si="98"/>
        <v>0</v>
      </c>
      <c r="Y962" s="32"/>
      <c r="Z962" s="32"/>
      <c r="AA962" s="32"/>
      <c r="AB962" s="32"/>
      <c r="AC962" s="32"/>
      <c r="AD962" s="32"/>
      <c r="AE962" s="32"/>
      <c r="AR962" s="166" t="s">
        <v>1297</v>
      </c>
      <c r="AT962" s="166" t="s">
        <v>244</v>
      </c>
      <c r="AU962" s="166" t="s">
        <v>92</v>
      </c>
      <c r="AY962" s="17" t="s">
        <v>164</v>
      </c>
      <c r="BE962" s="167">
        <f t="shared" si="99"/>
        <v>0</v>
      </c>
      <c r="BF962" s="167">
        <f t="shared" si="100"/>
        <v>0</v>
      </c>
      <c r="BG962" s="167">
        <f t="shared" si="101"/>
        <v>0</v>
      </c>
      <c r="BH962" s="167">
        <f t="shared" si="102"/>
        <v>0</v>
      </c>
      <c r="BI962" s="167">
        <f t="shared" si="103"/>
        <v>0</v>
      </c>
      <c r="BJ962" s="17" t="s">
        <v>92</v>
      </c>
      <c r="BK962" s="168">
        <f t="shared" si="104"/>
        <v>0</v>
      </c>
      <c r="BL962" s="17" t="s">
        <v>472</v>
      </c>
      <c r="BM962" s="166" t="s">
        <v>2314</v>
      </c>
    </row>
    <row r="963" spans="1:65" s="2" customFormat="1" ht="24.2" customHeight="1">
      <c r="A963" s="32"/>
      <c r="B963" s="153"/>
      <c r="C963" s="178" t="s">
        <v>1563</v>
      </c>
      <c r="D963" s="178" t="s">
        <v>244</v>
      </c>
      <c r="E963" s="179" t="s">
        <v>1530</v>
      </c>
      <c r="F963" s="180" t="s">
        <v>1531</v>
      </c>
      <c r="G963" s="181" t="s">
        <v>385</v>
      </c>
      <c r="H963" s="182">
        <v>135</v>
      </c>
      <c r="I963" s="183"/>
      <c r="J963" s="184"/>
      <c r="K963" s="182">
        <f t="shared" si="92"/>
        <v>0</v>
      </c>
      <c r="L963" s="184"/>
      <c r="M963" s="185"/>
      <c r="N963" s="186" t="s">
        <v>1</v>
      </c>
      <c r="O963" s="162" t="s">
        <v>43</v>
      </c>
      <c r="P963" s="163">
        <f t="shared" si="93"/>
        <v>0</v>
      </c>
      <c r="Q963" s="163">
        <f t="shared" si="94"/>
        <v>0</v>
      </c>
      <c r="R963" s="163">
        <f t="shared" si="95"/>
        <v>0</v>
      </c>
      <c r="S963" s="58"/>
      <c r="T963" s="164">
        <f t="shared" si="96"/>
        <v>0</v>
      </c>
      <c r="U963" s="164">
        <v>0</v>
      </c>
      <c r="V963" s="164">
        <f t="shared" si="97"/>
        <v>0</v>
      </c>
      <c r="W963" s="164">
        <v>0</v>
      </c>
      <c r="X963" s="165">
        <f t="shared" si="98"/>
        <v>0</v>
      </c>
      <c r="Y963" s="32"/>
      <c r="Z963" s="32"/>
      <c r="AA963" s="32"/>
      <c r="AB963" s="32"/>
      <c r="AC963" s="32"/>
      <c r="AD963" s="32"/>
      <c r="AE963" s="32"/>
      <c r="AR963" s="166" t="s">
        <v>1297</v>
      </c>
      <c r="AT963" s="166" t="s">
        <v>244</v>
      </c>
      <c r="AU963" s="166" t="s">
        <v>92</v>
      </c>
      <c r="AY963" s="17" t="s">
        <v>164</v>
      </c>
      <c r="BE963" s="167">
        <f t="shared" si="99"/>
        <v>0</v>
      </c>
      <c r="BF963" s="167">
        <f t="shared" si="100"/>
        <v>0</v>
      </c>
      <c r="BG963" s="167">
        <f t="shared" si="101"/>
        <v>0</v>
      </c>
      <c r="BH963" s="167">
        <f t="shared" si="102"/>
        <v>0</v>
      </c>
      <c r="BI963" s="167">
        <f t="shared" si="103"/>
        <v>0</v>
      </c>
      <c r="BJ963" s="17" t="s">
        <v>92</v>
      </c>
      <c r="BK963" s="168">
        <f t="shared" si="104"/>
        <v>0</v>
      </c>
      <c r="BL963" s="17" t="s">
        <v>472</v>
      </c>
      <c r="BM963" s="166" t="s">
        <v>2315</v>
      </c>
    </row>
    <row r="964" spans="1:65" s="2" customFormat="1" ht="14.45" customHeight="1">
      <c r="A964" s="32"/>
      <c r="B964" s="153"/>
      <c r="C964" s="178" t="s">
        <v>1822</v>
      </c>
      <c r="D964" s="178" t="s">
        <v>244</v>
      </c>
      <c r="E964" s="179" t="s">
        <v>1835</v>
      </c>
      <c r="F964" s="180" t="s">
        <v>1535</v>
      </c>
      <c r="G964" s="181" t="s">
        <v>385</v>
      </c>
      <c r="H964" s="182">
        <v>1</v>
      </c>
      <c r="I964" s="183"/>
      <c r="J964" s="184"/>
      <c r="K964" s="182">
        <f t="shared" si="92"/>
        <v>0</v>
      </c>
      <c r="L964" s="184"/>
      <c r="M964" s="185"/>
      <c r="N964" s="186" t="s">
        <v>1</v>
      </c>
      <c r="O964" s="162" t="s">
        <v>43</v>
      </c>
      <c r="P964" s="163">
        <f t="shared" si="93"/>
        <v>0</v>
      </c>
      <c r="Q964" s="163">
        <f t="shared" si="94"/>
        <v>0</v>
      </c>
      <c r="R964" s="163">
        <f t="shared" si="95"/>
        <v>0</v>
      </c>
      <c r="S964" s="58"/>
      <c r="T964" s="164">
        <f t="shared" si="96"/>
        <v>0</v>
      </c>
      <c r="U964" s="164">
        <v>0</v>
      </c>
      <c r="V964" s="164">
        <f t="shared" si="97"/>
        <v>0</v>
      </c>
      <c r="W964" s="164">
        <v>0</v>
      </c>
      <c r="X964" s="165">
        <f t="shared" si="98"/>
        <v>0</v>
      </c>
      <c r="Y964" s="32"/>
      <c r="Z964" s="32"/>
      <c r="AA964" s="32"/>
      <c r="AB964" s="32"/>
      <c r="AC964" s="32"/>
      <c r="AD964" s="32"/>
      <c r="AE964" s="32"/>
      <c r="AR964" s="166" t="s">
        <v>1297</v>
      </c>
      <c r="AT964" s="166" t="s">
        <v>244</v>
      </c>
      <c r="AU964" s="166" t="s">
        <v>92</v>
      </c>
      <c r="AY964" s="17" t="s">
        <v>164</v>
      </c>
      <c r="BE964" s="167">
        <f t="shared" si="99"/>
        <v>0</v>
      </c>
      <c r="BF964" s="167">
        <f t="shared" si="100"/>
        <v>0</v>
      </c>
      <c r="BG964" s="167">
        <f t="shared" si="101"/>
        <v>0</v>
      </c>
      <c r="BH964" s="167">
        <f t="shared" si="102"/>
        <v>0</v>
      </c>
      <c r="BI964" s="167">
        <f t="shared" si="103"/>
        <v>0</v>
      </c>
      <c r="BJ964" s="17" t="s">
        <v>92</v>
      </c>
      <c r="BK964" s="168">
        <f t="shared" si="104"/>
        <v>0</v>
      </c>
      <c r="BL964" s="17" t="s">
        <v>472</v>
      </c>
      <c r="BM964" s="166" t="s">
        <v>2316</v>
      </c>
    </row>
    <row r="965" spans="1:65" s="2" customFormat="1" ht="14.45" customHeight="1">
      <c r="A965" s="32"/>
      <c r="B965" s="153"/>
      <c r="C965" s="178" t="s">
        <v>1824</v>
      </c>
      <c r="D965" s="178" t="s">
        <v>244</v>
      </c>
      <c r="E965" s="179" t="s">
        <v>1838</v>
      </c>
      <c r="F965" s="180" t="s">
        <v>1539</v>
      </c>
      <c r="G965" s="181" t="s">
        <v>385</v>
      </c>
      <c r="H965" s="182">
        <v>1</v>
      </c>
      <c r="I965" s="183"/>
      <c r="J965" s="184"/>
      <c r="K965" s="182">
        <f t="shared" si="92"/>
        <v>0</v>
      </c>
      <c r="L965" s="184"/>
      <c r="M965" s="185"/>
      <c r="N965" s="186" t="s">
        <v>1</v>
      </c>
      <c r="O965" s="162" t="s">
        <v>43</v>
      </c>
      <c r="P965" s="163">
        <f t="shared" si="93"/>
        <v>0</v>
      </c>
      <c r="Q965" s="163">
        <f t="shared" si="94"/>
        <v>0</v>
      </c>
      <c r="R965" s="163">
        <f t="shared" si="95"/>
        <v>0</v>
      </c>
      <c r="S965" s="58"/>
      <c r="T965" s="164">
        <f t="shared" si="96"/>
        <v>0</v>
      </c>
      <c r="U965" s="164">
        <v>0</v>
      </c>
      <c r="V965" s="164">
        <f t="shared" si="97"/>
        <v>0</v>
      </c>
      <c r="W965" s="164">
        <v>0</v>
      </c>
      <c r="X965" s="165">
        <f t="shared" si="98"/>
        <v>0</v>
      </c>
      <c r="Y965" s="32"/>
      <c r="Z965" s="32"/>
      <c r="AA965" s="32"/>
      <c r="AB965" s="32"/>
      <c r="AC965" s="32"/>
      <c r="AD965" s="32"/>
      <c r="AE965" s="32"/>
      <c r="AR965" s="166" t="s">
        <v>1297</v>
      </c>
      <c r="AT965" s="166" t="s">
        <v>244</v>
      </c>
      <c r="AU965" s="166" t="s">
        <v>92</v>
      </c>
      <c r="AY965" s="17" t="s">
        <v>164</v>
      </c>
      <c r="BE965" s="167">
        <f t="shared" si="99"/>
        <v>0</v>
      </c>
      <c r="BF965" s="167">
        <f t="shared" si="100"/>
        <v>0</v>
      </c>
      <c r="BG965" s="167">
        <f t="shared" si="101"/>
        <v>0</v>
      </c>
      <c r="BH965" s="167">
        <f t="shared" si="102"/>
        <v>0</v>
      </c>
      <c r="BI965" s="167">
        <f t="shared" si="103"/>
        <v>0</v>
      </c>
      <c r="BJ965" s="17" t="s">
        <v>92</v>
      </c>
      <c r="BK965" s="168">
        <f t="shared" si="104"/>
        <v>0</v>
      </c>
      <c r="BL965" s="17" t="s">
        <v>472</v>
      </c>
      <c r="BM965" s="166" t="s">
        <v>2317</v>
      </c>
    </row>
    <row r="966" spans="1:65" s="2" customFormat="1" ht="14.45" customHeight="1">
      <c r="A966" s="32"/>
      <c r="B966" s="153"/>
      <c r="C966" s="178" t="s">
        <v>1826</v>
      </c>
      <c r="D966" s="178" t="s">
        <v>244</v>
      </c>
      <c r="E966" s="179" t="s">
        <v>1543</v>
      </c>
      <c r="F966" s="180" t="s">
        <v>1543</v>
      </c>
      <c r="G966" s="181" t="s">
        <v>499</v>
      </c>
      <c r="H966" s="183"/>
      <c r="I966" s="183"/>
      <c r="J966" s="184"/>
      <c r="K966" s="182">
        <f t="shared" si="92"/>
        <v>0</v>
      </c>
      <c r="L966" s="184"/>
      <c r="M966" s="185"/>
      <c r="N966" s="186" t="s">
        <v>1</v>
      </c>
      <c r="O966" s="162" t="s">
        <v>43</v>
      </c>
      <c r="P966" s="163">
        <f t="shared" si="93"/>
        <v>0</v>
      </c>
      <c r="Q966" s="163">
        <f t="shared" si="94"/>
        <v>0</v>
      </c>
      <c r="R966" s="163">
        <f t="shared" si="95"/>
        <v>0</v>
      </c>
      <c r="S966" s="58"/>
      <c r="T966" s="164">
        <f t="shared" si="96"/>
        <v>0</v>
      </c>
      <c r="U966" s="164">
        <v>0</v>
      </c>
      <c r="V966" s="164">
        <f t="shared" si="97"/>
        <v>0</v>
      </c>
      <c r="W966" s="164">
        <v>0</v>
      </c>
      <c r="X966" s="165">
        <f t="shared" si="98"/>
        <v>0</v>
      </c>
      <c r="Y966" s="32"/>
      <c r="Z966" s="32"/>
      <c r="AA966" s="32"/>
      <c r="AB966" s="32"/>
      <c r="AC966" s="32"/>
      <c r="AD966" s="32"/>
      <c r="AE966" s="32"/>
      <c r="AR966" s="166" t="s">
        <v>1297</v>
      </c>
      <c r="AT966" s="166" t="s">
        <v>244</v>
      </c>
      <c r="AU966" s="166" t="s">
        <v>92</v>
      </c>
      <c r="AY966" s="17" t="s">
        <v>164</v>
      </c>
      <c r="BE966" s="167">
        <f t="shared" si="99"/>
        <v>0</v>
      </c>
      <c r="BF966" s="167">
        <f t="shared" si="100"/>
        <v>0</v>
      </c>
      <c r="BG966" s="167">
        <f t="shared" si="101"/>
        <v>0</v>
      </c>
      <c r="BH966" s="167">
        <f t="shared" si="102"/>
        <v>0</v>
      </c>
      <c r="BI966" s="167">
        <f t="shared" si="103"/>
        <v>0</v>
      </c>
      <c r="BJ966" s="17" t="s">
        <v>92</v>
      </c>
      <c r="BK966" s="168">
        <f t="shared" si="104"/>
        <v>0</v>
      </c>
      <c r="BL966" s="17" t="s">
        <v>472</v>
      </c>
      <c r="BM966" s="166" t="s">
        <v>2318</v>
      </c>
    </row>
    <row r="967" spans="1:65" s="2" customFormat="1" ht="14.45" customHeight="1">
      <c r="A967" s="32"/>
      <c r="B967" s="153"/>
      <c r="C967" s="178" t="s">
        <v>1828</v>
      </c>
      <c r="D967" s="178" t="s">
        <v>244</v>
      </c>
      <c r="E967" s="179" t="s">
        <v>1844</v>
      </c>
      <c r="F967" s="180" t="s">
        <v>1547</v>
      </c>
      <c r="G967" s="181" t="s">
        <v>499</v>
      </c>
      <c r="H967" s="183"/>
      <c r="I967" s="183"/>
      <c r="J967" s="184"/>
      <c r="K967" s="182">
        <f t="shared" si="92"/>
        <v>0</v>
      </c>
      <c r="L967" s="184"/>
      <c r="M967" s="185"/>
      <c r="N967" s="186" t="s">
        <v>1</v>
      </c>
      <c r="O967" s="162" t="s">
        <v>43</v>
      </c>
      <c r="P967" s="163">
        <f t="shared" si="93"/>
        <v>0</v>
      </c>
      <c r="Q967" s="163">
        <f t="shared" si="94"/>
        <v>0</v>
      </c>
      <c r="R967" s="163">
        <f t="shared" si="95"/>
        <v>0</v>
      </c>
      <c r="S967" s="58"/>
      <c r="T967" s="164">
        <f t="shared" si="96"/>
        <v>0</v>
      </c>
      <c r="U967" s="164">
        <v>0</v>
      </c>
      <c r="V967" s="164">
        <f t="shared" si="97"/>
        <v>0</v>
      </c>
      <c r="W967" s="164">
        <v>0</v>
      </c>
      <c r="X967" s="165">
        <f t="shared" si="98"/>
        <v>0</v>
      </c>
      <c r="Y967" s="32"/>
      <c r="Z967" s="32"/>
      <c r="AA967" s="32"/>
      <c r="AB967" s="32"/>
      <c r="AC967" s="32"/>
      <c r="AD967" s="32"/>
      <c r="AE967" s="32"/>
      <c r="AR967" s="166" t="s">
        <v>1297</v>
      </c>
      <c r="AT967" s="166" t="s">
        <v>244</v>
      </c>
      <c r="AU967" s="166" t="s">
        <v>92</v>
      </c>
      <c r="AY967" s="17" t="s">
        <v>164</v>
      </c>
      <c r="BE967" s="167">
        <f t="shared" si="99"/>
        <v>0</v>
      </c>
      <c r="BF967" s="167">
        <f t="shared" si="100"/>
        <v>0</v>
      </c>
      <c r="BG967" s="167">
        <f t="shared" si="101"/>
        <v>0</v>
      </c>
      <c r="BH967" s="167">
        <f t="shared" si="102"/>
        <v>0</v>
      </c>
      <c r="BI967" s="167">
        <f t="shared" si="103"/>
        <v>0</v>
      </c>
      <c r="BJ967" s="17" t="s">
        <v>92</v>
      </c>
      <c r="BK967" s="168">
        <f t="shared" si="104"/>
        <v>0</v>
      </c>
      <c r="BL967" s="17" t="s">
        <v>472</v>
      </c>
      <c r="BM967" s="166" t="s">
        <v>2319</v>
      </c>
    </row>
    <row r="968" spans="1:65" s="12" customFormat="1" ht="22.9" customHeight="1">
      <c r="B968" s="139"/>
      <c r="D968" s="140" t="s">
        <v>78</v>
      </c>
      <c r="E968" s="151" t="s">
        <v>1549</v>
      </c>
      <c r="F968" s="151" t="s">
        <v>1550</v>
      </c>
      <c r="I968" s="142"/>
      <c r="J968" s="142"/>
      <c r="K968" s="152">
        <f>BK968</f>
        <v>0</v>
      </c>
      <c r="M968" s="139"/>
      <c r="N968" s="144"/>
      <c r="O968" s="145"/>
      <c r="P968" s="145"/>
      <c r="Q968" s="146">
        <f>SUM(Q969:Q971)</f>
        <v>0</v>
      </c>
      <c r="R968" s="146">
        <f>SUM(R969:R971)</f>
        <v>0</v>
      </c>
      <c r="S968" s="145"/>
      <c r="T968" s="147">
        <f>SUM(T969:T971)</f>
        <v>0</v>
      </c>
      <c r="U968" s="145"/>
      <c r="V968" s="147">
        <f>SUM(V969:V971)</f>
        <v>0</v>
      </c>
      <c r="W968" s="145"/>
      <c r="X968" s="148">
        <f>SUM(X969:X971)</f>
        <v>0</v>
      </c>
      <c r="AR968" s="140" t="s">
        <v>165</v>
      </c>
      <c r="AT968" s="149" t="s">
        <v>78</v>
      </c>
      <c r="AU968" s="149" t="s">
        <v>86</v>
      </c>
      <c r="AY968" s="140" t="s">
        <v>164</v>
      </c>
      <c r="BK968" s="150">
        <f>SUM(BK969:BK971)</f>
        <v>0</v>
      </c>
    </row>
    <row r="969" spans="1:65" s="2" customFormat="1" ht="37.9" customHeight="1">
      <c r="A969" s="32"/>
      <c r="B969" s="153"/>
      <c r="C969" s="178" t="s">
        <v>1830</v>
      </c>
      <c r="D969" s="178" t="s">
        <v>244</v>
      </c>
      <c r="E969" s="179" t="s">
        <v>1552</v>
      </c>
      <c r="F969" s="180" t="s">
        <v>1553</v>
      </c>
      <c r="G969" s="181" t="s">
        <v>1</v>
      </c>
      <c r="H969" s="182">
        <v>1</v>
      </c>
      <c r="I969" s="183"/>
      <c r="J969" s="184"/>
      <c r="K969" s="182">
        <f>ROUND(P969*H969,3)</f>
        <v>0</v>
      </c>
      <c r="L969" s="184"/>
      <c r="M969" s="185"/>
      <c r="N969" s="186" t="s">
        <v>1</v>
      </c>
      <c r="O969" s="162" t="s">
        <v>43</v>
      </c>
      <c r="P969" s="163">
        <f>I969+J969</f>
        <v>0</v>
      </c>
      <c r="Q969" s="163">
        <f>ROUND(I969*H969,3)</f>
        <v>0</v>
      </c>
      <c r="R969" s="163">
        <f>ROUND(J969*H969,3)</f>
        <v>0</v>
      </c>
      <c r="S969" s="58"/>
      <c r="T969" s="164">
        <f>S969*H969</f>
        <v>0</v>
      </c>
      <c r="U969" s="164">
        <v>0</v>
      </c>
      <c r="V969" s="164">
        <f>U969*H969</f>
        <v>0</v>
      </c>
      <c r="W969" s="164">
        <v>0</v>
      </c>
      <c r="X969" s="165">
        <f>W969*H969</f>
        <v>0</v>
      </c>
      <c r="Y969" s="32"/>
      <c r="Z969" s="32"/>
      <c r="AA969" s="32"/>
      <c r="AB969" s="32"/>
      <c r="AC969" s="32"/>
      <c r="AD969" s="32"/>
      <c r="AE969" s="32"/>
      <c r="AR969" s="166" t="s">
        <v>1297</v>
      </c>
      <c r="AT969" s="166" t="s">
        <v>244</v>
      </c>
      <c r="AU969" s="166" t="s">
        <v>92</v>
      </c>
      <c r="AY969" s="17" t="s">
        <v>164</v>
      </c>
      <c r="BE969" s="167">
        <f>IF(O969="základná",K969,0)</f>
        <v>0</v>
      </c>
      <c r="BF969" s="167">
        <f>IF(O969="znížená",K969,0)</f>
        <v>0</v>
      </c>
      <c r="BG969" s="167">
        <f>IF(O969="zákl. prenesená",K969,0)</f>
        <v>0</v>
      </c>
      <c r="BH969" s="167">
        <f>IF(O969="zníž. prenesená",K969,0)</f>
        <v>0</v>
      </c>
      <c r="BI969" s="167">
        <f>IF(O969="nulová",K969,0)</f>
        <v>0</v>
      </c>
      <c r="BJ969" s="17" t="s">
        <v>92</v>
      </c>
      <c r="BK969" s="168">
        <f>ROUND(P969*H969,3)</f>
        <v>0</v>
      </c>
      <c r="BL969" s="17" t="s">
        <v>472</v>
      </c>
      <c r="BM969" s="166" t="s">
        <v>2320</v>
      </c>
    </row>
    <row r="970" spans="1:65" s="2" customFormat="1" ht="24.2" customHeight="1">
      <c r="A970" s="32"/>
      <c r="B970" s="153"/>
      <c r="C970" s="178" t="s">
        <v>1832</v>
      </c>
      <c r="D970" s="178" t="s">
        <v>244</v>
      </c>
      <c r="E970" s="179" t="s">
        <v>2321</v>
      </c>
      <c r="F970" s="180" t="s">
        <v>2322</v>
      </c>
      <c r="G970" s="181" t="s">
        <v>1</v>
      </c>
      <c r="H970" s="182">
        <v>1</v>
      </c>
      <c r="I970" s="183"/>
      <c r="J970" s="184"/>
      <c r="K970" s="182">
        <f>ROUND(P970*H970,3)</f>
        <v>0</v>
      </c>
      <c r="L970" s="184"/>
      <c r="M970" s="185"/>
      <c r="N970" s="186" t="s">
        <v>1</v>
      </c>
      <c r="O970" s="162" t="s">
        <v>43</v>
      </c>
      <c r="P970" s="163">
        <f>I970+J970</f>
        <v>0</v>
      </c>
      <c r="Q970" s="163">
        <f>ROUND(I970*H970,3)</f>
        <v>0</v>
      </c>
      <c r="R970" s="163">
        <f>ROUND(J970*H970,3)</f>
        <v>0</v>
      </c>
      <c r="S970" s="58"/>
      <c r="T970" s="164">
        <f>S970*H970</f>
        <v>0</v>
      </c>
      <c r="U970" s="164">
        <v>0</v>
      </c>
      <c r="V970" s="164">
        <f>U970*H970</f>
        <v>0</v>
      </c>
      <c r="W970" s="164">
        <v>0</v>
      </c>
      <c r="X970" s="165">
        <f>W970*H970</f>
        <v>0</v>
      </c>
      <c r="Y970" s="32"/>
      <c r="Z970" s="32"/>
      <c r="AA970" s="32"/>
      <c r="AB970" s="32"/>
      <c r="AC970" s="32"/>
      <c r="AD970" s="32"/>
      <c r="AE970" s="32"/>
      <c r="AR970" s="166" t="s">
        <v>1297</v>
      </c>
      <c r="AT970" s="166" t="s">
        <v>244</v>
      </c>
      <c r="AU970" s="166" t="s">
        <v>92</v>
      </c>
      <c r="AY970" s="17" t="s">
        <v>164</v>
      </c>
      <c r="BE970" s="167">
        <f>IF(O970="základná",K970,0)</f>
        <v>0</v>
      </c>
      <c r="BF970" s="167">
        <f>IF(O970="znížená",K970,0)</f>
        <v>0</v>
      </c>
      <c r="BG970" s="167">
        <f>IF(O970="zákl. prenesená",K970,0)</f>
        <v>0</v>
      </c>
      <c r="BH970" s="167">
        <f>IF(O970="zníž. prenesená",K970,0)</f>
        <v>0</v>
      </c>
      <c r="BI970" s="167">
        <f>IF(O970="nulová",K970,0)</f>
        <v>0</v>
      </c>
      <c r="BJ970" s="17" t="s">
        <v>92</v>
      </c>
      <c r="BK970" s="168">
        <f>ROUND(P970*H970,3)</f>
        <v>0</v>
      </c>
      <c r="BL970" s="17" t="s">
        <v>472</v>
      </c>
      <c r="BM970" s="166" t="s">
        <v>2323</v>
      </c>
    </row>
    <row r="971" spans="1:65" s="2" customFormat="1" ht="37.9" customHeight="1">
      <c r="A971" s="32"/>
      <c r="B971" s="153"/>
      <c r="C971" s="178" t="s">
        <v>1834</v>
      </c>
      <c r="D971" s="178" t="s">
        <v>244</v>
      </c>
      <c r="E971" s="179" t="s">
        <v>1556</v>
      </c>
      <c r="F971" s="180" t="s">
        <v>1557</v>
      </c>
      <c r="G971" s="181" t="s">
        <v>1</v>
      </c>
      <c r="H971" s="182">
        <v>12</v>
      </c>
      <c r="I971" s="183"/>
      <c r="J971" s="184"/>
      <c r="K971" s="182">
        <f>ROUND(P971*H971,3)</f>
        <v>0</v>
      </c>
      <c r="L971" s="184"/>
      <c r="M971" s="185"/>
      <c r="N971" s="186" t="s">
        <v>1</v>
      </c>
      <c r="O971" s="162" t="s">
        <v>43</v>
      </c>
      <c r="P971" s="163">
        <f>I971+J971</f>
        <v>0</v>
      </c>
      <c r="Q971" s="163">
        <f>ROUND(I971*H971,3)</f>
        <v>0</v>
      </c>
      <c r="R971" s="163">
        <f>ROUND(J971*H971,3)</f>
        <v>0</v>
      </c>
      <c r="S971" s="58"/>
      <c r="T971" s="164">
        <f>S971*H971</f>
        <v>0</v>
      </c>
      <c r="U971" s="164">
        <v>0</v>
      </c>
      <c r="V971" s="164">
        <f>U971*H971</f>
        <v>0</v>
      </c>
      <c r="W971" s="164">
        <v>0</v>
      </c>
      <c r="X971" s="165">
        <f>W971*H971</f>
        <v>0</v>
      </c>
      <c r="Y971" s="32"/>
      <c r="Z971" s="32"/>
      <c r="AA971" s="32"/>
      <c r="AB971" s="32"/>
      <c r="AC971" s="32"/>
      <c r="AD971" s="32"/>
      <c r="AE971" s="32"/>
      <c r="AR971" s="166" t="s">
        <v>1297</v>
      </c>
      <c r="AT971" s="166" t="s">
        <v>244</v>
      </c>
      <c r="AU971" s="166" t="s">
        <v>92</v>
      </c>
      <c r="AY971" s="17" t="s">
        <v>164</v>
      </c>
      <c r="BE971" s="167">
        <f>IF(O971="základná",K971,0)</f>
        <v>0</v>
      </c>
      <c r="BF971" s="167">
        <f>IF(O971="znížená",K971,0)</f>
        <v>0</v>
      </c>
      <c r="BG971" s="167">
        <f>IF(O971="zákl. prenesená",K971,0)</f>
        <v>0</v>
      </c>
      <c r="BH971" s="167">
        <f>IF(O971="zníž. prenesená",K971,0)</f>
        <v>0</v>
      </c>
      <c r="BI971" s="167">
        <f>IF(O971="nulová",K971,0)</f>
        <v>0</v>
      </c>
      <c r="BJ971" s="17" t="s">
        <v>92</v>
      </c>
      <c r="BK971" s="168">
        <f>ROUND(P971*H971,3)</f>
        <v>0</v>
      </c>
      <c r="BL971" s="17" t="s">
        <v>472</v>
      </c>
      <c r="BM971" s="166" t="s">
        <v>2324</v>
      </c>
    </row>
    <row r="972" spans="1:65" s="12" customFormat="1" ht="25.9" customHeight="1">
      <c r="B972" s="139"/>
      <c r="D972" s="140" t="s">
        <v>78</v>
      </c>
      <c r="E972" s="141" t="s">
        <v>1559</v>
      </c>
      <c r="F972" s="141" t="s">
        <v>1560</v>
      </c>
      <c r="I972" s="142"/>
      <c r="J972" s="142"/>
      <c r="K972" s="143">
        <f>BK972</f>
        <v>0</v>
      </c>
      <c r="M972" s="139"/>
      <c r="N972" s="144"/>
      <c r="O972" s="145"/>
      <c r="P972" s="145"/>
      <c r="Q972" s="146">
        <f>Q973</f>
        <v>0</v>
      </c>
      <c r="R972" s="146">
        <f>R973</f>
        <v>0</v>
      </c>
      <c r="S972" s="145"/>
      <c r="T972" s="147">
        <f>T973</f>
        <v>0</v>
      </c>
      <c r="U972" s="145"/>
      <c r="V972" s="147">
        <f>V973</f>
        <v>0</v>
      </c>
      <c r="W972" s="145"/>
      <c r="X972" s="148">
        <f>X973</f>
        <v>0</v>
      </c>
      <c r="AR972" s="140" t="s">
        <v>83</v>
      </c>
      <c r="AT972" s="149" t="s">
        <v>78</v>
      </c>
      <c r="AU972" s="149" t="s">
        <v>79</v>
      </c>
      <c r="AY972" s="140" t="s">
        <v>164</v>
      </c>
      <c r="BK972" s="150">
        <f>BK973</f>
        <v>0</v>
      </c>
    </row>
    <row r="973" spans="1:65" s="12" customFormat="1" ht="22.9" customHeight="1">
      <c r="B973" s="139"/>
      <c r="D973" s="140" t="s">
        <v>78</v>
      </c>
      <c r="E973" s="151" t="s">
        <v>1561</v>
      </c>
      <c r="F973" s="151" t="s">
        <v>1562</v>
      </c>
      <c r="I973" s="142"/>
      <c r="J973" s="142"/>
      <c r="K973" s="152">
        <f>BK973</f>
        <v>0</v>
      </c>
      <c r="M973" s="139"/>
      <c r="N973" s="144"/>
      <c r="O973" s="145"/>
      <c r="P973" s="145"/>
      <c r="Q973" s="146">
        <f>Q974</f>
        <v>0</v>
      </c>
      <c r="R973" s="146">
        <f>R974</f>
        <v>0</v>
      </c>
      <c r="S973" s="145"/>
      <c r="T973" s="147">
        <f>T974</f>
        <v>0</v>
      </c>
      <c r="U973" s="145"/>
      <c r="V973" s="147">
        <f>V974</f>
        <v>0</v>
      </c>
      <c r="W973" s="145"/>
      <c r="X973" s="148">
        <f>X974</f>
        <v>0</v>
      </c>
      <c r="AR973" s="140" t="s">
        <v>83</v>
      </c>
      <c r="AT973" s="149" t="s">
        <v>78</v>
      </c>
      <c r="AU973" s="149" t="s">
        <v>86</v>
      </c>
      <c r="AY973" s="140" t="s">
        <v>164</v>
      </c>
      <c r="BK973" s="150">
        <f>BK974</f>
        <v>0</v>
      </c>
    </row>
    <row r="974" spans="1:65" s="2" customFormat="1" ht="14.45" customHeight="1">
      <c r="A974" s="32"/>
      <c r="B974" s="153"/>
      <c r="C974" s="154" t="s">
        <v>1837</v>
      </c>
      <c r="D974" s="154" t="s">
        <v>167</v>
      </c>
      <c r="E974" s="155" t="s">
        <v>1564</v>
      </c>
      <c r="F974" s="156" t="s">
        <v>1565</v>
      </c>
      <c r="G974" s="157" t="s">
        <v>499</v>
      </c>
      <c r="H974" s="159"/>
      <c r="I974" s="159"/>
      <c r="J974" s="159"/>
      <c r="K974" s="158">
        <f>ROUND(P974*H974,3)</f>
        <v>0</v>
      </c>
      <c r="L974" s="160"/>
      <c r="M974" s="33"/>
      <c r="N974" s="203" t="s">
        <v>1</v>
      </c>
      <c r="O974" s="204" t="s">
        <v>43</v>
      </c>
      <c r="P974" s="205">
        <f>I974+J974</f>
        <v>0</v>
      </c>
      <c r="Q974" s="205">
        <f>ROUND(I974*H974,3)</f>
        <v>0</v>
      </c>
      <c r="R974" s="205">
        <f>ROUND(J974*H974,3)</f>
        <v>0</v>
      </c>
      <c r="S974" s="206"/>
      <c r="T974" s="207">
        <f>S974*H974</f>
        <v>0</v>
      </c>
      <c r="U974" s="207">
        <v>0</v>
      </c>
      <c r="V974" s="207">
        <f>U974*H974</f>
        <v>0</v>
      </c>
      <c r="W974" s="207">
        <v>0</v>
      </c>
      <c r="X974" s="208">
        <f>W974*H974</f>
        <v>0</v>
      </c>
      <c r="Y974" s="32"/>
      <c r="Z974" s="32"/>
      <c r="AA974" s="32"/>
      <c r="AB974" s="32"/>
      <c r="AC974" s="32"/>
      <c r="AD974" s="32"/>
      <c r="AE974" s="32"/>
      <c r="AR974" s="166" t="s">
        <v>1566</v>
      </c>
      <c r="AT974" s="166" t="s">
        <v>167</v>
      </c>
      <c r="AU974" s="166" t="s">
        <v>92</v>
      </c>
      <c r="AY974" s="17" t="s">
        <v>164</v>
      </c>
      <c r="BE974" s="167">
        <f>IF(O974="základná",K974,0)</f>
        <v>0</v>
      </c>
      <c r="BF974" s="167">
        <f>IF(O974="znížená",K974,0)</f>
        <v>0</v>
      </c>
      <c r="BG974" s="167">
        <f>IF(O974="zákl. prenesená",K974,0)</f>
        <v>0</v>
      </c>
      <c r="BH974" s="167">
        <f>IF(O974="zníž. prenesená",K974,0)</f>
        <v>0</v>
      </c>
      <c r="BI974" s="167">
        <f>IF(O974="nulová",K974,0)</f>
        <v>0</v>
      </c>
      <c r="BJ974" s="17" t="s">
        <v>92</v>
      </c>
      <c r="BK974" s="168">
        <f>ROUND(P974*H974,3)</f>
        <v>0</v>
      </c>
      <c r="BL974" s="17" t="s">
        <v>1566</v>
      </c>
      <c r="BM974" s="166" t="s">
        <v>1567</v>
      </c>
    </row>
    <row r="975" spans="1:65" s="2" customFormat="1" ht="6.95" customHeight="1">
      <c r="A975" s="32"/>
      <c r="B975" s="47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33"/>
      <c r="N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</row>
  </sheetData>
  <autoFilter ref="C146:L974"/>
  <mergeCells count="12">
    <mergeCell ref="E139:H139"/>
    <mergeCell ref="M2:Z2"/>
    <mergeCell ref="E85:H85"/>
    <mergeCell ref="E87:H87"/>
    <mergeCell ref="E89:H89"/>
    <mergeCell ref="E135:H135"/>
    <mergeCell ref="E137:H13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1" width="20.16406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51" t="s">
        <v>6</v>
      </c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T2" s="17" t="s">
        <v>102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T3" s="17" t="s">
        <v>79</v>
      </c>
    </row>
    <row r="4" spans="1:46" s="1" customFormat="1" ht="24.95" customHeight="1">
      <c r="B4" s="20"/>
      <c r="D4" s="21" t="s">
        <v>103</v>
      </c>
      <c r="M4" s="20"/>
      <c r="N4" s="100" t="s">
        <v>10</v>
      </c>
      <c r="AT4" s="17" t="s">
        <v>3</v>
      </c>
    </row>
    <row r="5" spans="1:46" s="1" customFormat="1" ht="6.95" customHeight="1">
      <c r="B5" s="20"/>
      <c r="M5" s="20"/>
    </row>
    <row r="6" spans="1:46" s="1" customFormat="1" ht="12" customHeight="1">
      <c r="B6" s="20"/>
      <c r="D6" s="27" t="s">
        <v>13</v>
      </c>
      <c r="M6" s="20"/>
    </row>
    <row r="7" spans="1:46" s="1" customFormat="1" ht="16.5" customHeight="1">
      <c r="B7" s="20"/>
      <c r="E7" s="252" t="str">
        <f>'Rekapitulácia stavby'!K6</f>
        <v>Rekonštrukcia toaliet FA STU - ľava strana+pravá strana+aula</v>
      </c>
      <c r="F7" s="253"/>
      <c r="G7" s="253"/>
      <c r="H7" s="253"/>
      <c r="M7" s="20"/>
    </row>
    <row r="8" spans="1:46" s="1" customFormat="1" ht="12" customHeight="1">
      <c r="B8" s="20"/>
      <c r="D8" s="27" t="s">
        <v>104</v>
      </c>
      <c r="M8" s="20"/>
    </row>
    <row r="9" spans="1:46" s="2" customFormat="1" ht="16.5" customHeight="1">
      <c r="A9" s="32"/>
      <c r="B9" s="33"/>
      <c r="C9" s="32"/>
      <c r="D9" s="32"/>
      <c r="E9" s="252" t="s">
        <v>105</v>
      </c>
      <c r="F9" s="254"/>
      <c r="G9" s="254"/>
      <c r="H9" s="254"/>
      <c r="I9" s="32"/>
      <c r="J9" s="32"/>
      <c r="K9" s="32"/>
      <c r="L9" s="32"/>
      <c r="M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106</v>
      </c>
      <c r="E10" s="32"/>
      <c r="F10" s="32"/>
      <c r="G10" s="32"/>
      <c r="H10" s="32"/>
      <c r="I10" s="32"/>
      <c r="J10" s="32"/>
      <c r="K10" s="32"/>
      <c r="L10" s="32"/>
      <c r="M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09" t="s">
        <v>2325</v>
      </c>
      <c r="F11" s="254"/>
      <c r="G11" s="254"/>
      <c r="H11" s="254"/>
      <c r="I11" s="32"/>
      <c r="J11" s="32"/>
      <c r="K11" s="32"/>
      <c r="L11" s="32"/>
      <c r="M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15</v>
      </c>
      <c r="E13" s="32"/>
      <c r="F13" s="25" t="s">
        <v>1</v>
      </c>
      <c r="G13" s="32"/>
      <c r="H13" s="32"/>
      <c r="I13" s="27" t="s">
        <v>16</v>
      </c>
      <c r="J13" s="25" t="s">
        <v>1</v>
      </c>
      <c r="K13" s="32"/>
      <c r="L13" s="32"/>
      <c r="M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17</v>
      </c>
      <c r="E14" s="32"/>
      <c r="F14" s="25" t="s">
        <v>18</v>
      </c>
      <c r="G14" s="32"/>
      <c r="H14" s="32"/>
      <c r="I14" s="27" t="s">
        <v>19</v>
      </c>
      <c r="J14" s="55" t="str">
        <f>'Rekapitulácia stavby'!AN8</f>
        <v>14. 10. 2020</v>
      </c>
      <c r="K14" s="32"/>
      <c r="L14" s="32"/>
      <c r="M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23</v>
      </c>
      <c r="K16" s="32"/>
      <c r="L16" s="32"/>
      <c r="M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24</v>
      </c>
      <c r="F17" s="32"/>
      <c r="G17" s="32"/>
      <c r="H17" s="32"/>
      <c r="I17" s="27" t="s">
        <v>25</v>
      </c>
      <c r="J17" s="25" t="s">
        <v>26</v>
      </c>
      <c r="K17" s="32"/>
      <c r="L17" s="32"/>
      <c r="M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27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32"/>
      <c r="M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55" t="str">
        <f>'Rekapitulácia stavby'!E14</f>
        <v>Vyplň údaj</v>
      </c>
      <c r="F20" s="235"/>
      <c r="G20" s="235"/>
      <c r="H20" s="235"/>
      <c r="I20" s="27" t="s">
        <v>25</v>
      </c>
      <c r="J20" s="28" t="str">
        <f>'Rekapitulácia stavby'!AN14</f>
        <v>Vyplň údaj</v>
      </c>
      <c r="K20" s="32"/>
      <c r="L20" s="32"/>
      <c r="M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29</v>
      </c>
      <c r="E22" s="32"/>
      <c r="F22" s="32"/>
      <c r="G22" s="32"/>
      <c r="H22" s="32"/>
      <c r="I22" s="27" t="s">
        <v>22</v>
      </c>
      <c r="J22" s="25" t="s">
        <v>108</v>
      </c>
      <c r="K22" s="32"/>
      <c r="L22" s="32"/>
      <c r="M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109</v>
      </c>
      <c r="F23" s="32"/>
      <c r="G23" s="32"/>
      <c r="H23" s="32"/>
      <c r="I23" s="27" t="s">
        <v>25</v>
      </c>
      <c r="J23" s="25" t="s">
        <v>1</v>
      </c>
      <c r="K23" s="32"/>
      <c r="L23" s="32"/>
      <c r="M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32</v>
      </c>
      <c r="E25" s="32"/>
      <c r="F25" s="32"/>
      <c r="G25" s="32"/>
      <c r="H25" s="32"/>
      <c r="I25" s="27" t="s">
        <v>22</v>
      </c>
      <c r="J25" s="25" t="s">
        <v>33</v>
      </c>
      <c r="K25" s="32"/>
      <c r="L25" s="32"/>
      <c r="M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110</v>
      </c>
      <c r="F26" s="32"/>
      <c r="G26" s="32"/>
      <c r="H26" s="32"/>
      <c r="I26" s="27" t="s">
        <v>25</v>
      </c>
      <c r="J26" s="25" t="s">
        <v>35</v>
      </c>
      <c r="K26" s="32"/>
      <c r="L26" s="32"/>
      <c r="M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36</v>
      </c>
      <c r="E28" s="32"/>
      <c r="F28" s="32"/>
      <c r="G28" s="32"/>
      <c r="H28" s="32"/>
      <c r="I28" s="32"/>
      <c r="J28" s="32"/>
      <c r="K28" s="32"/>
      <c r="L28" s="32"/>
      <c r="M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101"/>
      <c r="B29" s="102"/>
      <c r="C29" s="101"/>
      <c r="D29" s="101"/>
      <c r="E29" s="240" t="s">
        <v>1</v>
      </c>
      <c r="F29" s="240"/>
      <c r="G29" s="240"/>
      <c r="H29" s="240"/>
      <c r="I29" s="101"/>
      <c r="J29" s="101"/>
      <c r="K29" s="101"/>
      <c r="L29" s="101"/>
      <c r="M29" s="103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66"/>
      <c r="M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2.75">
      <c r="A32" s="32"/>
      <c r="B32" s="33"/>
      <c r="C32" s="32"/>
      <c r="D32" s="32"/>
      <c r="E32" s="27" t="s">
        <v>111</v>
      </c>
      <c r="F32" s="32"/>
      <c r="G32" s="32"/>
      <c r="H32" s="32"/>
      <c r="I32" s="32"/>
      <c r="J32" s="32"/>
      <c r="K32" s="104">
        <f>I98</f>
        <v>0</v>
      </c>
      <c r="L32" s="32"/>
      <c r="M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2.75">
      <c r="A33" s="32"/>
      <c r="B33" s="33"/>
      <c r="C33" s="32"/>
      <c r="D33" s="32"/>
      <c r="E33" s="27" t="s">
        <v>112</v>
      </c>
      <c r="F33" s="32"/>
      <c r="G33" s="32"/>
      <c r="H33" s="32"/>
      <c r="I33" s="32"/>
      <c r="J33" s="32"/>
      <c r="K33" s="104">
        <f>J98</f>
        <v>0</v>
      </c>
      <c r="L33" s="32"/>
      <c r="M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5" t="s">
        <v>37</v>
      </c>
      <c r="E34" s="32"/>
      <c r="F34" s="32"/>
      <c r="G34" s="32"/>
      <c r="H34" s="32"/>
      <c r="I34" s="32"/>
      <c r="J34" s="32"/>
      <c r="K34" s="71">
        <f>ROUND(K122, 2)</f>
        <v>0</v>
      </c>
      <c r="L34" s="32"/>
      <c r="M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66"/>
      <c r="M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39</v>
      </c>
      <c r="G36" s="32"/>
      <c r="H36" s="32"/>
      <c r="I36" s="36" t="s">
        <v>38</v>
      </c>
      <c r="J36" s="32"/>
      <c r="K36" s="36" t="s">
        <v>40</v>
      </c>
      <c r="L36" s="32"/>
      <c r="M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6" t="s">
        <v>41</v>
      </c>
      <c r="E37" s="27" t="s">
        <v>42</v>
      </c>
      <c r="F37" s="104">
        <f>ROUND((SUM(BE122:BE130)),  2)</f>
        <v>0</v>
      </c>
      <c r="G37" s="32"/>
      <c r="H37" s="32"/>
      <c r="I37" s="107">
        <v>0.2</v>
      </c>
      <c r="J37" s="32"/>
      <c r="K37" s="104">
        <f>ROUND(((SUM(BE122:BE130))*I37),  2)</f>
        <v>0</v>
      </c>
      <c r="L37" s="32"/>
      <c r="M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7" t="s">
        <v>43</v>
      </c>
      <c r="F38" s="104">
        <f>ROUND((SUM(BF122:BF130)),  2)</f>
        <v>0</v>
      </c>
      <c r="G38" s="32"/>
      <c r="H38" s="32"/>
      <c r="I38" s="107">
        <v>0.2</v>
      </c>
      <c r="J38" s="32"/>
      <c r="K38" s="104">
        <f>ROUND(((SUM(BF122:BF130))*I38),  2)</f>
        <v>0</v>
      </c>
      <c r="L38" s="32"/>
      <c r="M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44</v>
      </c>
      <c r="F39" s="104">
        <f>ROUND((SUM(BG122:BG130)),  2)</f>
        <v>0</v>
      </c>
      <c r="G39" s="32"/>
      <c r="H39" s="32"/>
      <c r="I39" s="107">
        <v>0.2</v>
      </c>
      <c r="J39" s="32"/>
      <c r="K39" s="104">
        <f>0</f>
        <v>0</v>
      </c>
      <c r="L39" s="32"/>
      <c r="M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7" t="s">
        <v>45</v>
      </c>
      <c r="F40" s="104">
        <f>ROUND((SUM(BH122:BH130)),  2)</f>
        <v>0</v>
      </c>
      <c r="G40" s="32"/>
      <c r="H40" s="32"/>
      <c r="I40" s="107">
        <v>0.2</v>
      </c>
      <c r="J40" s="32"/>
      <c r="K40" s="104">
        <f>0</f>
        <v>0</v>
      </c>
      <c r="L40" s="32"/>
      <c r="M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7" t="s">
        <v>46</v>
      </c>
      <c r="F41" s="104">
        <f>ROUND((SUM(BI122:BI130)),  2)</f>
        <v>0</v>
      </c>
      <c r="G41" s="32"/>
      <c r="H41" s="32"/>
      <c r="I41" s="107">
        <v>0</v>
      </c>
      <c r="J41" s="32"/>
      <c r="K41" s="104">
        <f>0</f>
        <v>0</v>
      </c>
      <c r="L41" s="32"/>
      <c r="M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8"/>
      <c r="D43" s="109" t="s">
        <v>47</v>
      </c>
      <c r="E43" s="60"/>
      <c r="F43" s="60"/>
      <c r="G43" s="110" t="s">
        <v>48</v>
      </c>
      <c r="H43" s="111" t="s">
        <v>49</v>
      </c>
      <c r="I43" s="60"/>
      <c r="J43" s="60"/>
      <c r="K43" s="112">
        <f>SUM(K34:K41)</f>
        <v>0</v>
      </c>
      <c r="L43" s="113"/>
      <c r="M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20"/>
      <c r="M45" s="20"/>
    </row>
    <row r="46" spans="1:31" s="1" customFormat="1" ht="14.45" customHeight="1">
      <c r="B46" s="20"/>
      <c r="M46" s="20"/>
    </row>
    <row r="47" spans="1:31" s="1" customFormat="1" ht="14.45" customHeight="1">
      <c r="B47" s="20"/>
      <c r="M47" s="20"/>
    </row>
    <row r="48" spans="1:31" s="1" customFormat="1" ht="14.45" customHeight="1">
      <c r="B48" s="20"/>
      <c r="M48" s="20"/>
    </row>
    <row r="49" spans="1:31" s="1" customFormat="1" ht="14.45" customHeight="1">
      <c r="B49" s="20"/>
      <c r="M49" s="20"/>
    </row>
    <row r="50" spans="1:31" s="2" customFormat="1" ht="14.45" customHeight="1">
      <c r="B50" s="42"/>
      <c r="D50" s="43" t="s">
        <v>50</v>
      </c>
      <c r="E50" s="44"/>
      <c r="F50" s="44"/>
      <c r="G50" s="43" t="s">
        <v>51</v>
      </c>
      <c r="H50" s="44"/>
      <c r="I50" s="44"/>
      <c r="J50" s="44"/>
      <c r="K50" s="44"/>
      <c r="L50" s="44"/>
      <c r="M50" s="42"/>
    </row>
    <row r="51" spans="1:31" ht="11.25">
      <c r="B51" s="20"/>
      <c r="M51" s="20"/>
    </row>
    <row r="52" spans="1:31" ht="11.25">
      <c r="B52" s="20"/>
      <c r="M52" s="20"/>
    </row>
    <row r="53" spans="1:31" ht="11.25">
      <c r="B53" s="20"/>
      <c r="M53" s="20"/>
    </row>
    <row r="54" spans="1:31" ht="11.25">
      <c r="B54" s="20"/>
      <c r="M54" s="20"/>
    </row>
    <row r="55" spans="1:31" ht="11.25">
      <c r="B55" s="20"/>
      <c r="M55" s="20"/>
    </row>
    <row r="56" spans="1:31" ht="11.25">
      <c r="B56" s="20"/>
      <c r="M56" s="20"/>
    </row>
    <row r="57" spans="1:31" ht="11.25">
      <c r="B57" s="20"/>
      <c r="M57" s="20"/>
    </row>
    <row r="58" spans="1:31" ht="11.25">
      <c r="B58" s="20"/>
      <c r="M58" s="20"/>
    </row>
    <row r="59" spans="1:31" ht="11.25">
      <c r="B59" s="20"/>
      <c r="M59" s="20"/>
    </row>
    <row r="60" spans="1:31" ht="11.25">
      <c r="B60" s="20"/>
      <c r="M60" s="20"/>
    </row>
    <row r="61" spans="1:31" s="2" customFormat="1" ht="12.75">
      <c r="A61" s="32"/>
      <c r="B61" s="33"/>
      <c r="C61" s="32"/>
      <c r="D61" s="45" t="s">
        <v>52</v>
      </c>
      <c r="E61" s="35"/>
      <c r="F61" s="114" t="s">
        <v>53</v>
      </c>
      <c r="G61" s="45" t="s">
        <v>52</v>
      </c>
      <c r="H61" s="35"/>
      <c r="I61" s="35"/>
      <c r="J61" s="115" t="s">
        <v>53</v>
      </c>
      <c r="K61" s="35"/>
      <c r="L61" s="35"/>
      <c r="M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M62" s="20"/>
    </row>
    <row r="63" spans="1:31" ht="11.25">
      <c r="B63" s="20"/>
      <c r="M63" s="20"/>
    </row>
    <row r="64" spans="1:31" ht="11.25">
      <c r="B64" s="20"/>
      <c r="M64" s="20"/>
    </row>
    <row r="65" spans="1:31" s="2" customFormat="1" ht="12.75">
      <c r="A65" s="32"/>
      <c r="B65" s="33"/>
      <c r="C65" s="32"/>
      <c r="D65" s="43" t="s">
        <v>54</v>
      </c>
      <c r="E65" s="46"/>
      <c r="F65" s="46"/>
      <c r="G65" s="43" t="s">
        <v>55</v>
      </c>
      <c r="H65" s="46"/>
      <c r="I65" s="46"/>
      <c r="J65" s="46"/>
      <c r="K65" s="46"/>
      <c r="L65" s="46"/>
      <c r="M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M66" s="20"/>
    </row>
    <row r="67" spans="1:31" ht="11.25">
      <c r="B67" s="20"/>
      <c r="M67" s="20"/>
    </row>
    <row r="68" spans="1:31" ht="11.25">
      <c r="B68" s="20"/>
      <c r="M68" s="20"/>
    </row>
    <row r="69" spans="1:31" ht="11.25">
      <c r="B69" s="20"/>
      <c r="M69" s="20"/>
    </row>
    <row r="70" spans="1:31" ht="11.25">
      <c r="B70" s="20"/>
      <c r="M70" s="20"/>
    </row>
    <row r="71" spans="1:31" ht="11.25">
      <c r="B71" s="20"/>
      <c r="M71" s="20"/>
    </row>
    <row r="72" spans="1:31" ht="11.25">
      <c r="B72" s="20"/>
      <c r="M72" s="20"/>
    </row>
    <row r="73" spans="1:31" ht="11.25">
      <c r="B73" s="20"/>
      <c r="M73" s="20"/>
    </row>
    <row r="74" spans="1:31" ht="11.25">
      <c r="B74" s="20"/>
      <c r="M74" s="20"/>
    </row>
    <row r="75" spans="1:31" ht="11.25">
      <c r="B75" s="20"/>
      <c r="M75" s="20"/>
    </row>
    <row r="76" spans="1:31" s="2" customFormat="1" ht="12.75">
      <c r="A76" s="32"/>
      <c r="B76" s="33"/>
      <c r="C76" s="32"/>
      <c r="D76" s="45" t="s">
        <v>52</v>
      </c>
      <c r="E76" s="35"/>
      <c r="F76" s="114" t="s">
        <v>53</v>
      </c>
      <c r="G76" s="45" t="s">
        <v>52</v>
      </c>
      <c r="H76" s="35"/>
      <c r="I76" s="35"/>
      <c r="J76" s="115" t="s">
        <v>53</v>
      </c>
      <c r="K76" s="35"/>
      <c r="L76" s="35"/>
      <c r="M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113</v>
      </c>
      <c r="D82" s="32"/>
      <c r="E82" s="32"/>
      <c r="F82" s="32"/>
      <c r="G82" s="32"/>
      <c r="H82" s="32"/>
      <c r="I82" s="32"/>
      <c r="J82" s="32"/>
      <c r="K82" s="32"/>
      <c r="L82" s="32"/>
      <c r="M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13</v>
      </c>
      <c r="D84" s="32"/>
      <c r="E84" s="32"/>
      <c r="F84" s="32"/>
      <c r="G84" s="32"/>
      <c r="H84" s="32"/>
      <c r="I84" s="32"/>
      <c r="J84" s="32"/>
      <c r="K84" s="32"/>
      <c r="L84" s="32"/>
      <c r="M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2" t="str">
        <f>E7</f>
        <v>Rekonštrukcia toaliet FA STU - ľava strana+pravá strana+aula</v>
      </c>
      <c r="F85" s="253"/>
      <c r="G85" s="253"/>
      <c r="H85" s="253"/>
      <c r="I85" s="32"/>
      <c r="J85" s="32"/>
      <c r="K85" s="32"/>
      <c r="L85" s="32"/>
      <c r="M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104</v>
      </c>
      <c r="M86" s="20"/>
    </row>
    <row r="87" spans="1:31" s="2" customFormat="1" ht="16.5" customHeight="1">
      <c r="A87" s="32"/>
      <c r="B87" s="33"/>
      <c r="C87" s="32"/>
      <c r="D87" s="32"/>
      <c r="E87" s="252" t="s">
        <v>105</v>
      </c>
      <c r="F87" s="254"/>
      <c r="G87" s="254"/>
      <c r="H87" s="254"/>
      <c r="I87" s="32"/>
      <c r="J87" s="32"/>
      <c r="K87" s="32"/>
      <c r="L87" s="32"/>
      <c r="M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106</v>
      </c>
      <c r="D88" s="32"/>
      <c r="E88" s="32"/>
      <c r="F88" s="32"/>
      <c r="G88" s="32"/>
      <c r="H88" s="32"/>
      <c r="I88" s="32"/>
      <c r="J88" s="32"/>
      <c r="K88" s="32"/>
      <c r="L88" s="32"/>
      <c r="M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09" t="str">
        <f>E11</f>
        <v>S - Prečerpávajúce zariadenie</v>
      </c>
      <c r="F89" s="254"/>
      <c r="G89" s="254"/>
      <c r="H89" s="254"/>
      <c r="I89" s="32"/>
      <c r="J89" s="32"/>
      <c r="K89" s="32"/>
      <c r="L89" s="32"/>
      <c r="M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17</v>
      </c>
      <c r="D91" s="32"/>
      <c r="E91" s="32"/>
      <c r="F91" s="25" t="str">
        <f>F14</f>
        <v>Námestie Slobody, Bratislava</v>
      </c>
      <c r="G91" s="32"/>
      <c r="H91" s="32"/>
      <c r="I91" s="27" t="s">
        <v>19</v>
      </c>
      <c r="J91" s="55" t="str">
        <f>IF(J14="","",J14)</f>
        <v>14. 10. 2020</v>
      </c>
      <c r="K91" s="32"/>
      <c r="L91" s="32"/>
      <c r="M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54.4" customHeight="1">
      <c r="A93" s="32"/>
      <c r="B93" s="33"/>
      <c r="C93" s="27" t="s">
        <v>21</v>
      </c>
      <c r="D93" s="32"/>
      <c r="E93" s="32"/>
      <c r="F93" s="25" t="str">
        <f>E17</f>
        <v>FA STU, Nám. Slobody, Bratislava</v>
      </c>
      <c r="G93" s="32"/>
      <c r="H93" s="32"/>
      <c r="I93" s="27" t="s">
        <v>29</v>
      </c>
      <c r="J93" s="30" t="str">
        <f>E23</f>
        <v>Ing.arch. Michal Hronský, PhD. Heyrovského 14, BA</v>
      </c>
      <c r="K93" s="32"/>
      <c r="L93" s="32"/>
      <c r="M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" customHeight="1">
      <c r="A94" s="32"/>
      <c r="B94" s="33"/>
      <c r="C94" s="27" t="s">
        <v>27</v>
      </c>
      <c r="D94" s="32"/>
      <c r="E94" s="32"/>
      <c r="F94" s="25" t="str">
        <f>IF(E20="","",E20)</f>
        <v>Vyplň údaj</v>
      </c>
      <c r="G94" s="32"/>
      <c r="H94" s="32"/>
      <c r="I94" s="27" t="s">
        <v>32</v>
      </c>
      <c r="J94" s="30" t="str">
        <f>E26</f>
        <v xml:space="preserve"> Žákovičová Mária - ROZPOČTY</v>
      </c>
      <c r="K94" s="32"/>
      <c r="L94" s="32"/>
      <c r="M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6" t="s">
        <v>114</v>
      </c>
      <c r="D96" s="108"/>
      <c r="E96" s="108"/>
      <c r="F96" s="108"/>
      <c r="G96" s="108"/>
      <c r="H96" s="108"/>
      <c r="I96" s="117" t="s">
        <v>115</v>
      </c>
      <c r="J96" s="117" t="s">
        <v>116</v>
      </c>
      <c r="K96" s="117" t="s">
        <v>117</v>
      </c>
      <c r="L96" s="108"/>
      <c r="M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8" t="s">
        <v>118</v>
      </c>
      <c r="D98" s="32"/>
      <c r="E98" s="32"/>
      <c r="F98" s="32"/>
      <c r="G98" s="32"/>
      <c r="H98" s="32"/>
      <c r="I98" s="71">
        <f t="shared" ref="I98:J100" si="0">Q122</f>
        <v>0</v>
      </c>
      <c r="J98" s="71">
        <f t="shared" si="0"/>
        <v>0</v>
      </c>
      <c r="K98" s="71">
        <f>K122</f>
        <v>0</v>
      </c>
      <c r="L98" s="32"/>
      <c r="M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119</v>
      </c>
    </row>
    <row r="99" spans="1:47" s="9" customFormat="1" ht="24.95" customHeight="1">
      <c r="B99" s="119"/>
      <c r="D99" s="120" t="s">
        <v>125</v>
      </c>
      <c r="E99" s="121"/>
      <c r="F99" s="121"/>
      <c r="G99" s="121"/>
      <c r="H99" s="121"/>
      <c r="I99" s="122">
        <f t="shared" si="0"/>
        <v>0</v>
      </c>
      <c r="J99" s="122">
        <f t="shared" si="0"/>
        <v>0</v>
      </c>
      <c r="K99" s="122">
        <f>K123</f>
        <v>0</v>
      </c>
      <c r="M99" s="119"/>
    </row>
    <row r="100" spans="1:47" s="10" customFormat="1" ht="19.899999999999999" customHeight="1">
      <c r="B100" s="123"/>
      <c r="D100" s="124" t="s">
        <v>2326</v>
      </c>
      <c r="E100" s="125"/>
      <c r="F100" s="125"/>
      <c r="G100" s="125"/>
      <c r="H100" s="125"/>
      <c r="I100" s="126">
        <f t="shared" si="0"/>
        <v>0</v>
      </c>
      <c r="J100" s="126">
        <f t="shared" si="0"/>
        <v>0</v>
      </c>
      <c r="K100" s="126">
        <f>K124</f>
        <v>0</v>
      </c>
      <c r="M100" s="123"/>
    </row>
    <row r="101" spans="1:47" s="2" customFormat="1" ht="21.75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6.95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6.95" customHeight="1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4.95" customHeight="1">
      <c r="A107" s="32"/>
      <c r="B107" s="33"/>
      <c r="C107" s="21" t="s">
        <v>146</v>
      </c>
      <c r="D107" s="32"/>
      <c r="E107" s="32"/>
      <c r="F107" s="32"/>
      <c r="G107" s="32"/>
      <c r="H107" s="32"/>
      <c r="I107" s="32"/>
      <c r="J107" s="32"/>
      <c r="K107" s="32"/>
      <c r="L107" s="32"/>
      <c r="M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>
      <c r="A109" s="32"/>
      <c r="B109" s="33"/>
      <c r="C109" s="27" t="s">
        <v>13</v>
      </c>
      <c r="D109" s="32"/>
      <c r="E109" s="32"/>
      <c r="F109" s="32"/>
      <c r="G109" s="32"/>
      <c r="H109" s="32"/>
      <c r="I109" s="32"/>
      <c r="J109" s="32"/>
      <c r="K109" s="32"/>
      <c r="L109" s="32"/>
      <c r="M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>
      <c r="A110" s="32"/>
      <c r="B110" s="33"/>
      <c r="C110" s="32"/>
      <c r="D110" s="32"/>
      <c r="E110" s="252" t="str">
        <f>E7</f>
        <v>Rekonštrukcia toaliet FA STU - ľava strana+pravá strana+aula</v>
      </c>
      <c r="F110" s="253"/>
      <c r="G110" s="253"/>
      <c r="H110" s="253"/>
      <c r="I110" s="32"/>
      <c r="J110" s="32"/>
      <c r="K110" s="32"/>
      <c r="L110" s="32"/>
      <c r="M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>
      <c r="B111" s="20"/>
      <c r="C111" s="27" t="s">
        <v>104</v>
      </c>
      <c r="M111" s="20"/>
    </row>
    <row r="112" spans="1:47" s="2" customFormat="1" ht="16.5" customHeight="1">
      <c r="A112" s="32"/>
      <c r="B112" s="33"/>
      <c r="C112" s="32"/>
      <c r="D112" s="32"/>
      <c r="E112" s="252" t="s">
        <v>105</v>
      </c>
      <c r="F112" s="254"/>
      <c r="G112" s="254"/>
      <c r="H112" s="254"/>
      <c r="I112" s="32"/>
      <c r="J112" s="32"/>
      <c r="K112" s="32"/>
      <c r="L112" s="32"/>
      <c r="M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106</v>
      </c>
      <c r="D113" s="32"/>
      <c r="E113" s="32"/>
      <c r="F113" s="32"/>
      <c r="G113" s="32"/>
      <c r="H113" s="32"/>
      <c r="I113" s="32"/>
      <c r="J113" s="32"/>
      <c r="K113" s="32"/>
      <c r="L113" s="32"/>
      <c r="M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09" t="str">
        <f>E11</f>
        <v>S - Prečerpávajúce zariadenie</v>
      </c>
      <c r="F114" s="254"/>
      <c r="G114" s="254"/>
      <c r="H114" s="254"/>
      <c r="I114" s="32"/>
      <c r="J114" s="32"/>
      <c r="K114" s="32"/>
      <c r="L114" s="32"/>
      <c r="M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17</v>
      </c>
      <c r="D116" s="32"/>
      <c r="E116" s="32"/>
      <c r="F116" s="25" t="str">
        <f>F14</f>
        <v>Námestie Slobody, Bratislava</v>
      </c>
      <c r="G116" s="32"/>
      <c r="H116" s="32"/>
      <c r="I116" s="27" t="s">
        <v>19</v>
      </c>
      <c r="J116" s="55" t="str">
        <f>IF(J14="","",J14)</f>
        <v>14. 10. 2020</v>
      </c>
      <c r="K116" s="32"/>
      <c r="L116" s="32"/>
      <c r="M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54.4" customHeight="1">
      <c r="A118" s="32"/>
      <c r="B118" s="33"/>
      <c r="C118" s="27" t="s">
        <v>21</v>
      </c>
      <c r="D118" s="32"/>
      <c r="E118" s="32"/>
      <c r="F118" s="25" t="str">
        <f>E17</f>
        <v>FA STU, Nám. Slobody, Bratislava</v>
      </c>
      <c r="G118" s="32"/>
      <c r="H118" s="32"/>
      <c r="I118" s="27" t="s">
        <v>29</v>
      </c>
      <c r="J118" s="30" t="str">
        <f>E23</f>
        <v>Ing.arch. Michal Hronský, PhD. Heyrovského 14, BA</v>
      </c>
      <c r="K118" s="32"/>
      <c r="L118" s="32"/>
      <c r="M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25.7" customHeight="1">
      <c r="A119" s="32"/>
      <c r="B119" s="33"/>
      <c r="C119" s="27" t="s">
        <v>27</v>
      </c>
      <c r="D119" s="32"/>
      <c r="E119" s="32"/>
      <c r="F119" s="25" t="str">
        <f>IF(E20="","",E20)</f>
        <v>Vyplň údaj</v>
      </c>
      <c r="G119" s="32"/>
      <c r="H119" s="32"/>
      <c r="I119" s="27" t="s">
        <v>32</v>
      </c>
      <c r="J119" s="30" t="str">
        <f>E26</f>
        <v xml:space="preserve"> Žákovičová Mária - ROZPOČTY</v>
      </c>
      <c r="K119" s="32"/>
      <c r="L119" s="32"/>
      <c r="M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27"/>
      <c r="B121" s="128"/>
      <c r="C121" s="129" t="s">
        <v>147</v>
      </c>
      <c r="D121" s="130" t="s">
        <v>62</v>
      </c>
      <c r="E121" s="130" t="s">
        <v>58</v>
      </c>
      <c r="F121" s="130" t="s">
        <v>59</v>
      </c>
      <c r="G121" s="130" t="s">
        <v>148</v>
      </c>
      <c r="H121" s="130" t="s">
        <v>149</v>
      </c>
      <c r="I121" s="130" t="s">
        <v>150</v>
      </c>
      <c r="J121" s="130" t="s">
        <v>151</v>
      </c>
      <c r="K121" s="131" t="s">
        <v>117</v>
      </c>
      <c r="L121" s="132" t="s">
        <v>152</v>
      </c>
      <c r="M121" s="133"/>
      <c r="N121" s="62" t="s">
        <v>1</v>
      </c>
      <c r="O121" s="63" t="s">
        <v>41</v>
      </c>
      <c r="P121" s="63" t="s">
        <v>153</v>
      </c>
      <c r="Q121" s="63" t="s">
        <v>154</v>
      </c>
      <c r="R121" s="63" t="s">
        <v>155</v>
      </c>
      <c r="S121" s="63" t="s">
        <v>156</v>
      </c>
      <c r="T121" s="63" t="s">
        <v>157</v>
      </c>
      <c r="U121" s="63" t="s">
        <v>158</v>
      </c>
      <c r="V121" s="63" t="s">
        <v>159</v>
      </c>
      <c r="W121" s="63" t="s">
        <v>160</v>
      </c>
      <c r="X121" s="64" t="s">
        <v>161</v>
      </c>
      <c r="Y121" s="127"/>
      <c r="Z121" s="127"/>
      <c r="AA121" s="127"/>
      <c r="AB121" s="127"/>
      <c r="AC121" s="127"/>
      <c r="AD121" s="127"/>
      <c r="AE121" s="127"/>
    </row>
    <row r="122" spans="1:65" s="2" customFormat="1" ht="22.9" customHeight="1">
      <c r="A122" s="32"/>
      <c r="B122" s="33"/>
      <c r="C122" s="69" t="s">
        <v>118</v>
      </c>
      <c r="D122" s="32"/>
      <c r="E122" s="32"/>
      <c r="F122" s="32"/>
      <c r="G122" s="32"/>
      <c r="H122" s="32"/>
      <c r="I122" s="32"/>
      <c r="J122" s="32"/>
      <c r="K122" s="134">
        <f>BK122</f>
        <v>0</v>
      </c>
      <c r="L122" s="32"/>
      <c r="M122" s="33"/>
      <c r="N122" s="65"/>
      <c r="O122" s="56"/>
      <c r="P122" s="66"/>
      <c r="Q122" s="135">
        <f>Q123</f>
        <v>0</v>
      </c>
      <c r="R122" s="135">
        <f>R123</f>
        <v>0</v>
      </c>
      <c r="S122" s="66"/>
      <c r="T122" s="136">
        <f>T123</f>
        <v>0</v>
      </c>
      <c r="U122" s="66"/>
      <c r="V122" s="136">
        <f>V123</f>
        <v>2.92E-2</v>
      </c>
      <c r="W122" s="66"/>
      <c r="X122" s="137">
        <f>X123</f>
        <v>0</v>
      </c>
      <c r="Y122" s="32"/>
      <c r="Z122" s="32"/>
      <c r="AA122" s="32"/>
      <c r="AB122" s="32"/>
      <c r="AC122" s="32"/>
      <c r="AD122" s="32"/>
      <c r="AE122" s="32"/>
      <c r="AT122" s="17" t="s">
        <v>78</v>
      </c>
      <c r="AU122" s="17" t="s">
        <v>119</v>
      </c>
      <c r="BK122" s="138">
        <f>BK123</f>
        <v>0</v>
      </c>
    </row>
    <row r="123" spans="1:65" s="12" customFormat="1" ht="25.9" customHeight="1">
      <c r="B123" s="139"/>
      <c r="D123" s="140" t="s">
        <v>78</v>
      </c>
      <c r="E123" s="141" t="s">
        <v>424</v>
      </c>
      <c r="F123" s="141" t="s">
        <v>425</v>
      </c>
      <c r="I123" s="142"/>
      <c r="J123" s="142"/>
      <c r="K123" s="143">
        <f>BK123</f>
        <v>0</v>
      </c>
      <c r="M123" s="139"/>
      <c r="N123" s="144"/>
      <c r="O123" s="145"/>
      <c r="P123" s="145"/>
      <c r="Q123" s="146">
        <f>Q124</f>
        <v>0</v>
      </c>
      <c r="R123" s="146">
        <f>R124</f>
        <v>0</v>
      </c>
      <c r="S123" s="145"/>
      <c r="T123" s="147">
        <f>T124</f>
        <v>0</v>
      </c>
      <c r="U123" s="145"/>
      <c r="V123" s="147">
        <f>V124</f>
        <v>2.92E-2</v>
      </c>
      <c r="W123" s="145"/>
      <c r="X123" s="148">
        <f>X124</f>
        <v>0</v>
      </c>
      <c r="AR123" s="140" t="s">
        <v>92</v>
      </c>
      <c r="AT123" s="149" t="s">
        <v>78</v>
      </c>
      <c r="AU123" s="149" t="s">
        <v>79</v>
      </c>
      <c r="AY123" s="140" t="s">
        <v>164</v>
      </c>
      <c r="BK123" s="150">
        <f>BK124</f>
        <v>0</v>
      </c>
    </row>
    <row r="124" spans="1:65" s="12" customFormat="1" ht="22.9" customHeight="1">
      <c r="B124" s="139"/>
      <c r="D124" s="140" t="s">
        <v>78</v>
      </c>
      <c r="E124" s="151" t="s">
        <v>2327</v>
      </c>
      <c r="F124" s="151" t="s">
        <v>2328</v>
      </c>
      <c r="I124" s="142"/>
      <c r="J124" s="142"/>
      <c r="K124" s="152">
        <f>BK124</f>
        <v>0</v>
      </c>
      <c r="M124" s="139"/>
      <c r="N124" s="144"/>
      <c r="O124" s="145"/>
      <c r="P124" s="145"/>
      <c r="Q124" s="146">
        <f>SUM(Q125:Q130)</f>
        <v>0</v>
      </c>
      <c r="R124" s="146">
        <f>SUM(R125:R130)</f>
        <v>0</v>
      </c>
      <c r="S124" s="145"/>
      <c r="T124" s="147">
        <f>SUM(T125:T130)</f>
        <v>0</v>
      </c>
      <c r="U124" s="145"/>
      <c r="V124" s="147">
        <f>SUM(V125:V130)</f>
        <v>2.92E-2</v>
      </c>
      <c r="W124" s="145"/>
      <c r="X124" s="148">
        <f>SUM(X125:X130)</f>
        <v>0</v>
      </c>
      <c r="AR124" s="140" t="s">
        <v>92</v>
      </c>
      <c r="AT124" s="149" t="s">
        <v>78</v>
      </c>
      <c r="AU124" s="149" t="s">
        <v>86</v>
      </c>
      <c r="AY124" s="140" t="s">
        <v>164</v>
      </c>
      <c r="BK124" s="150">
        <f>SUM(BK125:BK130)</f>
        <v>0</v>
      </c>
    </row>
    <row r="125" spans="1:65" s="2" customFormat="1" ht="24.2" customHeight="1">
      <c r="A125" s="32"/>
      <c r="B125" s="153"/>
      <c r="C125" s="154" t="s">
        <v>86</v>
      </c>
      <c r="D125" s="154" t="s">
        <v>167</v>
      </c>
      <c r="E125" s="155" t="s">
        <v>2329</v>
      </c>
      <c r="F125" s="156" t="s">
        <v>2330</v>
      </c>
      <c r="G125" s="157" t="s">
        <v>199</v>
      </c>
      <c r="H125" s="158">
        <v>1</v>
      </c>
      <c r="I125" s="159"/>
      <c r="J125" s="159"/>
      <c r="K125" s="158">
        <f t="shared" ref="K125:K130" si="1">ROUND(P125*H125,3)</f>
        <v>0</v>
      </c>
      <c r="L125" s="160"/>
      <c r="M125" s="33"/>
      <c r="N125" s="161" t="s">
        <v>1</v>
      </c>
      <c r="O125" s="162" t="s">
        <v>43</v>
      </c>
      <c r="P125" s="163">
        <f t="shared" ref="P125:P130" si="2">I125+J125</f>
        <v>0</v>
      </c>
      <c r="Q125" s="163">
        <f t="shared" ref="Q125:Q130" si="3">ROUND(I125*H125,3)</f>
        <v>0</v>
      </c>
      <c r="R125" s="163">
        <f t="shared" ref="R125:R130" si="4">ROUND(J125*H125,3)</f>
        <v>0</v>
      </c>
      <c r="S125" s="58"/>
      <c r="T125" s="164">
        <f t="shared" ref="T125:T130" si="5">S125*H125</f>
        <v>0</v>
      </c>
      <c r="U125" s="164">
        <v>0</v>
      </c>
      <c r="V125" s="164">
        <f t="shared" ref="V125:V130" si="6">U125*H125</f>
        <v>0</v>
      </c>
      <c r="W125" s="164">
        <v>0</v>
      </c>
      <c r="X125" s="165">
        <f t="shared" ref="X125:X130" si="7">W125*H125</f>
        <v>0</v>
      </c>
      <c r="Y125" s="32"/>
      <c r="Z125" s="32"/>
      <c r="AA125" s="32"/>
      <c r="AB125" s="32"/>
      <c r="AC125" s="32"/>
      <c r="AD125" s="32"/>
      <c r="AE125" s="32"/>
      <c r="AR125" s="166" t="s">
        <v>234</v>
      </c>
      <c r="AT125" s="166" t="s">
        <v>167</v>
      </c>
      <c r="AU125" s="166" t="s">
        <v>92</v>
      </c>
      <c r="AY125" s="17" t="s">
        <v>164</v>
      </c>
      <c r="BE125" s="167">
        <f t="shared" ref="BE125:BE130" si="8">IF(O125="základná",K125,0)</f>
        <v>0</v>
      </c>
      <c r="BF125" s="167">
        <f t="shared" ref="BF125:BF130" si="9">IF(O125="znížená",K125,0)</f>
        <v>0</v>
      </c>
      <c r="BG125" s="167">
        <f t="shared" ref="BG125:BG130" si="10">IF(O125="zákl. prenesená",K125,0)</f>
        <v>0</v>
      </c>
      <c r="BH125" s="167">
        <f t="shared" ref="BH125:BH130" si="11">IF(O125="zníž. prenesená",K125,0)</f>
        <v>0</v>
      </c>
      <c r="BI125" s="167">
        <f t="shared" ref="BI125:BI130" si="12">IF(O125="nulová",K125,0)</f>
        <v>0</v>
      </c>
      <c r="BJ125" s="17" t="s">
        <v>92</v>
      </c>
      <c r="BK125" s="168">
        <f t="shared" ref="BK125:BK130" si="13">ROUND(P125*H125,3)</f>
        <v>0</v>
      </c>
      <c r="BL125" s="17" t="s">
        <v>234</v>
      </c>
      <c r="BM125" s="166" t="s">
        <v>2331</v>
      </c>
    </row>
    <row r="126" spans="1:65" s="2" customFormat="1" ht="49.15" customHeight="1">
      <c r="A126" s="32"/>
      <c r="B126" s="153"/>
      <c r="C126" s="178" t="s">
        <v>92</v>
      </c>
      <c r="D126" s="178" t="s">
        <v>244</v>
      </c>
      <c r="E126" s="179" t="s">
        <v>2332</v>
      </c>
      <c r="F126" s="180" t="s">
        <v>2333</v>
      </c>
      <c r="G126" s="181" t="s">
        <v>199</v>
      </c>
      <c r="H126" s="182">
        <v>1</v>
      </c>
      <c r="I126" s="183"/>
      <c r="J126" s="184"/>
      <c r="K126" s="182">
        <f t="shared" si="1"/>
        <v>0</v>
      </c>
      <c r="L126" s="184"/>
      <c r="M126" s="185"/>
      <c r="N126" s="186" t="s">
        <v>1</v>
      </c>
      <c r="O126" s="162" t="s">
        <v>43</v>
      </c>
      <c r="P126" s="163">
        <f t="shared" si="2"/>
        <v>0</v>
      </c>
      <c r="Q126" s="163">
        <f t="shared" si="3"/>
        <v>0</v>
      </c>
      <c r="R126" s="163">
        <f t="shared" si="4"/>
        <v>0</v>
      </c>
      <c r="S126" s="58"/>
      <c r="T126" s="164">
        <f t="shared" si="5"/>
        <v>0</v>
      </c>
      <c r="U126" s="164">
        <v>7.3000000000000001E-3</v>
      </c>
      <c r="V126" s="164">
        <f t="shared" si="6"/>
        <v>7.3000000000000001E-3</v>
      </c>
      <c r="W126" s="164">
        <v>0</v>
      </c>
      <c r="X126" s="165">
        <f t="shared" si="7"/>
        <v>0</v>
      </c>
      <c r="Y126" s="32"/>
      <c r="Z126" s="32"/>
      <c r="AA126" s="32"/>
      <c r="AB126" s="32"/>
      <c r="AC126" s="32"/>
      <c r="AD126" s="32"/>
      <c r="AE126" s="32"/>
      <c r="AR126" s="166" t="s">
        <v>321</v>
      </c>
      <c r="AT126" s="166" t="s">
        <v>244</v>
      </c>
      <c r="AU126" s="166" t="s">
        <v>92</v>
      </c>
      <c r="AY126" s="17" t="s">
        <v>164</v>
      </c>
      <c r="BE126" s="167">
        <f t="shared" si="8"/>
        <v>0</v>
      </c>
      <c r="BF126" s="167">
        <f t="shared" si="9"/>
        <v>0</v>
      </c>
      <c r="BG126" s="167">
        <f t="shared" si="10"/>
        <v>0</v>
      </c>
      <c r="BH126" s="167">
        <f t="shared" si="11"/>
        <v>0</v>
      </c>
      <c r="BI126" s="167">
        <f t="shared" si="12"/>
        <v>0</v>
      </c>
      <c r="BJ126" s="17" t="s">
        <v>92</v>
      </c>
      <c r="BK126" s="168">
        <f t="shared" si="13"/>
        <v>0</v>
      </c>
      <c r="BL126" s="17" t="s">
        <v>234</v>
      </c>
      <c r="BM126" s="166" t="s">
        <v>2334</v>
      </c>
    </row>
    <row r="127" spans="1:65" s="2" customFormat="1" ht="14.45" customHeight="1">
      <c r="A127" s="32"/>
      <c r="B127" s="153"/>
      <c r="C127" s="178" t="s">
        <v>165</v>
      </c>
      <c r="D127" s="178" t="s">
        <v>244</v>
      </c>
      <c r="E127" s="179" t="s">
        <v>2335</v>
      </c>
      <c r="F127" s="180" t="s">
        <v>2336</v>
      </c>
      <c r="G127" s="181" t="s">
        <v>199</v>
      </c>
      <c r="H127" s="182">
        <v>1</v>
      </c>
      <c r="I127" s="183"/>
      <c r="J127" s="184"/>
      <c r="K127" s="182">
        <f t="shared" si="1"/>
        <v>0</v>
      </c>
      <c r="L127" s="184"/>
      <c r="M127" s="185"/>
      <c r="N127" s="186" t="s">
        <v>1</v>
      </c>
      <c r="O127" s="162" t="s">
        <v>43</v>
      </c>
      <c r="P127" s="163">
        <f t="shared" si="2"/>
        <v>0</v>
      </c>
      <c r="Q127" s="163">
        <f t="shared" si="3"/>
        <v>0</v>
      </c>
      <c r="R127" s="163">
        <f t="shared" si="4"/>
        <v>0</v>
      </c>
      <c r="S127" s="58"/>
      <c r="T127" s="164">
        <f t="shared" si="5"/>
        <v>0</v>
      </c>
      <c r="U127" s="164">
        <v>7.3000000000000001E-3</v>
      </c>
      <c r="V127" s="164">
        <f t="shared" si="6"/>
        <v>7.3000000000000001E-3</v>
      </c>
      <c r="W127" s="164">
        <v>0</v>
      </c>
      <c r="X127" s="165">
        <f t="shared" si="7"/>
        <v>0</v>
      </c>
      <c r="Y127" s="32"/>
      <c r="Z127" s="32"/>
      <c r="AA127" s="32"/>
      <c r="AB127" s="32"/>
      <c r="AC127" s="32"/>
      <c r="AD127" s="32"/>
      <c r="AE127" s="32"/>
      <c r="AR127" s="166" t="s">
        <v>321</v>
      </c>
      <c r="AT127" s="166" t="s">
        <v>244</v>
      </c>
      <c r="AU127" s="166" t="s">
        <v>92</v>
      </c>
      <c r="AY127" s="17" t="s">
        <v>164</v>
      </c>
      <c r="BE127" s="167">
        <f t="shared" si="8"/>
        <v>0</v>
      </c>
      <c r="BF127" s="167">
        <f t="shared" si="9"/>
        <v>0</v>
      </c>
      <c r="BG127" s="167">
        <f t="shared" si="10"/>
        <v>0</v>
      </c>
      <c r="BH127" s="167">
        <f t="shared" si="11"/>
        <v>0</v>
      </c>
      <c r="BI127" s="167">
        <f t="shared" si="12"/>
        <v>0</v>
      </c>
      <c r="BJ127" s="17" t="s">
        <v>92</v>
      </c>
      <c r="BK127" s="168">
        <f t="shared" si="13"/>
        <v>0</v>
      </c>
      <c r="BL127" s="17" t="s">
        <v>234</v>
      </c>
      <c r="BM127" s="166" t="s">
        <v>2337</v>
      </c>
    </row>
    <row r="128" spans="1:65" s="2" customFormat="1" ht="14.45" customHeight="1">
      <c r="A128" s="32"/>
      <c r="B128" s="153"/>
      <c r="C128" s="178" t="s">
        <v>171</v>
      </c>
      <c r="D128" s="178" t="s">
        <v>244</v>
      </c>
      <c r="E128" s="179" t="s">
        <v>2338</v>
      </c>
      <c r="F128" s="180" t="s">
        <v>2339</v>
      </c>
      <c r="G128" s="181" t="s">
        <v>199</v>
      </c>
      <c r="H128" s="182">
        <v>1</v>
      </c>
      <c r="I128" s="183"/>
      <c r="J128" s="184"/>
      <c r="K128" s="182">
        <f t="shared" si="1"/>
        <v>0</v>
      </c>
      <c r="L128" s="184"/>
      <c r="M128" s="185"/>
      <c r="N128" s="186" t="s">
        <v>1</v>
      </c>
      <c r="O128" s="162" t="s">
        <v>43</v>
      </c>
      <c r="P128" s="163">
        <f t="shared" si="2"/>
        <v>0</v>
      </c>
      <c r="Q128" s="163">
        <f t="shared" si="3"/>
        <v>0</v>
      </c>
      <c r="R128" s="163">
        <f t="shared" si="4"/>
        <v>0</v>
      </c>
      <c r="S128" s="58"/>
      <c r="T128" s="164">
        <f t="shared" si="5"/>
        <v>0</v>
      </c>
      <c r="U128" s="164">
        <v>7.3000000000000001E-3</v>
      </c>
      <c r="V128" s="164">
        <f t="shared" si="6"/>
        <v>7.3000000000000001E-3</v>
      </c>
      <c r="W128" s="164">
        <v>0</v>
      </c>
      <c r="X128" s="165">
        <f t="shared" si="7"/>
        <v>0</v>
      </c>
      <c r="Y128" s="32"/>
      <c r="Z128" s="32"/>
      <c r="AA128" s="32"/>
      <c r="AB128" s="32"/>
      <c r="AC128" s="32"/>
      <c r="AD128" s="32"/>
      <c r="AE128" s="32"/>
      <c r="AR128" s="166" t="s">
        <v>321</v>
      </c>
      <c r="AT128" s="166" t="s">
        <v>244</v>
      </c>
      <c r="AU128" s="166" t="s">
        <v>92</v>
      </c>
      <c r="AY128" s="17" t="s">
        <v>164</v>
      </c>
      <c r="BE128" s="167">
        <f t="shared" si="8"/>
        <v>0</v>
      </c>
      <c r="BF128" s="167">
        <f t="shared" si="9"/>
        <v>0</v>
      </c>
      <c r="BG128" s="167">
        <f t="shared" si="10"/>
        <v>0</v>
      </c>
      <c r="BH128" s="167">
        <f t="shared" si="11"/>
        <v>0</v>
      </c>
      <c r="BI128" s="167">
        <f t="shared" si="12"/>
        <v>0</v>
      </c>
      <c r="BJ128" s="17" t="s">
        <v>92</v>
      </c>
      <c r="BK128" s="168">
        <f t="shared" si="13"/>
        <v>0</v>
      </c>
      <c r="BL128" s="17" t="s">
        <v>234</v>
      </c>
      <c r="BM128" s="166" t="s">
        <v>2340</v>
      </c>
    </row>
    <row r="129" spans="1:65" s="2" customFormat="1" ht="14.45" customHeight="1">
      <c r="A129" s="32"/>
      <c r="B129" s="153"/>
      <c r="C129" s="178" t="s">
        <v>83</v>
      </c>
      <c r="D129" s="178" t="s">
        <v>244</v>
      </c>
      <c r="E129" s="179" t="s">
        <v>2341</v>
      </c>
      <c r="F129" s="180" t="s">
        <v>2342</v>
      </c>
      <c r="G129" s="181" t="s">
        <v>199</v>
      </c>
      <c r="H129" s="182">
        <v>1</v>
      </c>
      <c r="I129" s="183"/>
      <c r="J129" s="184"/>
      <c r="K129" s="182">
        <f t="shared" si="1"/>
        <v>0</v>
      </c>
      <c r="L129" s="184"/>
      <c r="M129" s="185"/>
      <c r="N129" s="186" t="s">
        <v>1</v>
      </c>
      <c r="O129" s="162" t="s">
        <v>43</v>
      </c>
      <c r="P129" s="163">
        <f t="shared" si="2"/>
        <v>0</v>
      </c>
      <c r="Q129" s="163">
        <f t="shared" si="3"/>
        <v>0</v>
      </c>
      <c r="R129" s="163">
        <f t="shared" si="4"/>
        <v>0</v>
      </c>
      <c r="S129" s="58"/>
      <c r="T129" s="164">
        <f t="shared" si="5"/>
        <v>0</v>
      </c>
      <c r="U129" s="164">
        <v>7.3000000000000001E-3</v>
      </c>
      <c r="V129" s="164">
        <f t="shared" si="6"/>
        <v>7.3000000000000001E-3</v>
      </c>
      <c r="W129" s="164">
        <v>0</v>
      </c>
      <c r="X129" s="165">
        <f t="shared" si="7"/>
        <v>0</v>
      </c>
      <c r="Y129" s="32"/>
      <c r="Z129" s="32"/>
      <c r="AA129" s="32"/>
      <c r="AB129" s="32"/>
      <c r="AC129" s="32"/>
      <c r="AD129" s="32"/>
      <c r="AE129" s="32"/>
      <c r="AR129" s="166" t="s">
        <v>321</v>
      </c>
      <c r="AT129" s="166" t="s">
        <v>244</v>
      </c>
      <c r="AU129" s="166" t="s">
        <v>92</v>
      </c>
      <c r="AY129" s="17" t="s">
        <v>164</v>
      </c>
      <c r="BE129" s="167">
        <f t="shared" si="8"/>
        <v>0</v>
      </c>
      <c r="BF129" s="167">
        <f t="shared" si="9"/>
        <v>0</v>
      </c>
      <c r="BG129" s="167">
        <f t="shared" si="10"/>
        <v>0</v>
      </c>
      <c r="BH129" s="167">
        <f t="shared" si="11"/>
        <v>0</v>
      </c>
      <c r="BI129" s="167">
        <f t="shared" si="12"/>
        <v>0</v>
      </c>
      <c r="BJ129" s="17" t="s">
        <v>92</v>
      </c>
      <c r="BK129" s="168">
        <f t="shared" si="13"/>
        <v>0</v>
      </c>
      <c r="BL129" s="17" t="s">
        <v>234</v>
      </c>
      <c r="BM129" s="166" t="s">
        <v>2343</v>
      </c>
    </row>
    <row r="130" spans="1:65" s="2" customFormat="1" ht="24.2" customHeight="1">
      <c r="A130" s="32"/>
      <c r="B130" s="153"/>
      <c r="C130" s="154" t="s">
        <v>190</v>
      </c>
      <c r="D130" s="154" t="s">
        <v>167</v>
      </c>
      <c r="E130" s="155" t="s">
        <v>2344</v>
      </c>
      <c r="F130" s="156" t="s">
        <v>2345</v>
      </c>
      <c r="G130" s="157" t="s">
        <v>499</v>
      </c>
      <c r="H130" s="159"/>
      <c r="I130" s="159"/>
      <c r="J130" s="159"/>
      <c r="K130" s="158">
        <f t="shared" si="1"/>
        <v>0</v>
      </c>
      <c r="L130" s="160"/>
      <c r="M130" s="33"/>
      <c r="N130" s="203" t="s">
        <v>1</v>
      </c>
      <c r="O130" s="204" t="s">
        <v>43</v>
      </c>
      <c r="P130" s="205">
        <f t="shared" si="2"/>
        <v>0</v>
      </c>
      <c r="Q130" s="205">
        <f t="shared" si="3"/>
        <v>0</v>
      </c>
      <c r="R130" s="205">
        <f t="shared" si="4"/>
        <v>0</v>
      </c>
      <c r="S130" s="206"/>
      <c r="T130" s="207">
        <f t="shared" si="5"/>
        <v>0</v>
      </c>
      <c r="U130" s="207">
        <v>0</v>
      </c>
      <c r="V130" s="207">
        <f t="shared" si="6"/>
        <v>0</v>
      </c>
      <c r="W130" s="207">
        <v>0</v>
      </c>
      <c r="X130" s="208">
        <f t="shared" si="7"/>
        <v>0</v>
      </c>
      <c r="Y130" s="32"/>
      <c r="Z130" s="32"/>
      <c r="AA130" s="32"/>
      <c r="AB130" s="32"/>
      <c r="AC130" s="32"/>
      <c r="AD130" s="32"/>
      <c r="AE130" s="32"/>
      <c r="AR130" s="166" t="s">
        <v>234</v>
      </c>
      <c r="AT130" s="166" t="s">
        <v>167</v>
      </c>
      <c r="AU130" s="166" t="s">
        <v>92</v>
      </c>
      <c r="AY130" s="17" t="s">
        <v>164</v>
      </c>
      <c r="BE130" s="167">
        <f t="shared" si="8"/>
        <v>0</v>
      </c>
      <c r="BF130" s="167">
        <f t="shared" si="9"/>
        <v>0</v>
      </c>
      <c r="BG130" s="167">
        <f t="shared" si="10"/>
        <v>0</v>
      </c>
      <c r="BH130" s="167">
        <f t="shared" si="11"/>
        <v>0</v>
      </c>
      <c r="BI130" s="167">
        <f t="shared" si="12"/>
        <v>0</v>
      </c>
      <c r="BJ130" s="17" t="s">
        <v>92</v>
      </c>
      <c r="BK130" s="168">
        <f t="shared" si="13"/>
        <v>0</v>
      </c>
      <c r="BL130" s="17" t="s">
        <v>234</v>
      </c>
      <c r="BM130" s="166" t="s">
        <v>2346</v>
      </c>
    </row>
    <row r="131" spans="1:65" s="2" customFormat="1" ht="6.95" customHeight="1">
      <c r="A131" s="32"/>
      <c r="B131" s="47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33"/>
      <c r="N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</sheetData>
  <autoFilter ref="C121:L130"/>
  <mergeCells count="12">
    <mergeCell ref="E114:H114"/>
    <mergeCell ref="M2:Z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A - Rekonštrukcia toaliet...</vt:lpstr>
      <vt:lpstr>L - Rekonštrukcia toaliet...</vt:lpstr>
      <vt:lpstr>P - Rekonštrukcia toaliet...</vt:lpstr>
      <vt:lpstr>S - Prečerpávajúce zariad...</vt:lpstr>
      <vt:lpstr>'A - Rekonštrukcia toaliet...'!Názvy_tlače</vt:lpstr>
      <vt:lpstr>'L - Rekonštrukcia toaliet...'!Názvy_tlače</vt:lpstr>
      <vt:lpstr>'P - Rekonštrukcia toaliet...'!Názvy_tlače</vt:lpstr>
      <vt:lpstr>'Rekapitulácia stavby'!Názvy_tlače</vt:lpstr>
      <vt:lpstr>'S - Prečerpávajúce zariad...'!Názvy_tlače</vt:lpstr>
      <vt:lpstr>'A - Rekonštrukcia toaliet...'!Oblasť_tlače</vt:lpstr>
      <vt:lpstr>'L - Rekonštrukcia toaliet...'!Oblasť_tlače</vt:lpstr>
      <vt:lpstr>'P - Rekonštrukcia toaliet...'!Oblasť_tlače</vt:lpstr>
      <vt:lpstr>'Rekapitulácia stavby'!Oblasť_tlače</vt:lpstr>
      <vt:lpstr>'S - Prečerpávajúce zariad...'!Oblasť_tlače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MATIA-PC\Maria</dc:creator>
  <cp:lastModifiedBy>Microsoft</cp:lastModifiedBy>
  <dcterms:created xsi:type="dcterms:W3CDTF">2020-10-14T15:26:17Z</dcterms:created>
  <dcterms:modified xsi:type="dcterms:W3CDTF">2020-10-14T15:28:32Z</dcterms:modified>
</cp:coreProperties>
</file>